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8_{2F80168B-C48E-422D-A8BC-DFBBCAD2CD11}" xr6:coauthVersionLast="47" xr6:coauthVersionMax="47" xr10:uidLastSave="{00000000-0000-0000-0000-000000000000}"/>
  <bookViews>
    <workbookView xWindow="-120" yWindow="-120" windowWidth="21840" windowHeight="13140" xr2:uid="{B72AA763-6770-4528-9CAA-CECC4CD16C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D25" i="1"/>
  <c r="H25" i="1" s="1"/>
  <c r="E25" i="1"/>
  <c r="E7" i="1"/>
  <c r="F25" i="1" l="1"/>
  <c r="G25" i="1"/>
</calcChain>
</file>

<file path=xl/sharedStrings.xml><?xml version="1.0" encoding="utf-8"?>
<sst xmlns="http://schemas.openxmlformats.org/spreadsheetml/2006/main" count="28" uniqueCount="27">
  <si>
    <t>Bạn đang làm việc tại vùng:</t>
  </si>
  <si>
    <t>Vùng 1</t>
  </si>
  <si>
    <t>Vùng 2</t>
  </si>
  <si>
    <t>Vùng 3</t>
  </si>
  <si>
    <t>Vùng 4</t>
  </si>
  <si>
    <t>Năm</t>
  </si>
  <si>
    <t>Lương đóng BHTN tháng thứ 1:</t>
  </si>
  <si>
    <t>Lương đóng BHTN tháng thứ 2:</t>
  </si>
  <si>
    <t>Lương đóng BHTN tháng thứ 3:</t>
  </si>
  <si>
    <t>Lương đóng BHTN tháng thứ 4:</t>
  </si>
  <si>
    <t>Lương đóng BHTN tháng thứ 5:</t>
  </si>
  <si>
    <t>Lương đóng BHTN tháng thứ 6:</t>
  </si>
  <si>
    <t>Số tháng đóng BHTN chưa hưởng:</t>
  </si>
  <si>
    <t>Số tháng đóng BHTN chưa hưởng = Tổng số tháng đóng BHTN - số tháng đóng BHTN đã hưởng.</t>
  </si>
  <si>
    <t>Mức lương bình quân đóng BHTN</t>
  </si>
  <si>
    <t>Thời gian đóng BHTN chưa hưởng</t>
  </si>
  <si>
    <t>Vùng</t>
  </si>
  <si>
    <t>Mức hưởng hàng tháng</t>
  </si>
  <si>
    <t>Số tháng hưởng</t>
  </si>
  <si>
    <t>Số tháng được bảo lưu</t>
  </si>
  <si>
    <t>Vui lòng nhập lương và số tháng đóng BHTN chưa được hưởng</t>
  </si>
  <si>
    <t>KẾT QUẢ</t>
  </si>
  <si>
    <t>Vui lòng chọn vùng</t>
  </si>
  <si>
    <t>Phòng: Lao động - Tiền lương - Việc làm ; Trang: https://thuvienphapluat.vn/lao-dong-tien-luong/</t>
  </si>
  <si>
    <t>Mức hưởng trợ cấp thất nghiệp tối đa bằng 05 lần mức lương tối thiểu vùng
Số tháng hưởng TCTN tối đa là 12 tháng</t>
  </si>
  <si>
    <t>TÍNH TRỢ CẤP THẤT NGHIỆP NĂM 2026</t>
  </si>
  <si>
    <t>Mức lương tối thiểu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</si>
</sst>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16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i/>
      <sz val="11"/>
      <color rgb="FF00B050"/>
      <name val="Times New Roman"/>
      <family val="1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rgb="FF00B050"/>
      <name val="Times New Roman"/>
      <family val="1"/>
    </font>
    <font>
      <sz val="11"/>
      <color rgb="FF00B050"/>
      <name val="Times New Roman"/>
      <family val="1"/>
    </font>
    <font>
      <b/>
      <sz val="14"/>
      <color theme="0"/>
      <name val="Times New Roman"/>
      <family val="1"/>
    </font>
    <font>
      <b/>
      <sz val="11"/>
      <color rgb="FFFF7601"/>
      <name val="Times New Roman"/>
      <family val="1"/>
    </font>
    <font>
      <b/>
      <sz val="12"/>
      <color theme="0"/>
      <name val="Times New Roman"/>
      <family val="1"/>
    </font>
    <font>
      <b/>
      <sz val="11"/>
      <color rgb="FF00B050"/>
      <name val="Times New Roman"/>
      <family val="1"/>
    </font>
    <font>
      <b/>
      <i/>
      <sz val="12"/>
      <color rgb="FF7030A0"/>
      <name val="Times New Roman"/>
      <family val="1"/>
    </font>
    <font>
      <b/>
      <sz val="11"/>
      <color rgb="FF7030A0"/>
      <name val="Times New Roman"/>
      <family val="1"/>
    </font>
    <font>
      <b/>
      <sz val="11"/>
      <color theme="1"/>
      <name val="Times New Roman"/>
      <family val="1"/>
    </font>
    <font>
      <sz val="11"/>
      <color theme="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BFF"/>
        <bgColor indexed="64"/>
      </patternFill>
    </fill>
    <fill>
      <patternFill patternType="solid">
        <fgColor rgb="FFFCECDD"/>
        <bgColor indexed="64"/>
      </patternFill>
    </fill>
    <fill>
      <patternFill patternType="solid">
        <fgColor rgb="FFFF7601"/>
        <bgColor indexed="64"/>
      </patternFill>
    </fill>
    <fill>
      <patternFill patternType="solid">
        <fgColor rgb="FF00809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809D"/>
      </left>
      <right style="thin">
        <color rgb="FF00809D"/>
      </right>
      <top style="thin">
        <color rgb="FF00809D"/>
      </top>
      <bottom style="thin">
        <color rgb="FF00809D"/>
      </bottom>
      <diagonal/>
    </border>
    <border>
      <left/>
      <right/>
      <top/>
      <bottom style="thin">
        <color rgb="FF00809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809D"/>
      </left>
      <right/>
      <top style="thin">
        <color rgb="FF00809D"/>
      </top>
      <bottom style="thin">
        <color rgb="FF00809D"/>
      </bottom>
      <diagonal/>
    </border>
    <border>
      <left/>
      <right style="thin">
        <color rgb="FF00809D"/>
      </right>
      <top style="thin">
        <color rgb="FF00809D"/>
      </top>
      <bottom style="thin">
        <color rgb="FF00809D"/>
      </bottom>
      <diagonal/>
    </border>
    <border>
      <left style="thin">
        <color rgb="FF00809D"/>
      </left>
      <right style="thin">
        <color rgb="FF00809D"/>
      </right>
      <top/>
      <bottom style="thin">
        <color rgb="FF00809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9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3" fontId="4" fillId="4" borderId="1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3" fontId="4" fillId="0" borderId="0" xfId="1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4" fillId="0" borderId="0" xfId="0" applyNumberFormat="1" applyFont="1" applyAlignment="1" applyProtection="1">
      <alignment horizontal="center" vertical="center" wrapText="1"/>
      <protection locked="0"/>
    </xf>
    <xf numFmtId="0" fontId="7" fillId="8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164" fontId="15" fillId="0" borderId="1" xfId="1" applyNumberFormat="1" applyFont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165" fontId="4" fillId="9" borderId="0" xfId="1" applyNumberFormat="1" applyFont="1" applyFill="1" applyAlignment="1" applyProtection="1">
      <alignment horizontal="center" vertical="center"/>
      <protection locked="0"/>
    </xf>
    <xf numFmtId="0" fontId="4" fillId="9" borderId="0" xfId="0" applyFont="1" applyFill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809D"/>
      <color rgb="FFFCECDD"/>
      <color rgb="FFF3A26D"/>
      <color rgb="FFFF7601"/>
      <color rgb="FF007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FDF4-ECCD-4955-8BA2-8BFA2F68E61A}">
  <sheetPr>
    <pageSetUpPr autoPageBreaks="0"/>
  </sheetPr>
  <dimension ref="B2:O27"/>
  <sheetViews>
    <sheetView tabSelected="1" showWhiteSpace="0" zoomScaleNormal="100" workbookViewId="0">
      <selection activeCell="D7" sqref="D7"/>
    </sheetView>
  </sheetViews>
  <sheetFormatPr defaultRowHeight="15" x14ac:dyDescent="0.25"/>
  <cols>
    <col min="1" max="2" width="9.140625" style="1"/>
    <col min="3" max="3" width="31.140625" style="1" bestFit="1" customWidth="1"/>
    <col min="4" max="4" width="14" style="1" customWidth="1"/>
    <col min="5" max="5" width="20.28515625" style="1" bestFit="1" customWidth="1"/>
    <col min="6" max="6" width="13.7109375" style="1" bestFit="1" customWidth="1"/>
    <col min="7" max="7" width="9.140625" style="1"/>
    <col min="8" max="8" width="12.28515625" style="1" bestFit="1" customWidth="1"/>
    <col min="9" max="16384" width="9.140625" style="1"/>
  </cols>
  <sheetData>
    <row r="2" spans="2:15" ht="15" customHeight="1" x14ac:dyDescent="0.25">
      <c r="B2" s="12"/>
      <c r="C2" s="20" t="s">
        <v>25</v>
      </c>
      <c r="D2" s="20"/>
      <c r="E2" s="20"/>
      <c r="F2" s="20"/>
      <c r="G2" s="20"/>
      <c r="H2" s="20"/>
    </row>
    <row r="3" spans="2:15" ht="15" customHeight="1" x14ac:dyDescent="0.25">
      <c r="B3" s="12"/>
      <c r="C3" s="20"/>
      <c r="D3" s="20"/>
      <c r="E3" s="20"/>
      <c r="F3" s="20"/>
      <c r="G3" s="20"/>
      <c r="H3" s="20"/>
    </row>
    <row r="4" spans="2:15" ht="18.75" x14ac:dyDescent="0.25">
      <c r="B4" s="5"/>
      <c r="C4" s="23" t="s">
        <v>23</v>
      </c>
      <c r="D4" s="23"/>
      <c r="E4" s="23"/>
      <c r="F4" s="23"/>
      <c r="G4" s="23"/>
      <c r="H4" s="23"/>
      <c r="I4" s="14"/>
      <c r="J4" s="14"/>
      <c r="K4" s="14"/>
      <c r="L4" s="14"/>
      <c r="M4" s="14"/>
      <c r="N4" s="14"/>
      <c r="O4" s="14"/>
    </row>
    <row r="5" spans="2:15" ht="18.75" x14ac:dyDescent="0.25">
      <c r="B5" s="5"/>
      <c r="C5" s="14"/>
      <c r="D5" s="5"/>
      <c r="E5" s="5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2:15" ht="18" customHeight="1" x14ac:dyDescent="0.25">
      <c r="C6" s="24" t="s">
        <v>5</v>
      </c>
      <c r="D6" s="25">
        <v>2026</v>
      </c>
      <c r="E6" s="22" t="s">
        <v>22</v>
      </c>
      <c r="F6" s="2"/>
      <c r="G6" s="2"/>
      <c r="H6" s="2"/>
    </row>
    <row r="7" spans="2:15" x14ac:dyDescent="0.25">
      <c r="B7" s="3"/>
      <c r="C7" s="26" t="s">
        <v>0</v>
      </c>
      <c r="D7" s="27" t="s">
        <v>1</v>
      </c>
      <c r="E7" s="28">
        <f>IF(D6=2025, VLOOKUP(D7, C10:E13, 2, FALSE), IF(D6=2026, VLOOKUP(D7, C10:E13, 3, FALSE), ""))</f>
        <v>5310000</v>
      </c>
      <c r="F7" s="4"/>
      <c r="G7" s="2"/>
      <c r="H7" s="2"/>
    </row>
    <row r="8" spans="2:15" x14ac:dyDescent="0.25">
      <c r="B8" s="3"/>
      <c r="C8" s="2"/>
      <c r="D8" s="10"/>
      <c r="E8" s="11"/>
      <c r="F8" s="4"/>
      <c r="G8" s="2"/>
      <c r="H8" s="2"/>
    </row>
    <row r="9" spans="2:15" ht="15.75" x14ac:dyDescent="0.25">
      <c r="C9" s="34" t="s">
        <v>26</v>
      </c>
      <c r="D9" s="34"/>
      <c r="E9" s="35">
        <v>2026</v>
      </c>
      <c r="F9" s="2"/>
      <c r="G9" s="2"/>
      <c r="H9" s="2"/>
    </row>
    <row r="10" spans="2:15" x14ac:dyDescent="0.25">
      <c r="C10" s="32" t="s">
        <v>1</v>
      </c>
      <c r="D10" s="33"/>
      <c r="E10" s="13">
        <v>5310000</v>
      </c>
      <c r="F10" s="2"/>
      <c r="G10" s="2"/>
      <c r="H10" s="2"/>
    </row>
    <row r="11" spans="2:15" x14ac:dyDescent="0.25">
      <c r="C11" s="32" t="s">
        <v>2</v>
      </c>
      <c r="D11" s="33"/>
      <c r="E11" s="13">
        <v>4730000</v>
      </c>
      <c r="F11" s="2"/>
      <c r="G11" s="2"/>
      <c r="H11" s="2"/>
    </row>
    <row r="12" spans="2:15" x14ac:dyDescent="0.25">
      <c r="C12" s="32" t="s">
        <v>3</v>
      </c>
      <c r="D12" s="33"/>
      <c r="E12" s="13">
        <v>4140000</v>
      </c>
      <c r="F12" s="2"/>
      <c r="G12" s="2"/>
      <c r="H12" s="2"/>
    </row>
    <row r="13" spans="2:15" x14ac:dyDescent="0.25">
      <c r="C13" s="32" t="s">
        <v>4</v>
      </c>
      <c r="D13" s="33"/>
      <c r="E13" s="13">
        <v>3700000</v>
      </c>
      <c r="F13" s="2"/>
      <c r="G13" s="2"/>
      <c r="H13" s="2"/>
    </row>
    <row r="14" spans="2:15" x14ac:dyDescent="0.25">
      <c r="C14" s="2"/>
      <c r="D14" s="17"/>
      <c r="E14" s="15"/>
      <c r="F14" s="2"/>
      <c r="G14" s="2"/>
      <c r="H14" s="2"/>
    </row>
    <row r="15" spans="2:15" ht="20.100000000000001" customHeight="1" x14ac:dyDescent="0.25">
      <c r="C15" s="29" t="s">
        <v>6</v>
      </c>
      <c r="D15" s="30">
        <v>12000000</v>
      </c>
      <c r="E15" s="18" t="s">
        <v>20</v>
      </c>
      <c r="F15" s="2"/>
      <c r="G15" s="2"/>
      <c r="H15" s="2"/>
    </row>
    <row r="16" spans="2:15" ht="20.100000000000001" customHeight="1" x14ac:dyDescent="0.25">
      <c r="C16" s="29" t="s">
        <v>7</v>
      </c>
      <c r="D16" s="30">
        <v>15000000</v>
      </c>
      <c r="E16" s="18"/>
      <c r="F16" s="2"/>
      <c r="G16" s="2"/>
      <c r="H16" s="2"/>
    </row>
    <row r="17" spans="3:8" ht="20.100000000000001" customHeight="1" x14ac:dyDescent="0.25">
      <c r="C17" s="29" t="s">
        <v>8</v>
      </c>
      <c r="D17" s="30">
        <v>100000000</v>
      </c>
      <c r="E17" s="18"/>
      <c r="F17" s="2"/>
      <c r="G17" s="2"/>
      <c r="H17" s="2"/>
    </row>
    <row r="18" spans="3:8" ht="20.100000000000001" customHeight="1" x14ac:dyDescent="0.25">
      <c r="C18" s="29" t="s">
        <v>9</v>
      </c>
      <c r="D18" s="30">
        <v>100000000</v>
      </c>
      <c r="E18" s="18"/>
      <c r="F18" s="2"/>
      <c r="G18" s="2"/>
      <c r="H18" s="2"/>
    </row>
    <row r="19" spans="3:8" ht="20.100000000000001" customHeight="1" x14ac:dyDescent="0.25">
      <c r="C19" s="29" t="s">
        <v>10</v>
      </c>
      <c r="D19" s="30">
        <v>100000000</v>
      </c>
      <c r="E19" s="18"/>
      <c r="F19" s="2"/>
      <c r="G19" s="2"/>
      <c r="H19" s="2"/>
    </row>
    <row r="20" spans="3:8" ht="20.100000000000001" customHeight="1" x14ac:dyDescent="0.25">
      <c r="C20" s="29" t="s">
        <v>11</v>
      </c>
      <c r="D20" s="30">
        <v>10000000</v>
      </c>
      <c r="E20" s="18"/>
      <c r="F20" s="2"/>
      <c r="G20" s="2"/>
      <c r="H20" s="2"/>
    </row>
    <row r="21" spans="3:8" ht="20.100000000000001" customHeight="1" x14ac:dyDescent="0.25">
      <c r="C21" s="29" t="s">
        <v>12</v>
      </c>
      <c r="D21" s="31">
        <v>37</v>
      </c>
      <c r="E21" s="6" t="s">
        <v>13</v>
      </c>
      <c r="F21" s="2"/>
      <c r="G21" s="2"/>
      <c r="H21" s="2"/>
    </row>
    <row r="22" spans="3:8" x14ac:dyDescent="0.25">
      <c r="C22" s="2"/>
      <c r="D22" s="2"/>
      <c r="E22" s="6"/>
      <c r="F22" s="2"/>
      <c r="G22" s="2"/>
      <c r="H22" s="2"/>
    </row>
    <row r="23" spans="3:8" ht="31.5" customHeight="1" x14ac:dyDescent="0.25">
      <c r="C23" s="19" t="s">
        <v>21</v>
      </c>
      <c r="D23" s="19"/>
      <c r="E23" s="19"/>
      <c r="F23" s="19"/>
      <c r="G23" s="19"/>
      <c r="H23" s="19"/>
    </row>
    <row r="24" spans="3:8" ht="51" customHeight="1" x14ac:dyDescent="0.25">
      <c r="C24" s="16" t="s">
        <v>14</v>
      </c>
      <c r="D24" s="16" t="s">
        <v>15</v>
      </c>
      <c r="E24" s="16" t="s">
        <v>16</v>
      </c>
      <c r="F24" s="16" t="s">
        <v>17</v>
      </c>
      <c r="G24" s="16" t="s">
        <v>18</v>
      </c>
      <c r="H24" s="16" t="s">
        <v>19</v>
      </c>
    </row>
    <row r="25" spans="3:8" ht="44.25" customHeight="1" x14ac:dyDescent="0.25">
      <c r="C25" s="7">
        <f>SUM(D15:D20)/6</f>
        <v>56166666.666666664</v>
      </c>
      <c r="D25" s="8">
        <f>D21</f>
        <v>37</v>
      </c>
      <c r="E25" s="8" t="str">
        <f>D7</f>
        <v>Vùng 1</v>
      </c>
      <c r="F25" s="9">
        <f>IF(D21&lt;12, 0, MIN(0.6*C25, 5*E7))</f>
        <v>26550000</v>
      </c>
      <c r="G25" s="8">
        <f>MIN(IF(D25&lt;12, 0, IF(D25&lt;=36, 3, INT(D25/12))), 12)</f>
        <v>3</v>
      </c>
      <c r="H25" s="8">
        <f>IF(D25&lt;12, D25, IF(D25&lt;=36, 0, MOD(D25,12)))</f>
        <v>1</v>
      </c>
    </row>
    <row r="27" spans="3:8" ht="48" customHeight="1" x14ac:dyDescent="0.25">
      <c r="C27" s="21" t="s">
        <v>24</v>
      </c>
      <c r="D27" s="21"/>
      <c r="E27" s="21"/>
      <c r="F27" s="21"/>
      <c r="G27" s="21"/>
      <c r="H27" s="21"/>
    </row>
  </sheetData>
  <sheetProtection algorithmName="SHA-512" hashValue="gzDEDFNnYf2r5Yhb3h9+9CC4+mry39qiyLkVFNnrI27q59GoOOkEhsATu7BRJLmeE0u7nVKxpJRdtKTKVEVWAQ==" saltValue="xku+sNy0Cpt2V9DpEUvAYw==" spinCount="100000" sheet="1" objects="1" scenarios="1" selectLockedCells="1"/>
  <mergeCells count="10">
    <mergeCell ref="C27:H27"/>
    <mergeCell ref="C23:H23"/>
    <mergeCell ref="C10:D10"/>
    <mergeCell ref="C11:D11"/>
    <mergeCell ref="C12:D12"/>
    <mergeCell ref="C13:D13"/>
    <mergeCell ref="E15:E20"/>
    <mergeCell ref="C2:H3"/>
    <mergeCell ref="C4:H4"/>
    <mergeCell ref="C9:D9"/>
  </mergeCells>
  <phoneticPr fontId="3" type="noConversion"/>
  <dataValidations count="2">
    <dataValidation type="list" allowBlank="1" showInputMessage="1" showErrorMessage="1" sqref="D7:D8" xr:uid="{84638E81-6D7A-4100-B1B3-A5887D8D7307}">
      <formula1>"Vùng 1, Vùng 2, Vùng 3, Vùng 4"</formula1>
    </dataValidation>
    <dataValidation type="decimal" operator="lessThanOrEqual" allowBlank="1" showInputMessage="1" showErrorMessage="1" sqref="D15:D20" xr:uid="{B02DC6AA-63CC-41F8-BCEF-030EE0C8B861}">
      <formula1>20*$E$7</formula1>
    </dataValidation>
  </dataValidations>
  <pageMargins left="0.7" right="0.7" top="0.75" bottom="0.75" header="0.3" footer="0.3"/>
  <pageSetup orientation="portrait" r:id="rId1"/>
  <headerFooter>
    <oddHeader>&amp;C&amp;"Times New Roman,Bold"&amp;14PHÒNG LAO ĐỘNG - TIỀN LƯƠNG - VIỆC LÀM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Đạt Tiến LĐTL</cp:lastModifiedBy>
  <dcterms:created xsi:type="dcterms:W3CDTF">2025-08-04T02:02:21Z</dcterms:created>
  <dcterms:modified xsi:type="dcterms:W3CDTF">2025-12-19T01:17:30Z</dcterms:modified>
</cp:coreProperties>
</file>