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600" windowHeight="9735"/>
  </bookViews>
  <sheets>
    <sheet name="Bảng 1" sheetId="1" r:id="rId1"/>
    <sheet name="Bảng 2" sheetId="2" r:id="rId2"/>
  </sheets>
  <calcPr calcId="124519" calcMode="autoNoTable"/>
</workbook>
</file>

<file path=xl/calcChain.xml><?xml version="1.0" encoding="utf-8"?>
<calcChain xmlns="http://schemas.openxmlformats.org/spreadsheetml/2006/main">
  <c r="C37" i="2"/>
  <c r="C36"/>
  <c r="C35"/>
  <c r="C36" i="1"/>
  <c r="E32"/>
  <c r="E32" i="2"/>
  <c r="E33"/>
  <c r="C35" i="1"/>
  <c r="E33"/>
  <c r="E25" i="2"/>
  <c r="E31"/>
  <c r="E30"/>
  <c r="E29"/>
  <c r="E28"/>
  <c r="E27"/>
  <c r="E26"/>
  <c r="E24"/>
  <c r="E23"/>
  <c r="E22"/>
  <c r="E21"/>
  <c r="E20"/>
  <c r="E19"/>
  <c r="E18"/>
  <c r="E17"/>
  <c r="E16"/>
  <c r="E15"/>
  <c r="E14"/>
  <c r="E13"/>
  <c r="E12"/>
  <c r="E11"/>
  <c r="E10"/>
  <c r="E9"/>
  <c r="E8"/>
  <c r="E7"/>
  <c r="E6"/>
  <c r="E5"/>
  <c r="E4"/>
  <c r="E3"/>
  <c r="D35"/>
  <c r="E25" i="1"/>
  <c r="E4"/>
  <c r="E5"/>
  <c r="E6"/>
  <c r="E7"/>
  <c r="E8"/>
  <c r="E9"/>
  <c r="E10"/>
  <c r="E11"/>
  <c r="E12"/>
  <c r="E13"/>
  <c r="E14"/>
  <c r="E15"/>
  <c r="E16"/>
  <c r="E17"/>
  <c r="E18"/>
  <c r="E19"/>
  <c r="E20"/>
  <c r="E21"/>
  <c r="E22"/>
  <c r="E23"/>
  <c r="E24"/>
  <c r="E26"/>
  <c r="E27"/>
  <c r="E28"/>
  <c r="E29"/>
  <c r="E30"/>
  <c r="E31"/>
  <c r="E3"/>
  <c r="C37"/>
  <c r="G36"/>
  <c r="C38" i="2"/>
</calcChain>
</file>

<file path=xl/sharedStrings.xml><?xml version="1.0" encoding="utf-8"?>
<sst xmlns="http://schemas.openxmlformats.org/spreadsheetml/2006/main" count="91" uniqueCount="54">
  <si>
    <t xml:space="preserve">Năm </t>
  </si>
  <si>
    <t>Trước 1995</t>
  </si>
  <si>
    <t xml:space="preserve">Số tháng </t>
  </si>
  <si>
    <t>Năm 1995</t>
  </si>
  <si>
    <t>Năm 1996</t>
  </si>
  <si>
    <t>Năm 1997</t>
  </si>
  <si>
    <t>Năm 1998</t>
  </si>
  <si>
    <t>Năm 1999</t>
  </si>
  <si>
    <t>Năm 2000</t>
  </si>
  <si>
    <t>Năm 2001</t>
  </si>
  <si>
    <t>Năm 2002</t>
  </si>
  <si>
    <t>Năm 2003</t>
  </si>
  <si>
    <t>Năm 2004</t>
  </si>
  <si>
    <t>Năm 2005</t>
  </si>
  <si>
    <t>Năm 2006</t>
  </si>
  <si>
    <t>Năm 2007</t>
  </si>
  <si>
    <t>Năm 2008</t>
  </si>
  <si>
    <t>Năm 2009</t>
  </si>
  <si>
    <t>Năm 2010</t>
  </si>
  <si>
    <t>Năm 2011</t>
  </si>
  <si>
    <t>Năm 2012</t>
  </si>
  <si>
    <t>Năm 2013</t>
  </si>
  <si>
    <t>Năm 2014</t>
  </si>
  <si>
    <t>Năm 2015</t>
  </si>
  <si>
    <t>Năm 2016</t>
  </si>
  <si>
    <t>Năm 2017</t>
  </si>
  <si>
    <t>Năm 2018</t>
  </si>
  <si>
    <t>Năm 2019</t>
  </si>
  <si>
    <t>Năm 2020</t>
  </si>
  <si>
    <t>Năm 2021</t>
  </si>
  <si>
    <t xml:space="preserve">Tổng số tiền lương 
đã đóng BHXH </t>
  </si>
  <si>
    <t>Mức bình quân tiền lương tháng đã đóng BHXH</t>
  </si>
  <si>
    <t>Số năm đóng BHXH
 trước năm 2014</t>
  </si>
  <si>
    <t>Tổng số tháng 
đã đóng BHXH</t>
  </si>
  <si>
    <t xml:space="preserve">Tổng số tiền BHXH 1 lần </t>
  </si>
  <si>
    <t>Số năm đóng BHXH 
từ 2014 trở đi</t>
  </si>
  <si>
    <t>Quý khách không cần nhập</t>
  </si>
  <si>
    <r>
      <rPr>
        <b/>
        <u/>
        <sz val="12"/>
        <color indexed="8"/>
        <rFont val="Times New Roman"/>
        <family val="1"/>
      </rPr>
      <t xml:space="preserve">
(2) Quý khách cần nhập:</t>
    </r>
    <r>
      <rPr>
        <sz val="12"/>
        <color indexed="8"/>
        <rFont val="Times New Roman"/>
        <family val="1"/>
      </rPr>
      <t xml:space="preserve">
- Cột "Số năm đóng BHXH trước năm 2014"
- Cột "Số năm đóng BHXH từ 2014 trở đi'
Khi tính mức hưởng BHXH một lần trong trường hợp thời gian đóng BHXH có tháng lẻ thì từ 01 tháng đến 06 tháng được tính là nửa năm, từ 07 tháng đến 11 tháng được tính là một năm.
Trường hợp có thời gian đóng bảo hiểm xã hội cả trước và sau ngày 01 tháng 01 năm 2014 mà thời gian đóng trước ngày 01 tháng 01 năm 2014 có tháng lẻ thì những tháng lẻ đó được chuyển sang giai đoạn đóng bảo hiểm xã hội từ ngày 01 tháng 01 năm 2014 trở đi để làm căn cứ tính hưởng bảo hiểm xã hội một lần.
Ví dụ: Ông T có thời gian đóng BHXH là 16 năm 4 tháng (trong đó 10 năm 02 tháng đóng BHXH trước ngày 01/01/2014). BHXH một lần của ông T được tính như sau:
- Ông T có 10 năm 02 tháng đóng BHXH trước năm 2014; 02 tháng lẻ sẽ được chuyển sang giai đoạn từ năm 2014.
Do đó, số tháng đóng BHXH để tính BHXH một lần của ông T được tính là 10 năm trước năm 2014 và 6 năm 4 tháng đóng BHXH giai đoạn từ năm 2014 trở đi (được tính là 6,5 năm).</t>
    </r>
  </si>
  <si>
    <t>Tiền lương/thu nhập tháng
 đóng BHXH</t>
  </si>
  <si>
    <t>Tổng tiền lương/thu nhập
 sau điều chỉnh</t>
  </si>
  <si>
    <r>
      <rPr>
        <b/>
        <u/>
        <sz val="12"/>
        <color indexed="8"/>
        <rFont val="Times New Roman"/>
        <family val="1"/>
      </rPr>
      <t>(1) Quý khách cần nhập:</t>
    </r>
    <r>
      <rPr>
        <sz val="12"/>
        <color indexed="8"/>
        <rFont val="Times New Roman"/>
        <family val="1"/>
      </rPr>
      <t xml:space="preserve">
- Cột "Tiền lương/thu nhập tháng tính đóng BHXH": Thời gian nào không đóng thì để "0", không cần nhập.
- Cột "Số tháng": Số tháng đóng BHXH tương ứng với năm (ví dụ năm 2010 chỉ đóng BHXH 3 tháng thì nhập 3, đóng 12 tháng nhập 12; Thời gian nào không đóng thì để "0", không cần nhập.
Lưu ý: Với những năm mà NLĐ có thay đổi mức tiền lương đóng BHXH thì có thể chèn thêm số hàng tương ứng với số lần điểu chỉnh, ví dụ như năm 2016 như bảng bên có 01 lần điều chỉnh, hệ số điều chỉnh tiền lương của cùng 1 năm là như nhau, chỉ có tiền lương tính đóng là khác nhau.
- Những cột khác sẽ tự động hiện kết quả</t>
    </r>
  </si>
  <si>
    <t>Mức hưởng BHXH 1 lần</t>
  </si>
  <si>
    <t xml:space="preserve">Tổng số tiền lương/thu nhập đã đóng BHXH </t>
  </si>
  <si>
    <t>Mức bình quân tiền lương/thu nhập tháng đã đóng BHXH</t>
  </si>
  <si>
    <r>
      <rPr>
        <b/>
        <u/>
        <sz val="12"/>
        <color indexed="8"/>
        <rFont val="Times New Roman"/>
        <family val="1"/>
      </rPr>
      <t>Quý khách cần nhập:</t>
    </r>
    <r>
      <rPr>
        <sz val="12"/>
        <color indexed="8"/>
        <rFont val="Times New Roman"/>
        <family val="1"/>
      </rPr>
      <t xml:space="preserve">
- Cột "Tiền lương/thu nhập tháng tính đóng BHXH": Thời gian nào không đóng thì để "0", không cần nhập.
- Cột "Số tháng": Số tháng đóng BHXH tương ứng với năm (ví dụ năm 2010 chỉ đóng BHXH 3 tháng thì nhập 3, đóng 12 tháng nhập 12; Thời gian nào không đóng thì để "0", không cần nhập.
Lưu ý: Với những năm mà NLĐ có thay đổi mức tiền lương đóng BHXH thì có thể chèn thêm số hàng tương ứng với số lần điểu chỉnh, hệ số điều chỉnh tiền lương của cùng 1 năm là như nhau, chỉ có tiền lương tính đóng là khác nhau.
- Những cột khác sẽ tự động hiện kết quả</t>
    </r>
  </si>
  <si>
    <t xml:space="preserve">Không cần nhập, 
tự động cho kết quả </t>
  </si>
  <si>
    <t>Năm 2022</t>
  </si>
  <si>
    <t>Năm 2023</t>
  </si>
  <si>
    <t>TÍNH TIỀN BẢO HIỂM XÃ HỘI (BHXH) MỘT LẦN NĂM 2024</t>
  </si>
  <si>
    <t xml:space="preserve">Hệ số điều chỉnh 
áp dụng năm 2024 </t>
  </si>
  <si>
    <r>
      <rPr>
        <u/>
        <sz val="12"/>
        <color indexed="8"/>
        <rFont val="Times New Roman"/>
        <family val="1"/>
      </rPr>
      <t>Lưu ý:</t>
    </r>
    <r>
      <rPr>
        <sz val="12"/>
        <color indexed="8"/>
        <rFont val="Times New Roman"/>
        <family val="1"/>
      </rPr>
      <t xml:space="preserve"> Đối với trường hợp đóng BHXH tự nguyện thì kết quả trên bao gồm cả số tiền Nhà nước hỗ trợ đóng bảo hiểm xã hội tự nguyện (trừ trường hợp người đang bị mắc một trong những bệnh nguy hiểm đến tính mạng như ung thư, bại liệt, xơ gan cổ chướng, phong, lao nặng, nhiễm HIV đã chuyển sang giai đoạn AIDS và những bệnh khác theo quy định của Bộ Y tế). Cơ quan BHXH sẽ trừ đi số tiền mà nhà nước hỗ trợ được tính toán theo công thức:
</t>
    </r>
    <r>
      <rPr>
        <b/>
        <sz val="12"/>
        <color indexed="8"/>
        <rFont val="Times New Roman"/>
        <family val="1"/>
      </rPr>
      <t xml:space="preserve">Số tiền hỗ trợ tháng i = 0,22 * Chuẩn nghèo khu vực nông thôn tại tháng i * Tỷ lệ hỗ trợ </t>
    </r>
  </si>
  <si>
    <r>
      <rPr>
        <b/>
        <u/>
        <sz val="11"/>
        <color indexed="8"/>
        <rFont val="Times New Roman"/>
        <family val="1"/>
      </rPr>
      <t xml:space="preserve">Lưu ý: </t>
    </r>
    <r>
      <rPr>
        <sz val="11"/>
        <color indexed="8"/>
        <rFont val="Times New Roman"/>
        <family val="1"/>
      </rPr>
      <t xml:space="preserve">Đối với trường hợp đóng BHXH tự nguyện thì kết quả trên bao gồm cả số tiền Nhà nước hỗ trợ đóng bảo hiểm xã hội tự nguyện (trừ trường hợp Người đang bị mắc một trong những bệnh nguy hiểm đến tính mạng như ung thư, bại liệt, xơ gan cổ chướng, phong, lao nặng, nhiễm HIV đã chuyển sang giai đoạn AIDS và những bệnh khác theo quy định của Bộ Y tế). Cơ quan BHXH sẽ trừ đi số tiền mà nhà nước hỗ trợ được tính toán theo công thức :
Số tiền hỗ trợ tháng i = 0,22 * Chuẩn nghèo khu vực nông thôn tại tháng i * Tỷ lệ hỗ trợ 
</t>
    </r>
  </si>
  <si>
    <t>Năm 2024</t>
  </si>
  <si>
    <t>TÍNH TIỀN BHXH MỘT LẦN NĂM 2024 CÓ THỜI GIAN ĐÓNG ÍT HƠN 12 THÁNG</t>
  </si>
</sst>
</file>

<file path=xl/styles.xml><?xml version="1.0" encoding="utf-8"?>
<styleSheet xmlns="http://schemas.openxmlformats.org/spreadsheetml/2006/main">
  <numFmts count="1">
    <numFmt numFmtId="172" formatCode="#,##0.000"/>
  </numFmts>
  <fonts count="16">
    <font>
      <sz val="11"/>
      <color theme="1"/>
      <name val="Calibri"/>
      <family val="2"/>
      <scheme val="minor"/>
    </font>
    <font>
      <b/>
      <sz val="12"/>
      <color indexed="8"/>
      <name val="Times New Roman"/>
      <family val="1"/>
    </font>
    <font>
      <sz val="11"/>
      <color indexed="8"/>
      <name val="Times New Roman"/>
      <family val="1"/>
    </font>
    <font>
      <sz val="12"/>
      <color indexed="8"/>
      <name val="Times New Roman"/>
      <family val="1"/>
    </font>
    <font>
      <b/>
      <u/>
      <sz val="12"/>
      <color indexed="8"/>
      <name val="Times New Roman"/>
      <family val="1"/>
    </font>
    <font>
      <b/>
      <u/>
      <sz val="11"/>
      <color indexed="8"/>
      <name val="Times New Roman"/>
      <family val="1"/>
    </font>
    <font>
      <u/>
      <sz val="12"/>
      <color indexed="8"/>
      <name val="Times New Roman"/>
      <family val="1"/>
    </font>
    <font>
      <b/>
      <sz val="12"/>
      <color theme="1"/>
      <name val="Times New Roman"/>
      <family val="1"/>
    </font>
    <font>
      <sz val="11"/>
      <color theme="1"/>
      <name val="Times New Roman"/>
      <family val="1"/>
    </font>
    <font>
      <sz val="12"/>
      <color theme="1"/>
      <name val="Times New Roman"/>
      <family val="1"/>
    </font>
    <font>
      <b/>
      <sz val="11"/>
      <color theme="1"/>
      <name val="Times New Roman"/>
      <family val="1"/>
    </font>
    <font>
      <sz val="11"/>
      <color theme="0"/>
      <name val="Calibri"/>
      <family val="2"/>
      <scheme val="minor"/>
    </font>
    <font>
      <sz val="11"/>
      <name val="Calibri"/>
      <family val="2"/>
      <scheme val="minor"/>
    </font>
    <font>
      <b/>
      <sz val="14"/>
      <color theme="1"/>
      <name val="Times New Roman"/>
      <family val="1"/>
    </font>
    <font>
      <b/>
      <sz val="16"/>
      <color rgb="FFFF0000"/>
      <name val="Times New Roman"/>
      <family val="1"/>
    </font>
    <font>
      <b/>
      <sz val="12"/>
      <color rgb="FFFF0000"/>
      <name val="Times New Roman"/>
      <family val="1"/>
    </font>
  </fonts>
  <fills count="8">
    <fill>
      <patternFill patternType="none"/>
    </fill>
    <fill>
      <patternFill patternType="gray125"/>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thin">
        <color indexed="64"/>
      </top>
      <bottom/>
      <diagonal/>
    </border>
  </borders>
  <cellStyleXfs count="1">
    <xf numFmtId="0" fontId="0" fillId="0" borderId="0"/>
  </cellStyleXfs>
  <cellXfs count="76">
    <xf numFmtId="0" fontId="0" fillId="0" borderId="0" xfId="0"/>
    <xf numFmtId="0" fontId="7" fillId="0" borderId="1" xfId="0" applyFont="1" applyBorder="1" applyAlignment="1">
      <alignment vertical="center" wrapText="1"/>
    </xf>
    <xf numFmtId="0" fontId="7" fillId="0" borderId="1" xfId="0" applyFont="1" applyBorder="1" applyAlignment="1">
      <alignment vertical="center"/>
    </xf>
    <xf numFmtId="0" fontId="8" fillId="0" borderId="0" xfId="0" applyFont="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9" fillId="0" borderId="0" xfId="0" applyFont="1"/>
    <xf numFmtId="0" fontId="9" fillId="0" borderId="1" xfId="0" applyFont="1" applyBorder="1" applyAlignment="1">
      <alignment horizontal="center"/>
    </xf>
    <xf numFmtId="2" fontId="9" fillId="0" borderId="1" xfId="0" applyNumberFormat="1" applyFont="1" applyBorder="1" applyAlignment="1">
      <alignment horizontal="center"/>
    </xf>
    <xf numFmtId="0" fontId="9" fillId="3" borderId="1" xfId="0" applyFont="1" applyFill="1" applyBorder="1" applyAlignment="1">
      <alignment horizontal="center"/>
    </xf>
    <xf numFmtId="3" fontId="9" fillId="0" borderId="1" xfId="0" applyNumberFormat="1" applyFont="1" applyBorder="1" applyAlignment="1">
      <alignment horizontal="center"/>
    </xf>
    <xf numFmtId="3" fontId="9" fillId="3" borderId="1" xfId="0" applyNumberFormat="1" applyFont="1" applyFill="1" applyBorder="1" applyAlignment="1">
      <alignment horizontal="center"/>
    </xf>
    <xf numFmtId="2" fontId="7" fillId="3" borderId="1" xfId="0" applyNumberFormat="1" applyFont="1" applyFill="1" applyBorder="1" applyAlignment="1">
      <alignment horizontal="center"/>
    </xf>
    <xf numFmtId="0" fontId="7" fillId="2" borderId="1" xfId="0" applyFont="1" applyFill="1" applyBorder="1" applyAlignment="1">
      <alignment horizontal="left" vertical="center" wrapText="1"/>
    </xf>
    <xf numFmtId="0" fontId="9" fillId="0" borderId="1" xfId="0" applyFont="1" applyBorder="1" applyAlignment="1">
      <alignment horizontal="center" vertical="center"/>
    </xf>
    <xf numFmtId="0" fontId="7" fillId="2" borderId="1" xfId="0" applyFont="1" applyFill="1" applyBorder="1" applyAlignment="1">
      <alignment wrapText="1"/>
    </xf>
    <xf numFmtId="0" fontId="9" fillId="4" borderId="1" xfId="0" applyFont="1" applyFill="1" applyBorder="1" applyAlignment="1">
      <alignment vertical="center"/>
    </xf>
    <xf numFmtId="0" fontId="9" fillId="5" borderId="1" xfId="0" applyFont="1" applyFill="1" applyBorder="1" applyAlignment="1">
      <alignment vertical="center"/>
    </xf>
    <xf numFmtId="0" fontId="7" fillId="2" borderId="1" xfId="0" applyFont="1" applyFill="1" applyBorder="1" applyAlignment="1">
      <alignment vertical="center" wrapText="1"/>
    </xf>
    <xf numFmtId="0" fontId="9" fillId="0" borderId="0" xfId="0" applyFont="1" applyAlignment="1">
      <alignment horizontal="center" vertical="center"/>
    </xf>
    <xf numFmtId="0" fontId="8" fillId="0" borderId="0" xfId="0" applyFont="1" applyAlignment="1"/>
    <xf numFmtId="0" fontId="8" fillId="0" borderId="0" xfId="0" applyFont="1" applyAlignment="1">
      <alignment wrapText="1"/>
    </xf>
    <xf numFmtId="0" fontId="9" fillId="0" borderId="0" xfId="0" applyFont="1" applyAlignment="1">
      <alignment vertical="center"/>
    </xf>
    <xf numFmtId="0" fontId="9" fillId="0" borderId="2" xfId="0" applyFont="1" applyBorder="1" applyAlignment="1">
      <alignment vertical="center"/>
    </xf>
    <xf numFmtId="0" fontId="9" fillId="0" borderId="0" xfId="0" applyFont="1" applyAlignment="1">
      <alignment horizontal="left"/>
    </xf>
    <xf numFmtId="0" fontId="10" fillId="2" borderId="1" xfId="0" applyFont="1" applyFill="1" applyBorder="1" applyAlignment="1">
      <alignment vertical="center"/>
    </xf>
    <xf numFmtId="172" fontId="11" fillId="0" borderId="2" xfId="0" applyNumberFormat="1" applyFont="1" applyBorder="1" applyAlignment="1"/>
    <xf numFmtId="172" fontId="12" fillId="0" borderId="2" xfId="0" applyNumberFormat="1" applyFont="1" applyBorder="1" applyAlignment="1"/>
    <xf numFmtId="0" fontId="13" fillId="6" borderId="0" xfId="0" applyFont="1" applyFill="1" applyAlignment="1">
      <alignment horizontal="center" vertical="center" wrapText="1"/>
    </xf>
    <xf numFmtId="3" fontId="9" fillId="0" borderId="1" xfId="0" applyNumberFormat="1" applyFont="1" applyBorder="1" applyAlignment="1">
      <alignment horizontal="center" vertical="center"/>
    </xf>
    <xf numFmtId="3" fontId="9" fillId="6" borderId="1" xfId="0" applyNumberFormat="1" applyFont="1" applyFill="1" applyBorder="1" applyAlignment="1">
      <alignment horizontal="center" vertical="center"/>
    </xf>
    <xf numFmtId="3" fontId="7" fillId="7" borderId="1" xfId="0" applyNumberFormat="1" applyFont="1" applyFill="1" applyBorder="1" applyAlignment="1">
      <alignment vertical="center"/>
    </xf>
    <xf numFmtId="0" fontId="9" fillId="4" borderId="1" xfId="0" applyFont="1" applyFill="1" applyBorder="1" applyAlignment="1">
      <alignment horizontal="center"/>
    </xf>
    <xf numFmtId="3" fontId="9" fillId="4" borderId="1" xfId="0" applyNumberFormat="1" applyFont="1" applyFill="1" applyBorder="1" applyAlignment="1">
      <alignment horizontal="center"/>
    </xf>
    <xf numFmtId="2" fontId="7" fillId="4" borderId="1" xfId="0" applyNumberFormat="1" applyFont="1" applyFill="1" applyBorder="1" applyAlignment="1">
      <alignment horizontal="center"/>
    </xf>
    <xf numFmtId="0" fontId="14" fillId="0" borderId="3" xfId="0" applyFont="1" applyBorder="1" applyAlignment="1">
      <alignment horizontal="center" vertical="center"/>
    </xf>
    <xf numFmtId="0" fontId="2" fillId="0" borderId="4" xfId="0" applyFont="1" applyBorder="1" applyAlignment="1">
      <alignment horizontal="left" vertical="top" wrapText="1"/>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0"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1" xfId="0" applyFont="1" applyBorder="1" applyAlignment="1">
      <alignment horizontal="left" vertical="top"/>
    </xf>
    <xf numFmtId="0" fontId="3"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Fill="1" applyBorder="1" applyAlignment="1">
      <alignment horizontal="center" vertical="center"/>
    </xf>
    <xf numFmtId="0" fontId="8" fillId="0" borderId="13" xfId="0" applyFont="1" applyBorder="1" applyAlignment="1">
      <alignment horizont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left" wrapText="1"/>
    </xf>
    <xf numFmtId="0" fontId="9" fillId="0" borderId="0" xfId="0" applyFont="1" applyAlignment="1">
      <alignment horizontal="left"/>
    </xf>
    <xf numFmtId="0" fontId="0" fillId="0" borderId="2" xfId="0" applyBorder="1" applyAlignment="1">
      <alignment horizontal="center"/>
    </xf>
    <xf numFmtId="0" fontId="15" fillId="0" borderId="3" xfId="0" applyFont="1" applyBorder="1" applyAlignment="1">
      <alignment horizontal="center" vertical="center"/>
    </xf>
    <xf numFmtId="0" fontId="0" fillId="0" borderId="13" xfId="0" applyBorder="1" applyAlignment="1">
      <alignment horizontal="center"/>
    </xf>
    <xf numFmtId="0" fontId="0" fillId="0" borderId="10" xfId="0" applyBorder="1" applyAlignment="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771525</xdr:colOff>
      <xdr:row>36</xdr:row>
      <xdr:rowOff>57150</xdr:rowOff>
    </xdr:from>
    <xdr:to>
      <xdr:col>5</xdr:col>
      <xdr:colOff>1038225</xdr:colOff>
      <xdr:row>36</xdr:row>
      <xdr:rowOff>600075</xdr:rowOff>
    </xdr:to>
    <xdr:sp macro="" textlink="">
      <xdr:nvSpPr>
        <xdr:cNvPr id="2" name="Down Arrow 1"/>
        <xdr:cNvSpPr/>
      </xdr:nvSpPr>
      <xdr:spPr>
        <a:xfrm>
          <a:off x="7496175" y="7724775"/>
          <a:ext cx="266700" cy="54292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1323975</xdr:colOff>
      <xdr:row>37</xdr:row>
      <xdr:rowOff>104775</xdr:rowOff>
    </xdr:from>
    <xdr:to>
      <xdr:col>1</xdr:col>
      <xdr:colOff>1619250</xdr:colOff>
      <xdr:row>38</xdr:row>
      <xdr:rowOff>0</xdr:rowOff>
    </xdr:to>
    <xdr:sp macro="" textlink="">
      <xdr:nvSpPr>
        <xdr:cNvPr id="3" name="Down Arrow 2"/>
        <xdr:cNvSpPr/>
      </xdr:nvSpPr>
      <xdr:spPr>
        <a:xfrm>
          <a:off x="2362200" y="9277350"/>
          <a:ext cx="295275" cy="5715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304800</xdr:colOff>
      <xdr:row>6</xdr:row>
      <xdr:rowOff>9525</xdr:rowOff>
    </xdr:from>
    <xdr:to>
      <xdr:col>5</xdr:col>
      <xdr:colOff>1295400</xdr:colOff>
      <xdr:row>8</xdr:row>
      <xdr:rowOff>123825</xdr:rowOff>
    </xdr:to>
    <xdr:sp macro="" textlink="">
      <xdr:nvSpPr>
        <xdr:cNvPr id="4" name="Right Arrow 3"/>
        <xdr:cNvSpPr/>
      </xdr:nvSpPr>
      <xdr:spPr>
        <a:xfrm>
          <a:off x="7029450" y="1352550"/>
          <a:ext cx="990600" cy="5143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180975</xdr:colOff>
      <xdr:row>35</xdr:row>
      <xdr:rowOff>114300</xdr:rowOff>
    </xdr:from>
    <xdr:to>
      <xdr:col>7</xdr:col>
      <xdr:colOff>581025</xdr:colOff>
      <xdr:row>35</xdr:row>
      <xdr:rowOff>361950</xdr:rowOff>
    </xdr:to>
    <xdr:sp macro="" textlink="">
      <xdr:nvSpPr>
        <xdr:cNvPr id="5" name="Right Arrow 4"/>
        <xdr:cNvSpPr/>
      </xdr:nvSpPr>
      <xdr:spPr>
        <a:xfrm>
          <a:off x="10153650" y="8077200"/>
          <a:ext cx="400050" cy="2476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247650</xdr:colOff>
      <xdr:row>35</xdr:row>
      <xdr:rowOff>104775</xdr:rowOff>
    </xdr:from>
    <xdr:to>
      <xdr:col>3</xdr:col>
      <xdr:colOff>952500</xdr:colOff>
      <xdr:row>35</xdr:row>
      <xdr:rowOff>466725</xdr:rowOff>
    </xdr:to>
    <xdr:sp macro="" textlink="">
      <xdr:nvSpPr>
        <xdr:cNvPr id="2" name="Left Arrow 1"/>
        <xdr:cNvSpPr/>
      </xdr:nvSpPr>
      <xdr:spPr>
        <a:xfrm>
          <a:off x="4133850" y="8372475"/>
          <a:ext cx="704850" cy="3619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123825</xdr:colOff>
      <xdr:row>8</xdr:row>
      <xdr:rowOff>38100</xdr:rowOff>
    </xdr:from>
    <xdr:to>
      <xdr:col>5</xdr:col>
      <xdr:colOff>571500</xdr:colOff>
      <xdr:row>9</xdr:row>
      <xdr:rowOff>142875</xdr:rowOff>
    </xdr:to>
    <xdr:sp macro="" textlink="">
      <xdr:nvSpPr>
        <xdr:cNvPr id="3" name="Right Arrow 2"/>
        <xdr:cNvSpPr/>
      </xdr:nvSpPr>
      <xdr:spPr>
        <a:xfrm>
          <a:off x="6943725" y="2190750"/>
          <a:ext cx="447675" cy="3048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419100</xdr:colOff>
      <xdr:row>38</xdr:row>
      <xdr:rowOff>47625</xdr:rowOff>
    </xdr:from>
    <xdr:to>
      <xdr:col>2</xdr:col>
      <xdr:colOff>676275</xdr:colOff>
      <xdr:row>39</xdr:row>
      <xdr:rowOff>171450</xdr:rowOff>
    </xdr:to>
    <xdr:sp macro="" textlink="">
      <xdr:nvSpPr>
        <xdr:cNvPr id="4" name="Down Arrow 3"/>
        <xdr:cNvSpPr/>
      </xdr:nvSpPr>
      <xdr:spPr>
        <a:xfrm>
          <a:off x="3152775" y="9810750"/>
          <a:ext cx="257175" cy="31432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Q48"/>
  <sheetViews>
    <sheetView tabSelected="1" workbookViewId="0">
      <selection activeCell="D41" sqref="D41"/>
    </sheetView>
  </sheetViews>
  <sheetFormatPr defaultRowHeight="15"/>
  <cols>
    <col min="1" max="1" width="15.5703125" style="3" customWidth="1"/>
    <col min="2" max="2" width="26.42578125" style="3" customWidth="1"/>
    <col min="3" max="3" width="18" style="3" customWidth="1"/>
    <col min="4" max="4" width="19.28515625" style="3" customWidth="1"/>
    <col min="5" max="5" width="26.28515625" style="3" customWidth="1"/>
    <col min="6" max="6" width="22.7109375" style="3" customWidth="1"/>
    <col min="7" max="7" width="26" style="3" customWidth="1"/>
    <col min="8" max="16384" width="9.140625" style="3"/>
  </cols>
  <sheetData>
    <row r="1" spans="1:11" ht="35.25" customHeight="1">
      <c r="A1" s="35" t="s">
        <v>48</v>
      </c>
      <c r="B1" s="35"/>
      <c r="C1" s="35"/>
      <c r="D1" s="35"/>
      <c r="E1" s="35"/>
    </row>
    <row r="2" spans="1:11" ht="59.25" customHeight="1" thickBot="1">
      <c r="A2" s="4" t="s">
        <v>0</v>
      </c>
      <c r="B2" s="5" t="s">
        <v>38</v>
      </c>
      <c r="C2" s="4" t="s">
        <v>2</v>
      </c>
      <c r="D2" s="5" t="s">
        <v>49</v>
      </c>
      <c r="E2" s="5" t="s">
        <v>39</v>
      </c>
      <c r="F2" s="6"/>
      <c r="G2" s="6"/>
      <c r="H2" s="6"/>
      <c r="I2" s="6"/>
    </row>
    <row r="3" spans="1:11" ht="18" customHeight="1">
      <c r="A3" s="7" t="s">
        <v>1</v>
      </c>
      <c r="B3" s="10">
        <v>0</v>
      </c>
      <c r="C3" s="7">
        <v>0</v>
      </c>
      <c r="D3" s="8">
        <v>5.43</v>
      </c>
      <c r="E3" s="10">
        <f>B3*C3*D3</f>
        <v>0</v>
      </c>
      <c r="F3" s="60"/>
      <c r="G3" s="61" t="s">
        <v>40</v>
      </c>
      <c r="H3" s="62"/>
      <c r="I3" s="62"/>
      <c r="J3" s="62"/>
      <c r="K3" s="63"/>
    </row>
    <row r="4" spans="1:11" ht="15.75">
      <c r="A4" s="7" t="s">
        <v>3</v>
      </c>
      <c r="B4" s="10">
        <v>0</v>
      </c>
      <c r="C4" s="7">
        <v>0</v>
      </c>
      <c r="D4" s="8">
        <v>4.6100000000000003</v>
      </c>
      <c r="E4" s="10">
        <f t="shared" ref="E4:E33" si="0">B4*C4*D4</f>
        <v>0</v>
      </c>
      <c r="F4" s="60"/>
      <c r="G4" s="64"/>
      <c r="H4" s="65"/>
      <c r="I4" s="65"/>
      <c r="J4" s="65"/>
      <c r="K4" s="66"/>
    </row>
    <row r="5" spans="1:11" ht="15.75">
      <c r="A5" s="7" t="s">
        <v>4</v>
      </c>
      <c r="B5" s="10">
        <v>0</v>
      </c>
      <c r="C5" s="7">
        <v>0</v>
      </c>
      <c r="D5" s="8">
        <v>4.3600000000000003</v>
      </c>
      <c r="E5" s="10">
        <f t="shared" si="0"/>
        <v>0</v>
      </c>
      <c r="F5" s="60"/>
      <c r="G5" s="64"/>
      <c r="H5" s="65"/>
      <c r="I5" s="65"/>
      <c r="J5" s="65"/>
      <c r="K5" s="66"/>
    </row>
    <row r="6" spans="1:11" ht="15.75">
      <c r="A6" s="7" t="s">
        <v>5</v>
      </c>
      <c r="B6" s="10">
        <v>0</v>
      </c>
      <c r="C6" s="7">
        <v>0</v>
      </c>
      <c r="D6" s="8">
        <v>4.22</v>
      </c>
      <c r="E6" s="10">
        <f t="shared" si="0"/>
        <v>0</v>
      </c>
      <c r="F6" s="60"/>
      <c r="G6" s="64"/>
      <c r="H6" s="65"/>
      <c r="I6" s="65"/>
      <c r="J6" s="65"/>
      <c r="K6" s="66"/>
    </row>
    <row r="7" spans="1:11" ht="15.75">
      <c r="A7" s="7" t="s">
        <v>6</v>
      </c>
      <c r="B7" s="10">
        <v>0</v>
      </c>
      <c r="C7" s="7">
        <v>0</v>
      </c>
      <c r="D7" s="8">
        <v>3.92</v>
      </c>
      <c r="E7" s="10">
        <f t="shared" si="0"/>
        <v>0</v>
      </c>
      <c r="F7" s="60"/>
      <c r="G7" s="64"/>
      <c r="H7" s="65"/>
      <c r="I7" s="65"/>
      <c r="J7" s="65"/>
      <c r="K7" s="66"/>
    </row>
    <row r="8" spans="1:11" ht="15.75">
      <c r="A8" s="7" t="s">
        <v>7</v>
      </c>
      <c r="B8" s="10">
        <v>0</v>
      </c>
      <c r="C8" s="7">
        <v>0</v>
      </c>
      <c r="D8" s="8">
        <v>3.75</v>
      </c>
      <c r="E8" s="10">
        <f t="shared" si="0"/>
        <v>0</v>
      </c>
      <c r="F8" s="60"/>
      <c r="G8" s="64"/>
      <c r="H8" s="65"/>
      <c r="I8" s="65"/>
      <c r="J8" s="65"/>
      <c r="K8" s="66"/>
    </row>
    <row r="9" spans="1:11" ht="15.75">
      <c r="A9" s="7" t="s">
        <v>8</v>
      </c>
      <c r="B9" s="10">
        <v>0</v>
      </c>
      <c r="C9" s="7">
        <v>0</v>
      </c>
      <c r="D9" s="8">
        <v>3.82</v>
      </c>
      <c r="E9" s="10">
        <f t="shared" si="0"/>
        <v>0</v>
      </c>
      <c r="F9" s="60"/>
      <c r="G9" s="64"/>
      <c r="H9" s="65"/>
      <c r="I9" s="65"/>
      <c r="J9" s="65"/>
      <c r="K9" s="66"/>
    </row>
    <row r="10" spans="1:11" ht="15.75">
      <c r="A10" s="7" t="s">
        <v>9</v>
      </c>
      <c r="B10" s="10">
        <v>0</v>
      </c>
      <c r="C10" s="7">
        <v>0</v>
      </c>
      <c r="D10" s="8">
        <v>3.83</v>
      </c>
      <c r="E10" s="10">
        <f t="shared" si="0"/>
        <v>0</v>
      </c>
      <c r="F10" s="60"/>
      <c r="G10" s="64"/>
      <c r="H10" s="65"/>
      <c r="I10" s="65"/>
      <c r="J10" s="65"/>
      <c r="K10" s="66"/>
    </row>
    <row r="11" spans="1:11" ht="15.75">
      <c r="A11" s="7" t="s">
        <v>10</v>
      </c>
      <c r="B11" s="10">
        <v>0</v>
      </c>
      <c r="C11" s="7">
        <v>0</v>
      </c>
      <c r="D11" s="8">
        <v>3.68</v>
      </c>
      <c r="E11" s="10">
        <f t="shared" si="0"/>
        <v>0</v>
      </c>
      <c r="F11" s="60"/>
      <c r="G11" s="64"/>
      <c r="H11" s="65"/>
      <c r="I11" s="65"/>
      <c r="J11" s="65"/>
      <c r="K11" s="66"/>
    </row>
    <row r="12" spans="1:11" ht="15.75">
      <c r="A12" s="7" t="s">
        <v>11</v>
      </c>
      <c r="B12" s="10">
        <v>0</v>
      </c>
      <c r="C12" s="7">
        <v>0</v>
      </c>
      <c r="D12" s="8">
        <v>3.57</v>
      </c>
      <c r="E12" s="10">
        <f t="shared" si="0"/>
        <v>0</v>
      </c>
      <c r="F12" s="60"/>
      <c r="G12" s="64"/>
      <c r="H12" s="65"/>
      <c r="I12" s="65"/>
      <c r="J12" s="65"/>
      <c r="K12" s="66"/>
    </row>
    <row r="13" spans="1:11" ht="15.75">
      <c r="A13" s="7" t="s">
        <v>12</v>
      </c>
      <c r="B13" s="10">
        <v>0</v>
      </c>
      <c r="C13" s="7">
        <v>0</v>
      </c>
      <c r="D13" s="8">
        <v>3.31</v>
      </c>
      <c r="E13" s="10">
        <f t="shared" si="0"/>
        <v>0</v>
      </c>
      <c r="F13" s="60"/>
      <c r="G13" s="64"/>
      <c r="H13" s="65"/>
      <c r="I13" s="65"/>
      <c r="J13" s="65"/>
      <c r="K13" s="66"/>
    </row>
    <row r="14" spans="1:11" ht="16.5" thickBot="1">
      <c r="A14" s="7" t="s">
        <v>13</v>
      </c>
      <c r="B14" s="10">
        <v>0</v>
      </c>
      <c r="C14" s="7">
        <v>0</v>
      </c>
      <c r="D14" s="8">
        <v>3.06</v>
      </c>
      <c r="E14" s="10">
        <f t="shared" si="0"/>
        <v>0</v>
      </c>
      <c r="F14" s="23"/>
      <c r="G14" s="67"/>
      <c r="H14" s="68"/>
      <c r="I14" s="68"/>
      <c r="J14" s="68"/>
      <c r="K14" s="69"/>
    </row>
    <row r="15" spans="1:11" ht="15.75">
      <c r="A15" s="7" t="s">
        <v>14</v>
      </c>
      <c r="B15" s="10">
        <v>0</v>
      </c>
      <c r="C15" s="7">
        <v>0</v>
      </c>
      <c r="D15" s="8">
        <v>2.85</v>
      </c>
      <c r="E15" s="10">
        <f t="shared" si="0"/>
        <v>0</v>
      </c>
      <c r="F15" s="23"/>
      <c r="G15" s="22"/>
      <c r="H15" s="22"/>
      <c r="I15" s="22"/>
    </row>
    <row r="16" spans="1:11" ht="15.75">
      <c r="A16" s="7" t="s">
        <v>15</v>
      </c>
      <c r="B16" s="10">
        <v>0</v>
      </c>
      <c r="C16" s="7">
        <v>0</v>
      </c>
      <c r="D16" s="8">
        <v>2.63</v>
      </c>
      <c r="E16" s="10">
        <f t="shared" si="0"/>
        <v>0</v>
      </c>
      <c r="F16" s="6"/>
      <c r="G16" s="6"/>
      <c r="H16" s="6"/>
      <c r="I16" s="6"/>
    </row>
    <row r="17" spans="1:9" ht="15.75">
      <c r="A17" s="7" t="s">
        <v>16</v>
      </c>
      <c r="B17" s="10">
        <v>0</v>
      </c>
      <c r="C17" s="7">
        <v>0</v>
      </c>
      <c r="D17" s="8">
        <v>2.14</v>
      </c>
      <c r="E17" s="10">
        <f t="shared" si="0"/>
        <v>0</v>
      </c>
      <c r="F17" s="6"/>
      <c r="G17" s="6"/>
      <c r="H17" s="6"/>
      <c r="I17" s="6"/>
    </row>
    <row r="18" spans="1:9" ht="15.75">
      <c r="A18" s="7" t="s">
        <v>17</v>
      </c>
      <c r="B18" s="10">
        <v>0</v>
      </c>
      <c r="C18" s="7">
        <v>0</v>
      </c>
      <c r="D18" s="8">
        <v>2</v>
      </c>
      <c r="E18" s="10">
        <f t="shared" si="0"/>
        <v>0</v>
      </c>
      <c r="F18" s="6"/>
      <c r="G18" s="6"/>
      <c r="H18" s="6"/>
      <c r="I18" s="6"/>
    </row>
    <row r="19" spans="1:9" ht="15.75">
      <c r="A19" s="7" t="s">
        <v>18</v>
      </c>
      <c r="B19" s="10">
        <v>0</v>
      </c>
      <c r="C19" s="7">
        <v>0</v>
      </c>
      <c r="D19" s="8">
        <v>1.83</v>
      </c>
      <c r="E19" s="10">
        <f t="shared" si="0"/>
        <v>0</v>
      </c>
      <c r="F19" s="6"/>
      <c r="G19" s="6"/>
      <c r="H19" s="6"/>
      <c r="I19" s="6"/>
    </row>
    <row r="20" spans="1:9" ht="15.75">
      <c r="A20" s="7" t="s">
        <v>19</v>
      </c>
      <c r="B20" s="10">
        <v>0</v>
      </c>
      <c r="C20" s="7">
        <v>0</v>
      </c>
      <c r="D20" s="8">
        <v>1.54</v>
      </c>
      <c r="E20" s="10">
        <f t="shared" si="0"/>
        <v>0</v>
      </c>
      <c r="F20" s="6"/>
      <c r="G20" s="6"/>
      <c r="H20" s="6"/>
      <c r="I20" s="6"/>
    </row>
    <row r="21" spans="1:9" ht="15.75">
      <c r="A21" s="7" t="s">
        <v>20</v>
      </c>
      <c r="B21" s="10">
        <v>0</v>
      </c>
      <c r="C21" s="7">
        <v>0</v>
      </c>
      <c r="D21" s="8">
        <v>1.41</v>
      </c>
      <c r="E21" s="10">
        <f t="shared" si="0"/>
        <v>0</v>
      </c>
      <c r="F21" s="6"/>
      <c r="G21" s="6"/>
      <c r="H21" s="6"/>
      <c r="I21" s="24"/>
    </row>
    <row r="22" spans="1:9" ht="15.75">
      <c r="A22" s="7" t="s">
        <v>21</v>
      </c>
      <c r="B22" s="10">
        <v>0</v>
      </c>
      <c r="C22" s="7">
        <v>0</v>
      </c>
      <c r="D22" s="8">
        <v>1.33</v>
      </c>
      <c r="E22" s="10">
        <f t="shared" si="0"/>
        <v>0</v>
      </c>
      <c r="F22" s="6"/>
      <c r="G22" s="6"/>
      <c r="H22" s="6"/>
      <c r="I22" s="6"/>
    </row>
    <row r="23" spans="1:9" ht="15.75">
      <c r="A23" s="7" t="s">
        <v>22</v>
      </c>
      <c r="B23" s="10">
        <v>0</v>
      </c>
      <c r="C23" s="7">
        <v>0</v>
      </c>
      <c r="D23" s="8">
        <v>1.27</v>
      </c>
      <c r="E23" s="10">
        <f t="shared" si="0"/>
        <v>0</v>
      </c>
      <c r="F23" s="6"/>
      <c r="G23" s="6"/>
      <c r="H23" s="6"/>
      <c r="I23" s="6"/>
    </row>
    <row r="24" spans="1:9" ht="15.75">
      <c r="A24" s="7" t="s">
        <v>23</v>
      </c>
      <c r="B24" s="10">
        <v>0</v>
      </c>
      <c r="C24" s="7">
        <v>0</v>
      </c>
      <c r="D24" s="8">
        <v>1.27</v>
      </c>
      <c r="E24" s="10">
        <f t="shared" si="0"/>
        <v>0</v>
      </c>
      <c r="F24" s="6"/>
      <c r="G24" s="6"/>
      <c r="H24" s="6"/>
      <c r="I24" s="6"/>
    </row>
    <row r="25" spans="1:9" ht="15.75">
      <c r="A25" s="9" t="s">
        <v>24</v>
      </c>
      <c r="B25" s="11">
        <v>3800000</v>
      </c>
      <c r="C25" s="9">
        <v>2</v>
      </c>
      <c r="D25" s="12">
        <v>1.23</v>
      </c>
      <c r="E25" s="11">
        <f t="shared" si="0"/>
        <v>9348000</v>
      </c>
      <c r="F25" s="6"/>
      <c r="G25" s="6"/>
      <c r="H25" s="6"/>
      <c r="I25" s="6"/>
    </row>
    <row r="26" spans="1:9" ht="15.75">
      <c r="A26" s="9" t="s">
        <v>25</v>
      </c>
      <c r="B26" s="11">
        <v>4100000</v>
      </c>
      <c r="C26" s="9">
        <v>9</v>
      </c>
      <c r="D26" s="12">
        <v>1.19</v>
      </c>
      <c r="E26" s="11">
        <f t="shared" si="0"/>
        <v>43911000</v>
      </c>
      <c r="F26" s="6"/>
      <c r="G26" s="6"/>
      <c r="H26" s="6"/>
      <c r="I26" s="6"/>
    </row>
    <row r="27" spans="1:9" ht="15.75">
      <c r="A27" s="7" t="s">
        <v>26</v>
      </c>
      <c r="B27" s="10">
        <v>4300000</v>
      </c>
      <c r="C27" s="7">
        <v>12</v>
      </c>
      <c r="D27" s="8">
        <v>1.1499999999999999</v>
      </c>
      <c r="E27" s="10">
        <f t="shared" si="0"/>
        <v>59339999.999999993</v>
      </c>
      <c r="F27" s="6"/>
      <c r="G27" s="6"/>
      <c r="H27" s="6"/>
      <c r="I27" s="6"/>
    </row>
    <row r="28" spans="1:9" ht="15.75">
      <c r="A28" s="7" t="s">
        <v>27</v>
      </c>
      <c r="B28" s="10">
        <v>4300000</v>
      </c>
      <c r="C28" s="7">
        <v>12</v>
      </c>
      <c r="D28" s="8">
        <v>1.1200000000000001</v>
      </c>
      <c r="E28" s="10">
        <f t="shared" si="0"/>
        <v>57792000.000000007</v>
      </c>
      <c r="F28" s="6"/>
      <c r="G28" s="6"/>
      <c r="H28" s="6"/>
      <c r="I28" s="6"/>
    </row>
    <row r="29" spans="1:9" ht="15.75">
      <c r="A29" s="7" t="s">
        <v>28</v>
      </c>
      <c r="B29" s="10">
        <v>4800000</v>
      </c>
      <c r="C29" s="7">
        <v>12</v>
      </c>
      <c r="D29" s="8">
        <v>1.08</v>
      </c>
      <c r="E29" s="10">
        <f t="shared" si="0"/>
        <v>62208000.000000007</v>
      </c>
      <c r="F29" s="6"/>
      <c r="G29" s="6"/>
      <c r="H29" s="6"/>
      <c r="I29" s="6"/>
    </row>
    <row r="30" spans="1:9" ht="15.75">
      <c r="A30" s="7" t="s">
        <v>29</v>
      </c>
      <c r="B30" s="10">
        <v>4800000</v>
      </c>
      <c r="C30" s="7">
        <v>12</v>
      </c>
      <c r="D30" s="8">
        <v>1.07</v>
      </c>
      <c r="E30" s="10">
        <f t="shared" si="0"/>
        <v>61632000</v>
      </c>
      <c r="F30" s="6"/>
      <c r="G30" s="6"/>
      <c r="H30" s="6"/>
      <c r="I30" s="6"/>
    </row>
    <row r="31" spans="1:9" ht="15.75">
      <c r="A31" s="7" t="s">
        <v>46</v>
      </c>
      <c r="B31" s="10">
        <v>5100000</v>
      </c>
      <c r="C31" s="7">
        <v>12</v>
      </c>
      <c r="D31" s="8">
        <v>1.03</v>
      </c>
      <c r="E31" s="10">
        <f t="shared" si="0"/>
        <v>63036000</v>
      </c>
      <c r="F31" s="6"/>
      <c r="G31" s="6"/>
      <c r="H31" s="6"/>
      <c r="I31" s="6"/>
    </row>
    <row r="32" spans="1:9" ht="15.75">
      <c r="A32" s="7" t="s">
        <v>47</v>
      </c>
      <c r="B32" s="10">
        <v>5100000</v>
      </c>
      <c r="C32" s="7">
        <v>12</v>
      </c>
      <c r="D32" s="8">
        <v>1</v>
      </c>
      <c r="E32" s="10">
        <f t="shared" si="0"/>
        <v>61200000</v>
      </c>
      <c r="F32" s="6"/>
      <c r="G32" s="6"/>
      <c r="H32" s="6"/>
      <c r="I32" s="6"/>
    </row>
    <row r="33" spans="1:17" ht="15.75">
      <c r="A33" s="7" t="s">
        <v>52</v>
      </c>
      <c r="B33" s="10">
        <v>5100000</v>
      </c>
      <c r="C33" s="7">
        <v>1</v>
      </c>
      <c r="D33" s="8">
        <v>1</v>
      </c>
      <c r="E33" s="10">
        <f t="shared" si="0"/>
        <v>5100000</v>
      </c>
      <c r="F33" s="6"/>
      <c r="G33" s="6"/>
      <c r="H33" s="6"/>
      <c r="I33" s="6"/>
    </row>
    <row r="34" spans="1:17" ht="30" customHeight="1" thickBot="1"/>
    <row r="35" spans="1:17" ht="42.75" customHeight="1">
      <c r="B35" s="13" t="s">
        <v>33</v>
      </c>
      <c r="C35" s="14">
        <f>SUM(C3:C33)</f>
        <v>84</v>
      </c>
      <c r="E35" s="1" t="s">
        <v>32</v>
      </c>
      <c r="F35" s="1" t="s">
        <v>35</v>
      </c>
      <c r="G35" s="2" t="s">
        <v>34</v>
      </c>
      <c r="I35" s="36" t="s">
        <v>51</v>
      </c>
      <c r="J35" s="37"/>
      <c r="K35" s="37"/>
      <c r="L35" s="37"/>
      <c r="M35" s="37"/>
      <c r="N35" s="37"/>
      <c r="O35" s="37"/>
      <c r="P35" s="37"/>
      <c r="Q35" s="38"/>
    </row>
    <row r="36" spans="1:17" ht="31.5">
      <c r="B36" s="15" t="s">
        <v>30</v>
      </c>
      <c r="C36" s="29">
        <f>SUM(E3:E33)</f>
        <v>423567000</v>
      </c>
      <c r="E36" s="16">
        <v>0</v>
      </c>
      <c r="F36" s="17">
        <v>7</v>
      </c>
      <c r="G36" s="31">
        <f>(E36*1.5+F36*2)*C37</f>
        <v>70594500</v>
      </c>
      <c r="I36" s="39"/>
      <c r="J36" s="40"/>
      <c r="K36" s="40"/>
      <c r="L36" s="40"/>
      <c r="M36" s="40"/>
      <c r="N36" s="40"/>
      <c r="O36" s="40"/>
      <c r="P36" s="40"/>
      <c r="Q36" s="41"/>
    </row>
    <row r="37" spans="1:17" ht="32.25" thickBot="1">
      <c r="B37" s="18" t="s">
        <v>31</v>
      </c>
      <c r="C37" s="29">
        <f>C36/C35</f>
        <v>5042464.2857142854</v>
      </c>
      <c r="E37" s="54"/>
      <c r="F37" s="54"/>
      <c r="G37" s="54"/>
      <c r="I37" s="39"/>
      <c r="J37" s="40"/>
      <c r="K37" s="40"/>
      <c r="L37" s="40"/>
      <c r="M37" s="40"/>
      <c r="N37" s="40"/>
      <c r="O37" s="40"/>
      <c r="P37" s="40"/>
      <c r="Q37" s="41"/>
    </row>
    <row r="38" spans="1:17" ht="12.75" customHeight="1">
      <c r="B38" s="55"/>
      <c r="C38" s="55"/>
      <c r="D38" s="19"/>
      <c r="E38" s="45" t="s">
        <v>37</v>
      </c>
      <c r="F38" s="46"/>
      <c r="G38" s="47"/>
      <c r="I38" s="39"/>
      <c r="J38" s="40"/>
      <c r="K38" s="40"/>
      <c r="L38" s="40"/>
      <c r="M38" s="40"/>
      <c r="N38" s="40"/>
      <c r="O38" s="40"/>
      <c r="P38" s="40"/>
      <c r="Q38" s="41"/>
    </row>
    <row r="39" spans="1:17" ht="15" hidden="1" customHeight="1">
      <c r="B39" s="56" t="s">
        <v>36</v>
      </c>
      <c r="C39" s="57"/>
      <c r="E39" s="48"/>
      <c r="F39" s="49"/>
      <c r="G39" s="50"/>
      <c r="H39" s="20"/>
      <c r="I39" s="39"/>
      <c r="J39" s="40"/>
      <c r="K39" s="40"/>
      <c r="L39" s="40"/>
      <c r="M39" s="40"/>
      <c r="N39" s="40"/>
      <c r="O39" s="40"/>
      <c r="P39" s="40"/>
      <c r="Q39" s="41"/>
    </row>
    <row r="40" spans="1:17" ht="102" hidden="1" customHeight="1" thickBot="1">
      <c r="B40" s="58"/>
      <c r="C40" s="59"/>
      <c r="E40" s="48"/>
      <c r="F40" s="49"/>
      <c r="G40" s="50"/>
      <c r="H40" s="20"/>
      <c r="I40" s="42"/>
      <c r="J40" s="43"/>
      <c r="K40" s="43"/>
      <c r="L40" s="43"/>
      <c r="M40" s="43"/>
      <c r="N40" s="43"/>
      <c r="O40" s="43"/>
      <c r="P40" s="43"/>
      <c r="Q40" s="44"/>
    </row>
    <row r="41" spans="1:17" ht="315" customHeight="1" thickBot="1">
      <c r="E41" s="51"/>
      <c r="F41" s="52"/>
      <c r="G41" s="53"/>
      <c r="H41" s="20"/>
      <c r="I41" s="20"/>
    </row>
    <row r="42" spans="1:17">
      <c r="E42" s="21"/>
      <c r="F42" s="20"/>
      <c r="G42" s="20"/>
      <c r="H42" s="20"/>
      <c r="I42" s="20"/>
    </row>
    <row r="43" spans="1:17">
      <c r="E43" s="20"/>
      <c r="F43" s="20"/>
      <c r="G43" s="20"/>
      <c r="H43" s="20"/>
      <c r="I43" s="20"/>
    </row>
    <row r="44" spans="1:17">
      <c r="E44" s="20"/>
      <c r="F44" s="20"/>
      <c r="G44" s="20"/>
      <c r="H44" s="20"/>
      <c r="I44" s="20"/>
    </row>
    <row r="45" spans="1:17">
      <c r="E45" s="20"/>
      <c r="F45" s="20"/>
      <c r="G45" s="20"/>
      <c r="H45" s="20"/>
      <c r="I45" s="20"/>
    </row>
    <row r="46" spans="1:17">
      <c r="E46" s="20"/>
      <c r="F46" s="20"/>
      <c r="G46" s="20"/>
      <c r="H46" s="20"/>
      <c r="I46" s="20"/>
    </row>
    <row r="47" spans="1:17">
      <c r="E47" s="20"/>
      <c r="F47" s="20"/>
      <c r="G47" s="20"/>
      <c r="H47" s="20"/>
      <c r="I47" s="20"/>
    </row>
    <row r="48" spans="1:17">
      <c r="E48" s="20"/>
      <c r="F48" s="20"/>
      <c r="G48" s="20"/>
      <c r="H48" s="20"/>
      <c r="I48" s="20"/>
    </row>
  </sheetData>
  <mergeCells count="8">
    <mergeCell ref="A1:E1"/>
    <mergeCell ref="I35:Q40"/>
    <mergeCell ref="E38:G41"/>
    <mergeCell ref="E37:G37"/>
    <mergeCell ref="B38:C38"/>
    <mergeCell ref="B39:C40"/>
    <mergeCell ref="F3:F13"/>
    <mergeCell ref="G3:K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M47"/>
  <sheetViews>
    <sheetView workbookViewId="0">
      <selection activeCell="C38" sqref="C38"/>
    </sheetView>
  </sheetViews>
  <sheetFormatPr defaultRowHeight="15"/>
  <cols>
    <col min="1" max="1" width="16.140625" customWidth="1"/>
    <col min="2" max="2" width="27.140625" customWidth="1"/>
    <col min="3" max="3" width="17.28515625" customWidth="1"/>
    <col min="4" max="4" width="18.5703125" customWidth="1"/>
    <col min="5" max="5" width="25.42578125" customWidth="1"/>
  </cols>
  <sheetData>
    <row r="1" spans="1:13" ht="46.5" customHeight="1">
      <c r="A1" s="73" t="s">
        <v>53</v>
      </c>
      <c r="B1" s="73"/>
      <c r="C1" s="73"/>
      <c r="D1" s="73"/>
      <c r="E1" s="73"/>
    </row>
    <row r="2" spans="1:13" ht="75" customHeight="1">
      <c r="A2" s="4" t="s">
        <v>0</v>
      </c>
      <c r="B2" s="5" t="s">
        <v>38</v>
      </c>
      <c r="C2" s="4" t="s">
        <v>2</v>
      </c>
      <c r="D2" s="5" t="s">
        <v>49</v>
      </c>
      <c r="E2" s="5" t="s">
        <v>39</v>
      </c>
    </row>
    <row r="3" spans="1:13" ht="15.75">
      <c r="A3" s="7" t="s">
        <v>1</v>
      </c>
      <c r="B3" s="10">
        <v>0</v>
      </c>
      <c r="C3" s="7">
        <v>0</v>
      </c>
      <c r="D3" s="8">
        <v>5.43</v>
      </c>
      <c r="E3" s="10">
        <f>B3*C3*D3</f>
        <v>0</v>
      </c>
      <c r="F3" s="72"/>
    </row>
    <row r="4" spans="1:13" ht="15.75">
      <c r="A4" s="7" t="s">
        <v>3</v>
      </c>
      <c r="B4" s="10">
        <v>0</v>
      </c>
      <c r="C4" s="7">
        <v>0</v>
      </c>
      <c r="D4" s="8">
        <v>4.6100000000000003</v>
      </c>
      <c r="E4" s="10">
        <f t="shared" ref="E4:E33" si="0">B4*C4*D4</f>
        <v>0</v>
      </c>
      <c r="F4" s="72"/>
    </row>
    <row r="5" spans="1:13" ht="15.75">
      <c r="A5" s="7" t="s">
        <v>4</v>
      </c>
      <c r="B5" s="10">
        <v>0</v>
      </c>
      <c r="C5" s="7">
        <v>0</v>
      </c>
      <c r="D5" s="8">
        <v>4.3600000000000003</v>
      </c>
      <c r="E5" s="10">
        <f t="shared" si="0"/>
        <v>0</v>
      </c>
      <c r="F5" s="72"/>
      <c r="G5" s="70" t="s">
        <v>44</v>
      </c>
      <c r="H5" s="71"/>
      <c r="I5" s="71"/>
      <c r="J5" s="71"/>
      <c r="K5" s="71"/>
      <c r="L5" s="71"/>
      <c r="M5" s="71"/>
    </row>
    <row r="6" spans="1:13" ht="15.75">
      <c r="A6" s="7" t="s">
        <v>5</v>
      </c>
      <c r="B6" s="10">
        <v>0</v>
      </c>
      <c r="C6" s="7">
        <v>0</v>
      </c>
      <c r="D6" s="8">
        <v>4.22</v>
      </c>
      <c r="E6" s="10">
        <f t="shared" si="0"/>
        <v>0</v>
      </c>
      <c r="F6" s="72"/>
      <c r="G6" s="71"/>
      <c r="H6" s="71"/>
      <c r="I6" s="71"/>
      <c r="J6" s="71"/>
      <c r="K6" s="71"/>
      <c r="L6" s="71"/>
      <c r="M6" s="71"/>
    </row>
    <row r="7" spans="1:13" ht="15.75">
      <c r="A7" s="7" t="s">
        <v>6</v>
      </c>
      <c r="B7" s="10">
        <v>0</v>
      </c>
      <c r="C7" s="7">
        <v>0</v>
      </c>
      <c r="D7" s="8">
        <v>3.92</v>
      </c>
      <c r="E7" s="10">
        <f t="shared" si="0"/>
        <v>0</v>
      </c>
      <c r="F7" s="72"/>
      <c r="G7" s="71"/>
      <c r="H7" s="71"/>
      <c r="I7" s="71"/>
      <c r="J7" s="71"/>
      <c r="K7" s="71"/>
      <c r="L7" s="71"/>
      <c r="M7" s="71"/>
    </row>
    <row r="8" spans="1:13" ht="15.75">
      <c r="A8" s="7" t="s">
        <v>7</v>
      </c>
      <c r="B8" s="10">
        <v>0</v>
      </c>
      <c r="C8" s="7">
        <v>0</v>
      </c>
      <c r="D8" s="8">
        <v>3.75</v>
      </c>
      <c r="E8" s="10">
        <f t="shared" si="0"/>
        <v>0</v>
      </c>
      <c r="F8" s="72"/>
      <c r="G8" s="71"/>
      <c r="H8" s="71"/>
      <c r="I8" s="71"/>
      <c r="J8" s="71"/>
      <c r="K8" s="71"/>
      <c r="L8" s="71"/>
      <c r="M8" s="71"/>
    </row>
    <row r="9" spans="1:13" ht="15.75">
      <c r="A9" s="7" t="s">
        <v>8</v>
      </c>
      <c r="B9" s="10">
        <v>0</v>
      </c>
      <c r="C9" s="7">
        <v>0</v>
      </c>
      <c r="D9" s="8">
        <v>3.82</v>
      </c>
      <c r="E9" s="10">
        <f t="shared" si="0"/>
        <v>0</v>
      </c>
      <c r="F9" s="72"/>
      <c r="G9" s="71"/>
      <c r="H9" s="71"/>
      <c r="I9" s="71"/>
      <c r="J9" s="71"/>
      <c r="K9" s="71"/>
      <c r="L9" s="71"/>
      <c r="M9" s="71"/>
    </row>
    <row r="10" spans="1:13" ht="15.75">
      <c r="A10" s="7" t="s">
        <v>9</v>
      </c>
      <c r="B10" s="10">
        <v>0</v>
      </c>
      <c r="C10" s="7">
        <v>0</v>
      </c>
      <c r="D10" s="8">
        <v>3.83</v>
      </c>
      <c r="E10" s="10">
        <f t="shared" si="0"/>
        <v>0</v>
      </c>
      <c r="F10" s="72"/>
      <c r="G10" s="71"/>
      <c r="H10" s="71"/>
      <c r="I10" s="71"/>
      <c r="J10" s="71"/>
      <c r="K10" s="71"/>
      <c r="L10" s="71"/>
      <c r="M10" s="71"/>
    </row>
    <row r="11" spans="1:13" ht="15.75">
      <c r="A11" s="7" t="s">
        <v>10</v>
      </c>
      <c r="B11" s="10">
        <v>0</v>
      </c>
      <c r="C11" s="7">
        <v>0</v>
      </c>
      <c r="D11" s="8">
        <v>3.68</v>
      </c>
      <c r="E11" s="10">
        <f t="shared" si="0"/>
        <v>0</v>
      </c>
      <c r="F11" s="72"/>
      <c r="G11" s="71"/>
      <c r="H11" s="71"/>
      <c r="I11" s="71"/>
      <c r="J11" s="71"/>
      <c r="K11" s="71"/>
      <c r="L11" s="71"/>
      <c r="M11" s="71"/>
    </row>
    <row r="12" spans="1:13" ht="15.75">
      <c r="A12" s="7" t="s">
        <v>11</v>
      </c>
      <c r="B12" s="10">
        <v>0</v>
      </c>
      <c r="C12" s="7">
        <v>0</v>
      </c>
      <c r="D12" s="8">
        <v>3.57</v>
      </c>
      <c r="E12" s="10">
        <f t="shared" si="0"/>
        <v>0</v>
      </c>
      <c r="F12" s="72"/>
      <c r="G12" s="71"/>
      <c r="H12" s="71"/>
      <c r="I12" s="71"/>
      <c r="J12" s="71"/>
      <c r="K12" s="71"/>
      <c r="L12" s="71"/>
      <c r="M12" s="71"/>
    </row>
    <row r="13" spans="1:13" ht="15.75">
      <c r="A13" s="7" t="s">
        <v>12</v>
      </c>
      <c r="B13" s="10">
        <v>0</v>
      </c>
      <c r="C13" s="7">
        <v>0</v>
      </c>
      <c r="D13" s="8">
        <v>3.31</v>
      </c>
      <c r="E13" s="10">
        <f t="shared" si="0"/>
        <v>0</v>
      </c>
      <c r="F13" s="72"/>
      <c r="G13" s="71"/>
      <c r="H13" s="71"/>
      <c r="I13" s="71"/>
      <c r="J13" s="71"/>
      <c r="K13" s="71"/>
      <c r="L13" s="71"/>
      <c r="M13" s="71"/>
    </row>
    <row r="14" spans="1:13" ht="15.75">
      <c r="A14" s="7" t="s">
        <v>13</v>
      </c>
      <c r="B14" s="10">
        <v>0</v>
      </c>
      <c r="C14" s="7">
        <v>0</v>
      </c>
      <c r="D14" s="8">
        <v>3.06</v>
      </c>
      <c r="E14" s="10">
        <f t="shared" si="0"/>
        <v>0</v>
      </c>
      <c r="F14" s="72"/>
      <c r="G14" s="71"/>
      <c r="H14" s="71"/>
      <c r="I14" s="71"/>
      <c r="J14" s="71"/>
      <c r="K14" s="71"/>
      <c r="L14" s="71"/>
      <c r="M14" s="71"/>
    </row>
    <row r="15" spans="1:13" ht="15.75">
      <c r="A15" s="7" t="s">
        <v>14</v>
      </c>
      <c r="B15" s="10">
        <v>0</v>
      </c>
      <c r="C15" s="7">
        <v>0</v>
      </c>
      <c r="D15" s="8">
        <v>2.85</v>
      </c>
      <c r="E15" s="10">
        <f t="shared" si="0"/>
        <v>0</v>
      </c>
      <c r="F15" s="72"/>
      <c r="G15" s="71"/>
      <c r="H15" s="71"/>
      <c r="I15" s="71"/>
      <c r="J15" s="71"/>
      <c r="K15" s="71"/>
      <c r="L15" s="71"/>
      <c r="M15" s="71"/>
    </row>
    <row r="16" spans="1:13" ht="15.75">
      <c r="A16" s="7" t="s">
        <v>15</v>
      </c>
      <c r="B16" s="10">
        <v>0</v>
      </c>
      <c r="C16" s="7">
        <v>0</v>
      </c>
      <c r="D16" s="8">
        <v>2.63</v>
      </c>
      <c r="E16" s="10">
        <f t="shared" si="0"/>
        <v>0</v>
      </c>
      <c r="F16" s="72"/>
      <c r="G16" s="71"/>
      <c r="H16" s="71"/>
      <c r="I16" s="71"/>
      <c r="J16" s="71"/>
      <c r="K16" s="71"/>
      <c r="L16" s="71"/>
      <c r="M16" s="71"/>
    </row>
    <row r="17" spans="1:5" ht="15.75">
      <c r="A17" s="7" t="s">
        <v>16</v>
      </c>
      <c r="B17" s="10">
        <v>0</v>
      </c>
      <c r="C17" s="7">
        <v>0</v>
      </c>
      <c r="D17" s="8">
        <v>2.14</v>
      </c>
      <c r="E17" s="10">
        <f t="shared" si="0"/>
        <v>0</v>
      </c>
    </row>
    <row r="18" spans="1:5" ht="15.75">
      <c r="A18" s="7" t="s">
        <v>17</v>
      </c>
      <c r="B18" s="10">
        <v>0</v>
      </c>
      <c r="C18" s="7">
        <v>0</v>
      </c>
      <c r="D18" s="8">
        <v>2</v>
      </c>
      <c r="E18" s="10">
        <f t="shared" si="0"/>
        <v>0</v>
      </c>
    </row>
    <row r="19" spans="1:5" ht="15.75">
      <c r="A19" s="7" t="s">
        <v>18</v>
      </c>
      <c r="B19" s="10">
        <v>0</v>
      </c>
      <c r="C19" s="7">
        <v>0</v>
      </c>
      <c r="D19" s="8">
        <v>1.83</v>
      </c>
      <c r="E19" s="10">
        <f t="shared" si="0"/>
        <v>0</v>
      </c>
    </row>
    <row r="20" spans="1:5" ht="15.75">
      <c r="A20" s="7" t="s">
        <v>19</v>
      </c>
      <c r="B20" s="10">
        <v>0</v>
      </c>
      <c r="C20" s="7">
        <v>0</v>
      </c>
      <c r="D20" s="8">
        <v>1.54</v>
      </c>
      <c r="E20" s="10">
        <f t="shared" si="0"/>
        <v>0</v>
      </c>
    </row>
    <row r="21" spans="1:5" ht="15.75">
      <c r="A21" s="7" t="s">
        <v>20</v>
      </c>
      <c r="B21" s="10">
        <v>0</v>
      </c>
      <c r="C21" s="7">
        <v>0</v>
      </c>
      <c r="D21" s="8">
        <v>1.41</v>
      </c>
      <c r="E21" s="10">
        <f t="shared" si="0"/>
        <v>0</v>
      </c>
    </row>
    <row r="22" spans="1:5" ht="15.75">
      <c r="A22" s="7" t="s">
        <v>21</v>
      </c>
      <c r="B22" s="10">
        <v>0</v>
      </c>
      <c r="C22" s="7">
        <v>0</v>
      </c>
      <c r="D22" s="8">
        <v>1.33</v>
      </c>
      <c r="E22" s="10">
        <f t="shared" si="0"/>
        <v>0</v>
      </c>
    </row>
    <row r="23" spans="1:5" ht="15.75">
      <c r="A23" s="7" t="s">
        <v>22</v>
      </c>
      <c r="B23" s="10">
        <v>0</v>
      </c>
      <c r="C23" s="7">
        <v>0</v>
      </c>
      <c r="D23" s="8">
        <v>1.27</v>
      </c>
      <c r="E23" s="10">
        <f t="shared" si="0"/>
        <v>0</v>
      </c>
    </row>
    <row r="24" spans="1:5" ht="15.75">
      <c r="A24" s="7" t="s">
        <v>23</v>
      </c>
      <c r="B24" s="10">
        <v>0</v>
      </c>
      <c r="C24" s="7">
        <v>0</v>
      </c>
      <c r="D24" s="8">
        <v>1.27</v>
      </c>
      <c r="E24" s="10">
        <f t="shared" si="0"/>
        <v>0</v>
      </c>
    </row>
    <row r="25" spans="1:5" ht="15.75">
      <c r="A25" s="32" t="s">
        <v>24</v>
      </c>
      <c r="B25" s="33">
        <v>3800000</v>
      </c>
      <c r="C25" s="32">
        <v>9</v>
      </c>
      <c r="D25" s="34">
        <v>1.23</v>
      </c>
      <c r="E25" s="33">
        <f>B25*C25*D25</f>
        <v>42066000</v>
      </c>
    </row>
    <row r="26" spans="1:5" ht="15.75">
      <c r="A26" s="32" t="s">
        <v>25</v>
      </c>
      <c r="B26" s="33">
        <v>4100000</v>
      </c>
      <c r="C26" s="32">
        <v>2</v>
      </c>
      <c r="D26" s="34">
        <v>1.19</v>
      </c>
      <c r="E26" s="33">
        <f t="shared" si="0"/>
        <v>9758000</v>
      </c>
    </row>
    <row r="27" spans="1:5" ht="15.75">
      <c r="A27" s="7" t="s">
        <v>26</v>
      </c>
      <c r="B27" s="10">
        <v>0</v>
      </c>
      <c r="C27" s="7">
        <v>0</v>
      </c>
      <c r="D27" s="8">
        <v>1.1499999999999999</v>
      </c>
      <c r="E27" s="10">
        <f t="shared" si="0"/>
        <v>0</v>
      </c>
    </row>
    <row r="28" spans="1:5" ht="15.75">
      <c r="A28" s="7" t="s">
        <v>27</v>
      </c>
      <c r="B28" s="10">
        <v>0</v>
      </c>
      <c r="C28" s="7">
        <v>0</v>
      </c>
      <c r="D28" s="8">
        <v>1.1200000000000001</v>
      </c>
      <c r="E28" s="10">
        <f t="shared" si="0"/>
        <v>0</v>
      </c>
    </row>
    <row r="29" spans="1:5" ht="15.75">
      <c r="A29" s="7" t="s">
        <v>28</v>
      </c>
      <c r="B29" s="10">
        <v>0</v>
      </c>
      <c r="C29" s="7">
        <v>0</v>
      </c>
      <c r="D29" s="8">
        <v>1.08</v>
      </c>
      <c r="E29" s="10">
        <f t="shared" si="0"/>
        <v>0</v>
      </c>
    </row>
    <row r="30" spans="1:5" ht="15.75">
      <c r="A30" s="7" t="s">
        <v>29</v>
      </c>
      <c r="B30" s="10">
        <v>0</v>
      </c>
      <c r="C30" s="7">
        <v>0</v>
      </c>
      <c r="D30" s="8">
        <v>1.07</v>
      </c>
      <c r="E30" s="10">
        <f t="shared" si="0"/>
        <v>0</v>
      </c>
    </row>
    <row r="31" spans="1:5" ht="15.75">
      <c r="A31" s="7" t="s">
        <v>46</v>
      </c>
      <c r="B31" s="10">
        <v>0</v>
      </c>
      <c r="C31" s="7">
        <v>0</v>
      </c>
      <c r="D31" s="8">
        <v>1.03</v>
      </c>
      <c r="E31" s="10">
        <f t="shared" si="0"/>
        <v>0</v>
      </c>
    </row>
    <row r="32" spans="1:5" ht="15.75">
      <c r="A32" s="7" t="s">
        <v>47</v>
      </c>
      <c r="B32" s="10">
        <v>0</v>
      </c>
      <c r="C32" s="7">
        <v>0</v>
      </c>
      <c r="D32" s="8">
        <v>1</v>
      </c>
      <c r="E32" s="10">
        <f t="shared" si="0"/>
        <v>0</v>
      </c>
    </row>
    <row r="33" spans="1:5" ht="15.75">
      <c r="A33" s="7" t="s">
        <v>52</v>
      </c>
      <c r="B33" s="10">
        <v>0</v>
      </c>
      <c r="C33" s="7">
        <v>0</v>
      </c>
      <c r="D33" s="8">
        <v>1</v>
      </c>
      <c r="E33" s="10">
        <f t="shared" si="0"/>
        <v>0</v>
      </c>
    </row>
    <row r="35" spans="1:5" ht="43.5" customHeight="1">
      <c r="B35" s="13" t="s">
        <v>33</v>
      </c>
      <c r="C35" s="14">
        <f>SUM(C3:C33)</f>
        <v>11</v>
      </c>
      <c r="D35" s="26">
        <f>C36*22%</f>
        <v>11401280</v>
      </c>
    </row>
    <row r="36" spans="1:5" ht="39.75" customHeight="1">
      <c r="B36" s="15" t="s">
        <v>42</v>
      </c>
      <c r="C36" s="29">
        <f>SUM(E3:E33)</f>
        <v>51824000</v>
      </c>
      <c r="D36" s="27"/>
      <c r="E36" s="28" t="s">
        <v>45</v>
      </c>
    </row>
    <row r="37" spans="1:5" ht="47.25">
      <c r="B37" s="18" t="s">
        <v>43</v>
      </c>
      <c r="C37" s="29">
        <f>C36/C35</f>
        <v>4711272.7272727275</v>
      </c>
      <c r="D37" s="26"/>
    </row>
    <row r="38" spans="1:5" ht="30.75" customHeight="1">
      <c r="B38" s="25" t="s">
        <v>41</v>
      </c>
      <c r="C38" s="30">
        <f>IF(D35&lt;C37*2,D35,C37*2)</f>
        <v>9422545.4545454551</v>
      </c>
      <c r="D38" s="26"/>
    </row>
    <row r="39" spans="1:5">
      <c r="C39" s="74"/>
    </row>
    <row r="40" spans="1:5" ht="15.75" thickBot="1">
      <c r="C40" s="75"/>
    </row>
    <row r="41" spans="1:5" ht="15" customHeight="1">
      <c r="B41" s="45" t="s">
        <v>50</v>
      </c>
      <c r="C41" s="46"/>
      <c r="D41" s="46"/>
      <c r="E41" s="47"/>
    </row>
    <row r="42" spans="1:5">
      <c r="B42" s="48"/>
      <c r="C42" s="49"/>
      <c r="D42" s="49"/>
      <c r="E42" s="50"/>
    </row>
    <row r="43" spans="1:5">
      <c r="B43" s="48"/>
      <c r="C43" s="49"/>
      <c r="D43" s="49"/>
      <c r="E43" s="50"/>
    </row>
    <row r="44" spans="1:5">
      <c r="B44" s="48"/>
      <c r="C44" s="49"/>
      <c r="D44" s="49"/>
      <c r="E44" s="50"/>
    </row>
    <row r="45" spans="1:5">
      <c r="B45" s="48"/>
      <c r="C45" s="49"/>
      <c r="D45" s="49"/>
      <c r="E45" s="50"/>
    </row>
    <row r="46" spans="1:5">
      <c r="B46" s="48"/>
      <c r="C46" s="49"/>
      <c r="D46" s="49"/>
      <c r="E46" s="50"/>
    </row>
    <row r="47" spans="1:5" ht="28.5" customHeight="1" thickBot="1">
      <c r="B47" s="51"/>
      <c r="C47" s="52"/>
      <c r="D47" s="52"/>
      <c r="E47" s="53"/>
    </row>
  </sheetData>
  <mergeCells count="5">
    <mergeCell ref="G5:M16"/>
    <mergeCell ref="F3:F16"/>
    <mergeCell ref="A1:E1"/>
    <mergeCell ref="B41:E47"/>
    <mergeCell ref="C39:C4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Bảng 1</vt:lpstr>
      <vt:lpstr>Bảng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dcterms:created xsi:type="dcterms:W3CDTF">2021-04-14T07:48:52Z</dcterms:created>
  <dcterms:modified xsi:type="dcterms:W3CDTF">2024-12-24T09:40:39Z</dcterms:modified>
</cp:coreProperties>
</file>