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1600" windowHeight="9435"/>
  </bookViews>
  <sheets>
    <sheet name="Mẫu 2" sheetId="2" r:id="rId1"/>
  </sheets>
  <calcPr calcId="152511"/>
</workbook>
</file>

<file path=xl/calcChain.xml><?xml version="1.0" encoding="utf-8"?>
<calcChain xmlns="http://schemas.openxmlformats.org/spreadsheetml/2006/main">
  <c r="N9" i="2" l="1"/>
  <c r="O9" i="2" s="1"/>
  <c r="T9" i="2" s="1"/>
  <c r="N8" i="2"/>
  <c r="N7" i="2"/>
  <c r="N6" i="2"/>
  <c r="O6" i="2" s="1"/>
  <c r="U6" i="2" s="1"/>
  <c r="N5" i="2"/>
  <c r="O5" i="2" s="1"/>
  <c r="T5" i="2" s="1"/>
  <c r="R6" i="2" l="1"/>
  <c r="S6" i="2"/>
  <c r="U5" i="2"/>
  <c r="U9" i="2"/>
  <c r="R5" i="2"/>
  <c r="O8" i="2"/>
  <c r="R9" i="2"/>
  <c r="S5" i="2"/>
  <c r="T6" i="2"/>
  <c r="W6" i="2" s="1"/>
  <c r="O7" i="2"/>
  <c r="S9" i="2"/>
  <c r="W5" i="2" l="1"/>
  <c r="W9" i="2"/>
  <c r="R7" i="2"/>
  <c r="U7" i="2"/>
  <c r="T7" i="2"/>
  <c r="S7" i="2"/>
  <c r="S8" i="2"/>
  <c r="R8" i="2"/>
  <c r="U8" i="2"/>
  <c r="T8" i="2"/>
  <c r="W8" i="2" l="1"/>
  <c r="W7" i="2"/>
</calcChain>
</file>

<file path=xl/sharedStrings.xml><?xml version="1.0" encoding="utf-8"?>
<sst xmlns="http://schemas.openxmlformats.org/spreadsheetml/2006/main" count="115" uniqueCount="42">
  <si>
    <t>STT</t>
  </si>
  <si>
    <t>Họ và tên</t>
  </si>
  <si>
    <t>Chức vụ</t>
  </si>
  <si>
    <t>Tổng thu nhập</t>
  </si>
  <si>
    <t>Bậc</t>
  </si>
  <si>
    <t>Thành tiền</t>
  </si>
  <si>
    <t>Nguyễn Văn A</t>
  </si>
  <si>
    <t>Trưởng phòng</t>
  </si>
  <si>
    <t>BẢNG THANH TOÁN TIỀN LƯƠNG</t>
  </si>
  <si>
    <t>Mã nhân viên</t>
  </si>
  <si>
    <t>Phòng ban</t>
  </si>
  <si>
    <t xml:space="preserve">Lương cơ bản theo vị trí P1 </t>
  </si>
  <si>
    <t>Lương theo năng lực P2</t>
  </si>
  <si>
    <t>Lương theo hiệu suất làm việc P3</t>
  </si>
  <si>
    <t>Lương phụ cấp</t>
  </si>
  <si>
    <t>Số ngày công</t>
  </si>
  <si>
    <t>Thu nhập chịu thuế</t>
  </si>
  <si>
    <t xml:space="preserve">Phạt </t>
  </si>
  <si>
    <t>Thưởng</t>
  </si>
  <si>
    <t>Khấu trừ</t>
  </si>
  <si>
    <t>Thuế TNCN</t>
  </si>
  <si>
    <t>Tạm ứng</t>
  </si>
  <si>
    <t>Thực nhận</t>
  </si>
  <si>
    <t>Phụ cấp ăn trưa</t>
  </si>
  <si>
    <t>Phụ cấp đi lại</t>
  </si>
  <si>
    <t>Phụ cấp điện thoại</t>
  </si>
  <si>
    <t>BHXH (8%)</t>
  </si>
  <si>
    <t>BHYT (1.5%)</t>
  </si>
  <si>
    <t>BHTN (1%)</t>
  </si>
  <si>
    <t>A-001</t>
  </si>
  <si>
    <t>A-002</t>
  </si>
  <si>
    <t>Nhân viên</t>
  </si>
  <si>
    <t>A-003</t>
  </si>
  <si>
    <t>A-004</t>
  </si>
  <si>
    <t>A-005</t>
  </si>
  <si>
    <t>Trần Thị B</t>
  </si>
  <si>
    <t>Hoàng Văn C</t>
  </si>
  <si>
    <t>………..., ngày ... tháng ... năm ...</t>
  </si>
  <si>
    <t>…</t>
  </si>
  <si>
    <t>Lê Thị D</t>
  </si>
  <si>
    <t>Võ An K</t>
  </si>
  <si>
    <t>Hành chính - Nhân sự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</si>
</sst>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[Red]#,##0"/>
    <numFmt numFmtId="165" formatCode="_(* #,##0_);_(* \(#,##0\);_(* &quot;-&quot;_);_(@_)"/>
    <numFmt numFmtId="166" formatCode="#,##0\ [$đ-42A]"/>
  </numFmts>
  <fonts count="10">
    <font>
      <sz val="10"/>
      <color rgb="FF000000"/>
      <name val="Georgia"/>
      <scheme val="minor"/>
    </font>
    <font>
      <sz val="10"/>
      <color rgb="FF000000"/>
      <name val="Roboto"/>
    </font>
    <font>
      <sz val="10"/>
      <color rgb="FF000000"/>
      <name val="Roboto"/>
    </font>
    <font>
      <b/>
      <sz val="14"/>
      <color rgb="FFFFFFFF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color rgb="FF1C4587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155CC"/>
        <bgColor rgb="FF1155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2" fillId="0" borderId="0" xfId="0" applyFont="1"/>
    <xf numFmtId="0" fontId="1" fillId="0" borderId="0" xfId="0" applyFont="1"/>
    <xf numFmtId="165" fontId="5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3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9" fillId="3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/>
    </xf>
    <xf numFmtId="166" fontId="4" fillId="0" borderId="1" xfId="0" applyNumberFormat="1" applyFont="1" applyBorder="1" applyAlignment="1"/>
    <xf numFmtId="166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/>
    <xf numFmtId="165" fontId="4" fillId="0" borderId="1" xfId="0" applyNumberFormat="1" applyFont="1" applyBorder="1" applyAlignment="1">
      <alignment horizontal="center"/>
    </xf>
    <xf numFmtId="166" fontId="4" fillId="0" borderId="1" xfId="0" applyNumberFormat="1" applyFont="1" applyBorder="1"/>
    <xf numFmtId="166" fontId="4" fillId="3" borderId="1" xfId="0" applyNumberFormat="1" applyFont="1" applyFill="1" applyBorder="1" applyAlignment="1"/>
    <xf numFmtId="166" fontId="4" fillId="3" borderId="1" xfId="0" applyNumberFormat="1" applyFont="1" applyFill="1" applyBorder="1"/>
    <xf numFmtId="0" fontId="3" fillId="2" borderId="2" xfId="0" applyFont="1" applyFill="1" applyBorder="1" applyAlignment="1">
      <alignment horizontal="center" vertical="center"/>
    </xf>
    <xf numFmtId="0" fontId="6" fillId="3" borderId="6" xfId="0" applyFont="1" applyFill="1" applyBorder="1"/>
    <xf numFmtId="3" fontId="3" fillId="2" borderId="2" xfId="0" applyNumberFormat="1" applyFont="1" applyFill="1" applyBorder="1" applyAlignment="1">
      <alignment horizontal="center" vertical="center" wrapText="1"/>
    </xf>
    <xf numFmtId="0" fontId="6" fillId="0" borderId="6" xfId="0" applyFont="1" applyBorder="1"/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6" fillId="0" borderId="5" xfId="0" applyFont="1" applyBorder="1"/>
    <xf numFmtId="0" fontId="6" fillId="0" borderId="4" xfId="0" applyFont="1" applyBorder="1"/>
    <xf numFmtId="164" fontId="3" fillId="2" borderId="3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/>
    <xf numFmtId="0" fontId="9" fillId="0" borderId="0" xfId="0" applyFont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1A3438"/>
      </a:dk1>
      <a:lt1>
        <a:srgbClr val="FFFFFF"/>
      </a:lt1>
      <a:dk2>
        <a:srgbClr val="1A3438"/>
      </a:dk2>
      <a:lt2>
        <a:srgbClr val="FFFFFF"/>
      </a:lt2>
      <a:accent1>
        <a:srgbClr val="D77659"/>
      </a:accent1>
      <a:accent2>
        <a:srgbClr val="AB4028"/>
      </a:accent2>
      <a:accent3>
        <a:srgbClr val="004552"/>
      </a:accent3>
      <a:accent4>
        <a:srgbClr val="457D7C"/>
      </a:accent4>
      <a:accent5>
        <a:srgbClr val="50A6A6"/>
      </a:accent5>
      <a:accent6>
        <a:srgbClr val="9BCCC6"/>
      </a:accent6>
      <a:hlink>
        <a:srgbClr val="34A870"/>
      </a:hlink>
      <a:folHlink>
        <a:srgbClr val="34A870"/>
      </a:folHlink>
    </a:clrScheme>
    <a:fontScheme name="Sheets">
      <a:majorFont>
        <a:latin typeface="Georgia"/>
        <a:ea typeface="Georgia"/>
        <a:cs typeface="Georgia"/>
      </a:majorFont>
      <a:minorFont>
        <a:latin typeface="Georgia"/>
        <a:ea typeface="Georgia"/>
        <a:cs typeface="Georgi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90"/>
  <sheetViews>
    <sheetView showGridLines="0" tabSelected="1" workbookViewId="0">
      <pane ySplit="4" topLeftCell="A5" activePane="bottomLeft" state="frozen"/>
      <selection pane="bottomLeft" activeCell="E13" sqref="E13"/>
    </sheetView>
  </sheetViews>
  <sheetFormatPr defaultColWidth="12.6640625" defaultRowHeight="15.75" customHeight="1"/>
  <cols>
    <col min="1" max="1" width="6.88671875" customWidth="1"/>
    <col min="2" max="2" width="10.109375" customWidth="1"/>
    <col min="3" max="3" width="21" customWidth="1"/>
    <col min="4" max="4" width="20.109375" customWidth="1"/>
    <col min="5" max="5" width="14.6640625" customWidth="1"/>
    <col min="6" max="6" width="15.33203125" customWidth="1"/>
    <col min="7" max="7" width="11.6640625" customWidth="1"/>
    <col min="8" max="12" width="16.44140625" customWidth="1"/>
    <col min="13" max="13" width="13.6640625" customWidth="1"/>
    <col min="14" max="15" width="15.88671875" customWidth="1"/>
    <col min="16" max="21" width="16.44140625" customWidth="1"/>
    <col min="22" max="22" width="13.6640625" customWidth="1"/>
    <col min="23" max="23" width="16.44140625" customWidth="1"/>
  </cols>
  <sheetData>
    <row r="1" spans="1:23" ht="41.25" customHeight="1">
      <c r="A1" s="30" t="s">
        <v>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4"/>
      <c r="O1" s="4"/>
      <c r="P1" s="4"/>
      <c r="Q1" s="4"/>
      <c r="R1" s="4"/>
      <c r="S1" s="4"/>
      <c r="T1" s="5"/>
      <c r="U1" s="4"/>
      <c r="V1" s="4"/>
      <c r="W1" s="4"/>
    </row>
    <row r="2" spans="1:23" ht="33" customHeight="1">
      <c r="A2" s="32" t="s">
        <v>37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6"/>
      <c r="O2" s="6"/>
      <c r="P2" s="6"/>
      <c r="Q2" s="6"/>
      <c r="R2" s="6"/>
      <c r="S2" s="6"/>
      <c r="T2" s="7"/>
      <c r="U2" s="8"/>
      <c r="V2" s="8"/>
      <c r="W2" s="8"/>
    </row>
    <row r="3" spans="1:23" ht="20.25" customHeight="1">
      <c r="A3" s="33" t="s">
        <v>0</v>
      </c>
      <c r="B3" s="22" t="s">
        <v>9</v>
      </c>
      <c r="C3" s="22" t="s">
        <v>1</v>
      </c>
      <c r="D3" s="20" t="s">
        <v>10</v>
      </c>
      <c r="E3" s="20" t="s">
        <v>2</v>
      </c>
      <c r="F3" s="24" t="s">
        <v>11</v>
      </c>
      <c r="G3" s="28" t="s">
        <v>12</v>
      </c>
      <c r="H3" s="27"/>
      <c r="I3" s="24" t="s">
        <v>13</v>
      </c>
      <c r="J3" s="29" t="s">
        <v>14</v>
      </c>
      <c r="K3" s="26"/>
      <c r="L3" s="27"/>
      <c r="M3" s="22" t="s">
        <v>15</v>
      </c>
      <c r="N3" s="24" t="s">
        <v>3</v>
      </c>
      <c r="O3" s="24" t="s">
        <v>16</v>
      </c>
      <c r="P3" s="22" t="s">
        <v>17</v>
      </c>
      <c r="Q3" s="22" t="s">
        <v>18</v>
      </c>
      <c r="R3" s="25" t="s">
        <v>19</v>
      </c>
      <c r="S3" s="26"/>
      <c r="T3" s="27"/>
      <c r="U3" s="24" t="s">
        <v>20</v>
      </c>
      <c r="V3" s="20" t="s">
        <v>21</v>
      </c>
      <c r="W3" s="20" t="s">
        <v>22</v>
      </c>
    </row>
    <row r="4" spans="1:23" ht="20.25" customHeight="1">
      <c r="A4" s="23"/>
      <c r="B4" s="23"/>
      <c r="C4" s="23"/>
      <c r="D4" s="23"/>
      <c r="E4" s="23"/>
      <c r="F4" s="23"/>
      <c r="G4" s="9" t="s">
        <v>4</v>
      </c>
      <c r="H4" s="9" t="s">
        <v>5</v>
      </c>
      <c r="I4" s="23"/>
      <c r="J4" s="10" t="s">
        <v>23</v>
      </c>
      <c r="K4" s="10" t="s">
        <v>24</v>
      </c>
      <c r="L4" s="10" t="s">
        <v>25</v>
      </c>
      <c r="M4" s="23"/>
      <c r="N4" s="23"/>
      <c r="O4" s="23"/>
      <c r="P4" s="23"/>
      <c r="Q4" s="23"/>
      <c r="R4" s="10" t="s">
        <v>26</v>
      </c>
      <c r="S4" s="10" t="s">
        <v>27</v>
      </c>
      <c r="T4" s="10" t="s">
        <v>28</v>
      </c>
      <c r="U4" s="23"/>
      <c r="V4" s="21"/>
      <c r="W4" s="21"/>
    </row>
    <row r="5" spans="1:23" ht="18.75">
      <c r="A5" s="11">
        <v>1</v>
      </c>
      <c r="B5" s="12" t="s">
        <v>29</v>
      </c>
      <c r="C5" s="3" t="s">
        <v>6</v>
      </c>
      <c r="D5" s="12" t="s">
        <v>41</v>
      </c>
      <c r="E5" s="12" t="s">
        <v>7</v>
      </c>
      <c r="F5" s="13">
        <v>10000000</v>
      </c>
      <c r="G5" s="14">
        <v>3</v>
      </c>
      <c r="H5" s="14">
        <v>1500000</v>
      </c>
      <c r="I5" s="13">
        <v>10000000</v>
      </c>
      <c r="J5" s="12">
        <v>500000</v>
      </c>
      <c r="K5" s="12">
        <v>300000</v>
      </c>
      <c r="L5" s="12">
        <v>100000</v>
      </c>
      <c r="M5" s="15">
        <v>24</v>
      </c>
      <c r="N5" s="16">
        <f t="shared" ref="N5:N9" si="0">(F5+H5+I5+J5+K5+L5)/24*M5</f>
        <v>22400000</v>
      </c>
      <c r="O5" s="16">
        <f t="shared" ref="O5:O9" si="1">N5-J5-K5-L5</f>
        <v>21500000</v>
      </c>
      <c r="P5" s="12">
        <v>0</v>
      </c>
      <c r="Q5" s="12">
        <v>0</v>
      </c>
      <c r="R5" s="17">
        <f t="shared" ref="R5:R9" si="2">O5*8%</f>
        <v>1720000</v>
      </c>
      <c r="S5" s="17">
        <f t="shared" ref="S5:S9" si="3">O5*1.5%</f>
        <v>322500</v>
      </c>
      <c r="T5" s="17">
        <f t="shared" ref="T5:T9" si="4">O5*1%</f>
        <v>215000</v>
      </c>
      <c r="U5" s="16">
        <f>O5*25%</f>
        <v>5375000</v>
      </c>
      <c r="V5" s="18">
        <v>0</v>
      </c>
      <c r="W5" s="19">
        <f t="shared" ref="W5:W9" si="5">N5-P5+Q5-R5-S5-T5-U5-V5</f>
        <v>14767500</v>
      </c>
    </row>
    <row r="6" spans="1:23" ht="18.75">
      <c r="A6" s="11">
        <v>2</v>
      </c>
      <c r="B6" s="12" t="s">
        <v>30</v>
      </c>
      <c r="C6" s="3" t="s">
        <v>35</v>
      </c>
      <c r="D6" s="12" t="s">
        <v>41</v>
      </c>
      <c r="E6" s="12" t="s">
        <v>31</v>
      </c>
      <c r="F6" s="13">
        <v>5000000</v>
      </c>
      <c r="G6" s="14">
        <v>2</v>
      </c>
      <c r="H6" s="14">
        <v>1000000</v>
      </c>
      <c r="I6" s="13">
        <v>8000000</v>
      </c>
      <c r="J6" s="12">
        <v>500000</v>
      </c>
      <c r="K6" s="12">
        <v>300000</v>
      </c>
      <c r="L6" s="12">
        <v>100000</v>
      </c>
      <c r="M6" s="15">
        <v>22</v>
      </c>
      <c r="N6" s="16">
        <f t="shared" si="0"/>
        <v>13658333.333333334</v>
      </c>
      <c r="O6" s="16">
        <f t="shared" si="1"/>
        <v>12758333.333333334</v>
      </c>
      <c r="P6" s="12">
        <v>0</v>
      </c>
      <c r="Q6" s="12">
        <v>200000</v>
      </c>
      <c r="R6" s="17">
        <f t="shared" si="2"/>
        <v>1020666.6666666667</v>
      </c>
      <c r="S6" s="17">
        <f t="shared" si="3"/>
        <v>191375</v>
      </c>
      <c r="T6" s="17">
        <f t="shared" si="4"/>
        <v>127583.33333333334</v>
      </c>
      <c r="U6" s="16">
        <f t="shared" ref="U6:U7" si="6">O6*20%</f>
        <v>2551666.666666667</v>
      </c>
      <c r="V6" s="18">
        <v>0</v>
      </c>
      <c r="W6" s="19">
        <f t="shared" si="5"/>
        <v>9967041.6666666679</v>
      </c>
    </row>
    <row r="7" spans="1:23" ht="18.75">
      <c r="A7" s="11">
        <v>3</v>
      </c>
      <c r="B7" s="12" t="s">
        <v>32</v>
      </c>
      <c r="C7" s="3" t="s">
        <v>36</v>
      </c>
      <c r="D7" s="12" t="s">
        <v>41</v>
      </c>
      <c r="E7" s="12" t="s">
        <v>31</v>
      </c>
      <c r="F7" s="13">
        <v>5000000</v>
      </c>
      <c r="G7" s="14">
        <v>1</v>
      </c>
      <c r="H7" s="14">
        <v>800000</v>
      </c>
      <c r="I7" s="13">
        <v>5000000</v>
      </c>
      <c r="J7" s="12">
        <v>500000</v>
      </c>
      <c r="K7" s="12">
        <v>300000</v>
      </c>
      <c r="L7" s="12">
        <v>100000</v>
      </c>
      <c r="M7" s="15">
        <v>24</v>
      </c>
      <c r="N7" s="16">
        <f t="shared" si="0"/>
        <v>11700000</v>
      </c>
      <c r="O7" s="16">
        <f t="shared" si="1"/>
        <v>10800000</v>
      </c>
      <c r="P7" s="12">
        <v>100000</v>
      </c>
      <c r="Q7" s="12">
        <v>0</v>
      </c>
      <c r="R7" s="17">
        <f t="shared" si="2"/>
        <v>864000</v>
      </c>
      <c r="S7" s="17">
        <f t="shared" si="3"/>
        <v>162000</v>
      </c>
      <c r="T7" s="17">
        <f t="shared" si="4"/>
        <v>108000</v>
      </c>
      <c r="U7" s="16">
        <f t="shared" si="6"/>
        <v>2160000</v>
      </c>
      <c r="V7" s="18">
        <v>0</v>
      </c>
      <c r="W7" s="19">
        <f t="shared" si="5"/>
        <v>8306000</v>
      </c>
    </row>
    <row r="8" spans="1:23" ht="18.75">
      <c r="A8" s="11">
        <v>4</v>
      </c>
      <c r="B8" s="12" t="s">
        <v>33</v>
      </c>
      <c r="C8" s="3" t="s">
        <v>39</v>
      </c>
      <c r="D8" s="12" t="s">
        <v>41</v>
      </c>
      <c r="E8" s="12" t="s">
        <v>31</v>
      </c>
      <c r="F8" s="13">
        <v>5000000</v>
      </c>
      <c r="G8" s="14">
        <v>0</v>
      </c>
      <c r="H8" s="14">
        <v>400000</v>
      </c>
      <c r="I8" s="13">
        <v>2666666.6666667</v>
      </c>
      <c r="J8" s="12">
        <v>500000</v>
      </c>
      <c r="K8" s="12">
        <v>300000</v>
      </c>
      <c r="L8" s="12">
        <v>100000</v>
      </c>
      <c r="M8" s="15">
        <v>23.3333333333333</v>
      </c>
      <c r="N8" s="16">
        <f t="shared" si="0"/>
        <v>8717592.5925926119</v>
      </c>
      <c r="O8" s="16">
        <f t="shared" si="1"/>
        <v>7817592.5925926119</v>
      </c>
      <c r="P8" s="12">
        <v>133333.33333333299</v>
      </c>
      <c r="Q8" s="12">
        <v>66666.666666666701</v>
      </c>
      <c r="R8" s="17">
        <f t="shared" si="2"/>
        <v>625407.40740740893</v>
      </c>
      <c r="S8" s="17">
        <f t="shared" si="3"/>
        <v>117263.88888888918</v>
      </c>
      <c r="T8" s="17">
        <f t="shared" si="4"/>
        <v>78175.925925926116</v>
      </c>
      <c r="U8" s="16">
        <f>O8*25%</f>
        <v>1954398.148148153</v>
      </c>
      <c r="V8" s="18">
        <v>0</v>
      </c>
      <c r="W8" s="19">
        <f t="shared" si="5"/>
        <v>5875680.555555569</v>
      </c>
    </row>
    <row r="9" spans="1:23" ht="18.75">
      <c r="A9" s="11">
        <v>5</v>
      </c>
      <c r="B9" s="12" t="s">
        <v>34</v>
      </c>
      <c r="C9" s="3" t="s">
        <v>40</v>
      </c>
      <c r="D9" s="12" t="s">
        <v>41</v>
      </c>
      <c r="E9" s="12" t="s">
        <v>31</v>
      </c>
      <c r="F9" s="13">
        <v>5000000</v>
      </c>
      <c r="G9" s="14">
        <v>2</v>
      </c>
      <c r="H9" s="14">
        <v>50000</v>
      </c>
      <c r="I9" s="13">
        <v>166666.66666670001</v>
      </c>
      <c r="J9" s="12">
        <v>500000</v>
      </c>
      <c r="K9" s="12">
        <v>300000</v>
      </c>
      <c r="L9" s="12">
        <v>100000</v>
      </c>
      <c r="M9" s="15">
        <v>23.3333333333333</v>
      </c>
      <c r="N9" s="16">
        <f t="shared" si="0"/>
        <v>5946759.2592592826</v>
      </c>
      <c r="O9" s="16">
        <f t="shared" si="1"/>
        <v>5046759.2592592826</v>
      </c>
      <c r="P9" s="12">
        <v>183333.33333333299</v>
      </c>
      <c r="Q9" s="12">
        <v>66666.666666666701</v>
      </c>
      <c r="R9" s="17">
        <f t="shared" si="2"/>
        <v>403740.74074074259</v>
      </c>
      <c r="S9" s="17">
        <f t="shared" si="3"/>
        <v>75701.38888888924</v>
      </c>
      <c r="T9" s="17">
        <f t="shared" si="4"/>
        <v>50467.592592592824</v>
      </c>
      <c r="U9" s="16">
        <f t="shared" ref="U9" si="7">O9*20%</f>
        <v>1009351.8518518566</v>
      </c>
      <c r="V9" s="18">
        <v>0</v>
      </c>
      <c r="W9" s="19">
        <f t="shared" si="5"/>
        <v>4290831.0185185354</v>
      </c>
    </row>
    <row r="10" spans="1:23" ht="18.75">
      <c r="A10" s="11" t="s">
        <v>38</v>
      </c>
      <c r="B10" s="11" t="s">
        <v>38</v>
      </c>
      <c r="C10" s="11" t="s">
        <v>38</v>
      </c>
      <c r="D10" s="11" t="s">
        <v>38</v>
      </c>
      <c r="E10" s="11" t="s">
        <v>38</v>
      </c>
      <c r="F10" s="11" t="s">
        <v>38</v>
      </c>
      <c r="G10" s="11" t="s">
        <v>38</v>
      </c>
      <c r="H10" s="11" t="s">
        <v>38</v>
      </c>
      <c r="I10" s="11" t="s">
        <v>38</v>
      </c>
      <c r="J10" s="11" t="s">
        <v>38</v>
      </c>
      <c r="K10" s="11" t="s">
        <v>38</v>
      </c>
      <c r="L10" s="11" t="s">
        <v>38</v>
      </c>
      <c r="M10" s="11" t="s">
        <v>38</v>
      </c>
      <c r="N10" s="11" t="s">
        <v>38</v>
      </c>
      <c r="O10" s="11" t="s">
        <v>38</v>
      </c>
      <c r="P10" s="11" t="s">
        <v>38</v>
      </c>
      <c r="Q10" s="11" t="s">
        <v>38</v>
      </c>
      <c r="R10" s="11" t="s">
        <v>38</v>
      </c>
      <c r="S10" s="11" t="s">
        <v>38</v>
      </c>
      <c r="T10" s="11" t="s">
        <v>38</v>
      </c>
      <c r="U10" s="11" t="s">
        <v>38</v>
      </c>
      <c r="V10" s="11" t="s">
        <v>38</v>
      </c>
      <c r="W10" s="11" t="s">
        <v>38</v>
      </c>
    </row>
    <row r="11" spans="1:23" ht="18.75">
      <c r="A11" s="11"/>
      <c r="B11" s="11" t="s">
        <v>38</v>
      </c>
      <c r="C11" s="11" t="s">
        <v>38</v>
      </c>
      <c r="D11" s="11" t="s">
        <v>38</v>
      </c>
      <c r="E11" s="11" t="s">
        <v>38</v>
      </c>
      <c r="F11" s="11" t="s">
        <v>38</v>
      </c>
      <c r="G11" s="11" t="s">
        <v>38</v>
      </c>
      <c r="H11" s="11" t="s">
        <v>38</v>
      </c>
      <c r="I11" s="11" t="s">
        <v>38</v>
      </c>
      <c r="J11" s="11" t="s">
        <v>38</v>
      </c>
      <c r="K11" s="11" t="s">
        <v>38</v>
      </c>
      <c r="L11" s="11" t="s">
        <v>38</v>
      </c>
      <c r="M11" s="11" t="s">
        <v>38</v>
      </c>
      <c r="N11" s="11" t="s">
        <v>38</v>
      </c>
      <c r="O11" s="11" t="s">
        <v>38</v>
      </c>
      <c r="P11" s="11" t="s">
        <v>38</v>
      </c>
      <c r="Q11" s="11" t="s">
        <v>38</v>
      </c>
      <c r="R11" s="11" t="s">
        <v>38</v>
      </c>
      <c r="S11" s="11" t="s">
        <v>38</v>
      </c>
      <c r="T11" s="11" t="s">
        <v>38</v>
      </c>
      <c r="U11" s="11" t="s">
        <v>38</v>
      </c>
      <c r="V11" s="11" t="s">
        <v>38</v>
      </c>
      <c r="W11" s="11" t="s">
        <v>38</v>
      </c>
    </row>
    <row r="12" spans="1:23" ht="18.75">
      <c r="A12" s="11"/>
      <c r="B12" s="11" t="s">
        <v>38</v>
      </c>
      <c r="C12" s="11" t="s">
        <v>38</v>
      </c>
      <c r="D12" s="11" t="s">
        <v>38</v>
      </c>
      <c r="E12" s="11" t="s">
        <v>38</v>
      </c>
      <c r="F12" s="11" t="s">
        <v>38</v>
      </c>
      <c r="G12" s="11" t="s">
        <v>38</v>
      </c>
      <c r="H12" s="11" t="s">
        <v>38</v>
      </c>
      <c r="I12" s="11" t="s">
        <v>38</v>
      </c>
      <c r="J12" s="11" t="s">
        <v>38</v>
      </c>
      <c r="K12" s="11" t="s">
        <v>38</v>
      </c>
      <c r="L12" s="11" t="s">
        <v>38</v>
      </c>
      <c r="M12" s="11" t="s">
        <v>38</v>
      </c>
      <c r="N12" s="11" t="s">
        <v>38</v>
      </c>
      <c r="O12" s="11" t="s">
        <v>38</v>
      </c>
      <c r="P12" s="11" t="s">
        <v>38</v>
      </c>
      <c r="Q12" s="11" t="s">
        <v>38</v>
      </c>
      <c r="R12" s="11" t="s">
        <v>38</v>
      </c>
      <c r="S12" s="11" t="s">
        <v>38</v>
      </c>
      <c r="T12" s="11" t="s">
        <v>38</v>
      </c>
      <c r="U12" s="11" t="s">
        <v>38</v>
      </c>
      <c r="V12" s="11" t="s">
        <v>38</v>
      </c>
      <c r="W12" s="11" t="s">
        <v>38</v>
      </c>
    </row>
    <row r="13" spans="1:23" ht="12.75"/>
    <row r="14" spans="1:23" ht="12.75"/>
    <row r="15" spans="1:23" ht="12.75"/>
    <row r="16" spans="1:23" ht="12.75"/>
    <row r="17" spans="1:23" ht="12.75"/>
    <row r="18" spans="1:23" ht="12.75"/>
    <row r="19" spans="1:23" ht="12.75"/>
    <row r="20" spans="1:23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2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2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2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2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2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2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2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2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2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2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2.7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2.7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2.7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2.7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2.7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2.7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2.7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2.7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2.7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2.7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2.7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2.7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2.7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2.7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2.7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2.7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2.7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2.7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2.7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2.7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2.7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2.7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2.7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2.7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2.7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2.7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2.7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2.7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2.7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2.7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2.7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2.7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2.7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2.7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2.7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2.7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2.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2.7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2.7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2.7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2.7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2.7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2.7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2.7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2.7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2.7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2.7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2.7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2.7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2.7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2.7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2.7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2.7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2.7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2.7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2.7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2.7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2.7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2.7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2.7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2.7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2.7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2.7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2.7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2.7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2.7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2.7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2.7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2.7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2.7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2.7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2.7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2.7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2.7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2.7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2.7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2.7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2.7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2.7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2.7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2.7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2.7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2.7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2.7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2.7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2.7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2.7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2.7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2.7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2.7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2.7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2.7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2.7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2.7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2.7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2.7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2.7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2.7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2.7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2.7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2.7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2.7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2.7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2.7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2.7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2.7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2.7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2.7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2.7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2.7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2.7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2.7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2.7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2.7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2.7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2.7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2.7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2.7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2.7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2.7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2.7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2.7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2.7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2.7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2.7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2.7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2.7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2.7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2.7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2.7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2.7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2.7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2.7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2.7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2.7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2.7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2.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2.7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2.7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2.7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2.7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2.7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2.7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2.7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2.7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2.7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2.7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2.7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2.7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2.7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2.7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2.7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2.7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2.7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2.7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2.7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2.7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2.7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2.7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2.7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2.7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2.7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2.7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2.7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2.7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2.7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2.7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2.7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2.7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2.7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2.7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2.7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2.7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2.7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2.7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2.7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2.7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2.7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2.7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2.7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2.7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2.7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2.7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2.7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2.7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2.7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2.7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2.7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2.7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2.7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2.7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2.7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2.7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2.7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2.7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2.7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2.7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2.7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2.7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2.7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2.7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2.7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2.7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2.7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2.7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2.7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2.7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2.7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2.7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2.7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2.7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2.7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2.7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2.7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2.7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2.7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2.7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2.7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2.7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2.7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2.7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2.7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2.7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2.7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2.7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2.7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2.7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2.7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2.7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2.7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2.7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2.7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2.7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2.7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2.7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2.7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2.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2.7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2.7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2.7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2.7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2.7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2.7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2.7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2.7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2.7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2.7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2.7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2.7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2.7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2.7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2.7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2.7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2.7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2.7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2.7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2.7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2.7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2.7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2.7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2.7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2.7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2.7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2.7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2.7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2.7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2.7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2.7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2.7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2.7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2.7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2.7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2.7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2.7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2.7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2.7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2.7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2.7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2.7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2.7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2.7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2.7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2.7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2.7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2.7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2.7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2.7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2.7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2.7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2.7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2.7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2.7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2.7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2.7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2.7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2.7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2.7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2.7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2.7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2.7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2.7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2.7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2.7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2.7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2.7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2.7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2.7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2.7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2.7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2.7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2.7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2.7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2.7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2.7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2.7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2.7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2.7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2.7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2.7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2.7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2.7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2.7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2.7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2.7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2.7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2.7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2.7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2.7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2.7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2.7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2.7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2.7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2.7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2.7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2.7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2.7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2.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2.7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2.7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2.7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2.7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2.7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2.7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2.7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2.7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2.7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2.7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2.7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2.7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2.7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2.7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2.7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2.7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2.7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2.7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2.7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2.7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2.7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2.7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2.7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2.7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2.7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2.7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2.7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2.7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2.7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2.7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2.7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2.7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2.7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2.7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2.7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2.7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2.7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2.7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2.7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2.7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2.7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2.7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2.7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2.7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2.7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2.7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2.7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2.7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2.7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2.7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2.7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2.7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2.7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2.7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2.7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2.7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2.7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2.7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2.7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2.7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2.7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2.7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2.7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2.7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2.7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2.7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2.7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2.7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2.7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2.7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2.7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2.7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2.7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2.7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2.7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2.7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2.7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2.7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2.7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2.7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2.7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2.7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2.7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2.7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2.7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2.7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2.7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2.7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2.7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2.7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2.7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2.7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2.7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2.7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2.7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2.7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2.7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2.7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2.7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2.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2.7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2.7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2.7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2.7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2.7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2.7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2.7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2.7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2.7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2.7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2.7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2.7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2.7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2.7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2.7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2.7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2.7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2.7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2.7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2.7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2.7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2.7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2.7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2.7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2.7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2.7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2.7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2.7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2.7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2.7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2.7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2.7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2.7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2.7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2.7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2.7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2.7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2.7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2.7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2.7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2.7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2.7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2.7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2.7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2.7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2.7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2.7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2.7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2.7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2.7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2.7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2.7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2.7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2.7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2.7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2.7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2.7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2.7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2.7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2.7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2.7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2.7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2.7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2.7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2.7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2.7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2.7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2.7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2.7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2.7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2.7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2.7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2.7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2.7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2.7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2.7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2.7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2.7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2.7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2.7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2.7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2.7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2.7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2.7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2.7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2.7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2.7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2.7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2.7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2.7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2.7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2.7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2.7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2.7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2.7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2.7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2.7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2.7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2.7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2.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2.7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2.7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2.7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2.7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2.7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2.7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2.7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2.7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2.7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2.7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2.7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2.7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2.7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2.7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2.7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2.7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2.7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2.7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2.7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2.7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2.7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2.7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2.7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2.7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2.7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2.7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2.7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2.7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2.7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2.7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2.7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2.7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2.7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2.7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2.7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2.7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2.7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2.7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2.7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2.7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2.7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2.7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2.7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2.7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2.7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2.7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2.7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2.7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2.7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2.7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2.7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2.7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2.7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2.7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2.7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2.7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2.7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2.7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2.7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2.7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2.7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2.7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2.7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2.7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2.7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2.7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2.7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2.7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2.7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2.7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2.7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2.7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2.7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2.7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2.7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2.7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2.7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2.7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2.7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2.7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2.7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2.7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2.7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2.7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2.7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2.7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2.7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2.7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2.7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2.7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2.7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2.7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2.7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2.7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2.7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2.7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2.7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2.7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2.7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2.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2.7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2.7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2.7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2.7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2.7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2.7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2.7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2.7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2.7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2.7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2.7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2.7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2.7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2.7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2.7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2.7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2.7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2.7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2.7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2.7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2.7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2.7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2.7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2.7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2.7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2.7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2.7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2.7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2.7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2.7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2.7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2.7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2.7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2.7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2.7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2.7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2.7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2.7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2.7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2.7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2.7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2.7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2.7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2.7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2.7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2.7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2.7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2.7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2.7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2.7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2.7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2.7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2.7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2.7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2.7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2.7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2.7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2.7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2.7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2.7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2.7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2.7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2.7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2.7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2.7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2.7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2.7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2.7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2.7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2.7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2.7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2.7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2.7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2.7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2.7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2.7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2.7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2.7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2.7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2.7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2.7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2.7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2.7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2.7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2.7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2.7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2.7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2.7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2.7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2.7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2.7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2.7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2.7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2.7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2.7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2.7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2.7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2.7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2.7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2.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2.7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2.7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2.7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2.7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2.7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2.7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2.7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2.7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2.7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2.7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2.7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2.7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2.7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2.7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2.7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2.7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2.7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2.7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2.7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2.7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2.7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2.7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2.7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2.7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2.7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2.7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2.7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2.7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2.7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2.7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2.7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2.7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2.7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2.7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2.7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2.7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2.7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2.7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2.7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2.7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2.7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2.7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2.7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2.7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2.7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2.7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2.7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2.7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2.7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2.7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2.7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2.7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2.7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2.7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2.7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2.7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2.7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2.7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2.7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2.7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2.7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2.7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2.7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2.7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2.7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2.7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2.7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2.7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2.7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2.7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2.7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2.7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2.7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2.7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2.7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2.7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2.7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2.7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2.7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2.7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2.7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2.7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2.7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2.7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2.7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2.7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2.7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2.7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2.7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2.7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2.7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2.7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2.7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2.7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2.7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2.7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2.7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2.7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2.7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2.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2.7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2.7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2.7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2.7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2.7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2.7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2.7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2.7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2.7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2.7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2.7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2.7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2.7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2.7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2.7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2.7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2.7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2.7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2.7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2.7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2.7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2.7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2.7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2.7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2.7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2.7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2.7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2.7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2.7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2.7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2.7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2.7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2.7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2.7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2.7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2.7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2.7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2.7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2.7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2.7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2.7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2.7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2.7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2.7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2.7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2.7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2.7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2.7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2.7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2.7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2.7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2.7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2.7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2.7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2.7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2.7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2.7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2.7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2.7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2.7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2.7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2.7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2.7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2.7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2.7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2.7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2.7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2.7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2.7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2.7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2.7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2.7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2.7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2.7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2.7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2.7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2.7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2.7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2.7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2.7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2.7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2.7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2.7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2.7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2.7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2.7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2.7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2.7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2.7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2.7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2.7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2.7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2.7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2.7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2.7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2.7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2.7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2.7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2.7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2.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2.7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2.7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2.7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2.7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2.7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2.7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2.7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2.7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2.7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2.7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2.7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2.7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2.7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2.7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2.7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</sheetData>
  <mergeCells count="20">
    <mergeCell ref="F3:F4"/>
    <mergeCell ref="G3:H3"/>
    <mergeCell ref="I3:I4"/>
    <mergeCell ref="J3:L3"/>
    <mergeCell ref="A1:M1"/>
    <mergeCell ref="A2:M2"/>
    <mergeCell ref="A3:A4"/>
    <mergeCell ref="B3:B4"/>
    <mergeCell ref="C3:C4"/>
    <mergeCell ref="D3:D4"/>
    <mergeCell ref="E3:E4"/>
    <mergeCell ref="V3:V4"/>
    <mergeCell ref="W3:W4"/>
    <mergeCell ref="M3:M4"/>
    <mergeCell ref="N3:N4"/>
    <mergeCell ref="O3:O4"/>
    <mergeCell ref="P3:P4"/>
    <mergeCell ref="Q3:Q4"/>
    <mergeCell ref="R3:T3"/>
    <mergeCell ref="U3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2025-03-18T09:44:26Z</dcterms:created>
  <dcterms:modified xsi:type="dcterms:W3CDTF">2025-05-28T01:22:16Z</dcterms:modified>
</cp:coreProperties>
</file>