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/>
  <c r="E4" s="1"/>
  <c r="F4" s="1"/>
  <c r="G4" s="1"/>
  <c r="E9" l="1"/>
  <c r="F9" s="1"/>
  <c r="G9" s="1"/>
  <c r="E5"/>
  <c r="F5" s="1"/>
  <c r="G5" s="1"/>
  <c r="E7"/>
  <c r="F7" s="1"/>
  <c r="G7" s="1"/>
  <c r="E6"/>
  <c r="F6" s="1"/>
  <c r="G6" s="1"/>
  <c r="F3"/>
  <c r="G3" s="1"/>
  <c r="E8"/>
  <c r="F8" s="1"/>
  <c r="G8" s="1"/>
  <c r="D3" l="1"/>
</calcChain>
</file>

<file path=xl/sharedStrings.xml><?xml version="1.0" encoding="utf-8"?>
<sst xmlns="http://schemas.openxmlformats.org/spreadsheetml/2006/main" count="6" uniqueCount="6">
  <si>
    <t>TÍNH THUẾ THU NHẬP CÁ NHÂN TỪ TIỀN LƯƠNG, TIỀN CÔNG NĂM THEO MỨC GIẢM TRỪ GIA CẢNH MỚI</t>
  </si>
  <si>
    <t>Tổng Thu nhập hàng tháng
(VNĐ) (1)</t>
  </si>
  <si>
    <t>Số người phụ thuộc (2)</t>
  </si>
  <si>
    <t>Lương đóng bảo hiểm (3)</t>
  </si>
  <si>
    <t>Số thuế thu nhập cá nhân phải nộp
(VNĐ) (4)</t>
  </si>
  <si>
    <r>
      <t xml:space="preserve">
</t>
    </r>
    <r>
      <rPr>
        <b/>
        <sz val="13"/>
        <color rgb="FFFF0000"/>
        <rFont val="Times New Roman"/>
        <family val="1"/>
      </rPr>
      <t>Hướng dẫn nhập:</t>
    </r>
    <r>
      <rPr>
        <sz val="13"/>
        <color indexed="8"/>
        <rFont val="Times New Roman"/>
        <family val="1"/>
      </rPr>
      <t xml:space="preserve">
(1) Nhập tổng thu nhập hàng tháng tại ô A3 (màu hồng) 
(2) Nhập số người phụ thuộc tại ô B3 (màu xanh biển)
(3) Nhập mức lương đóng bảo hiểm (màu vàng)
Trong đó: Mức đóng: BHXH (8%), BHYT (1.5%), BHTN (1%)
Mức lương tối đa để đóng BHXH, BHYT là: 36,000,000 (không quá 20 lần mức lương cơ sở)
Mức lương tối đa để đóng BHTN là: 93,600,000 (không quá 20 lần mức lương tối thiểu vùng)
(4) Mức thuế thu nhập cá nhân phải nộp (màu xanh lá cây)
</t>
    </r>
    <r>
      <rPr>
        <b/>
        <sz val="13"/>
        <color indexed="8"/>
        <rFont val="Times New Roman"/>
        <family val="1"/>
      </rPr>
      <t>Ví dụ:</t>
    </r>
    <r>
      <rPr>
        <sz val="13"/>
        <color indexed="8"/>
        <rFont val="Times New Roman"/>
        <family val="1"/>
      </rPr>
      <t xml:space="preserve"> Tháng 01/2026, anh A nhận được các khoản thu nhập sau:
- Tổng thu nhập từ tiền lương, tiền công là 30.000.000 đồng
- Anh A đóng các khoản bảo hiểm bắt buộc trên mức lương 30.000.000
- Anh A có 1 người phụ thuộc
Hướng dẫn cách nhập như sau:
Ô A3 nhập 30.000.000 đồng
Ô B3 nhập 1
Ô C3 nhập 30.000.000 đồng
&gt;&gt; Lúc này thuế thu nhập cá nhân phải nộp của anh B được tính là 265.000 đồng
</t>
    </r>
  </si>
</sst>
</file>

<file path=xl/styles.xml><?xml version="1.0" encoding="utf-8"?>
<styleSheet xmlns="http://schemas.openxmlformats.org/spreadsheetml/2006/main">
  <numFmts count="3">
    <numFmt numFmtId="164" formatCode="_-* #,##0.00\ _₫_-;\-* #,##0.00\ _₫_-;_-* &quot;-&quot;??\ _₫_-;_-@_-"/>
    <numFmt numFmtId="165" formatCode="_(* #,##0_);_(* \(#,##0\);_(* &quot;-&quot;??_);_(@_)"/>
    <numFmt numFmtId="166" formatCode="_(* #,##0.0_);_(* \(#,##0.0\);_(* &quot;-&quot;?_);_(@_)"/>
  </numFmts>
  <fonts count="12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rgb="FFFF0000"/>
      <name val="Times New Roman"/>
      <family val="1"/>
    </font>
    <font>
      <sz val="13"/>
      <name val="Times New Roman"/>
      <family val="1"/>
    </font>
    <font>
      <sz val="13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sz val="13"/>
      <color rgb="FFFF0000"/>
      <name val="Times New Roman"/>
      <family val="1"/>
    </font>
    <font>
      <sz val="13"/>
      <color theme="1"/>
      <name val="Times New Roman"/>
      <family val="1"/>
    </font>
    <font>
      <sz val="13"/>
      <color theme="0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166" fontId="9" fillId="0" borderId="0" xfId="0" applyNumberFormat="1" applyFont="1"/>
    <xf numFmtId="0" fontId="9" fillId="0" borderId="0" xfId="0" applyFont="1"/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5" fontId="8" fillId="3" borderId="4" xfId="1" applyNumberFormat="1" applyFont="1" applyFill="1" applyBorder="1" applyAlignment="1">
      <alignment horizontal="center" vertical="center"/>
    </xf>
    <xf numFmtId="165" fontId="8" fillId="3" borderId="5" xfId="1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65" fontId="8" fillId="5" borderId="4" xfId="1" applyNumberFormat="1" applyFont="1" applyFill="1" applyBorder="1" applyAlignment="1">
      <alignment horizontal="center" vertical="center"/>
    </xf>
    <xf numFmtId="165" fontId="8" fillId="5" borderId="5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="70" zoomScaleNormal="70" workbookViewId="0">
      <selection activeCell="A5" sqref="A5:D22"/>
    </sheetView>
  </sheetViews>
  <sheetFormatPr defaultRowHeight="17.25"/>
  <cols>
    <col min="1" max="1" width="15.85546875" style="2" bestFit="1" customWidth="1"/>
    <col min="2" max="2" width="25.140625" style="2" customWidth="1"/>
    <col min="3" max="3" width="27.7109375" style="2" customWidth="1"/>
    <col min="4" max="4" width="74.28515625" style="2" customWidth="1"/>
    <col min="5" max="5" width="17.85546875" style="2" bestFit="1" customWidth="1"/>
    <col min="6" max="6" width="12.85546875" style="2" bestFit="1" customWidth="1"/>
    <col min="7" max="7" width="11.5703125" style="2" bestFit="1" customWidth="1"/>
    <col min="8" max="16384" width="9.140625" style="2"/>
  </cols>
  <sheetData>
    <row r="1" spans="1:7" ht="25.5" customHeight="1">
      <c r="A1" s="10" t="s">
        <v>0</v>
      </c>
      <c r="B1" s="11"/>
      <c r="C1" s="11"/>
      <c r="D1" s="11"/>
      <c r="E1" s="1"/>
      <c r="F1" s="1"/>
      <c r="G1" s="1"/>
    </row>
    <row r="2" spans="1:7" ht="66">
      <c r="A2" s="3" t="s">
        <v>1</v>
      </c>
      <c r="B2" s="3" t="s">
        <v>2</v>
      </c>
      <c r="C2" s="4" t="s">
        <v>3</v>
      </c>
      <c r="D2" s="3" t="s">
        <v>4</v>
      </c>
      <c r="E2" s="5"/>
      <c r="F2" s="5"/>
      <c r="G2" s="5"/>
    </row>
    <row r="3" spans="1:7">
      <c r="A3" s="12">
        <v>30000000</v>
      </c>
      <c r="B3" s="14">
        <v>1</v>
      </c>
      <c r="C3" s="12">
        <v>30000000</v>
      </c>
      <c r="D3" s="16">
        <f>SUM(G3:G9)</f>
        <v>265000</v>
      </c>
      <c r="E3" s="6">
        <f>A3-(C3*0.105)-15500000-(B3*6200000)</f>
        <v>5150000</v>
      </c>
      <c r="F3" s="7">
        <f>IF(E3&lt;0,0,IF(E3&lt;5000000,E3,5000000))</f>
        <v>5000000</v>
      </c>
      <c r="G3" s="7">
        <f>F3*5%</f>
        <v>250000</v>
      </c>
    </row>
    <row r="4" spans="1:7">
      <c r="A4" s="13"/>
      <c r="B4" s="15"/>
      <c r="C4" s="13"/>
      <c r="D4" s="17"/>
      <c r="E4" s="7">
        <f>E3-5000000</f>
        <v>150000</v>
      </c>
      <c r="F4" s="7">
        <f>IF(E4&lt;0,0,IF(E4&lt;5000000,E4,5000000))</f>
        <v>150000</v>
      </c>
      <c r="G4" s="7">
        <f>F4*10%</f>
        <v>15000</v>
      </c>
    </row>
    <row r="5" spans="1:7" ht="15.75" customHeight="1">
      <c r="A5" s="8" t="s">
        <v>5</v>
      </c>
      <c r="B5" s="8"/>
      <c r="C5" s="8"/>
      <c r="D5" s="8"/>
      <c r="E5" s="7">
        <f>E3-10000000</f>
        <v>-4850000</v>
      </c>
      <c r="F5" s="7">
        <f>IF(E5&lt;0,0,IF(E5&lt;8000000,E5,8000000))</f>
        <v>0</v>
      </c>
      <c r="G5" s="7">
        <f>F5*15%</f>
        <v>0</v>
      </c>
    </row>
    <row r="6" spans="1:7">
      <c r="A6" s="9"/>
      <c r="B6" s="9"/>
      <c r="C6" s="9"/>
      <c r="D6" s="9"/>
      <c r="E6" s="7">
        <f>E3-18000000</f>
        <v>-12850000</v>
      </c>
      <c r="F6" s="7">
        <f>IF(E6&lt;0,0,IF(E6&lt;14000000,E6,14000000))</f>
        <v>0</v>
      </c>
      <c r="G6" s="7">
        <f>F6*20%</f>
        <v>0</v>
      </c>
    </row>
    <row r="7" spans="1:7">
      <c r="A7" s="9"/>
      <c r="B7" s="9"/>
      <c r="C7" s="9"/>
      <c r="D7" s="9"/>
      <c r="E7" s="7">
        <f>E3-32000000</f>
        <v>-26850000</v>
      </c>
      <c r="F7" s="7">
        <f>IF(E7&lt;0,0,IF(E7&lt;20000000,E7,20000000))</f>
        <v>0</v>
      </c>
      <c r="G7" s="7">
        <f>F7*25%</f>
        <v>0</v>
      </c>
    </row>
    <row r="8" spans="1:7">
      <c r="A8" s="9"/>
      <c r="B8" s="9"/>
      <c r="C8" s="9"/>
      <c r="D8" s="9"/>
      <c r="E8" s="7">
        <f>E3-52000000</f>
        <v>-46850000</v>
      </c>
      <c r="F8" s="7">
        <f>IF(E8&lt;0,0,IF(E8&lt;28000000,E8,28000000))</f>
        <v>0</v>
      </c>
      <c r="G8" s="7">
        <f>F8*30%</f>
        <v>0</v>
      </c>
    </row>
    <row r="9" spans="1:7">
      <c r="A9" s="9"/>
      <c r="B9" s="9"/>
      <c r="C9" s="9"/>
      <c r="D9" s="9"/>
      <c r="E9" s="7">
        <f>E3-80000000</f>
        <v>-74850000</v>
      </c>
      <c r="F9" s="7">
        <f>IF(E9&lt;0,0,E9)</f>
        <v>0</v>
      </c>
      <c r="G9" s="7">
        <f>F9*35%</f>
        <v>0</v>
      </c>
    </row>
    <row r="10" spans="1:7">
      <c r="A10" s="9"/>
      <c r="B10" s="9"/>
      <c r="C10" s="9"/>
      <c r="D10" s="9"/>
      <c r="E10" s="7"/>
      <c r="F10" s="7"/>
      <c r="G10" s="7"/>
    </row>
    <row r="11" spans="1:7">
      <c r="A11" s="9"/>
      <c r="B11" s="9"/>
      <c r="C11" s="9"/>
      <c r="D11" s="9"/>
      <c r="E11" s="5"/>
      <c r="F11" s="5"/>
      <c r="G11" s="5"/>
    </row>
    <row r="12" spans="1:7">
      <c r="A12" s="9"/>
      <c r="B12" s="9"/>
      <c r="C12" s="9"/>
      <c r="D12" s="9"/>
      <c r="E12" s="5"/>
      <c r="F12" s="5"/>
      <c r="G12" s="5"/>
    </row>
    <row r="13" spans="1:7">
      <c r="A13" s="9"/>
      <c r="B13" s="9"/>
      <c r="C13" s="9"/>
      <c r="D13" s="9"/>
      <c r="E13" s="5"/>
      <c r="F13" s="5"/>
      <c r="G13" s="5"/>
    </row>
    <row r="14" spans="1:7">
      <c r="A14" s="9"/>
      <c r="B14" s="9"/>
      <c r="C14" s="9"/>
      <c r="D14" s="9"/>
      <c r="E14" s="5"/>
      <c r="F14" s="5"/>
      <c r="G14" s="5"/>
    </row>
    <row r="15" spans="1:7">
      <c r="A15" s="9"/>
      <c r="B15" s="9"/>
      <c r="C15" s="9"/>
      <c r="D15" s="9"/>
      <c r="E15" s="5"/>
      <c r="F15" s="5"/>
      <c r="G15" s="5"/>
    </row>
    <row r="16" spans="1:7">
      <c r="A16" s="9"/>
      <c r="B16" s="9"/>
      <c r="C16" s="9"/>
      <c r="D16" s="9"/>
      <c r="E16" s="5"/>
      <c r="F16" s="5"/>
      <c r="G16" s="5"/>
    </row>
    <row r="17" spans="1:4">
      <c r="A17" s="9"/>
      <c r="B17" s="9"/>
      <c r="C17" s="9"/>
      <c r="D17" s="9"/>
    </row>
    <row r="18" spans="1:4">
      <c r="A18" s="9"/>
      <c r="B18" s="9"/>
      <c r="C18" s="9"/>
      <c r="D18" s="9"/>
    </row>
    <row r="19" spans="1:4">
      <c r="A19" s="9"/>
      <c r="B19" s="9"/>
      <c r="C19" s="9"/>
      <c r="D19" s="9"/>
    </row>
    <row r="20" spans="1:4">
      <c r="A20" s="9"/>
      <c r="B20" s="9"/>
      <c r="C20" s="9"/>
      <c r="D20" s="9"/>
    </row>
    <row r="21" spans="1:4">
      <c r="A21" s="9"/>
      <c r="B21" s="9"/>
      <c r="C21" s="9"/>
      <c r="D21" s="9"/>
    </row>
    <row r="22" spans="1:4">
      <c r="A22" s="9"/>
      <c r="B22" s="9"/>
      <c r="C22" s="9"/>
      <c r="D22" s="9"/>
    </row>
  </sheetData>
  <mergeCells count="6">
    <mergeCell ref="A5:D22"/>
    <mergeCell ref="A1:D1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2025-10-21T02:59:53Z</dcterms:created>
  <dcterms:modified xsi:type="dcterms:W3CDTF">2025-10-24T02:22:33Z</dcterms:modified>
</cp:coreProperties>
</file>