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Override PartName="/xl/externalLinks/externalLink1.xml" ContentType="application/vnd.openxmlformats-officedocument.spreadsheetml.externalLink+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ich-world-cup" sheetId="1" state="visible" r:id="rId3"/>
  </sheets>
  <externalReferences>
    <externalReference r:id="rId4"/>
  </externalReference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<sst xmlns="http://schemas.openxmlformats.org/spreadsheetml/2006/main" count="1" uniqueCount="1">
  <si>
    <t xml:space="preserve">LỊCH WORD CUP 2026</t>
  </si>
</sst>
</file>

<file path=xl/styles.xml><?xml version="1.0" encoding="utf-8"?>
<styleSheet xmlns="http://schemas.openxmlformats.org/spreadsheetml/2006/main">
  <numFmts count="3">
    <numFmt numFmtId="164" formatCode="General"/>
    <numFmt numFmtId="165" formatCode="@"/>
    <numFmt numFmtId="166" formatCode="ddd&quot;, &quot;dd/mm/yyyy&quot;         &quot;hh:mm"/>
  </numFmts>
  <fonts count="34">
    <font>
      <sz val="10"/>
      <name val="Arial"/>
      <family val="2"/>
    </font>
    <font>
      <sz val="10"/>
      <name val="Arial"/>
      <family val="0"/>
    </font>
    <font>
      <sz val="10"/>
      <name val="Arial"/>
      <family val="0"/>
    </font>
    <font>
      <sz val="10"/>
      <name val="Arial"/>
      <family val="0"/>
    </font>
    <font>
      <sz val="10"/>
      <name val="Times New Roman"/>
      <family val="1"/>
      <charset val="1"/>
    </font>
    <font>
      <sz val="11"/>
      <color theme="1"/>
      <name val="Times New Roman"/>
      <family val="1"/>
      <charset val="1"/>
    </font>
    <font>
      <b val="true"/>
      <sz val="36"/>
      <color theme="1"/>
      <name val="Times New Roman"/>
      <family val="1"/>
      <charset val="1"/>
    </font>
    <font>
      <b val="true"/>
      <sz val="11"/>
      <color theme="1"/>
      <name val="Times New Roman"/>
      <family val="1"/>
      <charset val="1"/>
    </font>
    <font>
      <sz val="11"/>
      <color theme="4"/>
      <name val="Times New Roman"/>
      <family val="1"/>
      <charset val="1"/>
    </font>
    <font>
      <sz val="10"/>
      <color theme="1"/>
      <name val="Times New Roman"/>
      <family val="1"/>
      <charset val="1"/>
    </font>
    <font>
      <sz val="6"/>
      <color theme="1"/>
      <name val="Times New Roman"/>
      <family val="1"/>
      <charset val="1"/>
    </font>
    <font>
      <b val="true"/>
      <sz val="9"/>
      <color theme="1"/>
      <name val="Times New Roman"/>
      <family val="1"/>
      <charset val="1"/>
    </font>
    <font>
      <b val="true"/>
      <sz val="44"/>
      <color theme="1"/>
      <name val="Times New Roman"/>
      <family val="1"/>
      <charset val="1"/>
    </font>
    <font>
      <sz val="6"/>
      <color theme="1"/>
      <name val="Times New Roman"/>
      <family val="1"/>
      <charset val="1"/>
    </font>
    <font>
      <sz val="10"/>
      <color theme="1"/>
      <name val="Times New Roman"/>
      <family val="1"/>
      <charset val="1"/>
    </font>
    <font>
      <b val="true"/>
      <sz val="10"/>
      <color theme="1"/>
      <name val="Times New Roman"/>
      <family val="1"/>
      <charset val="1"/>
    </font>
    <font>
      <sz val="10"/>
      <color theme="1"/>
      <name val="Times New Roman"/>
      <family val="1"/>
      <charset val="1"/>
    </font>
    <font>
      <sz val="10"/>
      <color theme="1"/>
      <name val="Times New Roman"/>
      <family val="1"/>
      <charset val="1"/>
    </font>
    <font>
      <b val="true"/>
      <u val="single"/>
      <sz val="11"/>
      <color theme="1"/>
      <name val="Times New Roman"/>
      <family val="1"/>
      <charset val="1"/>
    </font>
    <font>
      <b val="true"/>
      <u val="single"/>
      <sz val="11"/>
      <color theme="1"/>
      <name val="Times New Roman"/>
      <family val="1"/>
      <charset val="1"/>
    </font>
    <font>
      <sz val="8"/>
      <color theme="1"/>
      <name val="Times New Roman"/>
      <family val="1"/>
      <charset val="1"/>
    </font>
    <font>
      <b val="true"/>
      <sz val="12"/>
      <color theme="1"/>
      <name val="Times New Roman"/>
      <family val="1"/>
      <charset val="1"/>
    </font>
    <font>
      <b val="true"/>
      <sz val="14"/>
      <color theme="0"/>
      <name val="Times New Roman"/>
      <family val="1"/>
      <charset val="1"/>
    </font>
    <font>
      <b val="true"/>
      <sz val="14"/>
      <color theme="1"/>
      <name val="Times New Roman"/>
      <family val="1"/>
      <charset val="1"/>
    </font>
    <font>
      <sz val="9"/>
      <color theme="1"/>
      <name val="Times New Roman"/>
      <family val="1"/>
      <charset val="1"/>
    </font>
    <font>
      <b val="true"/>
      <sz val="12"/>
      <color theme="1"/>
      <name val="Times New Roman"/>
      <family val="1"/>
      <charset val="1"/>
    </font>
    <font>
      <b val="true"/>
      <sz val="10"/>
      <color theme="1"/>
      <name val="Times New Roman"/>
      <family val="1"/>
      <charset val="1"/>
    </font>
    <font>
      <sz val="8"/>
      <color theme="1"/>
      <name val="Times New Roman"/>
      <family val="1"/>
      <charset val="1"/>
    </font>
    <font>
      <sz val="9"/>
      <color theme="1"/>
      <name val="Times New Roman"/>
      <family val="1"/>
      <charset val="1"/>
    </font>
    <font>
      <b val="true"/>
      <sz val="16"/>
      <color theme="1"/>
      <name val="Times New Roman"/>
      <family val="1"/>
      <charset val="1"/>
    </font>
    <font>
      <sz val="24"/>
      <color theme="1"/>
      <name val="Times New Roman"/>
      <family val="1"/>
      <charset val="1"/>
    </font>
    <font>
      <sz val="24"/>
      <color theme="1"/>
      <name val="Times New Roman"/>
      <family val="1"/>
      <charset val="1"/>
    </font>
    <font>
      <sz val="10"/>
      <color theme="1"/>
      <name val="Times New Roman"/>
      <family val="1"/>
      <charset val="1"/>
    </font>
    <font>
      <sz val="11"/>
      <color theme="10"/>
      <name val="Times New Roman"/>
      <family val="1"/>
      <charset val="1"/>
    </font>
  </fonts>
  <fills count="9">
    <fill>
      <patternFill patternType="none"/>
    </fill>
    <fill>
      <patternFill patternType="gray125"/>
    </fill>
    <fill>
      <patternFill patternType="solid">
        <fgColor rgb="FFEEFCF5"/>
        <bgColor rgb="FFF8F8F8"/>
      </patternFill>
    </fill>
    <fill>
      <patternFill patternType="solid">
        <fgColor rgb="FFFFF5F8"/>
        <bgColor rgb="FFF8F8F8"/>
      </patternFill>
    </fill>
    <fill>
      <patternFill patternType="solid">
        <fgColor rgb="FFB72343"/>
        <bgColor rgb="FF993366"/>
      </patternFill>
    </fill>
    <fill>
      <patternFill patternType="solid">
        <fgColor rgb="FFFBF7C9"/>
        <bgColor rgb="FFFEF2CB"/>
      </patternFill>
    </fill>
    <fill>
      <patternFill patternType="solid">
        <fgColor rgb="FFF8F8F8"/>
        <bgColor rgb="FFFFF5F8"/>
      </patternFill>
    </fill>
    <fill>
      <patternFill patternType="solid">
        <fgColor rgb="FFD8D8D8"/>
        <bgColor rgb="FFF6CAD6"/>
      </patternFill>
    </fill>
    <fill>
      <patternFill patternType="solid">
        <fgColor rgb="FFFEF2CB"/>
        <bgColor rgb="FFFBF7C9"/>
      </patternFill>
    </fill>
  </fills>
  <borders count="18">
    <border diagonalUp="false" diagonalDown="false">
      <left/>
      <right/>
      <top/>
      <bottom/>
      <diagonal/>
    </border>
    <border diagonalUp="false" diagonalDown="false">
      <left style="thin">
        <color rgb="FFF6CAD6"/>
      </left>
      <right/>
      <top style="thin">
        <color rgb="FFF6CAD6"/>
      </top>
      <bottom/>
      <diagonal/>
    </border>
    <border diagonalUp="false" diagonalDown="false">
      <left/>
      <right style="thin">
        <color rgb="FFF6CAD6"/>
      </right>
      <top style="thin">
        <color rgb="FFF6CAD6"/>
      </top>
      <bottom/>
      <diagonal/>
    </border>
    <border diagonalUp="false" diagonalDown="false">
      <left style="thin">
        <color rgb="FFF6CAD6"/>
      </left>
      <right/>
      <top/>
      <bottom/>
      <diagonal/>
    </border>
    <border diagonalUp="false" diagonalDown="false">
      <left/>
      <right style="thin">
        <color rgb="FFF6CAD6"/>
      </right>
      <top/>
      <bottom/>
      <diagonal/>
    </border>
    <border diagonalUp="false" diagonalDown="false">
      <left style="thin">
        <color rgb="FFF6CAD6"/>
      </left>
      <right/>
      <top/>
      <bottom style="thin">
        <color rgb="FFF6CAD6"/>
      </bottom>
      <diagonal/>
    </border>
    <border diagonalUp="false" diagonalDown="false">
      <left/>
      <right style="thin">
        <color rgb="FFF6CAD6"/>
      </right>
      <top/>
      <bottom style="thin">
        <color rgb="FFF6CAD6"/>
      </bottom>
      <diagonal/>
    </border>
    <border diagonalUp="false" diagonalDown="false">
      <left style="thin"/>
      <right/>
      <top style="thin"/>
      <bottom style="thin"/>
      <diagonal/>
    </border>
    <border diagonalUp="false" diagonalDown="false">
      <left/>
      <right style="thin"/>
      <top style="thin"/>
      <bottom style="thin"/>
      <diagonal/>
    </border>
    <border diagonalUp="false" diagonalDown="false">
      <left/>
      <right/>
      <top/>
      <bottom style="thin">
        <color rgb="FF7F7F7F"/>
      </bottom>
      <diagonal/>
    </border>
    <border diagonalUp="false" diagonalDown="false">
      <left style="thin">
        <color rgb="FF7F7F7F"/>
      </left>
      <right style="thin">
        <color rgb="FF7F7F7F"/>
      </right>
      <top/>
      <bottom/>
      <diagonal/>
    </border>
    <border diagonalUp="false" diagonalDown="false">
      <left style="thin">
        <color rgb="FF7F7F7F"/>
      </left>
      <right style="thin">
        <color rgb="FF7F7F7F"/>
      </right>
      <top style="thin">
        <color rgb="FF7F7F7F"/>
      </top>
      <bottom/>
      <diagonal/>
    </border>
    <border diagonalUp="false" diagonalDown="false">
      <left style="thin">
        <color rgb="FF7F7F7F"/>
      </left>
      <right/>
      <top style="thin">
        <color rgb="FF7F7F7F"/>
      </top>
      <bottom/>
      <diagonal/>
    </border>
    <border diagonalUp="false" diagonalDown="false">
      <left style="thin">
        <color rgb="FF7F7F7F"/>
      </left>
      <right style="thin">
        <color rgb="FF7F7F7F"/>
      </right>
      <top style="medium">
        <color rgb="FF7F7F7F"/>
      </top>
      <bottom/>
      <diagonal/>
    </border>
    <border diagonalUp="false" diagonalDown="false">
      <left style="thin">
        <color rgb="FF7F7F7F"/>
      </left>
      <right/>
      <top/>
      <bottom/>
      <diagonal/>
    </border>
    <border diagonalUp="false" diagonalDown="false">
      <left/>
      <right style="thin">
        <color rgb="FF7F7F7F"/>
      </right>
      <top/>
      <bottom/>
      <diagonal/>
    </border>
    <border diagonalUp="false" diagonalDown="false">
      <left style="thin">
        <color rgb="FF7F7F7F"/>
      </left>
      <right/>
      <top/>
      <bottom style="medium">
        <color rgb="FF7F7F7F"/>
      </bottom>
      <diagonal/>
    </border>
    <border diagonalUp="false" diagonalDown="false">
      <left style="thin">
        <color theme="0"/>
      </left>
      <right style="thin">
        <color rgb="FF7F7F7F"/>
      </right>
      <top/>
      <bottom style="medium">
        <color rgb="FF7F7F7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center" vertical="center"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right" vertical="top" textRotation="0" wrapText="true" indent="0" shrinkToFit="false"/>
      <protection locked="true" hidden="false"/>
    </xf>
    <xf numFmtId="165" fontId="9" fillId="0" borderId="0" xfId="0" applyFont="true" applyBorder="false" applyAlignment="true" applyProtection="false">
      <alignment horizontal="center" vertical="center"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false" applyAlignment="true" applyProtection="false">
      <alignment horizontal="left" vertical="center" textRotation="0" wrapText="false" indent="0" shrinkToFit="false"/>
      <protection locked="true" hidden="false"/>
    </xf>
    <xf numFmtId="164" fontId="10" fillId="0" borderId="0" xfId="0" applyFont="true" applyBorder="false" applyAlignment="true" applyProtection="false">
      <alignment horizontal="left" vertical="center" textRotation="0" wrapText="false" indent="0" shrinkToFit="false"/>
      <protection locked="true" hidden="false"/>
    </xf>
    <xf numFmtId="164" fontId="11" fillId="0" borderId="0" xfId="0" applyFont="true" applyBorder="false" applyAlignment="true" applyProtection="false">
      <alignment horizontal="left" vertical="center" textRotation="0" wrapText="false" indent="0" shrinkToFit="false"/>
      <protection locked="true" hidden="false"/>
    </xf>
    <xf numFmtId="164" fontId="12" fillId="0" borderId="0" xfId="0" applyFont="true" applyBorder="false" applyAlignment="true" applyProtection="false">
      <alignment horizontal="left" vertical="center" textRotation="0" wrapText="false" indent="0" shrinkToFit="false"/>
      <protection locked="true" hidden="false"/>
    </xf>
    <xf numFmtId="164" fontId="13" fillId="0" borderId="0" xfId="0" applyFont="true" applyBorder="false" applyAlignment="true" applyProtection="false">
      <alignment horizontal="left" vertical="center" textRotation="0" wrapText="false" indent="0" shrinkToFit="false"/>
      <protection locked="true" hidden="false"/>
    </xf>
    <xf numFmtId="164" fontId="10" fillId="0" borderId="0" xfId="0" applyFont="true" applyBorder="false" applyAlignment="true" applyProtection="false">
      <alignment horizontal="general" vertical="center" textRotation="0" wrapText="false" indent="0" shrinkToFit="false"/>
      <protection locked="true" hidden="false"/>
    </xf>
    <xf numFmtId="164" fontId="14" fillId="0" borderId="0" xfId="0" applyFont="true" applyBorder="false" applyAlignment="true" applyProtection="false">
      <alignment horizontal="center" vertical="center" textRotation="0" wrapText="false" indent="0" shrinkToFit="false"/>
      <protection locked="true" hidden="false"/>
    </xf>
    <xf numFmtId="164" fontId="14" fillId="2" borderId="1" xfId="0" applyFont="true" applyBorder="true" applyAlignment="true" applyProtection="false">
      <alignment horizontal="center" vertical="center" textRotation="0" wrapText="false" indent="0" shrinkToFit="false"/>
      <protection locked="true" hidden="false"/>
    </xf>
    <xf numFmtId="164" fontId="14" fillId="2" borderId="2" xfId="0" applyFont="true" applyBorder="true" applyAlignment="true" applyProtection="false">
      <alignment horizontal="left" vertical="center" textRotation="0" wrapText="false" indent="0" shrinkToFit="false"/>
      <protection locked="true" hidden="false"/>
    </xf>
    <xf numFmtId="164" fontId="15" fillId="0" borderId="0" xfId="0" applyFont="true" applyBorder="false" applyAlignment="true" applyProtection="false">
      <alignment horizontal="center" vertical="center" textRotation="0" wrapText="false" indent="0" shrinkToFit="false"/>
      <protection locked="true" hidden="false"/>
    </xf>
    <xf numFmtId="164" fontId="14" fillId="0" borderId="0" xfId="0" applyFont="true" applyBorder="false" applyAlignment="true" applyProtection="false">
      <alignment horizontal="general" vertical="center" textRotation="0" wrapText="false" indent="0" shrinkToFit="false"/>
      <protection locked="true" hidden="false"/>
    </xf>
    <xf numFmtId="164" fontId="14" fillId="2" borderId="3" xfId="0" applyFont="true" applyBorder="true" applyAlignment="true" applyProtection="false">
      <alignment horizontal="center" vertical="center" textRotation="0" wrapText="false" indent="0" shrinkToFit="false"/>
      <protection locked="true" hidden="false"/>
    </xf>
    <xf numFmtId="164" fontId="14" fillId="2" borderId="4" xfId="0" applyFont="true" applyBorder="true" applyAlignment="true" applyProtection="false">
      <alignment horizontal="left" vertical="center" textRotation="0" wrapText="false" indent="0" shrinkToFit="false"/>
      <protection locked="true" hidden="false"/>
    </xf>
    <xf numFmtId="164" fontId="16" fillId="0" borderId="0" xfId="0" applyFont="true" applyBorder="false" applyAlignment="true" applyProtection="false">
      <alignment horizontal="general" vertical="center" textRotation="0" wrapText="false" indent="0" shrinkToFit="false"/>
      <protection locked="true" hidden="false"/>
    </xf>
    <xf numFmtId="164" fontId="14" fillId="3" borderId="3" xfId="0" applyFont="true" applyBorder="true" applyAlignment="true" applyProtection="false">
      <alignment horizontal="center" vertical="center" textRotation="0" wrapText="false" indent="0" shrinkToFit="false"/>
      <protection locked="true" hidden="false"/>
    </xf>
    <xf numFmtId="164" fontId="14" fillId="3" borderId="4" xfId="0" applyFont="true" applyBorder="true" applyAlignment="true" applyProtection="false">
      <alignment horizontal="left" vertical="center" textRotation="0" wrapText="false" indent="0" shrinkToFit="false"/>
      <protection locked="true" hidden="false"/>
    </xf>
    <xf numFmtId="164" fontId="14" fillId="3" borderId="5" xfId="0" applyFont="true" applyBorder="true" applyAlignment="true" applyProtection="false">
      <alignment horizontal="center" vertical="center" textRotation="0" wrapText="false" indent="0" shrinkToFit="false"/>
      <protection locked="true" hidden="false"/>
    </xf>
    <xf numFmtId="164" fontId="14" fillId="3" borderId="6" xfId="0" applyFont="true" applyBorder="true" applyAlignment="true" applyProtection="false">
      <alignment horizontal="left" vertical="center" textRotation="0" wrapText="false" indent="0" shrinkToFit="false"/>
      <protection locked="true" hidden="false"/>
    </xf>
    <xf numFmtId="164" fontId="4" fillId="0" borderId="0" xfId="0" applyFont="true" applyBorder="true" applyAlignment="fals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center" vertical="center" textRotation="0" wrapText="false" indent="0" shrinkToFit="false"/>
      <protection locked="true" hidden="false"/>
    </xf>
    <xf numFmtId="164" fontId="17" fillId="0" borderId="0" xfId="0" applyFont="true" applyBorder="false" applyAlignment="true" applyProtection="false">
      <alignment horizontal="general" vertical="center" textRotation="0" wrapText="false" indent="0" shrinkToFit="false"/>
      <protection locked="true" hidden="false"/>
    </xf>
    <xf numFmtId="164" fontId="18" fillId="0" borderId="7" xfId="0" applyFont="true" applyBorder="true" applyAlignment="true" applyProtection="false">
      <alignment horizontal="general" vertical="center" textRotation="0" wrapText="false" indent="0" shrinkToFit="false"/>
      <protection locked="true" hidden="false"/>
    </xf>
    <xf numFmtId="164" fontId="19" fillId="0" borderId="8" xfId="0" applyFont="true" applyBorder="true" applyAlignment="true" applyProtection="false">
      <alignment horizontal="left" vertical="center" textRotation="0" wrapText="true" indent="0" shrinkToFit="false"/>
      <protection locked="true" hidden="false"/>
    </xf>
    <xf numFmtId="164" fontId="18" fillId="0" borderId="7" xfId="0" applyFont="true" applyBorder="true" applyAlignment="true" applyProtection="false">
      <alignment horizontal="general" vertical="bottom" textRotation="0" wrapText="false" indent="0" shrinkToFit="false"/>
      <protection locked="true" hidden="false"/>
    </xf>
    <xf numFmtId="164" fontId="7" fillId="0" borderId="8" xfId="0" applyFont="true" applyBorder="true" applyAlignment="true" applyProtection="false">
      <alignment horizontal="general" vertical="bottom" textRotation="0" wrapText="false" indent="0" shrinkToFit="false"/>
      <protection locked="true" hidden="false"/>
    </xf>
    <xf numFmtId="164" fontId="17" fillId="0" borderId="0" xfId="0" applyFont="true" applyBorder="true" applyAlignment="true" applyProtection="false">
      <alignment horizontal="center" vertical="center" textRotation="0" wrapText="false" indent="0" shrinkToFit="false"/>
      <protection locked="true" hidden="false"/>
    </xf>
    <xf numFmtId="164" fontId="20" fillId="0" borderId="0" xfId="0" applyFont="true" applyBorder="false" applyAlignment="true" applyProtection="false">
      <alignment horizontal="general" vertical="center" textRotation="0" wrapText="false" indent="0" shrinkToFit="false"/>
      <protection locked="true" hidden="false"/>
    </xf>
    <xf numFmtId="164" fontId="21" fillId="0" borderId="0" xfId="0" applyFont="true" applyBorder="true" applyAlignment="true" applyProtection="false">
      <alignment horizontal="center" vertical="center" textRotation="0" wrapText="false" indent="0" shrinkToFit="false"/>
      <protection locked="true" hidden="false"/>
    </xf>
    <xf numFmtId="164" fontId="20" fillId="0" borderId="0" xfId="0" applyFont="true" applyBorder="false" applyAlignment="true" applyProtection="false">
      <alignment horizontal="center" vertical="center" textRotation="0" wrapText="false" indent="0" shrinkToFit="false"/>
      <protection locked="true" hidden="false"/>
    </xf>
    <xf numFmtId="164" fontId="21" fillId="0" borderId="9"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false" applyAlignment="true" applyProtection="false">
      <alignment horizontal="general" vertical="center" textRotation="0" wrapText="false" indent="0" shrinkToFit="false"/>
      <protection locked="true" hidden="false"/>
    </xf>
    <xf numFmtId="164" fontId="21" fillId="0" borderId="0" xfId="0" applyFont="true" applyBorder="false" applyAlignment="true" applyProtection="false">
      <alignment horizontal="general" vertical="center" textRotation="0" wrapText="false" indent="0" shrinkToFit="false"/>
      <protection locked="true" hidden="false"/>
    </xf>
    <xf numFmtId="164" fontId="22" fillId="4" borderId="10" xfId="0" applyFont="true" applyBorder="true" applyAlignment="true" applyProtection="false">
      <alignment horizontal="center" vertical="bottom" textRotation="0" wrapText="false" indent="0" shrinkToFit="false"/>
      <protection locked="true" hidden="false"/>
    </xf>
    <xf numFmtId="164" fontId="5" fillId="0" borderId="0" xfId="0" applyFont="true" applyBorder="false" applyAlignment="true" applyProtection="false">
      <alignment horizontal="left" vertical="bottom" textRotation="0" wrapText="false" indent="0" shrinkToFit="false"/>
      <protection locked="true" hidden="false"/>
    </xf>
    <xf numFmtId="164" fontId="22" fillId="4" borderId="11" xfId="0" applyFont="true" applyBorder="true" applyAlignment="true" applyProtection="false">
      <alignment horizontal="center" vertical="bottom" textRotation="0" wrapText="false" indent="0" shrinkToFit="false"/>
      <protection locked="true" hidden="false"/>
    </xf>
    <xf numFmtId="164" fontId="22" fillId="4" borderId="12" xfId="0" applyFont="true" applyBorder="true" applyAlignment="true" applyProtection="false">
      <alignment horizontal="center" vertical="bottom" textRotation="0" wrapText="false" indent="0" shrinkToFit="false"/>
      <protection locked="true" hidden="false"/>
    </xf>
    <xf numFmtId="164" fontId="22" fillId="0" borderId="0" xfId="0" applyFont="true" applyBorder="false" applyAlignment="false" applyProtection="false">
      <alignment horizontal="general" vertical="bottom" textRotation="0" wrapText="false" indent="0" shrinkToFit="false"/>
      <protection locked="true" hidden="false"/>
    </xf>
    <xf numFmtId="164" fontId="23" fillId="0" borderId="0" xfId="0" applyFont="true" applyBorder="false" applyAlignment="true" applyProtection="false">
      <alignment horizontal="center" vertical="bottom" textRotation="0" wrapText="false" indent="0" shrinkToFit="false"/>
      <protection locked="true" hidden="false"/>
    </xf>
    <xf numFmtId="164" fontId="24" fillId="0" borderId="0" xfId="0" applyFont="true" applyBorder="false" applyAlignment="false" applyProtection="false">
      <alignment horizontal="general" vertical="bottom" textRotation="0" wrapText="false" indent="0" shrinkToFit="false"/>
      <protection locked="true" hidden="false"/>
    </xf>
    <xf numFmtId="164" fontId="5" fillId="5" borderId="13" xfId="0" applyFont="true" applyBorder="true" applyAlignment="true" applyProtection="false">
      <alignment horizontal="center" vertical="bottom" textRotation="0" wrapText="false" indent="0" shrinkToFit="false"/>
      <protection locked="true" hidden="false"/>
    </xf>
    <xf numFmtId="166" fontId="14" fillId="6" borderId="10" xfId="0" applyFont="true" applyBorder="true" applyAlignment="true" applyProtection="false">
      <alignment horizontal="center" vertical="bottom" textRotation="0" wrapText="false" indent="0" shrinkToFit="false"/>
      <protection locked="true" hidden="false"/>
    </xf>
    <xf numFmtId="166" fontId="14" fillId="0" borderId="0" xfId="0" applyFont="true" applyBorder="false" applyAlignment="false" applyProtection="false">
      <alignment horizontal="general" vertical="bottom" textRotation="0" wrapText="false" indent="0" shrinkToFit="false"/>
      <protection locked="true" hidden="false"/>
    </xf>
    <xf numFmtId="164" fontId="15" fillId="6" borderId="14" xfId="0" applyFont="true" applyBorder="true" applyAlignment="true" applyProtection="false">
      <alignment horizontal="center" vertical="center" textRotation="0" wrapText="false" indent="0" shrinkToFit="false"/>
      <protection locked="true" hidden="false"/>
    </xf>
    <xf numFmtId="164" fontId="15" fillId="6" borderId="15" xfId="0" applyFont="true" applyBorder="true" applyAlignment="true" applyProtection="false">
      <alignment horizontal="center" vertical="center" textRotation="0" wrapText="false" indent="0" shrinkToFit="false"/>
      <protection locked="true" hidden="false"/>
    </xf>
    <xf numFmtId="164" fontId="5" fillId="7" borderId="16" xfId="0" applyFont="true" applyBorder="true" applyAlignment="true" applyProtection="false">
      <alignment horizontal="center" vertical="center" textRotation="0" wrapText="false" indent="0" shrinkToFit="false"/>
      <protection locked="true" hidden="false"/>
    </xf>
    <xf numFmtId="164" fontId="5" fillId="7" borderId="17"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false" applyAlignment="true" applyProtection="false">
      <alignment horizontal="center" vertical="center" textRotation="0" wrapText="false" indent="0" shrinkToFit="false"/>
      <protection locked="true" hidden="false"/>
    </xf>
    <xf numFmtId="164" fontId="25" fillId="0" borderId="9" xfId="0" applyFont="true" applyBorder="true" applyAlignment="true" applyProtection="false">
      <alignment horizontal="center" vertical="bottom" textRotation="0" wrapText="false" indent="0" shrinkToFit="false"/>
      <protection locked="true" hidden="false"/>
    </xf>
    <xf numFmtId="164" fontId="7" fillId="0" borderId="0" xfId="0" applyFont="true" applyBorder="false" applyAlignment="true" applyProtection="false">
      <alignment horizontal="center" vertical="bottom" textRotation="0" wrapText="false" indent="0" shrinkToFit="false"/>
      <protection locked="true" hidden="false"/>
    </xf>
    <xf numFmtId="164" fontId="26" fillId="0" borderId="0" xfId="0" applyFont="true" applyBorder="true" applyAlignment="true" applyProtection="false">
      <alignment horizontal="left" vertical="bottom" textRotation="0" wrapText="false" indent="0" shrinkToFit="false"/>
      <protection locked="true" hidden="false"/>
    </xf>
    <xf numFmtId="164" fontId="27" fillId="0" borderId="0" xfId="0" applyFont="true" applyBorder="true" applyAlignment="true" applyProtection="false">
      <alignment horizontal="center" vertical="bottom" textRotation="0" wrapText="false" indent="0" shrinkToFit="false"/>
      <protection locked="true" hidden="false"/>
    </xf>
    <xf numFmtId="164" fontId="21" fillId="0" borderId="0" xfId="0" applyFont="true" applyBorder="false" applyAlignment="false" applyProtection="false">
      <alignment horizontal="general" vertical="bottom" textRotation="0" wrapText="false" indent="0" shrinkToFit="false"/>
      <protection locked="true" hidden="false"/>
    </xf>
    <xf numFmtId="165" fontId="28" fillId="6" borderId="14" xfId="0" applyFont="true" applyBorder="true" applyAlignment="true" applyProtection="false">
      <alignment horizontal="left" vertical="bottom" textRotation="0" wrapText="false" indent="0" shrinkToFit="false"/>
      <protection locked="true" hidden="false"/>
    </xf>
    <xf numFmtId="164" fontId="29" fillId="8" borderId="0" xfId="0" applyFont="true" applyBorder="true" applyAlignment="true" applyProtection="false">
      <alignment horizontal="center" vertical="center" textRotation="0" wrapText="false" indent="0" shrinkToFit="false"/>
      <protection locked="true" hidden="false"/>
    </xf>
    <xf numFmtId="164" fontId="30" fillId="8" borderId="0" xfId="0" applyFont="true" applyBorder="true" applyAlignment="true" applyProtection="false">
      <alignment horizontal="center" vertical="center"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28" fillId="0" borderId="0" xfId="0" applyFont="true" applyBorder="false" applyAlignment="false" applyProtection="false">
      <alignment horizontal="general" vertical="bottom" textRotation="0" wrapText="false" indent="0" shrinkToFit="false"/>
      <protection locked="true" hidden="false"/>
    </xf>
    <xf numFmtId="164" fontId="31" fillId="0" borderId="0" xfId="0" applyFont="true" applyBorder="false" applyAlignment="true" applyProtection="false">
      <alignment horizontal="center" vertical="center" textRotation="0" wrapText="false" indent="0" shrinkToFit="false"/>
      <protection locked="true" hidden="false"/>
    </xf>
    <xf numFmtId="164" fontId="14" fillId="0" borderId="0" xfId="0" applyFont="true" applyBorder="true" applyAlignment="true" applyProtection="false">
      <alignment horizontal="right" vertical="bottom" textRotation="0" wrapText="false" indent="0" shrinkToFit="false"/>
      <protection locked="true" hidden="false"/>
    </xf>
    <xf numFmtId="164" fontId="32" fillId="0" borderId="0" xfId="0" applyFont="true" applyBorder="true" applyAlignment="false" applyProtection="false">
      <alignment horizontal="general" vertical="bottom" textRotation="0" wrapText="false" indent="0" shrinkToFit="false"/>
      <protection locked="true" hidden="false"/>
    </xf>
    <xf numFmtId="164" fontId="33" fillId="0" borderId="0" xfId="0" applyFont="true" applyBorder="true" applyAlignment="true" applyProtection="false">
      <alignment horizontal="right"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7">
    <dxf>
      <fill>
        <patternFill>
          <bgColor rgb="FFEEFCF5"/>
        </patternFill>
      </fill>
    </dxf>
    <dxf>
      <fill>
        <patternFill>
          <bgColor rgb="FFFFC000"/>
        </patternFill>
      </fill>
    </dxf>
    <dxf>
      <fill>
        <patternFill>
          <bgColor rgb="FFFFFF00"/>
        </patternFill>
      </fill>
    </dxf>
    <dxf>
      <fill>
        <patternFill>
          <bgColor rgb="FFD9AADA"/>
        </patternFill>
      </fill>
    </dxf>
    <dxf>
      <fill>
        <patternFill>
          <bgColor rgb="FF3CD2FF"/>
        </patternFill>
      </fill>
    </dxf>
    <dxf>
      <fill>
        <patternFill>
          <bgColor rgb="FFFFAF23"/>
        </patternFill>
      </fill>
    </dxf>
    <dxf>
      <fill>
        <patternFill>
          <bgColor rgb="FFB4DC78"/>
        </patternFill>
      </fill>
    </dxf>
  </dxfs>
  <colors>
    <indexedColors>
      <rgbColor rgb="FF000000"/>
      <rgbColor rgb="FFFFFFFF"/>
      <rgbColor rgb="FFC00000"/>
      <rgbColor rgb="FF00FF00"/>
      <rgbColor rgb="FF0000FF"/>
      <rgbColor rgb="FFFFFF00"/>
      <rgbColor rgb="FFFF00FF"/>
      <rgbColor rgb="FF00FFFF"/>
      <rgbColor rgb="FF8C1737"/>
      <rgbColor rgb="FF008000"/>
      <rgbColor rgb="FF000080"/>
      <rgbColor rgb="FF808000"/>
      <rgbColor rgb="FF800080"/>
      <rgbColor rgb="FF27776C"/>
      <rgbColor rgb="FFA8D08D"/>
      <rgbColor rgb="FF7F7F7F"/>
      <rgbColor rgb="FF5B9BD5"/>
      <rgbColor rgb="FFB72343"/>
      <rgbColor rgb="FFFBF7C9"/>
      <rgbColor rgb="FFEEFCF5"/>
      <rgbColor rgb="FF660066"/>
      <rgbColor rgb="FFFF8080"/>
      <rgbColor rgb="FF0563C1"/>
      <rgbColor rgb="FFD8D8D8"/>
      <rgbColor rgb="FF000080"/>
      <rgbColor rgb="FFFF00FF"/>
      <rgbColor rgb="FFFFFF00"/>
      <rgbColor rgb="FF00FFFF"/>
      <rgbColor rgb="FF800080"/>
      <rgbColor rgb="FF800000"/>
      <rgbColor rgb="FF008080"/>
      <rgbColor rgb="FF0000FF"/>
      <rgbColor rgb="FF00CCFF"/>
      <rgbColor rgb="FFF8F8F8"/>
      <rgbColor rgb="FFFFF5F8"/>
      <rgbColor rgb="FFFEF2CB"/>
      <rgbColor rgb="FF99CCFF"/>
      <rgbColor rgb="FFFF99CC"/>
      <rgbColor rgb="FFD9AADA"/>
      <rgbColor rgb="FFF6CAD6"/>
      <rgbColor rgb="FF3079C2"/>
      <rgbColor rgb="FF3CD2FF"/>
      <rgbColor rgb="FFB4DC78"/>
      <rgbColor rgb="FFFFC000"/>
      <rgbColor rgb="FFFFAF23"/>
      <rgbColor rgb="FFDE500A"/>
      <rgbColor rgb="FF595959"/>
      <rgbColor rgb="FF969696"/>
      <rgbColor rgb="FF003366"/>
      <rgbColor rgb="FF5786B1"/>
      <rgbColor rgb="FF003300"/>
      <rgbColor rgb="FF333300"/>
      <rgbColor rgb="FF993300"/>
      <rgbColor rgb="FF993366"/>
      <rgbColor rgb="FF333399"/>
      <rgbColor rgb="FF3A3838"/>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externalLink" Target="externalLinks/externalLink1.xml"/><Relationship Id="rId5" Type="http://schemas.openxmlformats.org/officeDocument/2006/relationships/sharedStrings" Target="sharedStrings.xml"/>
</Relationships>
</file>

<file path=xl/externalLinks/_rels/externalLink1.xml.rels><?xml version="1.0" encoding="UTF-8"?>
<Relationships xmlns="http://schemas.openxmlformats.org/package/2006/relationships"><Relationship Id="rId1" Type="http://schemas.openxmlformats.org/officeDocument/2006/relationships/externalLinkPath" Target="L&#7883;ch%20World%20Cup%202026%20-%20Th&#7875;%20thao%20247.xlsx" TargetMode="External"/>
</Relationships>
</file>

<file path=xl/externalLinks/externalLink1.xml><?xml version="1.0" encoding="utf-8"?>
<externalLink xmlns="http://schemas.openxmlformats.org/spreadsheetml/2006/main">
  <externalBook xmlns:r="http://schemas.openxmlformats.org/officeDocument/2006/relationships" r:id="rId1"/>
</externalLink>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Z1003"/>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N16" activeCellId="0" sqref="N16"/>
    </sheetView>
  </sheetViews>
  <sheetFormatPr defaultColWidth="14.43359375" defaultRowHeight="15" customHeight="true" zeroHeight="false" outlineLevelRow="0" outlineLevelCol="0"/>
  <cols>
    <col collapsed="false" customWidth="true" hidden="false" outlineLevel="0" max="1" min="1" style="1" width="3.15"/>
    <col collapsed="false" customWidth="true" hidden="false" outlineLevel="0" max="3" min="2" style="1" width="13.15"/>
    <col collapsed="false" customWidth="true" hidden="false" outlineLevel="0" max="4" min="4" style="1" width="5.71"/>
    <col collapsed="false" customWidth="true" hidden="false" outlineLevel="0" max="6" min="5" style="1" width="13.15"/>
    <col collapsed="false" customWidth="true" hidden="false" outlineLevel="0" max="7" min="7" style="1" width="5.71"/>
    <col collapsed="false" customWidth="true" hidden="false" outlineLevel="0" max="9" min="8" style="1" width="13.15"/>
    <col collapsed="false" customWidth="true" hidden="false" outlineLevel="0" max="10" min="10" style="1" width="5.71"/>
    <col collapsed="false" customWidth="true" hidden="false" outlineLevel="0" max="12" min="11" style="1" width="13.15"/>
    <col collapsed="false" customWidth="true" hidden="false" outlineLevel="0" max="13" min="13" style="1" width="5.71"/>
    <col collapsed="false" customWidth="true" hidden="false" outlineLevel="0" max="15" min="14" style="1" width="13.15"/>
    <col collapsed="false" customWidth="true" hidden="false" outlineLevel="0" max="16" min="16" style="1" width="5.71"/>
    <col collapsed="false" customWidth="true" hidden="false" outlineLevel="0" max="18" min="17" style="1" width="13.15"/>
    <col collapsed="false" customWidth="true" hidden="false" outlineLevel="0" max="19" min="19" style="1" width="5.71"/>
    <col collapsed="false" customWidth="true" hidden="false" outlineLevel="0" max="21" min="20" style="1" width="13.15"/>
    <col collapsed="false" customWidth="true" hidden="false" outlineLevel="0" max="22" min="22" style="1" width="5.71"/>
    <col collapsed="false" customWidth="true" hidden="false" outlineLevel="0" max="24" min="23" style="1" width="13.15"/>
    <col collapsed="false" customWidth="true" hidden="false" outlineLevel="0" max="25" min="25" style="1" width="5.71"/>
    <col collapsed="false" customWidth="true" hidden="false" outlineLevel="0" max="27" min="26" style="1" width="13.15"/>
    <col collapsed="false" customWidth="true" hidden="false" outlineLevel="0" max="28" min="28" style="1" width="5.71"/>
    <col collapsed="false" customWidth="true" hidden="false" outlineLevel="0" max="30" min="29" style="1" width="13.15"/>
    <col collapsed="false" customWidth="true" hidden="false" outlineLevel="0" max="31" min="31" style="1" width="5.71"/>
    <col collapsed="false" customWidth="true" hidden="false" outlineLevel="0" max="33" min="32" style="1" width="13.15"/>
    <col collapsed="false" customWidth="true" hidden="false" outlineLevel="0" max="34" min="34" style="1" width="5.71"/>
    <col collapsed="false" customWidth="true" hidden="false" outlineLevel="0" max="36" min="35" style="1" width="13.15"/>
    <col collapsed="false" customWidth="true" hidden="false" outlineLevel="0" max="37" min="37" style="1" width="5.71"/>
    <col collapsed="false" customWidth="true" hidden="false" outlineLevel="0" max="39" min="38" style="1" width="13.15"/>
    <col collapsed="false" customWidth="true" hidden="false" outlineLevel="0" max="40" min="40" style="1" width="5.71"/>
    <col collapsed="false" customWidth="true" hidden="false" outlineLevel="0" max="42" min="41" style="1" width="13.15"/>
    <col collapsed="false" customWidth="true" hidden="false" outlineLevel="0" max="43" min="43" style="1" width="5.71"/>
    <col collapsed="false" customWidth="true" hidden="false" outlineLevel="0" max="45" min="44" style="1" width="13.15"/>
    <col collapsed="false" customWidth="true" hidden="false" outlineLevel="0" max="46" min="46" style="1" width="5.71"/>
    <col collapsed="false" customWidth="true" hidden="false" outlineLevel="0" max="48" min="47" style="1" width="13.15"/>
    <col collapsed="false" customWidth="true" hidden="false" outlineLevel="0" max="49" min="49" style="1" width="5.71"/>
    <col collapsed="false" customWidth="true" hidden="false" outlineLevel="0" max="50" min="50" style="1" width="2"/>
    <col collapsed="false" customWidth="true" hidden="true" outlineLevel="0" max="52" min="51" style="1" width="11.43"/>
    <col collapsed="false" customWidth="false" hidden="false" outlineLevel="0" max="16384" min="53" style="1" width="14.43"/>
  </cols>
  <sheetData>
    <row r="1" customFormat="false" ht="12" hidden="false" customHeight="true" outlineLevel="0" collapsed="false">
      <c r="A1" s="2"/>
      <c r="B1" s="2"/>
      <c r="C1" s="2"/>
      <c r="D1" s="2"/>
      <c r="E1" s="3"/>
      <c r="F1" s="3"/>
      <c r="G1" s="3"/>
      <c r="H1" s="3"/>
      <c r="I1" s="3"/>
      <c r="J1" s="3"/>
      <c r="K1" s="3"/>
      <c r="L1" s="3"/>
      <c r="M1" s="3"/>
      <c r="N1" s="3"/>
      <c r="O1" s="3"/>
      <c r="P1" s="3"/>
      <c r="Q1" s="3"/>
      <c r="R1" s="3"/>
      <c r="S1" s="3"/>
      <c r="T1" s="3"/>
      <c r="U1" s="3"/>
      <c r="V1" s="4"/>
      <c r="W1" s="4"/>
      <c r="X1" s="5"/>
      <c r="Y1" s="6"/>
      <c r="AJ1" s="5"/>
      <c r="AV1" s="5"/>
    </row>
    <row r="2" customFormat="false" ht="55.5" hidden="false" customHeight="true" outlineLevel="0" collapsed="false">
      <c r="A2" s="2"/>
      <c r="B2" s="7"/>
      <c r="C2" s="7"/>
      <c r="D2" s="7"/>
      <c r="E2" s="8" t="s">
        <v>0</v>
      </c>
      <c r="F2" s="8"/>
      <c r="G2" s="8"/>
      <c r="H2" s="8"/>
      <c r="I2" s="8"/>
      <c r="J2" s="8"/>
      <c r="K2" s="8"/>
      <c r="L2" s="8"/>
      <c r="M2" s="8"/>
      <c r="N2" s="8"/>
      <c r="O2" s="8"/>
      <c r="P2" s="8"/>
      <c r="Q2" s="8"/>
      <c r="R2" s="8"/>
      <c r="S2" s="8"/>
      <c r="T2" s="8"/>
      <c r="U2" s="8"/>
      <c r="V2" s="4"/>
      <c r="W2" s="4"/>
      <c r="X2" s="5"/>
      <c r="Y2" s="6"/>
      <c r="AJ2" s="5"/>
      <c r="AV2" s="5" t="n">
        <f aca="false">X2</f>
        <v>0</v>
      </c>
    </row>
    <row r="3" customFormat="false" ht="15" hidden="false" customHeight="true" outlineLevel="0" collapsed="false">
      <c r="A3" s="9"/>
      <c r="B3" s="10"/>
      <c r="C3" s="11"/>
      <c r="D3" s="12"/>
      <c r="E3" s="10"/>
      <c r="F3" s="11"/>
      <c r="G3" s="12"/>
      <c r="H3" s="10"/>
      <c r="I3" s="11"/>
      <c r="J3" s="12"/>
      <c r="K3" s="13"/>
      <c r="L3" s="11"/>
      <c r="M3" s="12"/>
      <c r="N3" s="10"/>
      <c r="O3" s="11"/>
      <c r="P3" s="12"/>
      <c r="Q3" s="10"/>
      <c r="R3" s="11"/>
      <c r="S3" s="12"/>
      <c r="T3" s="10"/>
      <c r="U3" s="11"/>
      <c r="V3" s="12"/>
      <c r="W3" s="10"/>
      <c r="X3" s="11"/>
      <c r="Y3" s="9"/>
      <c r="Z3" s="10"/>
      <c r="AA3" s="11"/>
      <c r="AB3" s="12"/>
      <c r="AC3" s="10"/>
      <c r="AD3" s="11"/>
      <c r="AE3" s="12"/>
      <c r="AF3" s="10"/>
      <c r="AG3" s="11"/>
      <c r="AH3" s="12"/>
      <c r="AI3" s="13"/>
      <c r="AJ3" s="11"/>
      <c r="AK3" s="12"/>
      <c r="AL3" s="14"/>
      <c r="AM3" s="14"/>
      <c r="AN3" s="14"/>
      <c r="AO3" s="14"/>
      <c r="AP3" s="14"/>
      <c r="AQ3" s="14"/>
      <c r="AR3" s="14"/>
      <c r="AS3" s="14"/>
      <c r="AT3" s="14"/>
      <c r="AU3" s="14"/>
      <c r="AV3" s="14"/>
      <c r="AW3" s="9"/>
      <c r="AX3" s="9"/>
      <c r="AY3" s="9"/>
      <c r="AZ3" s="9"/>
    </row>
    <row r="4" customFormat="false" ht="13.8" hidden="false" customHeight="false" outlineLevel="0" collapsed="false">
      <c r="A4" s="15"/>
      <c r="B4" s="16"/>
      <c r="C4" s="17"/>
      <c r="D4" s="18"/>
      <c r="E4" s="16"/>
      <c r="F4" s="17"/>
      <c r="G4" s="18"/>
      <c r="H4" s="16"/>
      <c r="I4" s="17"/>
      <c r="J4" s="15"/>
      <c r="K4" s="16"/>
      <c r="L4" s="17"/>
      <c r="M4" s="15"/>
      <c r="N4" s="16"/>
      <c r="O4" s="17"/>
      <c r="P4" s="18"/>
      <c r="Q4" s="16"/>
      <c r="R4" s="17"/>
      <c r="S4" s="15"/>
      <c r="T4" s="16"/>
      <c r="U4" s="17"/>
      <c r="V4" s="18"/>
      <c r="W4" s="16"/>
      <c r="X4" s="17"/>
      <c r="Y4" s="15"/>
      <c r="Z4" s="16"/>
      <c r="AA4" s="17"/>
      <c r="AB4" s="18"/>
      <c r="AC4" s="16"/>
      <c r="AD4" s="17"/>
      <c r="AE4" s="18"/>
      <c r="AF4" s="16"/>
      <c r="AG4" s="17"/>
      <c r="AH4" s="15"/>
      <c r="AI4" s="16"/>
      <c r="AJ4" s="17"/>
      <c r="AK4" s="15"/>
      <c r="AL4" s="19"/>
      <c r="AM4" s="14"/>
      <c r="AN4" s="14"/>
      <c r="AO4" s="14"/>
      <c r="AP4" s="14"/>
      <c r="AQ4" s="14"/>
      <c r="AR4" s="14"/>
      <c r="AS4" s="14"/>
      <c r="AT4" s="14"/>
      <c r="AU4" s="14"/>
      <c r="AV4" s="14"/>
      <c r="AZ4" s="9"/>
    </row>
    <row r="5" customFormat="false" ht="13.8" hidden="false" customHeight="false" outlineLevel="0" collapsed="false">
      <c r="A5" s="15"/>
      <c r="B5" s="20"/>
      <c r="C5" s="21"/>
      <c r="D5" s="18"/>
      <c r="E5" s="20"/>
      <c r="F5" s="21"/>
      <c r="G5" s="18"/>
      <c r="H5" s="20"/>
      <c r="I5" s="21"/>
      <c r="J5" s="15"/>
      <c r="K5" s="20"/>
      <c r="L5" s="21"/>
      <c r="M5" s="15"/>
      <c r="N5" s="20"/>
      <c r="O5" s="21"/>
      <c r="P5" s="18"/>
      <c r="Q5" s="20"/>
      <c r="R5" s="21"/>
      <c r="S5" s="15"/>
      <c r="T5" s="20"/>
      <c r="U5" s="21"/>
      <c r="V5" s="18"/>
      <c r="W5" s="20"/>
      <c r="X5" s="21"/>
      <c r="Y5" s="15"/>
      <c r="Z5" s="20"/>
      <c r="AA5" s="21"/>
      <c r="AB5" s="18"/>
      <c r="AC5" s="20"/>
      <c r="AD5" s="21"/>
      <c r="AE5" s="18"/>
      <c r="AF5" s="20"/>
      <c r="AG5" s="21"/>
      <c r="AH5" s="15"/>
      <c r="AI5" s="20"/>
      <c r="AJ5" s="21"/>
      <c r="AK5" s="15"/>
      <c r="AL5" s="22"/>
      <c r="AM5" s="14"/>
      <c r="AN5" s="14"/>
      <c r="AO5" s="14"/>
      <c r="AP5" s="14"/>
      <c r="AQ5" s="14"/>
      <c r="AR5" s="14"/>
      <c r="AS5" s="14"/>
      <c r="AT5" s="14"/>
      <c r="AU5" s="14"/>
      <c r="AV5" s="14"/>
      <c r="AZ5" s="9"/>
    </row>
    <row r="6" customFormat="false" ht="13.8" hidden="false" customHeight="false" outlineLevel="0" collapsed="false">
      <c r="A6" s="15"/>
      <c r="B6" s="23"/>
      <c r="C6" s="24"/>
      <c r="D6" s="18"/>
      <c r="E6" s="23"/>
      <c r="F6" s="24"/>
      <c r="G6" s="18"/>
      <c r="H6" s="23"/>
      <c r="I6" s="24"/>
      <c r="J6" s="15"/>
      <c r="K6" s="23"/>
      <c r="L6" s="24"/>
      <c r="M6" s="15"/>
      <c r="N6" s="23"/>
      <c r="O6" s="24"/>
      <c r="P6" s="18"/>
      <c r="Q6" s="23"/>
      <c r="R6" s="24"/>
      <c r="S6" s="15"/>
      <c r="T6" s="23"/>
      <c r="U6" s="24"/>
      <c r="V6" s="18"/>
      <c r="W6" s="23"/>
      <c r="X6" s="24"/>
      <c r="Y6" s="15"/>
      <c r="Z6" s="23"/>
      <c r="AA6" s="24"/>
      <c r="AB6" s="18"/>
      <c r="AC6" s="23"/>
      <c r="AD6" s="24"/>
      <c r="AE6" s="18"/>
      <c r="AF6" s="23"/>
      <c r="AG6" s="24"/>
      <c r="AH6" s="15"/>
      <c r="AI6" s="23"/>
      <c r="AJ6" s="24"/>
      <c r="AK6" s="15"/>
      <c r="AL6" s="22"/>
      <c r="AM6" s="14"/>
      <c r="AN6" s="14"/>
      <c r="AO6" s="14"/>
      <c r="AP6" s="14"/>
      <c r="AQ6" s="14"/>
      <c r="AR6" s="14"/>
      <c r="AS6" s="14"/>
      <c r="AT6" s="14"/>
      <c r="AU6" s="14"/>
      <c r="AV6" s="14"/>
      <c r="AZ6" s="9"/>
    </row>
    <row r="7" customFormat="false" ht="12.8" hidden="false" customHeight="false" outlineLevel="0" collapsed="false">
      <c r="A7" s="15"/>
      <c r="B7" s="23"/>
      <c r="C7" s="24"/>
      <c r="D7" s="18"/>
      <c r="E7" s="23"/>
      <c r="F7" s="24"/>
      <c r="G7" s="18"/>
      <c r="H7" s="23"/>
      <c r="I7" s="24"/>
      <c r="J7" s="15"/>
      <c r="K7" s="23"/>
      <c r="L7" s="24"/>
      <c r="M7" s="15"/>
      <c r="N7" s="25"/>
      <c r="O7" s="26"/>
      <c r="P7" s="18"/>
      <c r="Q7" s="25"/>
      <c r="R7" s="26"/>
      <c r="S7" s="15"/>
      <c r="T7" s="25"/>
      <c r="U7" s="26"/>
      <c r="V7" s="18"/>
      <c r="W7" s="25"/>
      <c r="X7" s="26"/>
      <c r="Y7" s="15"/>
      <c r="Z7" s="25"/>
      <c r="AA7" s="26"/>
      <c r="AB7" s="18"/>
      <c r="AC7" s="25"/>
      <c r="AD7" s="26"/>
      <c r="AE7" s="18"/>
      <c r="AF7" s="25"/>
      <c r="AG7" s="26"/>
      <c r="AH7" s="15"/>
      <c r="AI7" s="25"/>
      <c r="AJ7" s="26"/>
      <c r="AK7" s="15"/>
      <c r="AL7" s="22"/>
      <c r="AM7" s="14"/>
      <c r="AN7" s="14"/>
      <c r="AO7" s="14"/>
      <c r="AP7" s="14"/>
      <c r="AQ7" s="14"/>
      <c r="AR7" s="14"/>
      <c r="AS7" s="14"/>
      <c r="AT7" s="14"/>
      <c r="AU7" s="14"/>
      <c r="AV7" s="14"/>
    </row>
    <row r="8" customFormat="false" ht="13.5" hidden="false" customHeight="true" outlineLevel="0" collapsed="false">
      <c r="A8" s="15"/>
      <c r="B8" s="27"/>
      <c r="C8" s="27"/>
      <c r="D8" s="27"/>
      <c r="E8" s="27"/>
      <c r="F8" s="27"/>
      <c r="G8" s="27"/>
      <c r="H8" s="27"/>
      <c r="I8" s="27"/>
      <c r="J8" s="27"/>
      <c r="K8" s="27"/>
      <c r="L8" s="27"/>
      <c r="Y8" s="15"/>
      <c r="Z8" s="28"/>
      <c r="AA8" s="28"/>
      <c r="AB8" s="28"/>
      <c r="AC8" s="28"/>
      <c r="AD8" s="28"/>
      <c r="AE8" s="28"/>
      <c r="AF8" s="28"/>
      <c r="AG8" s="28"/>
      <c r="AH8" s="28"/>
      <c r="AI8" s="28"/>
      <c r="AJ8" s="28"/>
      <c r="AK8" s="29"/>
      <c r="AL8" s="29"/>
      <c r="AM8" s="29"/>
      <c r="AN8" s="29"/>
      <c r="AO8" s="29"/>
      <c r="AP8" s="29"/>
      <c r="AQ8" s="29"/>
      <c r="AR8" s="29"/>
      <c r="AS8" s="29"/>
      <c r="AT8" s="29"/>
      <c r="AU8" s="29"/>
      <c r="AV8" s="29"/>
    </row>
    <row r="9" customFormat="false" ht="30" hidden="false" customHeight="true" outlineLevel="0" collapsed="false">
      <c r="A9" s="15"/>
      <c r="B9" s="30"/>
      <c r="C9" s="30"/>
      <c r="D9" s="30"/>
      <c r="E9" s="30"/>
      <c r="F9" s="30"/>
      <c r="G9" s="31"/>
      <c r="H9" s="31"/>
      <c r="I9" s="31"/>
      <c r="J9" s="31"/>
      <c r="K9" s="31"/>
      <c r="L9" s="31"/>
      <c r="M9" s="28"/>
      <c r="N9" s="28"/>
      <c r="O9" s="28"/>
      <c r="P9" s="28"/>
      <c r="Q9" s="28"/>
      <c r="R9" s="28"/>
      <c r="S9" s="28"/>
      <c r="T9" s="28"/>
      <c r="U9" s="28"/>
      <c r="V9" s="28"/>
      <c r="W9" s="28"/>
      <c r="X9" s="28"/>
      <c r="Y9" s="15"/>
      <c r="Z9" s="28"/>
      <c r="AA9" s="28"/>
      <c r="AB9" s="28"/>
      <c r="AC9" s="28"/>
      <c r="AD9" s="28"/>
      <c r="AE9" s="28"/>
      <c r="AF9" s="28"/>
      <c r="AG9" s="28"/>
      <c r="AH9" s="28"/>
      <c r="AI9" s="28"/>
      <c r="AJ9" s="28"/>
      <c r="AK9" s="29"/>
      <c r="AL9" s="29"/>
      <c r="AM9" s="29"/>
      <c r="AN9" s="29"/>
      <c r="AO9" s="29"/>
      <c r="AP9" s="29"/>
      <c r="AQ9" s="29"/>
      <c r="AR9" s="29"/>
      <c r="AS9" s="29"/>
      <c r="AT9" s="29"/>
      <c r="AU9" s="29"/>
      <c r="AV9" s="29"/>
    </row>
    <row r="10" customFormat="false" ht="13.5" hidden="false" customHeight="true" outlineLevel="0" collapsed="false">
      <c r="A10" s="15"/>
      <c r="B10" s="32"/>
      <c r="C10" s="32"/>
      <c r="D10" s="32"/>
      <c r="E10" s="32"/>
      <c r="F10" s="32"/>
      <c r="G10" s="33"/>
      <c r="H10" s="33"/>
      <c r="I10" s="33"/>
      <c r="J10" s="33"/>
      <c r="K10" s="33"/>
      <c r="L10" s="33"/>
      <c r="M10" s="28"/>
      <c r="N10" s="28"/>
      <c r="O10" s="28"/>
      <c r="P10" s="28"/>
      <c r="Q10" s="28"/>
      <c r="R10" s="28"/>
      <c r="S10" s="28"/>
      <c r="T10" s="28"/>
      <c r="U10" s="28"/>
      <c r="V10" s="28"/>
      <c r="W10" s="28"/>
      <c r="X10" s="28"/>
      <c r="Y10" s="15"/>
      <c r="Z10" s="34"/>
      <c r="AA10" s="34"/>
      <c r="AB10" s="34"/>
      <c r="AC10" s="34"/>
      <c r="AD10" s="34"/>
      <c r="AE10" s="34"/>
      <c r="AF10" s="34"/>
      <c r="AG10" s="34"/>
      <c r="AH10" s="34"/>
      <c r="AI10" s="34"/>
      <c r="AJ10" s="34"/>
      <c r="AK10" s="29"/>
      <c r="AL10" s="29"/>
      <c r="AM10" s="29"/>
      <c r="AN10" s="29"/>
      <c r="AO10" s="29"/>
      <c r="AP10" s="29"/>
      <c r="AQ10" s="29"/>
      <c r="AR10" s="29"/>
      <c r="AS10" s="29"/>
      <c r="AT10" s="29"/>
      <c r="AU10" s="29"/>
      <c r="AV10" s="29"/>
      <c r="AZ10" s="2" t="str">
        <f aca="false">[1]DailySchedule!$N7</f>
        <v>Anh</v>
      </c>
    </row>
    <row r="11" customFormat="false" ht="11.25" hidden="false" customHeight="true" outlineLevel="0" collapsed="false">
      <c r="A11" s="2"/>
      <c r="B11" s="27"/>
      <c r="C11" s="27"/>
      <c r="D11" s="35"/>
      <c r="E11" s="36"/>
      <c r="F11" s="36"/>
      <c r="G11" s="35"/>
      <c r="H11" s="36"/>
      <c r="I11" s="36"/>
      <c r="J11" s="35"/>
      <c r="K11" s="36"/>
      <c r="L11" s="36"/>
      <c r="M11" s="37"/>
      <c r="N11" s="38"/>
      <c r="O11" s="38"/>
      <c r="P11" s="35"/>
      <c r="Q11" s="38"/>
      <c r="R11" s="38"/>
      <c r="S11" s="39"/>
      <c r="T11" s="38"/>
      <c r="U11" s="38"/>
      <c r="V11" s="35"/>
      <c r="W11" s="38"/>
      <c r="X11" s="38"/>
      <c r="Y11" s="2"/>
      <c r="Z11" s="38"/>
      <c r="AA11" s="38"/>
      <c r="AB11" s="35"/>
      <c r="AC11" s="38"/>
      <c r="AD11" s="38"/>
      <c r="AE11" s="35"/>
      <c r="AF11" s="38"/>
      <c r="AG11" s="38"/>
      <c r="AH11" s="35"/>
      <c r="AI11" s="38"/>
      <c r="AJ11" s="38"/>
      <c r="AK11" s="37"/>
      <c r="AL11" s="40"/>
      <c r="AM11" s="40"/>
      <c r="AN11" s="35"/>
      <c r="AO11" s="40"/>
      <c r="AP11" s="40"/>
      <c r="AQ11" s="39"/>
      <c r="AR11" s="40"/>
      <c r="AS11" s="40"/>
      <c r="AT11" s="35"/>
      <c r="AU11" s="40"/>
      <c r="AV11" s="40"/>
      <c r="AZ11" s="2" t="str">
        <f aca="false">[1]DailySchedule!$N8</f>
        <v>Mỹ</v>
      </c>
    </row>
    <row r="12" customFormat="false" ht="17.35" hidden="false" customHeight="false" outlineLevel="0" collapsed="false">
      <c r="A12" s="2"/>
      <c r="B12" s="41" t="str">
        <f aca="false">[1]Language!$E$130&amp;" A"</f>
        <v>Bảng A</v>
      </c>
      <c r="C12" s="41"/>
      <c r="D12" s="42"/>
      <c r="E12" s="41" t="str">
        <f aca="false">[1]Language!$E$130&amp;" B"</f>
        <v>Bảng B</v>
      </c>
      <c r="F12" s="41"/>
      <c r="G12" s="2"/>
      <c r="H12" s="41" t="str">
        <f aca="false">[1]Language!$E$130&amp;" C"</f>
        <v>Bảng C</v>
      </c>
      <c r="I12" s="41"/>
      <c r="J12" s="2"/>
      <c r="K12" s="41" t="str">
        <f aca="false">[1]Language!$E$130&amp;" D"</f>
        <v>Bảng D</v>
      </c>
      <c r="L12" s="41"/>
      <c r="M12" s="2"/>
      <c r="N12" s="43" t="str">
        <f aca="false">[1]Language!$E$130&amp;" E"</f>
        <v>Bảng E</v>
      </c>
      <c r="O12" s="43"/>
      <c r="P12" s="2"/>
      <c r="Q12" s="43" t="str">
        <f aca="false">[1]Language!$E$130&amp;" F"</f>
        <v>Bảng F</v>
      </c>
      <c r="R12" s="43"/>
      <c r="S12" s="2"/>
      <c r="T12" s="43" t="str">
        <f aca="false">[1]Language!$E$130&amp;" G"</f>
        <v>Bảng G</v>
      </c>
      <c r="U12" s="43"/>
      <c r="V12" s="2"/>
      <c r="W12" s="43" t="str">
        <f aca="false">[1]Language!$E$130&amp;" H"</f>
        <v>Bảng H</v>
      </c>
      <c r="X12" s="43"/>
      <c r="Y12" s="2"/>
      <c r="Z12" s="43" t="str">
        <f aca="false">[1]Language!$E$130&amp;" I"</f>
        <v>Bảng I</v>
      </c>
      <c r="AA12" s="43"/>
      <c r="AB12" s="42"/>
      <c r="AC12" s="43" t="str">
        <f aca="false">[1]Language!$E$130&amp;" J"</f>
        <v>Bảng J</v>
      </c>
      <c r="AD12" s="43"/>
      <c r="AE12" s="2"/>
      <c r="AF12" s="43" t="str">
        <f aca="false">[1]Language!$E$130&amp;" K"</f>
        <v>Bảng K</v>
      </c>
      <c r="AG12" s="43"/>
      <c r="AH12" s="2"/>
      <c r="AI12" s="44" t="str">
        <f aca="false">[1]Language!$E$130&amp;" L"</f>
        <v>Bảng L</v>
      </c>
      <c r="AJ12" s="44"/>
      <c r="AK12" s="2"/>
      <c r="AL12" s="45"/>
      <c r="AM12" s="45"/>
      <c r="AN12" s="2"/>
      <c r="AO12" s="45"/>
      <c r="AP12" s="45"/>
      <c r="AQ12" s="2"/>
      <c r="AR12" s="45"/>
      <c r="AS12" s="45"/>
      <c r="AT12" s="2"/>
      <c r="AU12" s="45"/>
      <c r="AV12" s="45"/>
      <c r="AZ12" s="2" t="str">
        <f aca="false">[1]DailySchedule!$N9</f>
        <v>Canada</v>
      </c>
    </row>
    <row r="13" customFormat="false" ht="8.25" hidden="false" customHeight="true" outlineLevel="0" collapsed="false">
      <c r="A13" s="2"/>
      <c r="B13" s="46"/>
      <c r="C13" s="46"/>
      <c r="D13" s="42"/>
      <c r="E13" s="46"/>
      <c r="F13" s="46"/>
      <c r="G13" s="2"/>
      <c r="H13" s="46"/>
      <c r="I13" s="46"/>
      <c r="J13" s="2"/>
      <c r="K13" s="46"/>
      <c r="L13" s="46"/>
      <c r="M13" s="2"/>
      <c r="N13" s="46"/>
      <c r="O13" s="46"/>
      <c r="P13" s="2"/>
      <c r="Q13" s="46"/>
      <c r="R13" s="46"/>
      <c r="S13" s="2"/>
      <c r="T13" s="46"/>
      <c r="U13" s="46"/>
      <c r="V13" s="2"/>
      <c r="W13" s="46"/>
      <c r="X13" s="46"/>
      <c r="Y13" s="2"/>
      <c r="Z13" s="46"/>
      <c r="AA13" s="46"/>
      <c r="AB13" s="42"/>
      <c r="AC13" s="46"/>
      <c r="AD13" s="46"/>
      <c r="AE13" s="2"/>
      <c r="AF13" s="46"/>
      <c r="AG13" s="46"/>
      <c r="AH13" s="2"/>
      <c r="AI13" s="46"/>
      <c r="AJ13" s="46"/>
      <c r="AK13" s="2"/>
      <c r="AL13" s="46"/>
      <c r="AM13" s="46"/>
      <c r="AN13" s="2"/>
      <c r="AO13" s="46"/>
      <c r="AP13" s="46"/>
      <c r="AQ13" s="2"/>
      <c r="AR13" s="46"/>
      <c r="AS13" s="46"/>
      <c r="AT13" s="2"/>
      <c r="AU13" s="46"/>
      <c r="AV13" s="46"/>
      <c r="AZ13" s="2" t="str">
        <f aca="false">[1]DailySchedule!$N10</f>
        <v>Mexico</v>
      </c>
    </row>
    <row r="14" customFormat="false" ht="13.8" hidden="false" customHeight="false" outlineLevel="0" collapsed="false">
      <c r="A14" s="47" t="n">
        <v>1</v>
      </c>
      <c r="B14" s="48" t="str">
        <f aca="false">VLOOKUP(A14,[1]Matches!$B$4:$K$113,7,0)</f>
        <v>Mexico City</v>
      </c>
      <c r="C14" s="48"/>
      <c r="D14" s="47" t="n">
        <v>3</v>
      </c>
      <c r="E14" s="48" t="str">
        <f aca="false">VLOOKUP(D14,[1]Matches!$B$4:$K$113,7,0)</f>
        <v>Toronto</v>
      </c>
      <c r="F14" s="48"/>
      <c r="G14" s="47" t="n">
        <v>7</v>
      </c>
      <c r="H14" s="48" t="str">
        <f aca="false">VLOOKUP(G14,[1]Matches!$B$4:$K$113,7,0)</f>
        <v>New York/New Jersey</v>
      </c>
      <c r="I14" s="48"/>
      <c r="J14" s="47" t="n">
        <v>4</v>
      </c>
      <c r="K14" s="48" t="str">
        <f aca="false">VLOOKUP(J14,[1]Matches!$B$4:$K$113,7,0)</f>
        <v>Los Angeles</v>
      </c>
      <c r="L14" s="48"/>
      <c r="M14" s="47" t="n">
        <v>10</v>
      </c>
      <c r="N14" s="48" t="str">
        <f aca="false">VLOOKUP(M14,[1]Matches!$B$4:$K$113,7,0)</f>
        <v>Houston</v>
      </c>
      <c r="O14" s="48"/>
      <c r="P14" s="47" t="n">
        <v>11</v>
      </c>
      <c r="Q14" s="48" t="str">
        <f aca="false">VLOOKUP(P14,[1]Matches!$B$4:$K$113,7,0)</f>
        <v>Dallas</v>
      </c>
      <c r="R14" s="48"/>
      <c r="S14" s="47" t="n">
        <v>16</v>
      </c>
      <c r="T14" s="48" t="str">
        <f aca="false">VLOOKUP(S14,[1]Matches!$B$4:$K$113,7,0)</f>
        <v>Seattle</v>
      </c>
      <c r="U14" s="48"/>
      <c r="V14" s="47" t="n">
        <v>14</v>
      </c>
      <c r="W14" s="48" t="str">
        <f aca="false">VLOOKUP(V14,[1]Matches!$B$4:$K$113,7,0)</f>
        <v>Atlanta</v>
      </c>
      <c r="X14" s="48"/>
      <c r="Y14" s="47" t="n">
        <v>17</v>
      </c>
      <c r="Z14" s="48" t="str">
        <f aca="false">VLOOKUP(Y14,[1]Matches!$B$4:$K$113,7,0)</f>
        <v>New York/New Jersey</v>
      </c>
      <c r="AA14" s="48"/>
      <c r="AB14" s="47" t="n">
        <v>19</v>
      </c>
      <c r="AC14" s="48" t="str">
        <f aca="false">VLOOKUP(AB14,[1]Matches!$B$4:$K$113,7,0)</f>
        <v>Kansas City</v>
      </c>
      <c r="AD14" s="48"/>
      <c r="AE14" s="47" t="n">
        <v>23</v>
      </c>
      <c r="AF14" s="48" t="str">
        <f aca="false">VLOOKUP(AE14,[1]Matches!$B$4:$K$113,7,0)</f>
        <v>Houston</v>
      </c>
      <c r="AG14" s="48"/>
      <c r="AH14" s="47" t="n">
        <v>22</v>
      </c>
      <c r="AI14" s="48" t="str">
        <f aca="false">VLOOKUP(AH14,[1]Matches!$B$4:$K$113,7,0)</f>
        <v>Dallas</v>
      </c>
      <c r="AJ14" s="48"/>
      <c r="AK14" s="47"/>
      <c r="AL14" s="2"/>
      <c r="AM14" s="2"/>
      <c r="AN14" s="47"/>
      <c r="AO14" s="2"/>
      <c r="AP14" s="2"/>
      <c r="AQ14" s="47"/>
      <c r="AR14" s="2"/>
      <c r="AS14" s="2"/>
      <c r="AT14" s="47"/>
      <c r="AU14" s="2"/>
      <c r="AV14" s="2"/>
    </row>
    <row r="15" customFormat="false" ht="13.8" hidden="false" customHeight="false" outlineLevel="0" collapsed="false">
      <c r="A15" s="2"/>
      <c r="B15" s="49" t="n">
        <f aca="false">VLOOKUP(A14,[1]Matches!$B$4:$K$113,5,0)</f>
        <v>46185.0833333333</v>
      </c>
      <c r="C15" s="49"/>
      <c r="D15" s="2"/>
      <c r="E15" s="49" t="n">
        <f aca="false">VLOOKUP(D14,[1]Matches!$B$4:$K$113,5,0)</f>
        <v>46186.0833333333</v>
      </c>
      <c r="F15" s="49"/>
      <c r="G15" s="2"/>
      <c r="H15" s="49" t="n">
        <f aca="false">VLOOKUP(G14,[1]Matches!$B$4:$K$113,5,0)</f>
        <v>46187.2083333333</v>
      </c>
      <c r="I15" s="49"/>
      <c r="J15" s="2"/>
      <c r="K15" s="49" t="n">
        <f aca="false">VLOOKUP(J14,[1]Matches!$B$4:$K$113,5,0)</f>
        <v>46186.3333333333</v>
      </c>
      <c r="L15" s="49"/>
      <c r="M15" s="2"/>
      <c r="N15" s="49" t="n">
        <f aca="false">VLOOKUP(M14,[1]Matches!$B$4:$K$113,5,0)</f>
        <v>46188</v>
      </c>
      <c r="O15" s="49"/>
      <c r="P15" s="2"/>
      <c r="Q15" s="49" t="n">
        <f aca="false">VLOOKUP(P14,[1]Matches!$B$4:$K$113,5,0)</f>
        <v>46188.125</v>
      </c>
      <c r="R15" s="49"/>
      <c r="S15" s="2"/>
      <c r="T15" s="49" t="n">
        <f aca="false">VLOOKUP(S14,[1]Matches!$B$4:$K$113,5,0)</f>
        <v>46189.0833333333</v>
      </c>
      <c r="U15" s="49"/>
      <c r="V15" s="2"/>
      <c r="W15" s="49" t="n">
        <f aca="false">VLOOKUP(V14,[1]Matches!$B$4:$K$113,5,0)</f>
        <v>46188.9583333333</v>
      </c>
      <c r="X15" s="49"/>
      <c r="Y15" s="2"/>
      <c r="Z15" s="49" t="n">
        <f aca="false">VLOOKUP(Y14,[1]Matches!$B$4:$K$113,5,0)</f>
        <v>46190.0833333333</v>
      </c>
      <c r="AA15" s="49"/>
      <c r="AB15" s="2"/>
      <c r="AC15" s="49" t="n">
        <f aca="false">VLOOKUP(AB14,[1]Matches!$B$4:$K$113,5,0)</f>
        <v>46190.3333333333</v>
      </c>
      <c r="AD15" s="49"/>
      <c r="AE15" s="2"/>
      <c r="AF15" s="49" t="n">
        <f aca="false">VLOOKUP(AE14,[1]Matches!$B$4:$K$113,5,0)</f>
        <v>46191</v>
      </c>
      <c r="AG15" s="49"/>
      <c r="AH15" s="2"/>
      <c r="AI15" s="49" t="n">
        <f aca="false">VLOOKUP(AH14,[1]Matches!$B$4:$K$113,5,0)</f>
        <v>46191.125</v>
      </c>
      <c r="AJ15" s="49"/>
      <c r="AK15" s="2"/>
      <c r="AL15" s="50"/>
      <c r="AM15" s="50"/>
      <c r="AN15" s="2"/>
      <c r="AO15" s="50"/>
      <c r="AP15" s="50"/>
      <c r="AQ15" s="2"/>
      <c r="AR15" s="50"/>
      <c r="AS15" s="50"/>
      <c r="AT15" s="2"/>
      <c r="AU15" s="50"/>
      <c r="AV15" s="50"/>
    </row>
    <row r="16" customFormat="false" ht="13.8" hidden="false" customHeight="false" outlineLevel="0" collapsed="false">
      <c r="A16" s="2"/>
      <c r="B16" s="51" t="str">
        <f aca="false">VLOOKUP(A14,[1]Matches!$B$4:$K$113,8,0)</f>
        <v>Mexico</v>
      </c>
      <c r="C16" s="52" t="str">
        <f aca="false">VLOOKUP(A14,[1]Matches!$B$4:$K$113,9,0)</f>
        <v>Nam Phi</v>
      </c>
      <c r="D16" s="2"/>
      <c r="E16" s="51" t="str">
        <f aca="false">VLOOKUP(D14,[1]Matches!$B$4:$K$113,8,0)</f>
        <v>Canada</v>
      </c>
      <c r="F16" s="52" t="str">
        <f aca="false">VLOOKUP(D14,[1]Matches!$B$4:$K$113,9,0)</f>
        <v>Bosnia/Herzeg.</v>
      </c>
      <c r="G16" s="2"/>
      <c r="H16" s="51" t="str">
        <f aca="false">VLOOKUP(G14,[1]Matches!$B$4:$K$113,8,0)</f>
        <v>Brazil</v>
      </c>
      <c r="I16" s="52" t="str">
        <f aca="false">VLOOKUP(G14,[1]Matches!$B$4:$K$113,9,0)</f>
        <v>Ma Rốc</v>
      </c>
      <c r="J16" s="2"/>
      <c r="K16" s="51" t="str">
        <f aca="false">VLOOKUP(J14,[1]Matches!$B$4:$K$113,8,0)</f>
        <v>Mỹ</v>
      </c>
      <c r="L16" s="52" t="str">
        <f aca="false">VLOOKUP(J14,[1]Matches!$B$4:$K$113,9,0)</f>
        <v>Paraguay</v>
      </c>
      <c r="M16" s="2"/>
      <c r="N16" s="51" t="str">
        <f aca="false">VLOOKUP(M14,[1]Matches!$B$4:$K$113,8,0)</f>
        <v>Đức</v>
      </c>
      <c r="O16" s="52" t="str">
        <f aca="false">VLOOKUP(M14,[1]Matches!$B$4:$K$113,9,0)</f>
        <v>Curacao</v>
      </c>
      <c r="P16" s="2"/>
      <c r="Q16" s="51" t="str">
        <f aca="false">VLOOKUP(P14,[1]Matches!$B$4:$K$113,8,0)</f>
        <v>Hà Lan</v>
      </c>
      <c r="R16" s="52" t="str">
        <f aca="false">VLOOKUP(P14,[1]Matches!$B$4:$K$113,9,0)</f>
        <v>Nhật Bản</v>
      </c>
      <c r="S16" s="2"/>
      <c r="T16" s="51" t="str">
        <f aca="false">VLOOKUP(S14,[1]Matches!$B$4:$K$113,8,0)</f>
        <v>Bỉ</v>
      </c>
      <c r="U16" s="52" t="str">
        <f aca="false">VLOOKUP(S14,[1]Matches!$B$4:$K$113,9,0)</f>
        <v>Ai Cập</v>
      </c>
      <c r="V16" s="2"/>
      <c r="W16" s="51" t="str">
        <f aca="false">VLOOKUP(V14,[1]Matches!$B$4:$K$113,8,0)</f>
        <v>Tây Ban Nha</v>
      </c>
      <c r="X16" s="52" t="str">
        <f aca="false">VLOOKUP(V14,[1]Matches!$B$4:$K$113,9,0)</f>
        <v>Cape Verde</v>
      </c>
      <c r="Y16" s="2"/>
      <c r="Z16" s="51" t="str">
        <f aca="false">VLOOKUP(Y14,[1]Matches!$B$4:$K$113,8,0)</f>
        <v>Pháp</v>
      </c>
      <c r="AA16" s="52" t="str">
        <f aca="false">VLOOKUP(Y14,[1]Matches!$B$4:$K$113,9,0)</f>
        <v>Senegal</v>
      </c>
      <c r="AB16" s="2"/>
      <c r="AC16" s="51" t="str">
        <f aca="false">VLOOKUP(AB14,[1]Matches!$B$4:$K$113,8,0)</f>
        <v>Argentina</v>
      </c>
      <c r="AD16" s="52" t="str">
        <f aca="false">VLOOKUP(AB14,[1]Matches!$B$4:$K$113,9,0)</f>
        <v>Algeria</v>
      </c>
      <c r="AE16" s="2"/>
      <c r="AF16" s="51" t="str">
        <f aca="false">VLOOKUP(AE14,[1]Matches!$B$4:$K$113,8,0)</f>
        <v>Bồ Đào Nha</v>
      </c>
      <c r="AG16" s="52" t="str">
        <f aca="false">VLOOKUP(AE14,[1]Matches!$B$4:$K$113,9,0)</f>
        <v>Congo</v>
      </c>
      <c r="AH16" s="2"/>
      <c r="AI16" s="51" t="str">
        <f aca="false">VLOOKUP(AH14,[1]Matches!$B$4:$K$113,8,0)</f>
        <v>Anh</v>
      </c>
      <c r="AJ16" s="52" t="str">
        <f aca="false">VLOOKUP(AH14,[1]Matches!$B$4:$K$113,9,0)</f>
        <v>Croatia</v>
      </c>
      <c r="AK16" s="2"/>
      <c r="AL16" s="18"/>
      <c r="AM16" s="18"/>
      <c r="AN16" s="2"/>
      <c r="AO16" s="18"/>
      <c r="AP16" s="18"/>
      <c r="AQ16" s="2"/>
      <c r="AR16" s="18"/>
      <c r="AS16" s="18"/>
      <c r="AT16" s="2"/>
      <c r="AU16" s="18"/>
      <c r="AV16" s="18"/>
    </row>
    <row r="17" customFormat="false" ht="13.8" hidden="false" customHeight="false" outlineLevel="0" collapsed="false">
      <c r="A17" s="2"/>
      <c r="B17" s="53" t="n">
        <v>2</v>
      </c>
      <c r="C17" s="54" t="n">
        <v>0</v>
      </c>
      <c r="D17" s="2"/>
      <c r="E17" s="53"/>
      <c r="F17" s="54"/>
      <c r="G17" s="2"/>
      <c r="H17" s="53"/>
      <c r="I17" s="54"/>
      <c r="J17" s="2"/>
      <c r="K17" s="53"/>
      <c r="L17" s="54"/>
      <c r="M17" s="2"/>
      <c r="N17" s="53"/>
      <c r="O17" s="54"/>
      <c r="P17" s="2"/>
      <c r="Q17" s="53"/>
      <c r="R17" s="54"/>
      <c r="S17" s="2"/>
      <c r="T17" s="53"/>
      <c r="U17" s="54"/>
      <c r="V17" s="2"/>
      <c r="W17" s="53"/>
      <c r="X17" s="54"/>
      <c r="Y17" s="2"/>
      <c r="Z17" s="53"/>
      <c r="AA17" s="54"/>
      <c r="AB17" s="2"/>
      <c r="AC17" s="53"/>
      <c r="AD17" s="54"/>
      <c r="AE17" s="2"/>
      <c r="AF17" s="53"/>
      <c r="AG17" s="54"/>
      <c r="AH17" s="2"/>
      <c r="AI17" s="53"/>
      <c r="AJ17" s="54"/>
      <c r="AK17" s="2"/>
      <c r="AL17" s="55"/>
      <c r="AM17" s="55"/>
      <c r="AN17" s="2"/>
      <c r="AO17" s="55"/>
      <c r="AP17" s="55"/>
      <c r="AQ17" s="2"/>
      <c r="AR17" s="55"/>
      <c r="AS17" s="55"/>
      <c r="AT17" s="2"/>
      <c r="AU17" s="55"/>
      <c r="AV17" s="55"/>
    </row>
    <row r="18" customFormat="false" ht="13.8" hidden="false" customHeight="false" outlineLevel="0" collapsed="false">
      <c r="A18" s="2"/>
      <c r="B18" s="55"/>
      <c r="C18" s="55"/>
      <c r="D18" s="2"/>
      <c r="E18" s="55"/>
      <c r="F18" s="55"/>
      <c r="G18" s="2"/>
      <c r="H18" s="55"/>
      <c r="I18" s="55"/>
      <c r="J18" s="2"/>
      <c r="K18" s="55"/>
      <c r="L18" s="55"/>
      <c r="M18" s="2"/>
      <c r="N18" s="55"/>
      <c r="O18" s="55"/>
      <c r="P18" s="2"/>
      <c r="Q18" s="55"/>
      <c r="R18" s="55"/>
      <c r="S18" s="2"/>
      <c r="T18" s="55"/>
      <c r="U18" s="55"/>
      <c r="V18" s="2"/>
      <c r="W18" s="55"/>
      <c r="X18" s="55"/>
      <c r="Y18" s="2"/>
      <c r="Z18" s="55"/>
      <c r="AA18" s="55"/>
      <c r="AB18" s="2"/>
      <c r="AC18" s="55"/>
      <c r="AD18" s="55"/>
      <c r="AE18" s="2"/>
      <c r="AF18" s="55"/>
      <c r="AG18" s="55"/>
      <c r="AH18" s="2"/>
      <c r="AI18" s="55"/>
      <c r="AJ18" s="55"/>
      <c r="AK18" s="2"/>
      <c r="AL18" s="55"/>
      <c r="AM18" s="55"/>
      <c r="AN18" s="2"/>
      <c r="AO18" s="55"/>
      <c r="AP18" s="55"/>
      <c r="AQ18" s="2"/>
      <c r="AR18" s="55"/>
      <c r="AS18" s="55"/>
      <c r="AT18" s="2"/>
      <c r="AU18" s="55"/>
      <c r="AV18" s="55"/>
    </row>
    <row r="19" customFormat="false" ht="13.8" hidden="false" customHeight="false" outlineLevel="0" collapsed="false">
      <c r="A19" s="47" t="n">
        <v>2</v>
      </c>
      <c r="B19" s="48" t="str">
        <f aca="false">VLOOKUP(A19,[1]Matches!$B$4:$K$113,7,0)</f>
        <v>Guadalajara</v>
      </c>
      <c r="C19" s="48"/>
      <c r="D19" s="47" t="n">
        <v>8</v>
      </c>
      <c r="E19" s="48" t="str">
        <f aca="false">VLOOKUP(D19,[1]Matches!$B$4:$K$113,7,0)</f>
        <v>San Francisco Bay Area</v>
      </c>
      <c r="F19" s="48"/>
      <c r="G19" s="47" t="n">
        <v>5</v>
      </c>
      <c r="H19" s="48" t="str">
        <f aca="false">VLOOKUP(G19,[1]Matches!$B$4:$K$113,7,0)</f>
        <v>Boston</v>
      </c>
      <c r="I19" s="48"/>
      <c r="J19" s="47" t="n">
        <v>6</v>
      </c>
      <c r="K19" s="48" t="str">
        <f aca="false">VLOOKUP(J19,[1]Matches!$B$4:$K$113,7,0)</f>
        <v>Vancouver</v>
      </c>
      <c r="L19" s="48"/>
      <c r="M19" s="47" t="n">
        <v>9</v>
      </c>
      <c r="N19" s="48" t="str">
        <f aca="false">VLOOKUP(M19,[1]Matches!$B$4:$K$113,7,0)</f>
        <v>Philadelphia</v>
      </c>
      <c r="O19" s="48"/>
      <c r="P19" s="47" t="n">
        <v>12</v>
      </c>
      <c r="Q19" s="48" t="str">
        <f aca="false">VLOOKUP(P19,[1]Matches!$B$4:$K$113,7,0)</f>
        <v>Monterrey</v>
      </c>
      <c r="R19" s="48"/>
      <c r="S19" s="47" t="n">
        <v>15</v>
      </c>
      <c r="T19" s="48" t="str">
        <f aca="false">VLOOKUP(S19,[1]Matches!$B$4:$K$113,7,0)</f>
        <v>Los Angeles</v>
      </c>
      <c r="U19" s="48"/>
      <c r="V19" s="47" t="n">
        <v>13</v>
      </c>
      <c r="W19" s="48" t="str">
        <f aca="false">VLOOKUP(V19,[1]Matches!$B$4:$K$113,7,0)</f>
        <v>Miami</v>
      </c>
      <c r="X19" s="48"/>
      <c r="Y19" s="47" t="n">
        <v>18</v>
      </c>
      <c r="Z19" s="48" t="str">
        <f aca="false">VLOOKUP(Y19,[1]Matches!$B$4:$K$113,7,0)</f>
        <v>Boston</v>
      </c>
      <c r="AA19" s="48"/>
      <c r="AB19" s="47" t="n">
        <v>20</v>
      </c>
      <c r="AC19" s="48" t="str">
        <f aca="false">VLOOKUP(AB19,[1]Matches!$B$4:$K$113,7,0)</f>
        <v>San Francisco Bay Area</v>
      </c>
      <c r="AD19" s="48"/>
      <c r="AE19" s="47" t="n">
        <v>24</v>
      </c>
      <c r="AF19" s="48" t="str">
        <f aca="false">VLOOKUP(AE19,[1]Matches!$B$4:$K$113,7,0)</f>
        <v>Mexico City</v>
      </c>
      <c r="AG19" s="48"/>
      <c r="AH19" s="47" t="n">
        <v>21</v>
      </c>
      <c r="AI19" s="48" t="str">
        <f aca="false">VLOOKUP(AH19,[1]Matches!$B$4:$K$113,7,0)</f>
        <v>Toronto</v>
      </c>
      <c r="AJ19" s="48"/>
      <c r="AK19" s="47"/>
      <c r="AL19" s="2"/>
      <c r="AM19" s="2"/>
      <c r="AN19" s="47"/>
      <c r="AO19" s="2"/>
      <c r="AP19" s="2"/>
      <c r="AQ19" s="47"/>
      <c r="AR19" s="2"/>
      <c r="AS19" s="2"/>
      <c r="AT19" s="47"/>
      <c r="AU19" s="2"/>
      <c r="AV19" s="2"/>
    </row>
    <row r="20" customFormat="false" ht="13.8" hidden="false" customHeight="false" outlineLevel="0" collapsed="false">
      <c r="A20" s="2"/>
      <c r="B20" s="49" t="n">
        <f aca="false">VLOOKUP(A19,[1]Matches!$B$4:$K$113,5,0)</f>
        <v>46185.375</v>
      </c>
      <c r="C20" s="49"/>
      <c r="D20" s="2"/>
      <c r="E20" s="49" t="n">
        <f aca="false">VLOOKUP(D19,[1]Matches!$B$4:$K$113,5,0)</f>
        <v>46187.0833333333</v>
      </c>
      <c r="F20" s="49"/>
      <c r="G20" s="2"/>
      <c r="H20" s="49" t="n">
        <f aca="false">VLOOKUP(G19,[1]Matches!$B$4:$K$113,5,0)</f>
        <v>46187.3333333333</v>
      </c>
      <c r="I20" s="49"/>
      <c r="J20" s="2"/>
      <c r="K20" s="49" t="n">
        <f aca="false">VLOOKUP(J19,[1]Matches!$B$4:$K$113,5,0)</f>
        <v>46187.4583333333</v>
      </c>
      <c r="L20" s="49"/>
      <c r="M20" s="2"/>
      <c r="N20" s="49" t="n">
        <f aca="false">VLOOKUP(M19,[1]Matches!$B$4:$K$113,5,0)</f>
        <v>46188.25</v>
      </c>
      <c r="O20" s="49"/>
      <c r="P20" s="2"/>
      <c r="Q20" s="49" t="n">
        <f aca="false">VLOOKUP(P19,[1]Matches!$B$4:$K$113,5,0)</f>
        <v>46188.375</v>
      </c>
      <c r="R20" s="49"/>
      <c r="S20" s="2"/>
      <c r="T20" s="49" t="n">
        <f aca="false">VLOOKUP(S19,[1]Matches!$B$4:$K$113,5,0)</f>
        <v>46189.3333333333</v>
      </c>
      <c r="U20" s="49"/>
      <c r="V20" s="2"/>
      <c r="W20" s="49" t="n">
        <f aca="false">VLOOKUP(V19,[1]Matches!$B$4:$K$113,5,0)</f>
        <v>46189.2083333333</v>
      </c>
      <c r="X20" s="49"/>
      <c r="Y20" s="2"/>
      <c r="Z20" s="49" t="n">
        <f aca="false">VLOOKUP(Y19,[1]Matches!$B$4:$K$113,5,0)</f>
        <v>46190.2083333333</v>
      </c>
      <c r="AA20" s="49"/>
      <c r="AB20" s="2"/>
      <c r="AC20" s="49" t="n">
        <f aca="false">VLOOKUP(AB19,[1]Matches!$B$4:$K$113,5,0)</f>
        <v>46190.4583333333</v>
      </c>
      <c r="AD20" s="49"/>
      <c r="AE20" s="2"/>
      <c r="AF20" s="49" t="n">
        <f aca="false">VLOOKUP(AE19,[1]Matches!$B$4:$K$113,5,0)</f>
        <v>46191.375</v>
      </c>
      <c r="AG20" s="49"/>
      <c r="AH20" s="2"/>
      <c r="AI20" s="49" t="n">
        <f aca="false">VLOOKUP(AH19,[1]Matches!$B$4:$K$113,5,0)</f>
        <v>46191.25</v>
      </c>
      <c r="AJ20" s="49"/>
      <c r="AK20" s="2"/>
      <c r="AL20" s="50"/>
      <c r="AM20" s="50"/>
      <c r="AN20" s="2"/>
      <c r="AO20" s="50"/>
      <c r="AP20" s="50"/>
      <c r="AQ20" s="2"/>
      <c r="AR20" s="50"/>
      <c r="AS20" s="50"/>
      <c r="AT20" s="2"/>
      <c r="AU20" s="50"/>
      <c r="AV20" s="50"/>
    </row>
    <row r="21" customFormat="false" ht="13.8" hidden="false" customHeight="false" outlineLevel="0" collapsed="false">
      <c r="A21" s="2"/>
      <c r="B21" s="51" t="str">
        <f aca="false">VLOOKUP(A19,[1]Matches!$B$4:$K$113,8,0)</f>
        <v>Hàn Quốc</v>
      </c>
      <c r="C21" s="52" t="str">
        <f aca="false">VLOOKUP(A19,[1]Matches!$B$4:$K$113,9,0)</f>
        <v>CH Séc</v>
      </c>
      <c r="D21" s="2"/>
      <c r="E21" s="51" t="str">
        <f aca="false">VLOOKUP(D19,[1]Matches!$B$4:$K$113,8,0)</f>
        <v>Qatar</v>
      </c>
      <c r="F21" s="52" t="str">
        <f aca="false">VLOOKUP(D19,[1]Matches!$B$4:$K$113,9,0)</f>
        <v>Thụy Sĩ</v>
      </c>
      <c r="G21" s="2"/>
      <c r="H21" s="51" t="str">
        <f aca="false">VLOOKUP(G19,[1]Matches!$B$4:$K$113,8,0)</f>
        <v>Haiti</v>
      </c>
      <c r="I21" s="52" t="str">
        <f aca="false">VLOOKUP(G19,[1]Matches!$B$4:$K$113,9,0)</f>
        <v>Scotland</v>
      </c>
      <c r="J21" s="2"/>
      <c r="K21" s="51" t="str">
        <f aca="false">VLOOKUP(J19,[1]Matches!$B$4:$K$113,8,0)</f>
        <v>Australia</v>
      </c>
      <c r="L21" s="52" t="str">
        <f aca="false">VLOOKUP(J19,[1]Matches!$B$4:$K$113,9,0)</f>
        <v>Thổ Nhĩ Kỳ</v>
      </c>
      <c r="M21" s="2"/>
      <c r="N21" s="51" t="str">
        <f aca="false">VLOOKUP(M19,[1]Matches!$B$4:$K$113,8,0)</f>
        <v>Ivory Coast</v>
      </c>
      <c r="O21" s="52" t="str">
        <f aca="false">VLOOKUP(M19,[1]Matches!$B$4:$K$113,9,0)</f>
        <v>Ecuador</v>
      </c>
      <c r="P21" s="2"/>
      <c r="Q21" s="51" t="str">
        <f aca="false">VLOOKUP(P19,[1]Matches!$B$4:$K$113,8,0)</f>
        <v>Thụy Điển</v>
      </c>
      <c r="R21" s="52" t="str">
        <f aca="false">VLOOKUP(P19,[1]Matches!$B$4:$K$113,9,0)</f>
        <v>Tunisia</v>
      </c>
      <c r="S21" s="2"/>
      <c r="T21" s="51" t="str">
        <f aca="false">VLOOKUP(S19,[1]Matches!$B$4:$K$113,8,0)</f>
        <v>Iran</v>
      </c>
      <c r="U21" s="52" t="str">
        <f aca="false">VLOOKUP(S19,[1]Matches!$B$4:$K$113,9,0)</f>
        <v>New Zealand</v>
      </c>
      <c r="V21" s="2"/>
      <c r="W21" s="51" t="str">
        <f aca="false">VLOOKUP(V19,[1]Matches!$B$4:$K$113,8,0)</f>
        <v>Ả Rập Xê Út</v>
      </c>
      <c r="X21" s="52" t="str">
        <f aca="false">VLOOKUP(V19,[1]Matches!$B$4:$K$113,9,0)</f>
        <v>Uruguay</v>
      </c>
      <c r="Y21" s="2"/>
      <c r="Z21" s="51" t="str">
        <f aca="false">VLOOKUP(Y19,[1]Matches!$B$4:$K$113,8,0)</f>
        <v>Iraq</v>
      </c>
      <c r="AA21" s="52" t="str">
        <f aca="false">VLOOKUP(Y19,[1]Matches!$B$4:$K$113,9,0)</f>
        <v>Na Uy</v>
      </c>
      <c r="AB21" s="2"/>
      <c r="AC21" s="51" t="str">
        <f aca="false">VLOOKUP(AB19,[1]Matches!$B$4:$K$113,8,0)</f>
        <v>Áo</v>
      </c>
      <c r="AD21" s="52" t="str">
        <f aca="false">VLOOKUP(AB19,[1]Matches!$B$4:$K$113,9,0)</f>
        <v>Jordan</v>
      </c>
      <c r="AE21" s="2"/>
      <c r="AF21" s="51" t="str">
        <f aca="false">VLOOKUP(AE19,[1]Matches!$B$4:$K$113,8,0)</f>
        <v>Uzbekistan</v>
      </c>
      <c r="AG21" s="52" t="str">
        <f aca="false">VLOOKUP(AE19,[1]Matches!$B$4:$K$113,9,0)</f>
        <v>Colombia</v>
      </c>
      <c r="AH21" s="2"/>
      <c r="AI21" s="51" t="str">
        <f aca="false">VLOOKUP(AH19,[1]Matches!$B$4:$K$113,8,0)</f>
        <v>Ghana</v>
      </c>
      <c r="AJ21" s="52" t="str">
        <f aca="false">VLOOKUP(AH19,[1]Matches!$B$4:$K$113,9,0)</f>
        <v>Panama</v>
      </c>
      <c r="AK21" s="2"/>
      <c r="AL21" s="18"/>
      <c r="AM21" s="18"/>
      <c r="AN21" s="2"/>
      <c r="AO21" s="18"/>
      <c r="AP21" s="18"/>
      <c r="AQ21" s="2"/>
      <c r="AR21" s="18"/>
      <c r="AS21" s="18"/>
      <c r="AT21" s="2"/>
      <c r="AU21" s="18"/>
      <c r="AV21" s="18"/>
    </row>
    <row r="22" customFormat="false" ht="13.8" hidden="false" customHeight="false" outlineLevel="0" collapsed="false">
      <c r="A22" s="2"/>
      <c r="B22" s="53"/>
      <c r="C22" s="54"/>
      <c r="D22" s="2"/>
      <c r="E22" s="53"/>
      <c r="F22" s="54"/>
      <c r="G22" s="2"/>
      <c r="H22" s="53"/>
      <c r="I22" s="54"/>
      <c r="J22" s="2"/>
      <c r="K22" s="53"/>
      <c r="L22" s="54"/>
      <c r="M22" s="2"/>
      <c r="N22" s="53"/>
      <c r="O22" s="54"/>
      <c r="P22" s="2"/>
      <c r="Q22" s="53"/>
      <c r="R22" s="54"/>
      <c r="S22" s="2"/>
      <c r="T22" s="53"/>
      <c r="U22" s="54"/>
      <c r="V22" s="2"/>
      <c r="W22" s="53"/>
      <c r="X22" s="54"/>
      <c r="Y22" s="2"/>
      <c r="Z22" s="53"/>
      <c r="AA22" s="54"/>
      <c r="AB22" s="2"/>
      <c r="AC22" s="53"/>
      <c r="AD22" s="54"/>
      <c r="AE22" s="2"/>
      <c r="AF22" s="53"/>
      <c r="AG22" s="54"/>
      <c r="AH22" s="2"/>
      <c r="AI22" s="53"/>
      <c r="AJ22" s="54"/>
      <c r="AK22" s="2"/>
      <c r="AL22" s="55"/>
      <c r="AM22" s="55"/>
      <c r="AN22" s="2"/>
      <c r="AO22" s="55"/>
      <c r="AP22" s="55"/>
      <c r="AQ22" s="2"/>
      <c r="AR22" s="55"/>
      <c r="AS22" s="55"/>
      <c r="AT22" s="2"/>
      <c r="AU22" s="55"/>
      <c r="AV22" s="55"/>
    </row>
    <row r="23" customFormat="false" ht="13.8" hidden="false" customHeight="false" outlineLevel="0" collapsed="false">
      <c r="A23" s="2"/>
      <c r="B23" s="55"/>
      <c r="C23" s="55"/>
      <c r="D23" s="2"/>
      <c r="E23" s="55"/>
      <c r="F23" s="55"/>
      <c r="G23" s="2"/>
      <c r="H23" s="55"/>
      <c r="I23" s="55"/>
      <c r="J23" s="2"/>
      <c r="K23" s="55"/>
      <c r="L23" s="55"/>
      <c r="M23" s="2"/>
      <c r="N23" s="55"/>
      <c r="O23" s="55"/>
      <c r="P23" s="2"/>
      <c r="Q23" s="55"/>
      <c r="R23" s="55"/>
      <c r="S23" s="2"/>
      <c r="T23" s="55"/>
      <c r="U23" s="55"/>
      <c r="V23" s="2"/>
      <c r="W23" s="55"/>
      <c r="X23" s="55"/>
      <c r="Y23" s="2"/>
      <c r="Z23" s="55"/>
      <c r="AA23" s="55"/>
      <c r="AB23" s="2"/>
      <c r="AC23" s="55"/>
      <c r="AD23" s="55"/>
      <c r="AE23" s="2"/>
      <c r="AF23" s="55"/>
      <c r="AG23" s="55"/>
      <c r="AH23" s="2"/>
      <c r="AI23" s="55"/>
      <c r="AJ23" s="55"/>
      <c r="AK23" s="2"/>
      <c r="AL23" s="55"/>
      <c r="AM23" s="55"/>
      <c r="AN23" s="2"/>
      <c r="AO23" s="55"/>
      <c r="AP23" s="55"/>
      <c r="AQ23" s="2"/>
      <c r="AR23" s="55"/>
      <c r="AS23" s="55"/>
      <c r="AT23" s="2"/>
      <c r="AU23" s="55"/>
      <c r="AV23" s="55"/>
    </row>
    <row r="24" customFormat="false" ht="15.75" hidden="false" customHeight="true" outlineLevel="0" collapsed="false">
      <c r="A24" s="47" t="n">
        <v>25</v>
      </c>
      <c r="B24" s="48" t="str">
        <f aca="false">VLOOKUP(A24,[1]Matches!$B$4:$K$113,7,0)</f>
        <v>Atlanta</v>
      </c>
      <c r="C24" s="48"/>
      <c r="D24" s="47" t="n">
        <v>26</v>
      </c>
      <c r="E24" s="48" t="str">
        <f aca="false">VLOOKUP(D24,[1]Matches!$B$4:$K$113,7,0)</f>
        <v>Los Angeles</v>
      </c>
      <c r="F24" s="48"/>
      <c r="G24" s="47" t="n">
        <v>30</v>
      </c>
      <c r="H24" s="48" t="str">
        <f aca="false">VLOOKUP(G24,[1]Matches!$B$4:$K$113,7,0)</f>
        <v>Boston</v>
      </c>
      <c r="I24" s="48"/>
      <c r="J24" s="47" t="n">
        <v>32</v>
      </c>
      <c r="K24" s="48" t="str">
        <f aca="false">VLOOKUP(J24,[1]Matches!$B$4:$K$113,7,0)</f>
        <v>Seattle</v>
      </c>
      <c r="L24" s="48"/>
      <c r="M24" s="47" t="n">
        <v>33</v>
      </c>
      <c r="N24" s="48" t="str">
        <f aca="false">VLOOKUP(M24,[1]Matches!$B$4:$K$113,7,0)</f>
        <v>Toronto</v>
      </c>
      <c r="O24" s="48"/>
      <c r="P24" s="47" t="n">
        <v>35</v>
      </c>
      <c r="Q24" s="48" t="str">
        <f aca="false">VLOOKUP(P24,[1]Matches!$B$4:$K$113,7,0)</f>
        <v>Houston</v>
      </c>
      <c r="R24" s="48"/>
      <c r="S24" s="47" t="n">
        <v>39</v>
      </c>
      <c r="T24" s="48" t="str">
        <f aca="false">VLOOKUP(S24,[1]Matches!$B$4:$K$113,7,0)</f>
        <v>Los Angeles</v>
      </c>
      <c r="U24" s="48"/>
      <c r="V24" s="47" t="n">
        <v>38</v>
      </c>
      <c r="W24" s="48" t="str">
        <f aca="false">VLOOKUP(V24,[1]Matches!$B$4:$K$113,7,0)</f>
        <v>Atlanta</v>
      </c>
      <c r="X24" s="48"/>
      <c r="Y24" s="47" t="n">
        <v>42</v>
      </c>
      <c r="Z24" s="48" t="str">
        <f aca="false">VLOOKUP(Y24,[1]Matches!$B$4:$K$113,7,0)</f>
        <v>Philadelphia</v>
      </c>
      <c r="AA24" s="48"/>
      <c r="AB24" s="47" t="n">
        <v>43</v>
      </c>
      <c r="AC24" s="48" t="str">
        <f aca="false">VLOOKUP(AB24,[1]Matches!$B$4:$K$113,7,0)</f>
        <v>Dallas</v>
      </c>
      <c r="AD24" s="48"/>
      <c r="AE24" s="47" t="n">
        <v>47</v>
      </c>
      <c r="AF24" s="48" t="str">
        <f aca="false">VLOOKUP(AE24,[1]Matches!$B$4:$K$113,7,0)</f>
        <v>Houston</v>
      </c>
      <c r="AG24" s="48"/>
      <c r="AH24" s="47" t="n">
        <v>45</v>
      </c>
      <c r="AI24" s="48" t="str">
        <f aca="false">VLOOKUP(AH24,[1]Matches!$B$4:$K$113,7,0)</f>
        <v>Boston</v>
      </c>
      <c r="AJ24" s="48"/>
      <c r="AK24" s="47"/>
      <c r="AL24" s="2"/>
      <c r="AM24" s="2"/>
      <c r="AN24" s="47"/>
      <c r="AO24" s="2"/>
      <c r="AP24" s="2"/>
      <c r="AQ24" s="47"/>
      <c r="AR24" s="2"/>
      <c r="AS24" s="2"/>
      <c r="AT24" s="47"/>
      <c r="AU24" s="2"/>
      <c r="AV24" s="2"/>
    </row>
    <row r="25" customFormat="false" ht="15.75" hidden="false" customHeight="true" outlineLevel="0" collapsed="false">
      <c r="A25" s="2"/>
      <c r="B25" s="49" t="n">
        <f aca="false">VLOOKUP(A24,[1]Matches!$B$4:$K$113,5,0)</f>
        <v>46191.9583333333</v>
      </c>
      <c r="C25" s="49"/>
      <c r="D25" s="2"/>
      <c r="E25" s="49" t="n">
        <f aca="false">VLOOKUP(D24,[1]Matches!$B$4:$K$113,5,0)</f>
        <v>46192.0833333333</v>
      </c>
      <c r="F25" s="49"/>
      <c r="G25" s="2"/>
      <c r="H25" s="49" t="n">
        <f aca="false">VLOOKUP(G24,[1]Matches!$B$4:$K$113,5,0)</f>
        <v>46193.2083333333</v>
      </c>
      <c r="I25" s="49"/>
      <c r="J25" s="2"/>
      <c r="K25" s="49" t="n">
        <f aca="false">VLOOKUP(J24,[1]Matches!$B$4:$K$113,5,0)</f>
        <v>46193.0833333333</v>
      </c>
      <c r="L25" s="49"/>
      <c r="M25" s="2"/>
      <c r="N25" s="49" t="n">
        <f aca="false">VLOOKUP(M24,[1]Matches!$B$4:$K$113,5,0)</f>
        <v>46194.125</v>
      </c>
      <c r="O25" s="49"/>
      <c r="P25" s="2"/>
      <c r="Q25" s="49" t="n">
        <f aca="false">VLOOKUP(P24,[1]Matches!$B$4:$K$113,5,0)</f>
        <v>46194</v>
      </c>
      <c r="R25" s="49"/>
      <c r="S25" s="2"/>
      <c r="T25" s="49" t="n">
        <f aca="false">VLOOKUP(S24,[1]Matches!$B$4:$K$113,5,0)</f>
        <v>46195.0833333333</v>
      </c>
      <c r="U25" s="49"/>
      <c r="V25" s="2"/>
      <c r="W25" s="49" t="n">
        <f aca="false">VLOOKUP(V24,[1]Matches!$B$4:$K$113,5,0)</f>
        <v>46194.9583333333</v>
      </c>
      <c r="X25" s="49"/>
      <c r="Y25" s="2"/>
      <c r="Z25" s="49" t="n">
        <f aca="false">VLOOKUP(Y24,[1]Matches!$B$4:$K$113,5,0)</f>
        <v>46196.1666666667</v>
      </c>
      <c r="AA25" s="49"/>
      <c r="AB25" s="2"/>
      <c r="AC25" s="49" t="n">
        <f aca="false">VLOOKUP(AB24,[1]Matches!$B$4:$K$113,5,0)</f>
        <v>46196</v>
      </c>
      <c r="AD25" s="49"/>
      <c r="AE25" s="2"/>
      <c r="AF25" s="49" t="n">
        <f aca="false">VLOOKUP(AE24,[1]Matches!$B$4:$K$113,5,0)</f>
        <v>46197</v>
      </c>
      <c r="AG25" s="49"/>
      <c r="AH25" s="2"/>
      <c r="AI25" s="49" t="n">
        <f aca="false">VLOOKUP(AH24,[1]Matches!$B$4:$K$113,5,0)</f>
        <v>46197.125</v>
      </c>
      <c r="AJ25" s="49"/>
      <c r="AK25" s="2"/>
      <c r="AL25" s="50"/>
      <c r="AM25" s="50"/>
      <c r="AN25" s="2"/>
      <c r="AO25" s="50"/>
      <c r="AP25" s="50"/>
      <c r="AQ25" s="2"/>
      <c r="AR25" s="50"/>
      <c r="AS25" s="50"/>
      <c r="AT25" s="2"/>
      <c r="AU25" s="50"/>
      <c r="AV25" s="50"/>
    </row>
    <row r="26" customFormat="false" ht="15.75" hidden="false" customHeight="true" outlineLevel="0" collapsed="false">
      <c r="A26" s="2"/>
      <c r="B26" s="51" t="str">
        <f aca="false">VLOOKUP(A24,[1]Matches!$B$4:$K$113,8,0)</f>
        <v>CH Séc</v>
      </c>
      <c r="C26" s="52" t="str">
        <f aca="false">VLOOKUP(A24,[1]Matches!$B$4:$K$113,9,0)</f>
        <v>Nam Phi</v>
      </c>
      <c r="D26" s="2"/>
      <c r="E26" s="51" t="str">
        <f aca="false">VLOOKUP(D24,[1]Matches!$B$4:$K$113,8,0)</f>
        <v>Thụy Sĩ</v>
      </c>
      <c r="F26" s="52" t="str">
        <f aca="false">VLOOKUP(D24,[1]Matches!$B$4:$K$113,9,0)</f>
        <v>Bosnia/Herzeg.</v>
      </c>
      <c r="G26" s="2"/>
      <c r="H26" s="51" t="str">
        <f aca="false">VLOOKUP(G24,[1]Matches!$B$4:$K$113,8,0)</f>
        <v>Scotland</v>
      </c>
      <c r="I26" s="52" t="str">
        <f aca="false">VLOOKUP(G24,[1]Matches!$B$4:$K$113,9,0)</f>
        <v>Ma Rốc</v>
      </c>
      <c r="J26" s="2"/>
      <c r="K26" s="51" t="str">
        <f aca="false">VLOOKUP(J24,[1]Matches!$B$4:$K$113,8,0)</f>
        <v>Mỹ</v>
      </c>
      <c r="L26" s="52" t="str">
        <f aca="false">VLOOKUP(J24,[1]Matches!$B$4:$K$113,9,0)</f>
        <v>Australia</v>
      </c>
      <c r="M26" s="2"/>
      <c r="N26" s="51" t="str">
        <f aca="false">VLOOKUP(M24,[1]Matches!$B$4:$K$113,8,0)</f>
        <v>Đức</v>
      </c>
      <c r="O26" s="52" t="str">
        <f aca="false">VLOOKUP(M24,[1]Matches!$B$4:$K$113,9,0)</f>
        <v>Ivory Coast</v>
      </c>
      <c r="P26" s="2"/>
      <c r="Q26" s="51" t="str">
        <f aca="false">VLOOKUP(P24,[1]Matches!$B$4:$K$113,8,0)</f>
        <v>Hà Lan</v>
      </c>
      <c r="R26" s="52" t="str">
        <f aca="false">VLOOKUP(P24,[1]Matches!$B$4:$K$113,9,0)</f>
        <v>Thụy Điển</v>
      </c>
      <c r="S26" s="2"/>
      <c r="T26" s="51" t="str">
        <f aca="false">VLOOKUP(S24,[1]Matches!$B$4:$K$113,8,0)</f>
        <v>Bỉ</v>
      </c>
      <c r="U26" s="52" t="str">
        <f aca="false">VLOOKUP(S24,[1]Matches!$B$4:$K$113,9,0)</f>
        <v>Iran</v>
      </c>
      <c r="V26" s="2"/>
      <c r="W26" s="51" t="str">
        <f aca="false">VLOOKUP(V24,[1]Matches!$B$4:$K$113,8,0)</f>
        <v>Tây Ban Nha</v>
      </c>
      <c r="X26" s="52" t="str">
        <f aca="false">VLOOKUP(V24,[1]Matches!$B$4:$K$113,9,0)</f>
        <v>Ả Rập Xê Út</v>
      </c>
      <c r="Y26" s="2"/>
      <c r="Z26" s="51" t="str">
        <f aca="false">VLOOKUP(Y24,[1]Matches!$B$4:$K$113,8,0)</f>
        <v>Pháp</v>
      </c>
      <c r="AA26" s="52" t="str">
        <f aca="false">VLOOKUP(Y24,[1]Matches!$B$4:$K$113,9,0)</f>
        <v>Iraq</v>
      </c>
      <c r="AB26" s="2"/>
      <c r="AC26" s="51" t="str">
        <f aca="false">VLOOKUP(AB24,[1]Matches!$B$4:$K$113,8,0)</f>
        <v>Argentina</v>
      </c>
      <c r="AD26" s="52" t="str">
        <f aca="false">VLOOKUP(AB24,[1]Matches!$B$4:$K$113,9,0)</f>
        <v>Áo</v>
      </c>
      <c r="AE26" s="2"/>
      <c r="AF26" s="51" t="str">
        <f aca="false">VLOOKUP(AE24,[1]Matches!$B$4:$K$113,8,0)</f>
        <v>Bồ Đào Nha</v>
      </c>
      <c r="AG26" s="52" t="str">
        <f aca="false">VLOOKUP(AE24,[1]Matches!$B$4:$K$113,9,0)</f>
        <v>Uzbekistan</v>
      </c>
      <c r="AH26" s="2"/>
      <c r="AI26" s="51" t="str">
        <f aca="false">VLOOKUP(AH24,[1]Matches!$B$4:$K$113,8,0)</f>
        <v>Anh</v>
      </c>
      <c r="AJ26" s="52" t="str">
        <f aca="false">VLOOKUP(AH24,[1]Matches!$B$4:$K$113,9,0)</f>
        <v>Ghana</v>
      </c>
      <c r="AK26" s="2"/>
      <c r="AL26" s="18"/>
      <c r="AM26" s="18"/>
      <c r="AN26" s="2"/>
      <c r="AO26" s="18"/>
      <c r="AP26" s="18"/>
      <c r="AQ26" s="2"/>
      <c r="AR26" s="18"/>
      <c r="AS26" s="18"/>
      <c r="AT26" s="2"/>
      <c r="AU26" s="18"/>
      <c r="AV26" s="18"/>
    </row>
    <row r="27" customFormat="false" ht="15.75" hidden="false" customHeight="true" outlineLevel="0" collapsed="false">
      <c r="A27" s="2"/>
      <c r="B27" s="53"/>
      <c r="C27" s="54"/>
      <c r="D27" s="2"/>
      <c r="E27" s="53"/>
      <c r="F27" s="54"/>
      <c r="G27" s="2"/>
      <c r="H27" s="53"/>
      <c r="I27" s="54"/>
      <c r="J27" s="2"/>
      <c r="K27" s="53"/>
      <c r="L27" s="54"/>
      <c r="M27" s="2"/>
      <c r="N27" s="53"/>
      <c r="O27" s="54"/>
      <c r="P27" s="2"/>
      <c r="Q27" s="53"/>
      <c r="R27" s="54"/>
      <c r="S27" s="2"/>
      <c r="T27" s="53"/>
      <c r="U27" s="54"/>
      <c r="V27" s="2"/>
      <c r="W27" s="53"/>
      <c r="X27" s="54"/>
      <c r="Y27" s="2"/>
      <c r="Z27" s="53"/>
      <c r="AA27" s="54"/>
      <c r="AB27" s="2"/>
      <c r="AC27" s="53"/>
      <c r="AD27" s="54"/>
      <c r="AE27" s="2"/>
      <c r="AF27" s="53"/>
      <c r="AG27" s="54"/>
      <c r="AH27" s="2"/>
      <c r="AI27" s="53"/>
      <c r="AJ27" s="54"/>
      <c r="AK27" s="2"/>
      <c r="AL27" s="55"/>
      <c r="AM27" s="55"/>
      <c r="AN27" s="2"/>
      <c r="AO27" s="55"/>
      <c r="AP27" s="55"/>
      <c r="AQ27" s="2"/>
      <c r="AR27" s="55"/>
      <c r="AS27" s="55"/>
      <c r="AT27" s="2"/>
      <c r="AU27" s="55"/>
      <c r="AV27" s="55"/>
    </row>
    <row r="28" customFormat="false" ht="15.75" hidden="false" customHeight="true" outlineLevel="0" collapsed="false">
      <c r="A28" s="2"/>
      <c r="B28" s="46"/>
      <c r="C28" s="46"/>
      <c r="D28" s="42"/>
      <c r="E28" s="46"/>
      <c r="F28" s="46"/>
      <c r="G28" s="2"/>
      <c r="H28" s="46"/>
      <c r="I28" s="46"/>
      <c r="J28" s="2"/>
      <c r="K28" s="46"/>
      <c r="L28" s="46"/>
      <c r="M28" s="2"/>
      <c r="N28" s="46"/>
      <c r="O28" s="46"/>
      <c r="P28" s="2"/>
      <c r="Q28" s="46"/>
      <c r="R28" s="46"/>
      <c r="S28" s="2"/>
      <c r="T28" s="46"/>
      <c r="U28" s="46"/>
      <c r="V28" s="2"/>
      <c r="W28" s="46"/>
      <c r="X28" s="46"/>
      <c r="Y28" s="2"/>
      <c r="Z28" s="46"/>
      <c r="AA28" s="46"/>
      <c r="AB28" s="42"/>
      <c r="AC28" s="46"/>
      <c r="AD28" s="46"/>
      <c r="AE28" s="2"/>
      <c r="AF28" s="46"/>
      <c r="AG28" s="46"/>
      <c r="AH28" s="2"/>
      <c r="AI28" s="46"/>
      <c r="AJ28" s="46"/>
      <c r="AK28" s="2"/>
      <c r="AL28" s="46"/>
      <c r="AM28" s="46"/>
      <c r="AN28" s="2"/>
      <c r="AO28" s="46"/>
      <c r="AP28" s="46"/>
      <c r="AQ28" s="2"/>
      <c r="AR28" s="46"/>
      <c r="AS28" s="46"/>
      <c r="AT28" s="2"/>
      <c r="AU28" s="46"/>
      <c r="AV28" s="46"/>
    </row>
    <row r="29" customFormat="false" ht="15.75" hidden="false" customHeight="true" outlineLevel="0" collapsed="false">
      <c r="A29" s="47" t="n">
        <v>28</v>
      </c>
      <c r="B29" s="48" t="str">
        <f aca="false">VLOOKUP(A29,[1]Matches!$B$4:$K$113,7,0)</f>
        <v>Guadalajara</v>
      </c>
      <c r="C29" s="48"/>
      <c r="D29" s="47" t="n">
        <v>27</v>
      </c>
      <c r="E29" s="48" t="str">
        <f aca="false">VLOOKUP(D29,[1]Matches!$B$4:$K$113,7,0)</f>
        <v>Vancouver</v>
      </c>
      <c r="F29" s="48"/>
      <c r="G29" s="47" t="n">
        <v>29</v>
      </c>
      <c r="H29" s="48" t="str">
        <f aca="false">VLOOKUP(G29,[1]Matches!$B$4:$K$113,7,0)</f>
        <v>Philadelphia</v>
      </c>
      <c r="I29" s="48"/>
      <c r="J29" s="47" t="n">
        <v>31</v>
      </c>
      <c r="K29" s="48" t="str">
        <f aca="false">VLOOKUP(J29,[1]Matches!$B$4:$K$113,7,0)</f>
        <v>San Francisco Bay Area</v>
      </c>
      <c r="L29" s="48"/>
      <c r="M29" s="47" t="n">
        <v>34</v>
      </c>
      <c r="N29" s="48" t="str">
        <f aca="false">VLOOKUP(M29,[1]Matches!$B$4:$K$113,7,0)</f>
        <v>Kansas City</v>
      </c>
      <c r="O29" s="48"/>
      <c r="P29" s="47" t="n">
        <v>36</v>
      </c>
      <c r="Q29" s="48" t="str">
        <f aca="false">VLOOKUP(P29,[1]Matches!$B$4:$K$113,7,0)</f>
        <v>Monterrey</v>
      </c>
      <c r="R29" s="48"/>
      <c r="S29" s="47" t="n">
        <v>40</v>
      </c>
      <c r="T29" s="48" t="str">
        <f aca="false">VLOOKUP(S29,[1]Matches!$B$4:$K$113,7,0)</f>
        <v>Vancouver</v>
      </c>
      <c r="U29" s="48"/>
      <c r="V29" s="47" t="n">
        <v>37</v>
      </c>
      <c r="W29" s="48" t="str">
        <f aca="false">VLOOKUP(V29,[1]Matches!$B$4:$K$113,7,0)</f>
        <v>Miami</v>
      </c>
      <c r="X29" s="48"/>
      <c r="Y29" s="47" t="n">
        <v>41</v>
      </c>
      <c r="Z29" s="48" t="str">
        <f aca="false">VLOOKUP(Y29,[1]Matches!$B$4:$K$113,7,0)</f>
        <v>New York/New Jersey</v>
      </c>
      <c r="AA29" s="48"/>
      <c r="AB29" s="47" t="n">
        <v>44</v>
      </c>
      <c r="AC29" s="48" t="str">
        <f aca="false">VLOOKUP(AB29,[1]Matches!$B$4:$K$113,7,0)</f>
        <v>San Francisco Bay Area</v>
      </c>
      <c r="AD29" s="48"/>
      <c r="AE29" s="47" t="n">
        <v>48</v>
      </c>
      <c r="AF29" s="48" t="str">
        <f aca="false">VLOOKUP(AE29,[1]Matches!$B$4:$K$113,7,0)</f>
        <v>Guadalajara</v>
      </c>
      <c r="AG29" s="48"/>
      <c r="AH29" s="47" t="n">
        <v>46</v>
      </c>
      <c r="AI29" s="48" t="str">
        <f aca="false">VLOOKUP(AH29,[1]Matches!$B$4:$K$113,7,0)</f>
        <v>Toronto</v>
      </c>
      <c r="AJ29" s="48"/>
      <c r="AK29" s="47"/>
      <c r="AL29" s="2"/>
      <c r="AM29" s="2"/>
      <c r="AN29" s="47"/>
      <c r="AO29" s="2"/>
      <c r="AP29" s="2"/>
      <c r="AQ29" s="47"/>
      <c r="AR29" s="2"/>
      <c r="AS29" s="2"/>
      <c r="AT29" s="47"/>
      <c r="AU29" s="2"/>
      <c r="AV29" s="2"/>
    </row>
    <row r="30" customFormat="false" ht="15.75" hidden="false" customHeight="true" outlineLevel="0" collapsed="false">
      <c r="A30" s="2"/>
      <c r="B30" s="49" t="n">
        <f aca="false">VLOOKUP(A29,[1]Matches!$B$4:$K$113,5,0)</f>
        <v>46192.3333333333</v>
      </c>
      <c r="C30" s="49"/>
      <c r="D30" s="2"/>
      <c r="E30" s="49" t="n">
        <f aca="false">VLOOKUP(D29,[1]Matches!$B$4:$K$113,5,0)</f>
        <v>46192.2083333333</v>
      </c>
      <c r="F30" s="49"/>
      <c r="G30" s="2"/>
      <c r="H30" s="49" t="n">
        <f aca="false">VLOOKUP(G29,[1]Matches!$B$4:$K$113,5,0)</f>
        <v>46193.3125</v>
      </c>
      <c r="I30" s="49"/>
      <c r="J30" s="2"/>
      <c r="K30" s="49" t="n">
        <f aca="false">VLOOKUP(J29,[1]Matches!$B$4:$K$113,5,0)</f>
        <v>46193.4166666667</v>
      </c>
      <c r="L30" s="49"/>
      <c r="M30" s="2"/>
      <c r="N30" s="49" t="n">
        <f aca="false">VLOOKUP(M29,[1]Matches!$B$4:$K$113,5,0)</f>
        <v>46194.2916666667</v>
      </c>
      <c r="O30" s="49"/>
      <c r="P30" s="2"/>
      <c r="Q30" s="49" t="n">
        <f aca="false">VLOOKUP(P29,[1]Matches!$B$4:$K$113,5,0)</f>
        <v>46194.4583333333</v>
      </c>
      <c r="R30" s="49"/>
      <c r="S30" s="2"/>
      <c r="T30" s="49" t="n">
        <f aca="false">VLOOKUP(S29,[1]Matches!$B$4:$K$113,5,0)</f>
        <v>46195.3333333333</v>
      </c>
      <c r="U30" s="49"/>
      <c r="V30" s="2"/>
      <c r="W30" s="49" t="n">
        <f aca="false">VLOOKUP(V29,[1]Matches!$B$4:$K$113,5,0)</f>
        <v>46195.2083333333</v>
      </c>
      <c r="X30" s="49"/>
      <c r="Y30" s="2"/>
      <c r="Z30" s="49" t="n">
        <f aca="false">VLOOKUP(Y29,[1]Matches!$B$4:$K$113,5,0)</f>
        <v>46196.2916666667</v>
      </c>
      <c r="AA30" s="49"/>
      <c r="AB30" s="2"/>
      <c r="AC30" s="49" t="n">
        <f aca="false">VLOOKUP(AB29,[1]Matches!$B$4:$K$113,5,0)</f>
        <v>46196.4166666667</v>
      </c>
      <c r="AD30" s="49"/>
      <c r="AE30" s="2"/>
      <c r="AF30" s="49" t="n">
        <f aca="false">VLOOKUP(AE29,[1]Matches!$B$4:$K$113,5,0)</f>
        <v>46197.375</v>
      </c>
      <c r="AG30" s="49"/>
      <c r="AH30" s="2"/>
      <c r="AI30" s="49" t="n">
        <f aca="false">VLOOKUP(AH29,[1]Matches!$B$4:$K$113,5,0)</f>
        <v>46197.25</v>
      </c>
      <c r="AJ30" s="49"/>
      <c r="AK30" s="2"/>
      <c r="AL30" s="50"/>
      <c r="AM30" s="50"/>
      <c r="AN30" s="2"/>
      <c r="AO30" s="50"/>
      <c r="AP30" s="50"/>
      <c r="AQ30" s="2"/>
      <c r="AR30" s="50"/>
      <c r="AS30" s="50"/>
      <c r="AT30" s="2"/>
      <c r="AU30" s="50"/>
      <c r="AV30" s="50"/>
    </row>
    <row r="31" customFormat="false" ht="15.75" hidden="false" customHeight="true" outlineLevel="0" collapsed="false">
      <c r="A31" s="2"/>
      <c r="B31" s="51" t="str">
        <f aca="false">VLOOKUP(A29,[1]Matches!$B$4:$K$113,8,0)</f>
        <v>Mexico</v>
      </c>
      <c r="C31" s="52" t="str">
        <f aca="false">VLOOKUP(A29,[1]Matches!$B$4:$K$113,9,0)</f>
        <v>Hàn Quốc</v>
      </c>
      <c r="D31" s="2"/>
      <c r="E31" s="51" t="str">
        <f aca="false">VLOOKUP(D29,[1]Matches!$B$4:$K$113,8,0)</f>
        <v>Canada</v>
      </c>
      <c r="F31" s="52" t="str">
        <f aca="false">VLOOKUP(D29,[1]Matches!$B$4:$K$113,9,0)</f>
        <v>Qatar</v>
      </c>
      <c r="G31" s="2"/>
      <c r="H31" s="51" t="str">
        <f aca="false">VLOOKUP(G29,[1]Matches!$B$4:$K$113,8,0)</f>
        <v>Brazil</v>
      </c>
      <c r="I31" s="52" t="str">
        <f aca="false">VLOOKUP(G29,[1]Matches!$B$4:$K$113,9,0)</f>
        <v>Haiti</v>
      </c>
      <c r="J31" s="2"/>
      <c r="K31" s="51" t="str">
        <f aca="false">VLOOKUP(J29,[1]Matches!$B$4:$K$113,8,0)</f>
        <v>Thổ Nhĩ Kỳ</v>
      </c>
      <c r="L31" s="52" t="str">
        <f aca="false">VLOOKUP(J29,[1]Matches!$B$4:$K$113,9,0)</f>
        <v>Paraguay</v>
      </c>
      <c r="M31" s="2"/>
      <c r="N31" s="51" t="str">
        <f aca="false">VLOOKUP(M29,[1]Matches!$B$4:$K$113,8,0)</f>
        <v>Ecuador</v>
      </c>
      <c r="O31" s="52" t="str">
        <f aca="false">VLOOKUP(M29,[1]Matches!$B$4:$K$113,9,0)</f>
        <v>Curacao</v>
      </c>
      <c r="P31" s="2"/>
      <c r="Q31" s="51" t="str">
        <f aca="false">VLOOKUP(P29,[1]Matches!$B$4:$K$113,8,0)</f>
        <v>Tunisia</v>
      </c>
      <c r="R31" s="52" t="str">
        <f aca="false">VLOOKUP(P29,[1]Matches!$B$4:$K$113,9,0)</f>
        <v>Nhật Bản</v>
      </c>
      <c r="S31" s="2"/>
      <c r="T31" s="51" t="str">
        <f aca="false">VLOOKUP(S29,[1]Matches!$B$4:$K$113,8,0)</f>
        <v>New Zealand</v>
      </c>
      <c r="U31" s="52" t="str">
        <f aca="false">VLOOKUP(S29,[1]Matches!$B$4:$K$113,9,0)</f>
        <v>Ai Cập</v>
      </c>
      <c r="V31" s="2"/>
      <c r="W31" s="51" t="str">
        <f aca="false">VLOOKUP(V29,[1]Matches!$B$4:$K$113,8,0)</f>
        <v>Uruguay</v>
      </c>
      <c r="X31" s="52" t="str">
        <f aca="false">VLOOKUP(V29,[1]Matches!$B$4:$K$113,9,0)</f>
        <v>Cape Verde</v>
      </c>
      <c r="Y31" s="2"/>
      <c r="Z31" s="51" t="str">
        <f aca="false">VLOOKUP(Y29,[1]Matches!$B$4:$K$113,8,0)</f>
        <v>Na Uy</v>
      </c>
      <c r="AA31" s="52" t="str">
        <f aca="false">VLOOKUP(Y29,[1]Matches!$B$4:$K$113,9,0)</f>
        <v>Senegal</v>
      </c>
      <c r="AB31" s="2"/>
      <c r="AC31" s="51" t="str">
        <f aca="false">VLOOKUP(AB29,[1]Matches!$B$4:$K$113,8,0)</f>
        <v>Jordan</v>
      </c>
      <c r="AD31" s="52" t="str">
        <f aca="false">VLOOKUP(AB29,[1]Matches!$B$4:$K$113,9,0)</f>
        <v>Algeria</v>
      </c>
      <c r="AE31" s="2"/>
      <c r="AF31" s="51" t="str">
        <f aca="false">VLOOKUP(AE29,[1]Matches!$B$4:$K$113,8,0)</f>
        <v>Colombia</v>
      </c>
      <c r="AG31" s="52" t="str">
        <f aca="false">VLOOKUP(AE29,[1]Matches!$B$4:$K$113,9,0)</f>
        <v>Congo</v>
      </c>
      <c r="AH31" s="2"/>
      <c r="AI31" s="51" t="str">
        <f aca="false">VLOOKUP(AH29,[1]Matches!$B$4:$K$113,8,0)</f>
        <v>Panama</v>
      </c>
      <c r="AJ31" s="52" t="str">
        <f aca="false">VLOOKUP(AH29,[1]Matches!$B$4:$K$113,9,0)</f>
        <v>Croatia</v>
      </c>
      <c r="AK31" s="2"/>
      <c r="AL31" s="18"/>
      <c r="AM31" s="18"/>
      <c r="AN31" s="2"/>
      <c r="AO31" s="18"/>
      <c r="AP31" s="18"/>
      <c r="AQ31" s="2"/>
      <c r="AR31" s="18"/>
      <c r="AS31" s="18"/>
      <c r="AT31" s="2"/>
      <c r="AU31" s="18"/>
      <c r="AV31" s="18"/>
    </row>
    <row r="32" customFormat="false" ht="15.75" hidden="false" customHeight="true" outlineLevel="0" collapsed="false">
      <c r="A32" s="2"/>
      <c r="B32" s="53"/>
      <c r="C32" s="54"/>
      <c r="D32" s="2"/>
      <c r="E32" s="53"/>
      <c r="F32" s="54"/>
      <c r="G32" s="2"/>
      <c r="H32" s="53"/>
      <c r="I32" s="54"/>
      <c r="J32" s="2"/>
      <c r="K32" s="53"/>
      <c r="L32" s="54"/>
      <c r="M32" s="2"/>
      <c r="N32" s="53"/>
      <c r="O32" s="54"/>
      <c r="P32" s="2"/>
      <c r="Q32" s="53"/>
      <c r="R32" s="54"/>
      <c r="S32" s="2"/>
      <c r="T32" s="53"/>
      <c r="U32" s="54"/>
      <c r="V32" s="2"/>
      <c r="W32" s="53"/>
      <c r="X32" s="54"/>
      <c r="Y32" s="2"/>
      <c r="Z32" s="53"/>
      <c r="AA32" s="54"/>
      <c r="AB32" s="2"/>
      <c r="AC32" s="53"/>
      <c r="AD32" s="54"/>
      <c r="AE32" s="2"/>
      <c r="AF32" s="53"/>
      <c r="AG32" s="54"/>
      <c r="AH32" s="2"/>
      <c r="AI32" s="53"/>
      <c r="AJ32" s="54"/>
      <c r="AK32" s="2"/>
      <c r="AL32" s="55"/>
      <c r="AM32" s="55"/>
      <c r="AN32" s="2"/>
      <c r="AO32" s="55"/>
      <c r="AP32" s="55"/>
      <c r="AQ32" s="2"/>
      <c r="AR32" s="55"/>
      <c r="AS32" s="55"/>
      <c r="AT32" s="2"/>
      <c r="AU32" s="55"/>
      <c r="AV32" s="55"/>
    </row>
    <row r="33" customFormat="false" ht="15.75" hidden="false" customHeight="true" outlineLevel="0" collapsed="false">
      <c r="A33" s="2"/>
      <c r="B33" s="55"/>
      <c r="C33" s="55"/>
      <c r="D33" s="2"/>
      <c r="E33" s="55"/>
      <c r="F33" s="55"/>
      <c r="G33" s="2"/>
      <c r="H33" s="55"/>
      <c r="I33" s="55"/>
      <c r="J33" s="2"/>
      <c r="K33" s="55"/>
      <c r="L33" s="55"/>
      <c r="M33" s="2"/>
      <c r="N33" s="55"/>
      <c r="O33" s="55"/>
      <c r="P33" s="2"/>
      <c r="Q33" s="55"/>
      <c r="R33" s="55"/>
      <c r="S33" s="2"/>
      <c r="T33" s="55"/>
      <c r="U33" s="55"/>
      <c r="V33" s="2"/>
      <c r="W33" s="55"/>
      <c r="X33" s="55"/>
      <c r="Y33" s="2"/>
      <c r="Z33" s="55"/>
      <c r="AA33" s="55"/>
      <c r="AB33" s="2"/>
      <c r="AC33" s="55"/>
      <c r="AD33" s="55"/>
      <c r="AE33" s="2"/>
      <c r="AF33" s="55"/>
      <c r="AG33" s="55"/>
      <c r="AH33" s="2"/>
      <c r="AI33" s="55"/>
      <c r="AJ33" s="55"/>
      <c r="AK33" s="2"/>
      <c r="AL33" s="56"/>
      <c r="AM33" s="56"/>
      <c r="AN33" s="2"/>
      <c r="AO33" s="55"/>
      <c r="AP33" s="55"/>
      <c r="AQ33" s="2"/>
      <c r="AR33" s="55"/>
      <c r="AS33" s="55"/>
      <c r="AT33" s="2"/>
      <c r="AU33" s="55"/>
      <c r="AV33" s="55"/>
    </row>
    <row r="34" customFormat="false" ht="15.75" hidden="false" customHeight="true" outlineLevel="0" collapsed="false">
      <c r="A34" s="47" t="n">
        <v>53</v>
      </c>
      <c r="B34" s="48" t="str">
        <f aca="false">VLOOKUP(A34,[1]Matches!$B$4:$K$113,7,0)</f>
        <v>Mexico City</v>
      </c>
      <c r="C34" s="48"/>
      <c r="D34" s="47" t="n">
        <v>51</v>
      </c>
      <c r="E34" s="48" t="str">
        <f aca="false">VLOOKUP(D34,[1]Matches!$B$4:$K$113,7,0)</f>
        <v>Vancouver</v>
      </c>
      <c r="F34" s="48"/>
      <c r="G34" s="47" t="n">
        <v>49</v>
      </c>
      <c r="H34" s="48" t="str">
        <f aca="false">VLOOKUP(G34,[1]Matches!$B$4:$K$113,7,0)</f>
        <v>Miami</v>
      </c>
      <c r="I34" s="48"/>
      <c r="J34" s="47" t="n">
        <v>59</v>
      </c>
      <c r="K34" s="48" t="str">
        <f aca="false">VLOOKUP(J34,[1]Matches!$B$4:$K$113,7,0)</f>
        <v>Los Angeles</v>
      </c>
      <c r="L34" s="48"/>
      <c r="M34" s="47" t="n">
        <v>55</v>
      </c>
      <c r="N34" s="48" t="str">
        <f aca="false">VLOOKUP(M34,[1]Matches!$B$4:$K$113,7,0)</f>
        <v>Philadelphia</v>
      </c>
      <c r="O34" s="48"/>
      <c r="P34" s="47" t="n">
        <v>57</v>
      </c>
      <c r="Q34" s="48" t="str">
        <f aca="false">VLOOKUP(P34,[1]Matches!$B$4:$K$113,7,0)</f>
        <v>Dallas</v>
      </c>
      <c r="R34" s="48"/>
      <c r="S34" s="47" t="n">
        <v>63</v>
      </c>
      <c r="T34" s="48" t="str">
        <f aca="false">VLOOKUP(S34,[1]Matches!$B$4:$K$113,7,0)</f>
        <v>Seattle</v>
      </c>
      <c r="U34" s="48"/>
      <c r="V34" s="47" t="n">
        <v>65</v>
      </c>
      <c r="W34" s="48" t="str">
        <f aca="false">VLOOKUP(V34,[1]Matches!$B$4:$K$113,7,0)</f>
        <v>Houston</v>
      </c>
      <c r="X34" s="48"/>
      <c r="Y34" s="47" t="n">
        <v>61</v>
      </c>
      <c r="Z34" s="48" t="str">
        <f aca="false">VLOOKUP(Y34,[1]Matches!$B$4:$K$113,7,0)</f>
        <v>Boston</v>
      </c>
      <c r="AA34" s="48"/>
      <c r="AB34" s="47" t="n">
        <v>69</v>
      </c>
      <c r="AC34" s="48" t="str">
        <f aca="false">VLOOKUP(AB34,[1]Matches!$B$4:$K$113,7,0)</f>
        <v>Kansas City</v>
      </c>
      <c r="AD34" s="48"/>
      <c r="AE34" s="47" t="n">
        <v>71</v>
      </c>
      <c r="AF34" s="48" t="str">
        <f aca="false">VLOOKUP(AE34,[1]Matches!$B$4:$K$113,7,0)</f>
        <v>Miami</v>
      </c>
      <c r="AG34" s="48"/>
      <c r="AH34" s="47" t="n">
        <v>67</v>
      </c>
      <c r="AI34" s="48" t="str">
        <f aca="false">VLOOKUP(AH34,[1]Matches!$B$4:$K$113,7,0)</f>
        <v>New York/New Jersey</v>
      </c>
      <c r="AJ34" s="48"/>
      <c r="AK34" s="47"/>
      <c r="AO34" s="2"/>
      <c r="AP34" s="2"/>
      <c r="AQ34" s="47"/>
      <c r="AR34" s="2"/>
      <c r="AS34" s="2"/>
      <c r="AT34" s="47"/>
      <c r="AU34" s="2"/>
      <c r="AV34" s="2"/>
    </row>
    <row r="35" customFormat="false" ht="15.75" hidden="false" customHeight="true" outlineLevel="0" collapsed="false">
      <c r="A35" s="2"/>
      <c r="B35" s="49" t="n">
        <f aca="false">VLOOKUP(A34,[1]Matches!$B$4:$K$113,5,0)</f>
        <v>46198.3333333333</v>
      </c>
      <c r="C35" s="49"/>
      <c r="D35" s="2"/>
      <c r="E35" s="49" t="n">
        <f aca="false">VLOOKUP(D34,[1]Matches!$B$4:$K$113,5,0)</f>
        <v>46198.0833333333</v>
      </c>
      <c r="F35" s="49"/>
      <c r="G35" s="2"/>
      <c r="H35" s="49" t="n">
        <f aca="false">VLOOKUP(G34,[1]Matches!$B$4:$K$113,5,0)</f>
        <v>46198.2083333333</v>
      </c>
      <c r="I35" s="49"/>
      <c r="J35" s="2"/>
      <c r="K35" s="49" t="n">
        <f aca="false">VLOOKUP(J34,[1]Matches!$B$4:$K$113,5,0)</f>
        <v>46199.375</v>
      </c>
      <c r="L35" s="49"/>
      <c r="M35" s="2"/>
      <c r="N35" s="49" t="n">
        <f aca="false">VLOOKUP(M34,[1]Matches!$B$4:$K$113,5,0)</f>
        <v>46199.125</v>
      </c>
      <c r="O35" s="49"/>
      <c r="P35" s="2"/>
      <c r="Q35" s="49" t="n">
        <f aca="false">VLOOKUP(P34,[1]Matches!$B$4:$K$113,5,0)</f>
        <v>46199.25</v>
      </c>
      <c r="R35" s="49"/>
      <c r="S35" s="2"/>
      <c r="T35" s="49" t="n">
        <f aca="false">VLOOKUP(S34,[1]Matches!$B$4:$K$113,5,0)</f>
        <v>46200.4166666667</v>
      </c>
      <c r="U35" s="49"/>
      <c r="V35" s="2"/>
      <c r="W35" s="49" t="n">
        <f aca="false">VLOOKUP(V34,[1]Matches!$B$4:$K$113,5,0)</f>
        <v>46200.2916666667</v>
      </c>
      <c r="X35" s="49"/>
      <c r="Y35" s="2"/>
      <c r="Z35" s="49" t="n">
        <f aca="false">VLOOKUP(Y34,[1]Matches!$B$4:$K$113,5,0)</f>
        <v>46200.0833333333</v>
      </c>
      <c r="AA35" s="49"/>
      <c r="AB35" s="2"/>
      <c r="AC35" s="49" t="n">
        <f aca="false">VLOOKUP(AB34,[1]Matches!$B$4:$K$113,5,0)</f>
        <v>46201.375</v>
      </c>
      <c r="AD35" s="49"/>
      <c r="AE35" s="2"/>
      <c r="AF35" s="49" t="n">
        <f aca="false">VLOOKUP(AE34,[1]Matches!$B$4:$K$113,5,0)</f>
        <v>46201.2708333333</v>
      </c>
      <c r="AG35" s="49"/>
      <c r="AH35" s="2"/>
      <c r="AI35" s="49" t="n">
        <f aca="false">VLOOKUP(AH34,[1]Matches!$B$4:$K$113,5,0)</f>
        <v>46201.1666666667</v>
      </c>
      <c r="AJ35" s="49"/>
      <c r="AK35" s="2"/>
      <c r="AO35" s="50"/>
      <c r="AP35" s="50"/>
      <c r="AQ35" s="2"/>
      <c r="AR35" s="50"/>
      <c r="AS35" s="50"/>
      <c r="AT35" s="2"/>
      <c r="AU35" s="50"/>
      <c r="AV35" s="50"/>
    </row>
    <row r="36" customFormat="false" ht="15.75" hidden="false" customHeight="true" outlineLevel="0" collapsed="false">
      <c r="A36" s="2"/>
      <c r="B36" s="51" t="str">
        <f aca="false">VLOOKUP(A34,[1]Matches!$B$4:$K$113,8,0)</f>
        <v>CH Séc</v>
      </c>
      <c r="C36" s="52" t="str">
        <f aca="false">VLOOKUP(A34,[1]Matches!$B$4:$K$113,9,0)</f>
        <v>Mexico</v>
      </c>
      <c r="D36" s="2"/>
      <c r="E36" s="51" t="str">
        <f aca="false">VLOOKUP(D34,[1]Matches!$B$4:$K$113,8,0)</f>
        <v>Thụy Sĩ</v>
      </c>
      <c r="F36" s="52" t="str">
        <f aca="false">VLOOKUP(D34,[1]Matches!$B$4:$K$113,9,0)</f>
        <v>Canada</v>
      </c>
      <c r="G36" s="2"/>
      <c r="H36" s="51" t="str">
        <f aca="false">VLOOKUP(G34,[1]Matches!$B$4:$K$113,8,0)</f>
        <v>Scotland</v>
      </c>
      <c r="I36" s="52" t="str">
        <f aca="false">VLOOKUP(G34,[1]Matches!$B$4:$K$113,9,0)</f>
        <v>Brazil</v>
      </c>
      <c r="J36" s="2"/>
      <c r="K36" s="51" t="str">
        <f aca="false">VLOOKUP(J34,[1]Matches!$B$4:$K$113,8,0)</f>
        <v>Thổ Nhĩ Kỳ</v>
      </c>
      <c r="L36" s="52" t="str">
        <f aca="false">VLOOKUP(J34,[1]Matches!$B$4:$K$113,9,0)</f>
        <v>Mỹ</v>
      </c>
      <c r="M36" s="2"/>
      <c r="N36" s="51" t="str">
        <f aca="false">VLOOKUP(M34,[1]Matches!$B$4:$K$113,8,0)</f>
        <v>Curacao</v>
      </c>
      <c r="O36" s="52" t="str">
        <f aca="false">VLOOKUP(M34,[1]Matches!$B$4:$K$113,9,0)</f>
        <v>Ivory Coast</v>
      </c>
      <c r="P36" s="2"/>
      <c r="Q36" s="51" t="str">
        <f aca="false">VLOOKUP(P34,[1]Matches!$B$4:$K$113,8,0)</f>
        <v>Nhật Bản</v>
      </c>
      <c r="R36" s="52" t="str">
        <f aca="false">VLOOKUP(P34,[1]Matches!$B$4:$K$113,9,0)</f>
        <v>Thụy Điển</v>
      </c>
      <c r="S36" s="2"/>
      <c r="T36" s="51" t="str">
        <f aca="false">VLOOKUP(S34,[1]Matches!$B$4:$K$113,8,0)</f>
        <v>Ai Cập</v>
      </c>
      <c r="U36" s="52" t="str">
        <f aca="false">VLOOKUP(S34,[1]Matches!$B$4:$K$113,9,0)</f>
        <v>Iran</v>
      </c>
      <c r="V36" s="2"/>
      <c r="W36" s="51" t="str">
        <f aca="false">VLOOKUP(V34,[1]Matches!$B$4:$K$113,8,0)</f>
        <v>Cape Verde</v>
      </c>
      <c r="X36" s="52" t="str">
        <f aca="false">VLOOKUP(V34,[1]Matches!$B$4:$K$113,9,0)</f>
        <v>Ả Rập Xê Út</v>
      </c>
      <c r="Y36" s="2"/>
      <c r="Z36" s="51" t="str">
        <f aca="false">VLOOKUP(Y34,[1]Matches!$B$4:$K$113,8,0)</f>
        <v>Na Uy</v>
      </c>
      <c r="AA36" s="52" t="str">
        <f aca="false">VLOOKUP(Y34,[1]Matches!$B$4:$K$113,9,0)</f>
        <v>Pháp</v>
      </c>
      <c r="AB36" s="2"/>
      <c r="AC36" s="51" t="str">
        <f aca="false">VLOOKUP(AB34,[1]Matches!$B$4:$K$113,8,0)</f>
        <v>Algeria</v>
      </c>
      <c r="AD36" s="52" t="str">
        <f aca="false">VLOOKUP(AB34,[1]Matches!$B$4:$K$113,9,0)</f>
        <v>Áo</v>
      </c>
      <c r="AE36" s="2"/>
      <c r="AF36" s="51" t="str">
        <f aca="false">VLOOKUP(AE34,[1]Matches!$B$4:$K$113,8,0)</f>
        <v>Colombia</v>
      </c>
      <c r="AG36" s="52" t="str">
        <f aca="false">VLOOKUP(AE34,[1]Matches!$B$4:$K$113,9,0)</f>
        <v>Bồ Đào Nha</v>
      </c>
      <c r="AH36" s="2"/>
      <c r="AI36" s="51" t="str">
        <f aca="false">VLOOKUP(AH34,[1]Matches!$B$4:$K$113,8,0)</f>
        <v>Panama</v>
      </c>
      <c r="AJ36" s="52" t="str">
        <f aca="false">VLOOKUP(AH34,[1]Matches!$B$4:$K$113,9,0)</f>
        <v>Anh</v>
      </c>
      <c r="AK36" s="2"/>
      <c r="AO36" s="18"/>
      <c r="AP36" s="18"/>
      <c r="AQ36" s="2"/>
      <c r="AR36" s="18"/>
      <c r="AS36" s="18"/>
      <c r="AT36" s="2"/>
      <c r="AU36" s="18"/>
      <c r="AV36" s="18"/>
    </row>
    <row r="37" customFormat="false" ht="15.75" hidden="false" customHeight="true" outlineLevel="0" collapsed="false">
      <c r="A37" s="2"/>
      <c r="B37" s="53"/>
      <c r="C37" s="54"/>
      <c r="D37" s="2"/>
      <c r="E37" s="53"/>
      <c r="F37" s="54"/>
      <c r="G37" s="2"/>
      <c r="H37" s="53"/>
      <c r="I37" s="54"/>
      <c r="J37" s="2"/>
      <c r="K37" s="53"/>
      <c r="L37" s="54"/>
      <c r="M37" s="2"/>
      <c r="N37" s="53"/>
      <c r="O37" s="54"/>
      <c r="P37" s="2"/>
      <c r="Q37" s="53"/>
      <c r="R37" s="54"/>
      <c r="S37" s="2"/>
      <c r="T37" s="53"/>
      <c r="U37" s="54"/>
      <c r="V37" s="2"/>
      <c r="W37" s="53"/>
      <c r="X37" s="54"/>
      <c r="Y37" s="2"/>
      <c r="Z37" s="53"/>
      <c r="AA37" s="54"/>
      <c r="AB37" s="2"/>
      <c r="AC37" s="53"/>
      <c r="AD37" s="54"/>
      <c r="AE37" s="2"/>
      <c r="AF37" s="53"/>
      <c r="AG37" s="54"/>
      <c r="AH37" s="2"/>
      <c r="AI37" s="53"/>
      <c r="AJ37" s="54"/>
      <c r="AK37" s="2"/>
      <c r="AO37" s="55"/>
      <c r="AP37" s="55"/>
      <c r="AQ37" s="2"/>
      <c r="AR37" s="55"/>
      <c r="AS37" s="55"/>
      <c r="AT37" s="2"/>
      <c r="AU37" s="55"/>
      <c r="AV37" s="55"/>
      <c r="AW37" s="2"/>
    </row>
    <row r="38" customFormat="false" ht="15.75" hidden="false" customHeight="true" outlineLevel="0" collapsed="false">
      <c r="A38" s="2"/>
      <c r="B38" s="55"/>
      <c r="C38" s="55"/>
      <c r="D38" s="2"/>
      <c r="E38" s="55"/>
      <c r="F38" s="55"/>
      <c r="G38" s="2"/>
      <c r="H38" s="55"/>
      <c r="I38" s="55"/>
      <c r="J38" s="2"/>
      <c r="K38" s="55"/>
      <c r="L38" s="55"/>
      <c r="M38" s="2"/>
      <c r="N38" s="55"/>
      <c r="O38" s="55"/>
      <c r="P38" s="2"/>
      <c r="Q38" s="55"/>
      <c r="R38" s="55"/>
      <c r="S38" s="2"/>
      <c r="T38" s="55"/>
      <c r="U38" s="55"/>
      <c r="V38" s="2"/>
      <c r="W38" s="55"/>
      <c r="X38" s="55"/>
      <c r="Y38" s="2"/>
      <c r="Z38" s="55"/>
      <c r="AA38" s="55"/>
      <c r="AB38" s="2"/>
      <c r="AC38" s="55"/>
      <c r="AD38" s="55"/>
      <c r="AE38" s="2"/>
      <c r="AF38" s="55"/>
      <c r="AG38" s="55"/>
      <c r="AH38" s="2"/>
      <c r="AI38" s="55"/>
      <c r="AJ38" s="55"/>
      <c r="AK38" s="2"/>
      <c r="AO38" s="55"/>
      <c r="AP38" s="55"/>
      <c r="AQ38" s="2"/>
      <c r="AR38" s="55"/>
      <c r="AS38" s="55"/>
      <c r="AT38" s="2"/>
      <c r="AU38" s="55"/>
      <c r="AV38" s="55"/>
      <c r="AW38" s="2"/>
    </row>
    <row r="39" customFormat="false" ht="15.75" hidden="false" customHeight="true" outlineLevel="0" collapsed="false">
      <c r="A39" s="47" t="n">
        <v>54</v>
      </c>
      <c r="B39" s="48" t="str">
        <f aca="false">VLOOKUP(A39,[1]Matches!$B$4:$K$113,7,0)</f>
        <v>Monterrey</v>
      </c>
      <c r="C39" s="48"/>
      <c r="D39" s="47" t="n">
        <v>52</v>
      </c>
      <c r="E39" s="48" t="str">
        <f aca="false">VLOOKUP(D39,[1]Matches!$B$4:$K$113,7,0)</f>
        <v>Seattle</v>
      </c>
      <c r="F39" s="48"/>
      <c r="G39" s="47" t="n">
        <v>50</v>
      </c>
      <c r="H39" s="48" t="str">
        <f aca="false">VLOOKUP(G39,[1]Matches!$B$4:$K$113,7,0)</f>
        <v>Atlanta</v>
      </c>
      <c r="I39" s="48"/>
      <c r="J39" s="47" t="n">
        <v>60</v>
      </c>
      <c r="K39" s="48" t="str">
        <f aca="false">VLOOKUP(J39,[1]Matches!$B$4:$K$113,7,0)</f>
        <v>San Francisco Bay Area</v>
      </c>
      <c r="L39" s="48"/>
      <c r="M39" s="47" t="n">
        <v>56</v>
      </c>
      <c r="N39" s="48" t="str">
        <f aca="false">VLOOKUP(M39,[1]Matches!$B$4:$K$113,7,0)</f>
        <v>New York/New Jersey</v>
      </c>
      <c r="O39" s="48"/>
      <c r="P39" s="47" t="n">
        <v>58</v>
      </c>
      <c r="Q39" s="48" t="str">
        <f aca="false">VLOOKUP(P39,[1]Matches!$B$4:$K$113,7,0)</f>
        <v>Kansas City</v>
      </c>
      <c r="R39" s="48"/>
      <c r="S39" s="47" t="n">
        <v>64</v>
      </c>
      <c r="T39" s="48" t="str">
        <f aca="false">VLOOKUP(S39,[1]Matches!$B$4:$K$113,7,0)</f>
        <v>Vancouver</v>
      </c>
      <c r="U39" s="48"/>
      <c r="V39" s="47" t="n">
        <v>66</v>
      </c>
      <c r="W39" s="48" t="str">
        <f aca="false">VLOOKUP(V39,[1]Matches!$B$4:$K$113,7,0)</f>
        <v>Guadalajara</v>
      </c>
      <c r="X39" s="48"/>
      <c r="Y39" s="47" t="n">
        <v>62</v>
      </c>
      <c r="Z39" s="48" t="str">
        <f aca="false">VLOOKUP(Y39,[1]Matches!$B$4:$K$113,7,0)</f>
        <v>Toronto</v>
      </c>
      <c r="AA39" s="48"/>
      <c r="AB39" s="47" t="n">
        <v>70</v>
      </c>
      <c r="AC39" s="48" t="str">
        <f aca="false">VLOOKUP(AB39,[1]Matches!$B$4:$K$113,7,0)</f>
        <v>Dallas</v>
      </c>
      <c r="AD39" s="48"/>
      <c r="AE39" s="47" t="n">
        <v>72</v>
      </c>
      <c r="AF39" s="48" t="str">
        <f aca="false">VLOOKUP(AE39,[1]Matches!$B$4:$K$113,7,0)</f>
        <v>Atlanta</v>
      </c>
      <c r="AG39" s="48"/>
      <c r="AH39" s="47" t="n">
        <v>68</v>
      </c>
      <c r="AI39" s="48" t="str">
        <f aca="false">VLOOKUP(AH39,[1]Matches!$B$4:$K$113,7,0)</f>
        <v>Philadelphia</v>
      </c>
      <c r="AJ39" s="48"/>
      <c r="AK39" s="47"/>
      <c r="AO39" s="2"/>
      <c r="AP39" s="2"/>
      <c r="AQ39" s="2"/>
      <c r="AR39" s="2"/>
      <c r="AS39" s="2"/>
      <c r="AT39" s="47"/>
      <c r="AU39" s="2"/>
      <c r="AV39" s="2"/>
      <c r="AW39" s="2"/>
    </row>
    <row r="40" customFormat="false" ht="15.75" hidden="false" customHeight="true" outlineLevel="0" collapsed="false">
      <c r="A40" s="2"/>
      <c r="B40" s="49" t="n">
        <f aca="false">VLOOKUP(A39,[1]Matches!$B$4:$K$113,5,0)</f>
        <v>46198.3333333333</v>
      </c>
      <c r="C40" s="49"/>
      <c r="D40" s="2"/>
      <c r="E40" s="49" t="n">
        <f aca="false">VLOOKUP(D39,[1]Matches!$B$4:$K$113,5,0)</f>
        <v>46198.0833333333</v>
      </c>
      <c r="F40" s="49"/>
      <c r="G40" s="2"/>
      <c r="H40" s="49" t="n">
        <f aca="false">VLOOKUP(G39,[1]Matches!$B$4:$K$113,5,0)</f>
        <v>46198.2083333333</v>
      </c>
      <c r="I40" s="49"/>
      <c r="J40" s="2"/>
      <c r="K40" s="49" t="n">
        <f aca="false">VLOOKUP(J39,[1]Matches!$B$4:$K$113,5,0)</f>
        <v>46199.375</v>
      </c>
      <c r="L40" s="49"/>
      <c r="M40" s="2"/>
      <c r="N40" s="49" t="n">
        <f aca="false">VLOOKUP(M39,[1]Matches!$B$4:$K$113,5,0)</f>
        <v>46199.125</v>
      </c>
      <c r="O40" s="49"/>
      <c r="P40" s="2"/>
      <c r="Q40" s="49" t="n">
        <f aca="false">VLOOKUP(P39,[1]Matches!$B$4:$K$113,5,0)</f>
        <v>46199.25</v>
      </c>
      <c r="R40" s="49"/>
      <c r="S40" s="2"/>
      <c r="T40" s="49" t="n">
        <f aca="false">VLOOKUP(S39,[1]Matches!$B$4:$K$113,5,0)</f>
        <v>46200.4166666667</v>
      </c>
      <c r="U40" s="49"/>
      <c r="V40" s="2"/>
      <c r="W40" s="49" t="n">
        <f aca="false">VLOOKUP(V39,[1]Matches!$B$4:$K$113,5,0)</f>
        <v>46200.2916666667</v>
      </c>
      <c r="X40" s="49"/>
      <c r="Y40" s="2"/>
      <c r="Z40" s="49" t="n">
        <f aca="false">VLOOKUP(Y39,[1]Matches!$B$4:$K$113,5,0)</f>
        <v>46200.0833333333</v>
      </c>
      <c r="AA40" s="49"/>
      <c r="AB40" s="2"/>
      <c r="AC40" s="49" t="n">
        <f aca="false">VLOOKUP(AB39,[1]Matches!$B$4:$K$113,5,0)</f>
        <v>46201.375</v>
      </c>
      <c r="AD40" s="49"/>
      <c r="AE40" s="2"/>
      <c r="AF40" s="49" t="n">
        <f aca="false">VLOOKUP(AE39,[1]Matches!$B$4:$K$113,5,0)</f>
        <v>46201.2708333333</v>
      </c>
      <c r="AG40" s="49"/>
      <c r="AH40" s="2"/>
      <c r="AI40" s="49" t="n">
        <f aca="false">VLOOKUP(AH39,[1]Matches!$B$4:$K$113,5,0)</f>
        <v>46201.1666666667</v>
      </c>
      <c r="AJ40" s="49"/>
      <c r="AK40" s="2"/>
      <c r="AO40" s="2"/>
      <c r="AP40" s="2"/>
      <c r="AQ40" s="57"/>
      <c r="AR40" s="50"/>
      <c r="AS40" s="50"/>
      <c r="AT40" s="2"/>
      <c r="AU40" s="50"/>
      <c r="AV40" s="50"/>
      <c r="AW40" s="2"/>
    </row>
    <row r="41" customFormat="false" ht="15.75" hidden="false" customHeight="true" outlineLevel="0" collapsed="false">
      <c r="A41" s="2"/>
      <c r="B41" s="51" t="str">
        <f aca="false">VLOOKUP(A39,[1]Matches!$B$4:$K$113,8,0)</f>
        <v>Nam Phi</v>
      </c>
      <c r="C41" s="52" t="str">
        <f aca="false">VLOOKUP(A39,[1]Matches!$B$4:$K$113,9,0)</f>
        <v>Hàn Quốc</v>
      </c>
      <c r="D41" s="2"/>
      <c r="E41" s="51" t="str">
        <f aca="false">VLOOKUP(D39,[1]Matches!$B$4:$K$113,8,0)</f>
        <v>Bosnia/Herzeg.</v>
      </c>
      <c r="F41" s="52" t="str">
        <f aca="false">VLOOKUP(D39,[1]Matches!$B$4:$K$113,9,0)</f>
        <v>Qatar</v>
      </c>
      <c r="G41" s="2"/>
      <c r="H41" s="51" t="str">
        <f aca="false">VLOOKUP(G39,[1]Matches!$B$4:$K$113,8,0)</f>
        <v>Ma Rốc</v>
      </c>
      <c r="I41" s="52" t="str">
        <f aca="false">VLOOKUP(G39,[1]Matches!$B$4:$K$113,9,0)</f>
        <v>Haiti</v>
      </c>
      <c r="J41" s="2"/>
      <c r="K41" s="51" t="str">
        <f aca="false">VLOOKUP(J39,[1]Matches!$B$4:$K$113,8,0)</f>
        <v>Paraguay</v>
      </c>
      <c r="L41" s="52" t="str">
        <f aca="false">VLOOKUP(J39,[1]Matches!$B$4:$K$113,9,0)</f>
        <v>Australia</v>
      </c>
      <c r="M41" s="2"/>
      <c r="N41" s="51" t="str">
        <f aca="false">VLOOKUP(M39,[1]Matches!$B$4:$K$113,8,0)</f>
        <v>Ecuador</v>
      </c>
      <c r="O41" s="52" t="str">
        <f aca="false">VLOOKUP(M39,[1]Matches!$B$4:$K$113,9,0)</f>
        <v>Đức</v>
      </c>
      <c r="P41" s="2"/>
      <c r="Q41" s="51" t="str">
        <f aca="false">VLOOKUP(P39,[1]Matches!$B$4:$K$113,8,0)</f>
        <v>Tunisia</v>
      </c>
      <c r="R41" s="52" t="str">
        <f aca="false">VLOOKUP(P39,[1]Matches!$B$4:$K$113,9,0)</f>
        <v>Hà Lan</v>
      </c>
      <c r="S41" s="2"/>
      <c r="T41" s="51" t="str">
        <f aca="false">VLOOKUP(S39,[1]Matches!$B$4:$K$113,8,0)</f>
        <v>New Zealand</v>
      </c>
      <c r="U41" s="52" t="str">
        <f aca="false">VLOOKUP(S39,[1]Matches!$B$4:$K$113,9,0)</f>
        <v>Bỉ</v>
      </c>
      <c r="V41" s="2"/>
      <c r="W41" s="51" t="str">
        <f aca="false">VLOOKUP(V39,[1]Matches!$B$4:$K$113,8,0)</f>
        <v>Uruguay</v>
      </c>
      <c r="X41" s="52" t="str">
        <f aca="false">VLOOKUP(V39,[1]Matches!$B$4:$K$113,9,0)</f>
        <v>Tây Ban Nha</v>
      </c>
      <c r="Y41" s="2"/>
      <c r="Z41" s="51" t="str">
        <f aca="false">VLOOKUP(Y39,[1]Matches!$B$4:$K$113,8,0)</f>
        <v>Senegal</v>
      </c>
      <c r="AA41" s="52" t="str">
        <f aca="false">VLOOKUP(Y39,[1]Matches!$B$4:$K$113,9,0)</f>
        <v>Iraq</v>
      </c>
      <c r="AB41" s="2"/>
      <c r="AC41" s="51" t="str">
        <f aca="false">VLOOKUP(AB39,[1]Matches!$B$4:$K$113,8,0)</f>
        <v>Jordan</v>
      </c>
      <c r="AD41" s="52" t="str">
        <f aca="false">VLOOKUP(AB39,[1]Matches!$B$4:$K$113,9,0)</f>
        <v>Argentina</v>
      </c>
      <c r="AE41" s="2"/>
      <c r="AF41" s="51" t="str">
        <f aca="false">VLOOKUP(AE39,[1]Matches!$B$4:$K$113,8,0)</f>
        <v>Congo</v>
      </c>
      <c r="AG41" s="52" t="str">
        <f aca="false">VLOOKUP(AE39,[1]Matches!$B$4:$K$113,9,0)</f>
        <v>Uzbekistan</v>
      </c>
      <c r="AH41" s="2"/>
      <c r="AI41" s="51" t="str">
        <f aca="false">VLOOKUP(AH39,[1]Matches!$B$4:$K$113,8,0)</f>
        <v>Croatia</v>
      </c>
      <c r="AJ41" s="52" t="str">
        <f aca="false">VLOOKUP(AH39,[1]Matches!$B$4:$K$113,9,0)</f>
        <v>Ghana</v>
      </c>
      <c r="AK41" s="2"/>
      <c r="AO41" s="2"/>
      <c r="AP41" s="2"/>
      <c r="AQ41" s="2"/>
      <c r="AR41" s="18"/>
      <c r="AS41" s="18"/>
      <c r="AT41" s="2"/>
      <c r="AU41" s="18"/>
      <c r="AV41" s="18"/>
      <c r="AW41" s="2"/>
    </row>
    <row r="42" customFormat="false" ht="15.75" hidden="false" customHeight="true" outlineLevel="0" collapsed="false">
      <c r="A42" s="2"/>
      <c r="B42" s="53"/>
      <c r="C42" s="54"/>
      <c r="D42" s="2"/>
      <c r="E42" s="53"/>
      <c r="F42" s="54"/>
      <c r="G42" s="2"/>
      <c r="H42" s="53"/>
      <c r="I42" s="54"/>
      <c r="J42" s="2"/>
      <c r="K42" s="53"/>
      <c r="L42" s="54"/>
      <c r="M42" s="2"/>
      <c r="N42" s="53"/>
      <c r="O42" s="54"/>
      <c r="P42" s="2"/>
      <c r="Q42" s="53"/>
      <c r="R42" s="54"/>
      <c r="S42" s="2"/>
      <c r="T42" s="53"/>
      <c r="U42" s="54"/>
      <c r="V42" s="2"/>
      <c r="W42" s="53"/>
      <c r="X42" s="54"/>
      <c r="Y42" s="2"/>
      <c r="Z42" s="53"/>
      <c r="AA42" s="54"/>
      <c r="AB42" s="2"/>
      <c r="AC42" s="53"/>
      <c r="AD42" s="54"/>
      <c r="AE42" s="2"/>
      <c r="AF42" s="53"/>
      <c r="AG42" s="54"/>
      <c r="AH42" s="2"/>
      <c r="AI42" s="53"/>
      <c r="AJ42" s="54"/>
      <c r="AK42" s="2"/>
      <c r="AO42" s="58"/>
      <c r="AP42" s="58"/>
      <c r="AQ42" s="57"/>
      <c r="AR42" s="55"/>
      <c r="AS42" s="55"/>
      <c r="AT42" s="2"/>
      <c r="AU42" s="55"/>
      <c r="AV42" s="55"/>
      <c r="AW42" s="2"/>
    </row>
    <row r="43" customFormat="false" ht="15.75" hidden="false" customHeight="true" outlineLevel="0" collapsed="false">
      <c r="A43" s="2"/>
      <c r="B43" s="2"/>
      <c r="C43" s="2"/>
      <c r="D43" s="2"/>
      <c r="E43" s="2"/>
      <c r="F43" s="59"/>
      <c r="G43" s="59"/>
      <c r="H43" s="59"/>
      <c r="I43" s="2"/>
      <c r="J43" s="2"/>
      <c r="K43" s="2"/>
      <c r="L43" s="2"/>
      <c r="M43" s="2"/>
      <c r="N43" s="2"/>
      <c r="O43" s="2"/>
      <c r="P43" s="2"/>
      <c r="Q43" s="2"/>
      <c r="R43" s="59"/>
      <c r="S43" s="59"/>
      <c r="T43" s="59"/>
      <c r="U43" s="2"/>
      <c r="V43" s="2"/>
      <c r="W43" s="2"/>
      <c r="X43" s="2"/>
      <c r="Y43" s="2"/>
      <c r="AO43" s="2"/>
      <c r="AP43" s="2"/>
      <c r="AQ43" s="2"/>
      <c r="AR43" s="60"/>
      <c r="AS43" s="60"/>
      <c r="AT43" s="2"/>
      <c r="AU43" s="2"/>
      <c r="AV43" s="2"/>
      <c r="AW43" s="2"/>
    </row>
    <row r="44" customFormat="false" ht="15.75" hidden="false" customHeight="true" outlineLevel="0" collapsed="false">
      <c r="A44" s="2"/>
      <c r="B44" s="2"/>
      <c r="C44" s="2"/>
      <c r="D44" s="2"/>
      <c r="E44" s="2"/>
      <c r="F44" s="2"/>
      <c r="G44" s="2"/>
      <c r="H44" s="2"/>
      <c r="I44" s="2"/>
      <c r="J44" s="2"/>
      <c r="K44" s="47"/>
      <c r="L44" s="2"/>
      <c r="M44" s="2"/>
      <c r="N44" s="2"/>
      <c r="O44" s="2"/>
      <c r="P44" s="2"/>
      <c r="Q44" s="2"/>
      <c r="R44" s="2"/>
      <c r="S44" s="2"/>
      <c r="T44" s="2"/>
      <c r="U44" s="2"/>
      <c r="V44" s="2"/>
      <c r="W44" s="2"/>
      <c r="X44" s="2"/>
      <c r="Y44" s="2"/>
      <c r="AW44" s="2"/>
    </row>
    <row r="45" customFormat="false" ht="15.75" hidden="false" customHeight="true" outlineLevel="0" collapsed="false">
      <c r="A45" s="2"/>
      <c r="B45" s="2"/>
      <c r="C45" s="2"/>
      <c r="D45" s="2"/>
      <c r="E45" s="2"/>
      <c r="F45" s="2"/>
      <c r="G45" s="2"/>
      <c r="H45" s="2"/>
      <c r="I45" s="2"/>
      <c r="J45" s="2"/>
      <c r="K45" s="2"/>
      <c r="L45" s="2"/>
      <c r="M45" s="2"/>
      <c r="N45" s="2"/>
      <c r="O45" s="2"/>
      <c r="P45" s="2"/>
      <c r="Q45" s="2"/>
      <c r="R45" s="2"/>
      <c r="S45" s="2"/>
      <c r="T45" s="2"/>
      <c r="U45" s="2"/>
      <c r="V45" s="2"/>
      <c r="W45" s="2"/>
      <c r="X45" s="2"/>
      <c r="Y45" s="2"/>
      <c r="AW45" s="2"/>
    </row>
    <row r="46" customFormat="false" ht="15.75" hidden="false" customHeight="true" outlineLevel="0" collapsed="false">
      <c r="A46" s="2"/>
      <c r="B46" s="2"/>
      <c r="C46" s="2"/>
      <c r="D46" s="2"/>
      <c r="E46" s="2"/>
      <c r="F46" s="2"/>
      <c r="G46" s="2"/>
      <c r="H46" s="2"/>
      <c r="I46" s="2"/>
      <c r="J46" s="2"/>
      <c r="K46" s="2"/>
      <c r="O46" s="2"/>
      <c r="P46" s="2"/>
      <c r="Q46" s="2"/>
      <c r="R46" s="2"/>
      <c r="S46" s="2"/>
      <c r="T46" s="2"/>
      <c r="U46" s="2"/>
      <c r="V46" s="2"/>
      <c r="W46" s="2"/>
      <c r="X46" s="2"/>
      <c r="Y46" s="2"/>
      <c r="AW46" s="2"/>
    </row>
    <row r="47" customFormat="false" ht="15.75" hidden="false" customHeight="true" outlineLevel="0" collapsed="false">
      <c r="A47" s="2"/>
      <c r="B47" s="2"/>
      <c r="C47" s="2"/>
      <c r="D47" s="2"/>
      <c r="E47" s="2"/>
      <c r="F47" s="2"/>
      <c r="G47" s="2"/>
      <c r="H47" s="2"/>
      <c r="I47" s="2"/>
      <c r="J47" s="2"/>
      <c r="K47" s="2"/>
      <c r="O47" s="61"/>
      <c r="P47" s="2"/>
      <c r="Q47" s="2"/>
      <c r="R47" s="2"/>
      <c r="S47" s="2"/>
      <c r="T47" s="2"/>
      <c r="U47" s="2"/>
      <c r="V47" s="2"/>
      <c r="W47" s="2"/>
      <c r="X47" s="2"/>
      <c r="Y47" s="2"/>
      <c r="AW47" s="2"/>
    </row>
    <row r="48" customFormat="false" ht="15.75" hidden="false" customHeight="true" outlineLevel="0" collapsed="false">
      <c r="A48" s="2"/>
      <c r="B48" s="2"/>
      <c r="C48" s="2"/>
      <c r="D48" s="2"/>
      <c r="E48" s="2"/>
      <c r="F48" s="2"/>
      <c r="G48" s="2"/>
      <c r="H48" s="2"/>
      <c r="I48" s="2"/>
      <c r="J48" s="2"/>
      <c r="K48" s="2"/>
      <c r="O48" s="2"/>
      <c r="P48" s="2"/>
      <c r="Q48" s="2"/>
      <c r="R48" s="2"/>
      <c r="S48" s="2"/>
      <c r="T48" s="2"/>
      <c r="U48" s="2"/>
      <c r="V48" s="2"/>
      <c r="W48" s="2"/>
      <c r="X48" s="2"/>
      <c r="Y48" s="2"/>
      <c r="AW48" s="2"/>
    </row>
    <row r="49" customFormat="false" ht="33" hidden="false" customHeight="true" outlineLevel="0" collapsed="false">
      <c r="A49" s="2"/>
      <c r="B49" s="2"/>
      <c r="C49" s="2"/>
      <c r="D49" s="2"/>
      <c r="E49" s="2"/>
      <c r="F49" s="2"/>
      <c r="G49" s="2"/>
      <c r="H49" s="2"/>
      <c r="I49" s="2"/>
      <c r="J49" s="2"/>
      <c r="K49" s="2"/>
      <c r="O49" s="2"/>
      <c r="P49" s="2"/>
      <c r="Q49" s="2"/>
      <c r="R49" s="2"/>
      <c r="S49" s="2"/>
      <c r="T49" s="2"/>
      <c r="U49" s="2"/>
      <c r="V49" s="2"/>
      <c r="W49" s="2"/>
      <c r="X49" s="2"/>
      <c r="Y49" s="2"/>
    </row>
    <row r="50" customFormat="false" ht="15.75" hidden="false" customHeight="true" outlineLevel="0" collapsed="false">
      <c r="A50" s="2"/>
      <c r="B50" s="2"/>
      <c r="C50" s="2"/>
      <c r="D50" s="2"/>
      <c r="E50" s="2"/>
      <c r="F50" s="2"/>
      <c r="G50" s="2"/>
      <c r="H50" s="2"/>
      <c r="I50" s="2"/>
      <c r="J50" s="2"/>
      <c r="K50" s="2"/>
      <c r="O50" s="2"/>
      <c r="P50" s="2"/>
      <c r="Q50" s="2"/>
      <c r="R50" s="2"/>
      <c r="S50" s="2"/>
      <c r="T50" s="2"/>
      <c r="U50" s="2"/>
      <c r="V50" s="2"/>
      <c r="W50" s="2"/>
      <c r="X50" s="2"/>
      <c r="Y50" s="2"/>
      <c r="AW50" s="2"/>
    </row>
    <row r="51" customFormat="false" ht="15.75" hidden="false" customHeight="true" outlineLevel="0" collapsed="false">
      <c r="A51" s="2"/>
      <c r="B51" s="2"/>
      <c r="C51" s="2"/>
      <c r="D51" s="2"/>
      <c r="E51" s="2"/>
      <c r="F51" s="2"/>
      <c r="G51" s="2"/>
      <c r="H51" s="2"/>
      <c r="I51" s="2"/>
      <c r="J51" s="2"/>
      <c r="K51" s="2"/>
      <c r="O51" s="2"/>
      <c r="P51" s="2"/>
      <c r="Q51" s="2"/>
      <c r="R51" s="2"/>
      <c r="S51" s="2"/>
      <c r="T51" s="2"/>
      <c r="U51" s="2"/>
      <c r="V51" s="2"/>
      <c r="W51" s="2"/>
      <c r="X51" s="2"/>
      <c r="Y51" s="2"/>
      <c r="AW51" s="2"/>
    </row>
    <row r="52" customFormat="false" ht="15.75" hidden="false" customHeight="true" outlineLevel="0" collapsed="false">
      <c r="A52" s="2"/>
      <c r="B52" s="2"/>
      <c r="C52" s="2"/>
      <c r="D52" s="2"/>
      <c r="E52" s="2"/>
      <c r="F52" s="2"/>
      <c r="G52" s="2"/>
      <c r="H52" s="2"/>
      <c r="I52" s="2"/>
      <c r="J52" s="2"/>
      <c r="K52" s="2"/>
      <c r="O52" s="2"/>
      <c r="P52" s="2"/>
      <c r="Q52" s="2"/>
      <c r="R52" s="2"/>
      <c r="S52" s="2"/>
      <c r="T52" s="2"/>
      <c r="U52" s="2"/>
      <c r="V52" s="2"/>
      <c r="W52" s="2"/>
      <c r="X52" s="2"/>
      <c r="Y52" s="2"/>
      <c r="AW52" s="2"/>
    </row>
    <row r="53" customFormat="false" ht="15.75" hidden="false" customHeight="true" outlineLevel="0" collapsed="false">
      <c r="A53" s="2"/>
      <c r="B53" s="2"/>
      <c r="C53" s="2"/>
      <c r="D53" s="2"/>
      <c r="E53" s="2"/>
      <c r="F53" s="2"/>
      <c r="G53" s="2"/>
      <c r="H53" s="2"/>
      <c r="I53" s="2"/>
      <c r="J53" s="2"/>
      <c r="K53" s="2"/>
      <c r="O53" s="2"/>
      <c r="P53" s="2"/>
      <c r="Q53" s="2"/>
      <c r="R53" s="2"/>
      <c r="S53" s="2"/>
      <c r="T53" s="2"/>
      <c r="U53" s="2"/>
      <c r="V53" s="2"/>
      <c r="W53" s="2"/>
      <c r="X53" s="2"/>
      <c r="Y53" s="2"/>
      <c r="AW53" s="2"/>
    </row>
    <row r="54" customFormat="false" ht="15.75" hidden="false" customHeight="true" outlineLevel="0" collapsed="false">
      <c r="A54" s="2"/>
      <c r="B54" s="2"/>
      <c r="C54" s="2"/>
      <c r="D54" s="2"/>
      <c r="E54" s="2"/>
      <c r="F54" s="2"/>
      <c r="G54" s="2"/>
      <c r="H54" s="2"/>
      <c r="I54" s="2"/>
      <c r="J54" s="2"/>
      <c r="K54" s="47"/>
      <c r="O54" s="2"/>
      <c r="P54" s="2"/>
      <c r="Q54" s="2"/>
      <c r="R54" s="62"/>
      <c r="S54" s="62"/>
      <c r="T54" s="62"/>
      <c r="U54" s="62"/>
      <c r="V54" s="62"/>
      <c r="W54" s="62"/>
      <c r="X54" s="2"/>
      <c r="Y54" s="2"/>
      <c r="AW54" s="61"/>
    </row>
    <row r="55" customFormat="false" ht="9.75" hidden="false" customHeight="true" outlineLevel="0" collapsed="false">
      <c r="A55" s="2"/>
      <c r="B55" s="2"/>
      <c r="C55" s="2"/>
      <c r="D55" s="2"/>
      <c r="E55" s="2"/>
      <c r="F55" s="2"/>
      <c r="G55" s="2"/>
      <c r="H55" s="2"/>
      <c r="I55" s="2"/>
      <c r="J55" s="2"/>
      <c r="K55" s="2"/>
      <c r="O55" s="2"/>
      <c r="P55" s="2"/>
      <c r="Q55" s="2"/>
      <c r="R55" s="62"/>
      <c r="S55" s="62"/>
      <c r="T55" s="62"/>
      <c r="U55" s="62"/>
      <c r="V55" s="62"/>
      <c r="W55" s="62"/>
      <c r="X55" s="2"/>
      <c r="Y55" s="2"/>
      <c r="AW55" s="2"/>
    </row>
    <row r="56" customFormat="false" ht="15.75" hidden="false" customHeight="true" outlineLevel="0" collapsed="false">
      <c r="A56" s="2"/>
      <c r="B56" s="2"/>
      <c r="C56" s="2"/>
      <c r="D56" s="2"/>
      <c r="E56" s="2"/>
      <c r="F56" s="2"/>
      <c r="G56" s="2"/>
      <c r="H56" s="2"/>
      <c r="I56" s="2"/>
      <c r="J56" s="2"/>
      <c r="K56" s="2"/>
      <c r="O56" s="2"/>
      <c r="P56" s="2"/>
      <c r="Q56" s="2"/>
      <c r="R56" s="63"/>
      <c r="S56" s="63"/>
      <c r="T56" s="63"/>
      <c r="U56" s="63"/>
      <c r="V56" s="63"/>
      <c r="W56" s="63"/>
      <c r="X56" s="2"/>
      <c r="Y56" s="2"/>
      <c r="AW56" s="2"/>
    </row>
    <row r="57" customFormat="false" ht="15.75" hidden="false" customHeight="true" outlineLevel="0" collapsed="false">
      <c r="A57" s="2"/>
      <c r="B57" s="64"/>
      <c r="C57" s="2"/>
      <c r="D57" s="2"/>
      <c r="E57" s="2"/>
      <c r="F57" s="2"/>
      <c r="G57" s="2"/>
      <c r="H57" s="2"/>
      <c r="I57" s="2"/>
      <c r="J57" s="2"/>
      <c r="K57" s="2"/>
      <c r="O57" s="61"/>
      <c r="P57" s="2"/>
      <c r="Q57" s="2"/>
      <c r="R57" s="63"/>
      <c r="S57" s="63"/>
      <c r="T57" s="63"/>
      <c r="U57" s="63"/>
      <c r="V57" s="63"/>
      <c r="W57" s="63"/>
      <c r="X57" s="2"/>
      <c r="Y57" s="2"/>
      <c r="AW57" s="65"/>
    </row>
    <row r="58" customFormat="false" ht="15.75" hidden="false" customHeight="true" outlineLevel="0" collapsed="false">
      <c r="A58" s="2"/>
      <c r="B58" s="64"/>
      <c r="C58" s="2"/>
      <c r="D58" s="2"/>
      <c r="E58" s="2"/>
      <c r="F58" s="2"/>
      <c r="G58" s="2"/>
      <c r="H58" s="2"/>
      <c r="I58" s="2"/>
      <c r="J58" s="2"/>
      <c r="K58" s="2"/>
      <c r="O58" s="2"/>
      <c r="P58" s="2"/>
      <c r="Q58" s="2"/>
      <c r="R58" s="66"/>
      <c r="S58" s="66"/>
      <c r="T58" s="66"/>
      <c r="U58" s="66"/>
      <c r="V58" s="66"/>
      <c r="W58" s="66"/>
      <c r="X58" s="2"/>
      <c r="Y58" s="2"/>
      <c r="AW58" s="65"/>
    </row>
    <row r="59" customFormat="false" ht="15.75" hidden="false" customHeight="true" outlineLevel="0" collapsed="false">
      <c r="A59" s="2"/>
      <c r="B59" s="64"/>
      <c r="C59" s="2"/>
      <c r="D59" s="2"/>
      <c r="E59" s="2"/>
      <c r="F59" s="2"/>
      <c r="G59" s="2"/>
      <c r="H59" s="2"/>
      <c r="I59" s="2"/>
      <c r="J59" s="2"/>
      <c r="K59" s="2"/>
      <c r="O59" s="2"/>
      <c r="P59" s="2"/>
      <c r="Q59" s="2"/>
      <c r="R59" s="66"/>
      <c r="S59" s="66"/>
      <c r="T59" s="66"/>
      <c r="U59" s="66"/>
      <c r="V59" s="66"/>
      <c r="W59" s="66"/>
      <c r="X59" s="2"/>
      <c r="Y59" s="2"/>
    </row>
    <row r="60" customFormat="false" ht="15.75" hidden="false" customHeight="true" outlineLevel="0" collapsed="false">
      <c r="A60" s="2"/>
      <c r="B60" s="2"/>
      <c r="C60" s="2"/>
      <c r="D60" s="2"/>
      <c r="E60" s="2"/>
      <c r="F60" s="2"/>
      <c r="G60" s="2"/>
      <c r="H60" s="2"/>
      <c r="I60" s="2"/>
      <c r="J60" s="2"/>
      <c r="K60" s="2"/>
      <c r="O60" s="2"/>
      <c r="P60" s="2"/>
      <c r="Q60" s="2"/>
      <c r="R60" s="2"/>
      <c r="S60" s="2"/>
      <c r="T60" s="2"/>
      <c r="U60" s="2"/>
      <c r="V60" s="2"/>
      <c r="W60" s="2"/>
      <c r="X60" s="2"/>
      <c r="Y60" s="2"/>
    </row>
    <row r="61" customFormat="false" ht="15.75" hidden="false" customHeight="true" outlineLevel="0" collapsed="false">
      <c r="A61" s="2"/>
      <c r="B61" s="2"/>
      <c r="C61" s="2"/>
      <c r="D61" s="2"/>
      <c r="E61" s="2"/>
      <c r="F61" s="2"/>
      <c r="G61" s="2"/>
      <c r="H61" s="2"/>
      <c r="I61" s="2"/>
      <c r="J61" s="2"/>
      <c r="K61" s="2"/>
      <c r="O61" s="2"/>
      <c r="P61" s="2"/>
      <c r="Q61" s="2"/>
      <c r="R61" s="2"/>
      <c r="S61" s="2"/>
      <c r="T61" s="2"/>
      <c r="U61" s="2"/>
      <c r="V61" s="2"/>
      <c r="W61" s="2"/>
      <c r="X61" s="2"/>
      <c r="Y61" s="2"/>
    </row>
    <row r="62" customFormat="false" ht="15.75" hidden="false" customHeight="true" outlineLevel="0" collapsed="false">
      <c r="A62" s="2"/>
      <c r="B62" s="2"/>
      <c r="C62" s="2"/>
      <c r="D62" s="2"/>
      <c r="E62" s="2"/>
      <c r="F62" s="2"/>
      <c r="G62" s="2"/>
      <c r="H62" s="2"/>
      <c r="I62" s="2"/>
      <c r="J62" s="2"/>
      <c r="K62" s="2"/>
      <c r="O62" s="2"/>
      <c r="P62" s="2"/>
      <c r="Q62" s="2"/>
      <c r="R62" s="2"/>
      <c r="S62" s="2"/>
      <c r="T62" s="2"/>
      <c r="U62" s="2"/>
      <c r="V62" s="2"/>
      <c r="W62" s="2"/>
      <c r="X62" s="2"/>
      <c r="Y62" s="2"/>
    </row>
    <row r="63" customFormat="false" ht="15.75" hidden="false" customHeight="true" outlineLevel="0" collapsed="false">
      <c r="A63" s="2"/>
      <c r="B63" s="2"/>
      <c r="C63" s="2"/>
      <c r="D63" s="2"/>
      <c r="E63" s="2"/>
      <c r="F63" s="2"/>
      <c r="G63" s="2"/>
      <c r="H63" s="2"/>
      <c r="I63" s="2"/>
      <c r="J63" s="2"/>
      <c r="K63" s="2"/>
      <c r="O63" s="2"/>
      <c r="P63" s="2"/>
      <c r="Q63" s="2"/>
      <c r="R63" s="2"/>
      <c r="S63" s="2"/>
      <c r="T63" s="2"/>
      <c r="U63" s="67"/>
      <c r="V63" s="67"/>
      <c r="W63" s="67"/>
      <c r="X63" s="67"/>
      <c r="Y63" s="2"/>
    </row>
    <row r="64" customFormat="false" ht="15.75" hidden="false" customHeight="true" outlineLevel="0" collapsed="false">
      <c r="A64" s="2"/>
      <c r="B64" s="68"/>
      <c r="C64" s="68"/>
      <c r="D64" s="68"/>
      <c r="E64" s="2"/>
      <c r="F64" s="2"/>
      <c r="G64" s="2"/>
      <c r="H64" s="2"/>
      <c r="I64" s="2"/>
      <c r="J64" s="2"/>
      <c r="K64" s="2"/>
      <c r="O64" s="2"/>
      <c r="P64" s="2"/>
      <c r="Q64" s="2"/>
      <c r="R64" s="2"/>
      <c r="S64" s="2"/>
      <c r="T64" s="69"/>
      <c r="U64" s="69"/>
      <c r="V64" s="69"/>
      <c r="W64" s="69"/>
      <c r="X64" s="69"/>
      <c r="Y64" s="2"/>
    </row>
    <row r="65" customFormat="false" ht="9.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9.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9.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9.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9.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row r="1001" customFormat="false" ht="15.75" hidden="false" customHeight="true" outlineLevel="0" collapsed="false"/>
    <row r="1002" customFormat="false" ht="15.75" hidden="false" customHeight="true" outlineLevel="0" collapsed="false"/>
    <row r="1003" customFormat="false" ht="15.75" hidden="false" customHeight="true" outlineLevel="0" collapsed="false"/>
  </sheetData>
  <mergeCells count="185">
    <mergeCell ref="B2:D2"/>
    <mergeCell ref="E2:U2"/>
    <mergeCell ref="B8:L8"/>
    <mergeCell ref="B9:F9"/>
    <mergeCell ref="G9:L9"/>
    <mergeCell ref="B10:F10"/>
    <mergeCell ref="G10:L10"/>
    <mergeCell ref="Z10:AJ10"/>
    <mergeCell ref="B11:C11"/>
    <mergeCell ref="E11:F11"/>
    <mergeCell ref="H11:I11"/>
    <mergeCell ref="K11:L11"/>
    <mergeCell ref="N11:O11"/>
    <mergeCell ref="Q11:R11"/>
    <mergeCell ref="T11:U11"/>
    <mergeCell ref="W11:X11"/>
    <mergeCell ref="Z11:AA11"/>
    <mergeCell ref="AC11:AD11"/>
    <mergeCell ref="AF11:AG11"/>
    <mergeCell ref="AI11:AJ11"/>
    <mergeCell ref="B12:C12"/>
    <mergeCell ref="E12:F12"/>
    <mergeCell ref="H12:I12"/>
    <mergeCell ref="K12:L12"/>
    <mergeCell ref="N12:O12"/>
    <mergeCell ref="Q12:R12"/>
    <mergeCell ref="T12:U12"/>
    <mergeCell ref="W12:X12"/>
    <mergeCell ref="Z12:AA12"/>
    <mergeCell ref="AC12:AD12"/>
    <mergeCell ref="AF12:AG12"/>
    <mergeCell ref="AI12:AJ12"/>
    <mergeCell ref="B14:C14"/>
    <mergeCell ref="E14:F14"/>
    <mergeCell ref="H14:I14"/>
    <mergeCell ref="K14:L14"/>
    <mergeCell ref="N14:O14"/>
    <mergeCell ref="Q14:R14"/>
    <mergeCell ref="T14:U14"/>
    <mergeCell ref="W14:X14"/>
    <mergeCell ref="Z14:AA14"/>
    <mergeCell ref="AC14:AD14"/>
    <mergeCell ref="AF14:AG14"/>
    <mergeCell ref="AI14:AJ14"/>
    <mergeCell ref="B15:C15"/>
    <mergeCell ref="E15:F15"/>
    <mergeCell ref="H15:I15"/>
    <mergeCell ref="K15:L15"/>
    <mergeCell ref="N15:O15"/>
    <mergeCell ref="Q15:R15"/>
    <mergeCell ref="T15:U15"/>
    <mergeCell ref="W15:X15"/>
    <mergeCell ref="Z15:AA15"/>
    <mergeCell ref="AC15:AD15"/>
    <mergeCell ref="AF15:AG15"/>
    <mergeCell ref="AI15:AJ15"/>
    <mergeCell ref="B19:C19"/>
    <mergeCell ref="E19:F19"/>
    <mergeCell ref="H19:I19"/>
    <mergeCell ref="K19:L19"/>
    <mergeCell ref="N19:O19"/>
    <mergeCell ref="Q19:R19"/>
    <mergeCell ref="T19:U19"/>
    <mergeCell ref="W19:X19"/>
    <mergeCell ref="Z19:AA19"/>
    <mergeCell ref="AC19:AD19"/>
    <mergeCell ref="AF19:AG19"/>
    <mergeCell ref="AI19:AJ19"/>
    <mergeCell ref="B20:C20"/>
    <mergeCell ref="E20:F20"/>
    <mergeCell ref="H20:I20"/>
    <mergeCell ref="K20:L20"/>
    <mergeCell ref="N20:O20"/>
    <mergeCell ref="Q20:R20"/>
    <mergeCell ref="T20:U20"/>
    <mergeCell ref="W20:X20"/>
    <mergeCell ref="Z20:AA20"/>
    <mergeCell ref="AC20:AD20"/>
    <mergeCell ref="AF20:AG20"/>
    <mergeCell ref="AI20:AJ20"/>
    <mergeCell ref="B24:C24"/>
    <mergeCell ref="E24:F24"/>
    <mergeCell ref="H24:I24"/>
    <mergeCell ref="K24:L24"/>
    <mergeCell ref="N24:O24"/>
    <mergeCell ref="Q24:R24"/>
    <mergeCell ref="T24:U24"/>
    <mergeCell ref="W24:X24"/>
    <mergeCell ref="Z24:AA24"/>
    <mergeCell ref="AC24:AD24"/>
    <mergeCell ref="AF24:AG24"/>
    <mergeCell ref="AI24:AJ24"/>
    <mergeCell ref="B25:C25"/>
    <mergeCell ref="E25:F25"/>
    <mergeCell ref="H25:I25"/>
    <mergeCell ref="K25:L25"/>
    <mergeCell ref="N25:O25"/>
    <mergeCell ref="Q25:R25"/>
    <mergeCell ref="T25:U25"/>
    <mergeCell ref="W25:X25"/>
    <mergeCell ref="Z25:AA25"/>
    <mergeCell ref="AC25:AD25"/>
    <mergeCell ref="AF25:AG25"/>
    <mergeCell ref="AI25:AJ25"/>
    <mergeCell ref="B29:C29"/>
    <mergeCell ref="E29:F29"/>
    <mergeCell ref="H29:I29"/>
    <mergeCell ref="K29:L29"/>
    <mergeCell ref="N29:O29"/>
    <mergeCell ref="Q29:R29"/>
    <mergeCell ref="T29:U29"/>
    <mergeCell ref="W29:X29"/>
    <mergeCell ref="Z29:AA29"/>
    <mergeCell ref="AC29:AD29"/>
    <mergeCell ref="AF29:AG29"/>
    <mergeCell ref="AI29:AJ29"/>
    <mergeCell ref="B30:C30"/>
    <mergeCell ref="E30:F30"/>
    <mergeCell ref="H30:I30"/>
    <mergeCell ref="K30:L30"/>
    <mergeCell ref="N30:O30"/>
    <mergeCell ref="Q30:R30"/>
    <mergeCell ref="T30:U30"/>
    <mergeCell ref="W30:X30"/>
    <mergeCell ref="Z30:AA30"/>
    <mergeCell ref="AC30:AD30"/>
    <mergeCell ref="AF30:AG30"/>
    <mergeCell ref="AI30:AJ30"/>
    <mergeCell ref="AL33:AM33"/>
    <mergeCell ref="B34:C34"/>
    <mergeCell ref="E34:F34"/>
    <mergeCell ref="H34:I34"/>
    <mergeCell ref="K34:L34"/>
    <mergeCell ref="N34:O34"/>
    <mergeCell ref="Q34:R34"/>
    <mergeCell ref="T34:U34"/>
    <mergeCell ref="W34:X34"/>
    <mergeCell ref="Z34:AA34"/>
    <mergeCell ref="AC34:AD34"/>
    <mergeCell ref="AF34:AG34"/>
    <mergeCell ref="AI34:AJ34"/>
    <mergeCell ref="B35:C35"/>
    <mergeCell ref="E35:F35"/>
    <mergeCell ref="H35:I35"/>
    <mergeCell ref="K35:L35"/>
    <mergeCell ref="N35:O35"/>
    <mergeCell ref="Q35:R35"/>
    <mergeCell ref="T35:U35"/>
    <mergeCell ref="W35:X35"/>
    <mergeCell ref="Z35:AA35"/>
    <mergeCell ref="AC35:AD35"/>
    <mergeCell ref="AF35:AG35"/>
    <mergeCell ref="AI35:AJ35"/>
    <mergeCell ref="B39:C39"/>
    <mergeCell ref="E39:F39"/>
    <mergeCell ref="H39:I39"/>
    <mergeCell ref="K39:L39"/>
    <mergeCell ref="N39:O39"/>
    <mergeCell ref="Q39:R39"/>
    <mergeCell ref="T39:U39"/>
    <mergeCell ref="W39:X39"/>
    <mergeCell ref="Z39:AA39"/>
    <mergeCell ref="AC39:AD39"/>
    <mergeCell ref="AF39:AG39"/>
    <mergeCell ref="AI39:AJ39"/>
    <mergeCell ref="B40:C40"/>
    <mergeCell ref="E40:F40"/>
    <mergeCell ref="H40:I40"/>
    <mergeCell ref="K40:L40"/>
    <mergeCell ref="N40:O40"/>
    <mergeCell ref="Q40:R40"/>
    <mergeCell ref="T40:U40"/>
    <mergeCell ref="W40:X40"/>
    <mergeCell ref="Z40:AA40"/>
    <mergeCell ref="AC40:AD40"/>
    <mergeCell ref="AF40:AG40"/>
    <mergeCell ref="AI40:AJ40"/>
    <mergeCell ref="AO42:AP42"/>
    <mergeCell ref="F43:H43"/>
    <mergeCell ref="R43:T43"/>
    <mergeCell ref="R54:W55"/>
    <mergeCell ref="R56:W57"/>
    <mergeCell ref="U63:X63"/>
    <mergeCell ref="B64:D64"/>
    <mergeCell ref="T64:X64"/>
  </mergeCells>
  <conditionalFormatting sqref="B6 E6 H6 K6 N6 Q6 T6 W6 Z6 AC6 AF6 AI6">
    <cfRule type="expression" priority="2" aboveAverage="0" equalAverage="0" bottom="0" percent="0" rank="0" text="" dxfId="0">
      <formula>COUNTIF(#REF!,RIGHT(B12,1))&gt;0</formula>
    </cfRule>
  </conditionalFormatting>
  <conditionalFormatting sqref="C6 F6 I6 L6 O6 R6 U6 X6 AA6 AD6 AG6 AJ6">
    <cfRule type="expression" priority="3" aboveAverage="0" equalAverage="0" bottom="0" percent="0" rank="0" text="" dxfId="0">
      <formula>COUNTIF(#REF!,RIGHT(B12,1))&gt;0</formula>
    </cfRule>
  </conditionalFormatting>
  <conditionalFormatting sqref="C17 F17 I17 L17 O17 R17 U17 X17 AA17 AD17 AG17 AJ17 C22 F22 I22 L22 O22 R22 U22 X22 AA22 AD22 AG22 AJ22 C27 F27 I27 L27 O27 R27 U27 X27 AA27 AD27 AG27 AJ27 C32 F32 I32 L32 O32 R32 U32 X32 AA32 AD32 AG32 AJ32 C37 F37 I37 L37 O37 R37 U37 X37 AA37 AD37 AG37 AJ37 C42 F42 I42 L42 O42 R42 U42 X42 AA42 AD42 AG42 AJ42">
    <cfRule type="expression" priority="4" aboveAverage="0" equalAverage="0" bottom="0" percent="0" rank="0" text="" dxfId="1">
      <formula>AND(B15&lt;NOW()-0.125,C17="")</formula>
    </cfRule>
  </conditionalFormatting>
  <conditionalFormatting sqref="B17 E17 H17 K17 N17 Q17 T17 W17 Z17 AC17 AF17 AI17 B22 E22 H22 K22 N22 Q22 T22 W22 Z22 AC22 AF22 AI22 B27 E27 H27 K27 N27 Q27 T27 W27 Z27 AC27 AF27 AI27 B32 E32 H32 K32 N32 Q32 T32 W32 Z32 AC32 AF32 AI32 B37 E37 H37 K37 N37 Q37 T37 W37 Z37 AC37 AF37 AI37 B42 E42 H42 K42 N42 Q42 T42 W42 Z42 AC42 AF42 AI42">
    <cfRule type="expression" priority="5" aboveAverage="0" equalAverage="0" bottom="0" percent="0" rank="0" text="" dxfId="1">
      <formula>AND(B15&lt;NOW()-0.125,B17="")</formula>
    </cfRule>
  </conditionalFormatting>
  <conditionalFormatting sqref="B15 E15 H15 K15 N15 Q15 T15 W15 Z15 AC15 AF15 AI15 B20 E20 H20 K20 N20 Q20 T20 W20 Z20 AC20 AF20 AI20 B25 E25 H25 K25 N25 Q25 T25 W25 Z25 AC25 AF25 AI25 B30 E30 H30 K30 N30 Q30 T30 W30 Z30 AC30 AF30 AI30 B35 E35 H35 K35 N35 Q35 T35 W35 Z35 AC35 AF35 AI35 B40 E40 H40 K40 N40 Q40 T40 W40 Z40 AC40 AF40 AI40">
    <cfRule type="expression" priority="6" aboveAverage="0" equalAverage="0" bottom="0" percent="0" rank="0" text="" dxfId="2">
      <formula>INT(B15)=TODAY()</formula>
    </cfRule>
  </conditionalFormatting>
  <conditionalFormatting sqref="AO4:AV83 B4:AN33 B43:K57 O44:AL57 AM34:AN73 B34:AK42 O43:AK57">
    <cfRule type="expression" priority="7" aboveAverage="0" equalAverage="0" bottom="0" percent="0" rank="0" text="" dxfId="3">
      <formula>AND(B4=$AZ$13,B4&lt;&gt;"")</formula>
    </cfRule>
  </conditionalFormatting>
  <conditionalFormatting sqref="AO4:AV83 B4:AN33 B43:K57 O44:AL57 AM34:AN73 B34:AK42 O43:AK57">
    <cfRule type="expression" priority="8" aboveAverage="0" equalAverage="0" bottom="0" percent="0" rank="0" text="" dxfId="4">
      <formula>AND(B4=$AZ$12,B4&lt;&gt;"")</formula>
    </cfRule>
  </conditionalFormatting>
  <conditionalFormatting sqref="AO4:AV83 B4:AN33 B43:K57 O44:AL57 AM34:AN73 B34:AK42 O43:AK57">
    <cfRule type="expression" priority="9" aboveAverage="0" equalAverage="0" bottom="0" percent="0" rank="0" text="" dxfId="5">
      <formula>AND(B4=$AZ$11,B4&lt;&gt;"")</formula>
    </cfRule>
  </conditionalFormatting>
  <conditionalFormatting sqref="AO4:AV83 B4:AN33 B43:K57 O44:AL57 AM34:AN73 B34:AK42 O43:AK57">
    <cfRule type="expression" priority="10" aboveAverage="0" equalAverage="0" bottom="0" percent="0" rank="0" text="" dxfId="6">
      <formula>AND(B4=$AZ$10,B4&lt;&gt;"")</formula>
    </cfRule>
  </conditionalFormatting>
  <dataValidations count="1">
    <dataValidation allowBlank="true" errorStyle="stop" operator="between" showDropDown="false" showErrorMessage="true" showInputMessage="false" sqref="B17:C18 E17:F18 H17:I18 K17:L18 N17:O18 Q17:R18 T17:U18 W17:X18 Z17:AA18 AC17:AD18 AF17:AG18 AI17:AJ18 AL17:AM18 AO17:AP18 AR17:AS18 AU17:AV18 B22:C23 E22:F23 H22:I23 K22:L23 N22:O23 Q22:R23 T22:U23 W22:X23 Z22:AA23 AC22:AD23 AF22:AG23 AI22:AJ23 AL22:AM23 AO22:AP23 AR22:AS23 AU22:AV23 B27:C27 E27:F27 H27:I27 K27:L27 N27:O27 Q27:R27 T27:U27 W27:X27 Z27:AA27 AC27:AD27 AF27:AG27 AI27:AJ27 AL27:AM27 AO27:AP27 AR27:AS27 AU27:AV27 B32:C32 E32:F32 H32:I32 K32:L32 N32:O32 Q32:R32 T32:U32 W32:X32 Z32:AA32 AC32:AD32 AF32:AG32 AI32:AJ32 B37:C37 E37:F37 H37:I37 K37:L37 N37:O37 Q37:R37 T37:U37 W37:X37 Z37:AA37 AC37:AD37 AF37:AG37 AI37:AJ37 B42:C42 E42:F42 H42:I42 K42:L42 N42:O42 Q42:R42 T42:U42 W42:X42 Z42:AA42 AC42:AD42 AF42:AG42 AI42:AJ42" type="decimal">
      <formula1>0</formula1>
      <formula2>99</formula2>
    </dataValidation>
  </dataValidations>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3</TotalTime>
  <Application>LibreOffice/26.2.3.2$Windows_X86_64 LibreOffice_project/70e089b17412e4cb7773e41413306b17a2328c34</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2026-06-12T14:51:55Z</dcterms:created>
  <dc:creator/>
  <dc:description/>
  <dc:language>vi-VN</dc:language>
  <cp:lastModifiedBy/>
  <dcterms:modified xsi:type="dcterms:W3CDTF">2026-06-12T14:55:22Z</dcterms:modified>
  <cp:revision>1</cp:revision>
  <dc:subject/>
  <dc:title/>
</cp:coreProperties>
</file>