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1655" activeTab="0"/>
  </bookViews>
  <sheets>
    <sheet name="TinhGiaDienTu20032019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<sst xmlns="http://schemas.openxmlformats.org/spreadsheetml/2006/main" count="5" uniqueCount="5">
  <si>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 xml:space="preserve">Số kWh sử dụng trong tháng
 </t>
  </si>
  <si>
    <t xml:space="preserve">Số tiền phải thanh toán (VNĐ)
</t>
  </si>
  <si>
    <t xml:space="preserve">Số tiền chưa bao gồm VAT (VNĐ)
</t>
  </si>
  <si>
    <t xml:space="preserve">TÍNH TIỀN ĐIỆN SINH HOẠT
(Áp dụng từ ngày 04/05/2023)
</t>
  </si>
  <si>
    <r>
      <rPr>
        <b/>
        <sz val="22"/>
        <color indexed="8"/>
        <rFont val="Arial"/>
        <family val="2"/>
      </rPr>
      <t xml:space="preserve">Lưu ý khi sử dụng:
</t>
    </r>
    <r>
      <rPr>
        <sz val="22"/>
        <color indexed="8"/>
        <rFont val="Arial"/>
        <family val="2"/>
      </rPr>
      <t xml:space="preserve">
(1) Chỉ cần nhập số kWh điện mà nhà bạn đã sử dụng trong tháng vào ô màu vàng thì sẽ hiện ra số tiền phải thanh toán tại ô màu hồng.
(2) File này được lập dựa theo quy định tại điểm 4.1 Giá bán lẻ điện sinh hoạt của Phụ lục kèm theo Quyết định 1062/QĐ-BCT ngày 04/5/2023.</t>
    </r>
  </si>
</sst>
</file>

<file path=xl/styles.xml><?xml version="1.0" encoding="utf-8"?>
<styleSheet xmlns="http://schemas.openxmlformats.org/spreadsheetml/2006/main">
  <numFmts count="2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_(* #,##0.000_);_(* \(#,##0.000\);_(* &quot;-&quot;??_);_(@_)"/>
    <numFmt numFmtId="174" formatCode="_(* #,##0.0_);_(* \(#,##0.0\);_(* &quot;-&quot;??_);_(@_)"/>
    <numFmt numFmtId="175" formatCode="_(* #,##0_);_(* \(#,##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22"/>
      <color indexed="8"/>
      <name val="Arial"/>
      <family val="2"/>
    </font>
    <font>
      <b/>
      <sz val="2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5"/>
      <color indexed="8"/>
      <name val="Calibri"/>
      <family val="2"/>
    </font>
    <font>
      <b/>
      <sz val="22"/>
      <color indexed="8"/>
      <name val="Calibri"/>
      <family val="2"/>
    </font>
    <font>
      <sz val="22"/>
      <color indexed="9"/>
      <name val="Calibri"/>
      <family val="2"/>
    </font>
    <font>
      <sz val="15"/>
      <name val="Calibri"/>
      <family val="2"/>
    </font>
    <font>
      <b/>
      <sz val="22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5"/>
      <color theme="1"/>
      <name val="Calibri"/>
      <family val="2"/>
    </font>
    <font>
      <b/>
      <sz val="22"/>
      <color theme="1"/>
      <name val="Calibri"/>
      <family val="2"/>
    </font>
    <font>
      <sz val="22"/>
      <color theme="0"/>
      <name val="Calibri"/>
      <family val="2"/>
    </font>
    <font>
      <b/>
      <sz val="22"/>
      <color rgb="FFFF0000"/>
      <name val="Arial"/>
      <family val="2"/>
    </font>
    <font>
      <sz val="2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28" borderId="2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33" borderId="10" xfId="0" applyFont="1" applyFill="1" applyBorder="1" applyAlignment="1">
      <alignment wrapText="1"/>
    </xf>
    <xf numFmtId="0" fontId="43" fillId="33" borderId="0" xfId="0" applyFont="1" applyFill="1" applyAlignment="1">
      <alignment/>
    </xf>
    <xf numFmtId="0" fontId="42" fillId="34" borderId="10" xfId="0" applyFont="1" applyFill="1" applyBorder="1" applyAlignment="1">
      <alignment horizontal="center"/>
    </xf>
    <xf numFmtId="0" fontId="23" fillId="0" borderId="0" xfId="0" applyFont="1" applyAlignment="1">
      <alignment/>
    </xf>
    <xf numFmtId="0" fontId="23" fillId="33" borderId="0" xfId="0" applyFont="1" applyFill="1" applyAlignment="1">
      <alignment/>
    </xf>
    <xf numFmtId="175" fontId="42" fillId="35" borderId="10" xfId="41" applyNumberFormat="1" applyFont="1" applyFill="1" applyBorder="1" applyAlignment="1">
      <alignment horizontal="center"/>
    </xf>
    <xf numFmtId="175" fontId="42" fillId="36" borderId="10" xfId="41" applyNumberFormat="1" applyFont="1" applyFill="1" applyBorder="1" applyAlignment="1">
      <alignment horizontal="center"/>
    </xf>
    <xf numFmtId="0" fontId="44" fillId="33" borderId="11" xfId="0" applyFont="1" applyFill="1" applyBorder="1" applyAlignment="1">
      <alignment horizontal="center" wrapText="1"/>
    </xf>
    <xf numFmtId="0" fontId="44" fillId="33" borderId="12" xfId="0" applyFont="1" applyFill="1" applyBorder="1" applyAlignment="1">
      <alignment horizontal="center"/>
    </xf>
    <xf numFmtId="0" fontId="44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 wrapText="1"/>
    </xf>
    <xf numFmtId="0" fontId="45" fillId="33" borderId="14" xfId="0" applyFont="1" applyFill="1" applyBorder="1" applyAlignment="1">
      <alignment horizontal="center" wrapText="1"/>
    </xf>
    <xf numFmtId="0" fontId="45" fillId="33" borderId="0" xfId="0" applyFont="1" applyFill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PageLayoutView="0" workbookViewId="0" topLeftCell="A1">
      <selection activeCell="B14" sqref="B14"/>
    </sheetView>
  </sheetViews>
  <sheetFormatPr defaultColWidth="9.140625" defaultRowHeight="15"/>
  <cols>
    <col min="1" max="1" width="52.00390625" style="1" bestFit="1" customWidth="1"/>
    <col min="2" max="2" width="60.8515625" style="1" bestFit="1" customWidth="1"/>
    <col min="3" max="3" width="55.57421875" style="1" bestFit="1" customWidth="1"/>
    <col min="4" max="5" width="9.28125" style="1" bestFit="1" customWidth="1"/>
    <col min="6" max="6" width="14.57421875" style="1" bestFit="1" customWidth="1"/>
    <col min="7" max="16384" width="9.140625" style="1" customWidth="1"/>
  </cols>
  <sheetData>
    <row r="1" spans="1:7" ht="94.5" customHeight="1">
      <c r="A1" s="9" t="s">
        <v>3</v>
      </c>
      <c r="B1" s="10"/>
      <c r="C1" s="11"/>
      <c r="D1" s="3"/>
      <c r="E1" s="3"/>
      <c r="F1" s="3"/>
      <c r="G1" s="5"/>
    </row>
    <row r="2" spans="1:7" ht="79.5" customHeight="1">
      <c r="A2" s="2" t="s">
        <v>0</v>
      </c>
      <c r="B2" s="2" t="s">
        <v>2</v>
      </c>
      <c r="C2" s="2" t="s">
        <v>1</v>
      </c>
      <c r="D2" s="3"/>
      <c r="E2" s="3"/>
      <c r="F2" s="3"/>
      <c r="G2" s="5"/>
    </row>
    <row r="3" spans="1:7" ht="73.5" customHeight="1">
      <c r="A3" s="4">
        <v>405</v>
      </c>
      <c r="B3" s="7">
        <f>SUM(F3:F8)</f>
        <v>951275</v>
      </c>
      <c r="C3" s="8">
        <f>B3*1.1</f>
        <v>1046402.5000000001</v>
      </c>
      <c r="D3" s="3">
        <f>A3</f>
        <v>405</v>
      </c>
      <c r="E3" s="3">
        <f>IF(D3&lt;50,D3,50)</f>
        <v>50</v>
      </c>
      <c r="F3" s="3">
        <f>E3*1728</f>
        <v>86400</v>
      </c>
      <c r="G3" s="5"/>
    </row>
    <row r="4" spans="1:7" ht="28.5">
      <c r="A4" s="12" t="s">
        <v>4</v>
      </c>
      <c r="B4" s="13"/>
      <c r="C4" s="13"/>
      <c r="D4" s="3">
        <f>A3-50</f>
        <v>355</v>
      </c>
      <c r="E4" s="3">
        <f>IF(D4&lt;0,0,IF(D4&lt;50,D4,50))</f>
        <v>50</v>
      </c>
      <c r="F4" s="3">
        <f>E4*1786</f>
        <v>89300</v>
      </c>
      <c r="G4" s="5"/>
    </row>
    <row r="5" spans="1:7" ht="28.5" customHeight="1">
      <c r="A5" s="14"/>
      <c r="B5" s="14"/>
      <c r="C5" s="14"/>
      <c r="D5" s="3">
        <f>A3-100</f>
        <v>305</v>
      </c>
      <c r="E5" s="3">
        <f>IF(D5&lt;0,0,IF(D5&lt;100,D5,100))</f>
        <v>100</v>
      </c>
      <c r="F5" s="3">
        <f>E5*2074</f>
        <v>207400</v>
      </c>
      <c r="G5" s="5"/>
    </row>
    <row r="6" spans="1:7" ht="28.5">
      <c r="A6" s="14"/>
      <c r="B6" s="14"/>
      <c r="C6" s="14"/>
      <c r="D6" s="3">
        <f>A3-200</f>
        <v>205</v>
      </c>
      <c r="E6" s="3">
        <f>IF(D6&lt;0,0,IF(D6&lt;100,D6,100))</f>
        <v>100</v>
      </c>
      <c r="F6" s="3">
        <f>E6*2612</f>
        <v>261200</v>
      </c>
      <c r="G6" s="5"/>
    </row>
    <row r="7" spans="1:7" ht="28.5">
      <c r="A7" s="14"/>
      <c r="B7" s="14"/>
      <c r="C7" s="14"/>
      <c r="D7" s="3">
        <f>A3-300</f>
        <v>105</v>
      </c>
      <c r="E7" s="3">
        <f>IF(D7&lt;0,0,IF(D7&lt;100,D7,100))</f>
        <v>100</v>
      </c>
      <c r="F7" s="3">
        <f>E7*2919</f>
        <v>291900</v>
      </c>
      <c r="G7" s="5"/>
    </row>
    <row r="8" spans="1:7" ht="28.5">
      <c r="A8" s="14"/>
      <c r="B8" s="14"/>
      <c r="C8" s="14"/>
      <c r="D8" s="3">
        <f>A3-400</f>
        <v>5</v>
      </c>
      <c r="E8" s="3">
        <f>IF(D8&lt;0,0,D8)</f>
        <v>5</v>
      </c>
      <c r="F8" s="3">
        <f>E8*3015</f>
        <v>15075</v>
      </c>
      <c r="G8" s="5"/>
    </row>
    <row r="9" spans="1:7" ht="19.5" customHeight="1">
      <c r="A9" s="14"/>
      <c r="B9" s="14"/>
      <c r="C9" s="14"/>
      <c r="D9" s="6"/>
      <c r="E9" s="6"/>
      <c r="F9" s="6"/>
      <c r="G9" s="5"/>
    </row>
    <row r="10" spans="1:7" ht="19.5" customHeight="1">
      <c r="A10" s="14"/>
      <c r="B10" s="14"/>
      <c r="C10" s="14"/>
      <c r="D10" s="6"/>
      <c r="E10" s="6"/>
      <c r="F10" s="6"/>
      <c r="G10" s="5"/>
    </row>
    <row r="11" spans="1:7" ht="19.5" customHeight="1">
      <c r="A11" s="14"/>
      <c r="B11" s="14"/>
      <c r="C11" s="14"/>
      <c r="D11" s="6"/>
      <c r="E11" s="6"/>
      <c r="F11" s="6"/>
      <c r="G11" s="5"/>
    </row>
    <row r="12" spans="1:7" ht="19.5" customHeight="1">
      <c r="A12" s="14"/>
      <c r="B12" s="14"/>
      <c r="C12" s="14"/>
      <c r="D12" s="6"/>
      <c r="E12" s="6"/>
      <c r="F12" s="6"/>
      <c r="G12" s="5"/>
    </row>
    <row r="13" spans="1:7" ht="19.5" customHeight="1">
      <c r="A13" s="14"/>
      <c r="B13" s="14"/>
      <c r="C13" s="14"/>
      <c r="D13" s="6"/>
      <c r="E13" s="6"/>
      <c r="F13" s="6"/>
      <c r="G13" s="5"/>
    </row>
    <row r="14" spans="4:6" ht="19.5">
      <c r="D14" s="5"/>
      <c r="E14" s="5"/>
      <c r="F14" s="5"/>
    </row>
  </sheetData>
  <sheetProtection/>
  <mergeCells count="2">
    <mergeCell ref="A1:C1"/>
    <mergeCell ref="A4:C13"/>
  </mergeCells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2023-05-05T03:10:47Z</dcterms:modified>
  <cp:category/>
  <cp:version/>
  <cp:contentType/>
  <cp:contentStatus/>
</cp:coreProperties>
</file>