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
    </mc:Choice>
  </mc:AlternateContent>
  <bookViews>
    <workbookView xWindow="0" yWindow="0" windowWidth="20490" windowHeight="745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7" i="1" l="1"/>
  <c r="G5" i="1"/>
  <c r="G6" i="1" s="1"/>
  <c r="G8" i="1" s="1"/>
  <c r="E13" i="1"/>
  <c r="E12" i="1"/>
  <c r="G4" i="1" l="1"/>
  <c r="E18" i="1" l="1"/>
  <c r="E14" i="1"/>
  <c r="E17" i="1"/>
  <c r="E16" i="1"/>
  <c r="E15" i="1"/>
</calcChain>
</file>

<file path=xl/sharedStrings.xml><?xml version="1.0" encoding="utf-8"?>
<sst xmlns="http://schemas.openxmlformats.org/spreadsheetml/2006/main" count="24" uniqueCount="24">
  <si>
    <t>Thu nhập chịu thuế</t>
  </si>
  <si>
    <t>Số lượng NPT</t>
  </si>
  <si>
    <t>Tổng số tiền giảm trừ gia cảnh</t>
  </si>
  <si>
    <t>Từ thiện, nhân đạo khuyến học</t>
  </si>
  <si>
    <t>Bảo hiểm được trừ</t>
  </si>
  <si>
    <t>Quỹ hưu trí tự nguyện được trừ</t>
  </si>
  <si>
    <t>Số thuế đã khấu trừ</t>
  </si>
  <si>
    <t>Dữ liệu quyết toán thuế TNCN (tra cứu trên eTaxMobile)</t>
  </si>
  <si>
    <t>Thu nhập tính thuế (năm)</t>
  </si>
  <si>
    <t>Thu nhập tính thuế (tháng)</t>
  </si>
  <si>
    <t>Thuế TNCN phải nộp (tháng)</t>
  </si>
  <si>
    <t>Thuế TNCN phải nộp (năm)</t>
  </si>
  <si>
    <t>Tiền hoàn thuế TNCN</t>
  </si>
  <si>
    <t>Bảng tính tiền thuế TNCN được hoàn</t>
  </si>
  <si>
    <t>Bảng tính tiền thuế TNCN phải nộp</t>
  </si>
  <si>
    <t>Bậc 1</t>
  </si>
  <si>
    <t>Bậc 2</t>
  </si>
  <si>
    <t>Bậc 3</t>
  </si>
  <si>
    <t>Bậc 4</t>
  </si>
  <si>
    <t>Bậc 5</t>
  </si>
  <si>
    <t>Bậc 6</t>
  </si>
  <si>
    <t>Bậc 7</t>
  </si>
  <si>
    <t>FILE EXCEL TÍNH TIỀN HOÀN THUẾ TNCN (KỲ TÍNH THUẾ 2025)</t>
  </si>
  <si>
    <r>
      <rPr>
        <b/>
        <sz val="14"/>
        <color rgb="FFFF0000"/>
        <rFont val="Times New Roman"/>
        <family val="1"/>
      </rPr>
      <t>Hướng dẫn tính tiền hoàn thuế TNCN</t>
    </r>
    <r>
      <rPr>
        <sz val="14"/>
        <color theme="1"/>
        <rFont val="Times New Roman"/>
        <family val="1"/>
      </rPr>
      <t xml:space="preserve">
Đối với </t>
    </r>
    <r>
      <rPr>
        <b/>
        <i/>
        <sz val="14"/>
        <color theme="1"/>
        <rFont val="Times New Roman"/>
        <family val="1"/>
      </rPr>
      <t>Bảng dữ liệu quyết toán thuế TNCN (màu cam)</t>
    </r>
    <r>
      <rPr>
        <sz val="14"/>
        <color theme="1"/>
        <rFont val="Times New Roman"/>
        <family val="1"/>
      </rPr>
      <t>: NNT thực hiện tra cứu số liệu trên EtaxMobile để có số liệu chính xác nhất. Sau đó, nhập các số liệu lương ứng vào bảng trên. Kết quả sẽ đươc tính tự động tại "</t>
    </r>
    <r>
      <rPr>
        <b/>
        <i/>
        <sz val="14"/>
        <color theme="1"/>
        <rFont val="Times New Roman"/>
        <family val="1"/>
      </rPr>
      <t>Bảng tính tiền hoàn thuế TNCN</t>
    </r>
    <r>
      <rPr>
        <sz val="14"/>
        <color theme="1"/>
        <rFont val="Times New Roman"/>
        <family val="1"/>
      </rPr>
      <t xml:space="preserve">" (màu xanh).
</t>
    </r>
    <r>
      <rPr>
        <b/>
        <sz val="14"/>
        <color theme="1"/>
        <rFont val="Times New Roman"/>
        <family val="1"/>
      </rPr>
      <t>Cách tra cứu trên eTaxMobile như sau:</t>
    </r>
    <r>
      <rPr>
        <sz val="14"/>
        <color theme="1"/>
        <rFont val="Times New Roman"/>
        <family val="1"/>
      </rPr>
      <t xml:space="preserve">
</t>
    </r>
    <r>
      <rPr>
        <sz val="14"/>
        <color rgb="FFFF0000"/>
        <rFont val="Times New Roman"/>
        <family val="1"/>
      </rPr>
      <t>Đăng nhập eTaxMobile =&gt; Tra cứu thông tin quyết toán =&gt; Chọn năm quyết toán 2025 =&gt; Tra cứu =&gt; Click biểu tượng hình mắt xem =&gt; Xem chi tiết</t>
    </r>
    <r>
      <rPr>
        <sz val="14"/>
        <color theme="1"/>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</si>
</sst>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163"/>
      <scheme val="minor"/>
    </font>
    <font>
      <sz val="14"/>
      <color theme="1"/>
      <name val="Times New Roman"/>
      <family val="1"/>
    </font>
    <font>
      <b/>
      <sz val="14"/>
      <color rgb="FFFF0000"/>
      <name val="Times New Roman"/>
      <family val="1"/>
    </font>
    <font>
      <b/>
      <sz val="14"/>
      <color theme="1"/>
      <name val="Times New Roman"/>
      <family val="1"/>
    </font>
    <font>
      <sz val="14"/>
      <color theme="0"/>
      <name val="Times New Roman"/>
      <family val="1"/>
    </font>
    <font>
      <sz val="14"/>
      <name val="Times New Roman"/>
      <family val="1"/>
    </font>
    <font>
      <b/>
      <i/>
      <sz val="14"/>
      <color theme="1"/>
      <name val="Times New Roman"/>
      <family val="1"/>
    </font>
    <font>
      <sz val="14"/>
      <color rgb="FFFF0000"/>
      <name val="Times New Roman"/>
      <family val="1"/>
    </font>
  </fonts>
  <fills count="9">
    <fill>
      <patternFill patternType="none"/>
    </fill>
    <fill>
      <patternFill patternType="gray125"/>
    </fill>
    <fill>
      <patternFill patternType="solid">
        <fgColor theme="5" tint="0.79998168889431442"/>
        <bgColor indexed="64"/>
      </patternFill>
    </fill>
    <fill>
      <patternFill patternType="solid">
        <fgColor theme="5"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7" tint="0.39997558519241921"/>
        <bgColor indexed="64"/>
      </patternFill>
    </fill>
    <fill>
      <patternFill patternType="solid">
        <fgColor theme="9"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1" fillId="2" borderId="1" xfId="0" applyFont="1" applyFill="1" applyBorder="1" applyAlignment="1">
      <alignment vertical="center" wrapText="1"/>
    </xf>
    <xf numFmtId="3" fontId="1"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3" fontId="1" fillId="5" borderId="1" xfId="0" applyNumberFormat="1" applyFont="1" applyFill="1" applyBorder="1"/>
    <xf numFmtId="3" fontId="2" fillId="5" borderId="1" xfId="0" applyNumberFormat="1" applyFont="1" applyFill="1" applyBorder="1"/>
    <xf numFmtId="0" fontId="4" fillId="0" borderId="0" xfId="0" applyFont="1" applyBorder="1"/>
    <xf numFmtId="3" fontId="4" fillId="6" borderId="0" xfId="0" applyNumberFormat="1" applyFont="1" applyFill="1" applyBorder="1"/>
    <xf numFmtId="0" fontId="5" fillId="0" borderId="0" xfId="0" applyFont="1"/>
    <xf numFmtId="0" fontId="4" fillId="0" borderId="0" xfId="0" applyFont="1"/>
    <xf numFmtId="0" fontId="2" fillId="5" borderId="1" xfId="0" applyFont="1" applyFill="1" applyBorder="1" applyAlignment="1">
      <alignment horizontal="center"/>
    </xf>
    <xf numFmtId="0" fontId="3" fillId="4" borderId="1" xfId="0" applyFont="1" applyFill="1" applyBorder="1" applyAlignment="1">
      <alignment horizontal="center"/>
    </xf>
    <xf numFmtId="0" fontId="3" fillId="7" borderId="0" xfId="0" applyFont="1" applyFill="1" applyAlignment="1">
      <alignment horizontal="center" vertical="center"/>
    </xf>
    <xf numFmtId="0" fontId="3" fillId="3" borderId="1" xfId="0" applyFont="1" applyFill="1" applyBorder="1" applyAlignment="1">
      <alignment horizontal="center"/>
    </xf>
    <xf numFmtId="0" fontId="1" fillId="5" borderId="1" xfId="0" applyFont="1" applyFill="1" applyBorder="1" applyAlignment="1">
      <alignment horizontal="center"/>
    </xf>
    <xf numFmtId="0" fontId="1" fillId="8"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zoomScale="85" zoomScaleNormal="85" workbookViewId="0">
      <selection activeCell="G12" sqref="G12"/>
    </sheetView>
  </sheetViews>
  <sheetFormatPr defaultColWidth="9.140625" defaultRowHeight="18.75" x14ac:dyDescent="0.3"/>
  <cols>
    <col min="1" max="1" width="42.140625" style="1" customWidth="1"/>
    <col min="2" max="2" width="34.85546875" style="1" customWidth="1"/>
    <col min="3" max="5" width="9.140625" style="1"/>
    <col min="6" max="6" width="16.42578125" style="1" customWidth="1"/>
    <col min="7" max="7" width="16.28515625" style="1" customWidth="1"/>
    <col min="8" max="16384" width="9.140625" style="1"/>
  </cols>
  <sheetData>
    <row r="1" spans="1:9" x14ac:dyDescent="0.3">
      <c r="A1" s="13" t="s">
        <v>22</v>
      </c>
      <c r="B1" s="13"/>
      <c r="C1" s="13"/>
      <c r="D1" s="13"/>
      <c r="E1" s="13"/>
      <c r="F1" s="13"/>
      <c r="G1" s="13"/>
    </row>
    <row r="2" spans="1:9" x14ac:dyDescent="0.3">
      <c r="A2" s="13"/>
      <c r="B2" s="13"/>
      <c r="C2" s="13"/>
      <c r="D2" s="13"/>
      <c r="E2" s="13"/>
      <c r="F2" s="13"/>
      <c r="G2" s="13"/>
    </row>
    <row r="3" spans="1:9" x14ac:dyDescent="0.3">
      <c r="A3" s="14" t="s">
        <v>7</v>
      </c>
      <c r="B3" s="14"/>
      <c r="D3" s="12" t="s">
        <v>13</v>
      </c>
      <c r="E3" s="12"/>
      <c r="F3" s="12"/>
      <c r="G3" s="12"/>
    </row>
    <row r="4" spans="1:9" x14ac:dyDescent="0.3">
      <c r="A4" s="2" t="s">
        <v>0</v>
      </c>
      <c r="B4" s="3">
        <v>140759000</v>
      </c>
      <c r="D4" s="15" t="s">
        <v>8</v>
      </c>
      <c r="E4" s="15"/>
      <c r="F4" s="15"/>
      <c r="G4" s="5">
        <f>B4-(B6+B7+B8+B9)</f>
        <v>2018000</v>
      </c>
    </row>
    <row r="5" spans="1:9" x14ac:dyDescent="0.3">
      <c r="A5" s="2" t="s">
        <v>1</v>
      </c>
      <c r="B5" s="4">
        <v>0</v>
      </c>
      <c r="D5" s="15" t="s">
        <v>9</v>
      </c>
      <c r="E5" s="15"/>
      <c r="F5" s="15"/>
      <c r="G5" s="5">
        <f>G4/12</f>
        <v>168166.66666666666</v>
      </c>
    </row>
    <row r="6" spans="1:9" ht="21" customHeight="1" x14ac:dyDescent="0.3">
      <c r="A6" s="2" t="s">
        <v>2</v>
      </c>
      <c r="B6" s="3">
        <v>132000000</v>
      </c>
      <c r="D6" s="15" t="s">
        <v>10</v>
      </c>
      <c r="E6" s="15"/>
      <c r="F6" s="15"/>
      <c r="G6" s="5">
        <f>IF(G5&lt;=5000000,G5*5%,IF(G5&lt;=10000000,G5*10%-250000,IF(G5&lt;=18000000,G5*15%-750000,IF(G5&lt;=32000000,G5*20%-1650000,IF(G5&lt;=52000000,G5*25%-3250000,IF(G5&lt;=80000000,G5*30%-5850000,G5*35%-9850000))))))</f>
        <v>8408.3333333333339</v>
      </c>
    </row>
    <row r="7" spans="1:9" ht="18.75" customHeight="1" x14ac:dyDescent="0.3">
      <c r="A7" s="2" t="s">
        <v>3</v>
      </c>
      <c r="B7" s="4">
        <v>0</v>
      </c>
      <c r="D7" s="15" t="s">
        <v>11</v>
      </c>
      <c r="E7" s="15"/>
      <c r="F7" s="15"/>
      <c r="G7" s="5">
        <f>G6*12</f>
        <v>100900</v>
      </c>
    </row>
    <row r="8" spans="1:9" x14ac:dyDescent="0.3">
      <c r="A8" s="2" t="s">
        <v>4</v>
      </c>
      <c r="B8" s="3">
        <v>6741000</v>
      </c>
      <c r="D8" s="11" t="s">
        <v>12</v>
      </c>
      <c r="E8" s="11"/>
      <c r="F8" s="11"/>
      <c r="G8" s="6">
        <f>B10-G7</f>
        <v>301641</v>
      </c>
    </row>
    <row r="9" spans="1:9" ht="17.25" customHeight="1" x14ac:dyDescent="0.3">
      <c r="A9" s="2" t="s">
        <v>5</v>
      </c>
      <c r="B9" s="4">
        <v>0</v>
      </c>
    </row>
    <row r="10" spans="1:9" x14ac:dyDescent="0.3">
      <c r="A10" s="2" t="s">
        <v>6</v>
      </c>
      <c r="B10" s="3">
        <v>402541</v>
      </c>
      <c r="C10" s="10"/>
      <c r="D10" s="10"/>
      <c r="E10" s="10"/>
      <c r="F10" s="10"/>
      <c r="G10" s="10"/>
      <c r="H10" s="10"/>
      <c r="I10" s="10"/>
    </row>
    <row r="11" spans="1:9" x14ac:dyDescent="0.3">
      <c r="C11" s="10"/>
      <c r="D11" s="7" t="s">
        <v>14</v>
      </c>
      <c r="E11" s="7"/>
      <c r="F11" s="7"/>
      <c r="G11" s="10"/>
      <c r="H11" s="10"/>
      <c r="I11" s="10"/>
    </row>
    <row r="12" spans="1:9" ht="181.5" customHeight="1" x14ac:dyDescent="0.3">
      <c r="A12" s="16" t="s">
        <v>23</v>
      </c>
      <c r="B12" s="16"/>
      <c r="C12" s="10"/>
      <c r="D12" s="7" t="s">
        <v>15</v>
      </c>
      <c r="E12" s="8">
        <f>IF(G5&lt;=5000000,G5*5%,0)</f>
        <v>8408.3333333333339</v>
      </c>
      <c r="F12" s="7"/>
      <c r="G12" s="10"/>
      <c r="H12" s="10"/>
      <c r="I12" s="10"/>
    </row>
    <row r="13" spans="1:9" x14ac:dyDescent="0.3">
      <c r="C13" s="10"/>
      <c r="D13" s="7" t="s">
        <v>16</v>
      </c>
      <c r="E13" s="7">
        <f>IF(5000000&lt;G5&lt;=10000000,10%*G5-250000,0)</f>
        <v>0</v>
      </c>
      <c r="F13" s="7"/>
      <c r="G13" s="10"/>
      <c r="H13" s="10"/>
      <c r="I13" s="10"/>
    </row>
    <row r="14" spans="1:9" x14ac:dyDescent="0.3">
      <c r="C14" s="10"/>
      <c r="D14" s="7" t="s">
        <v>17</v>
      </c>
      <c r="E14" s="7">
        <f>IF(10000000&lt;G5&lt;=18000000,15%*G5-750000,0)</f>
        <v>0</v>
      </c>
      <c r="F14" s="7"/>
      <c r="G14" s="10"/>
      <c r="H14" s="10"/>
      <c r="I14" s="10"/>
    </row>
    <row r="15" spans="1:9" x14ac:dyDescent="0.3">
      <c r="C15" s="10"/>
      <c r="D15" s="7" t="s">
        <v>18</v>
      </c>
      <c r="E15" s="7">
        <f>IF(18000000&lt;G5&lt;=32000000,20%*G5-1650000,0)</f>
        <v>0</v>
      </c>
      <c r="F15" s="7"/>
      <c r="G15" s="10"/>
      <c r="H15" s="10"/>
      <c r="I15" s="10"/>
    </row>
    <row r="16" spans="1:9" x14ac:dyDescent="0.3">
      <c r="C16" s="10"/>
      <c r="D16" s="7" t="s">
        <v>19</v>
      </c>
      <c r="E16" s="7">
        <f>IF(32000000&lt;G5&lt;=52000000,25%*G5-3250000,0)</f>
        <v>0</v>
      </c>
      <c r="F16" s="7"/>
      <c r="G16" s="10"/>
      <c r="H16" s="10"/>
      <c r="I16" s="10"/>
    </row>
    <row r="17" spans="3:9" x14ac:dyDescent="0.3">
      <c r="C17" s="10"/>
      <c r="D17" s="7" t="s">
        <v>20</v>
      </c>
      <c r="E17" s="7">
        <f>IF(52000000&lt;G5&lt;=80000000,30%*G5-5850000,0)</f>
        <v>0</v>
      </c>
      <c r="F17" s="7"/>
      <c r="G17" s="10"/>
      <c r="H17" s="10"/>
      <c r="I17" s="10"/>
    </row>
    <row r="18" spans="3:9" x14ac:dyDescent="0.3">
      <c r="C18" s="10"/>
      <c r="D18" s="7" t="s">
        <v>21</v>
      </c>
      <c r="E18" s="7">
        <f>IF(G5&gt;80000000,35%*G5-9850000,0)</f>
        <v>0</v>
      </c>
      <c r="F18" s="7"/>
      <c r="G18" s="10"/>
      <c r="H18" s="10"/>
      <c r="I18" s="10"/>
    </row>
    <row r="19" spans="3:9" x14ac:dyDescent="0.3">
      <c r="C19" s="10"/>
      <c r="D19" s="10"/>
      <c r="E19" s="10"/>
      <c r="F19" s="10"/>
      <c r="G19" s="10"/>
      <c r="H19" s="10"/>
      <c r="I19" s="10"/>
    </row>
    <row r="20" spans="3:9" x14ac:dyDescent="0.3">
      <c r="C20" s="10"/>
      <c r="D20" s="10"/>
      <c r="E20" s="10"/>
      <c r="F20" s="10"/>
      <c r="G20" s="10"/>
      <c r="H20" s="10"/>
      <c r="I20" s="10"/>
    </row>
    <row r="21" spans="3:9" x14ac:dyDescent="0.3">
      <c r="C21" s="9"/>
      <c r="D21" s="9"/>
      <c r="E21" s="9"/>
      <c r="F21" s="9"/>
      <c r="G21" s="9"/>
      <c r="H21" s="9"/>
    </row>
    <row r="22" spans="3:9" x14ac:dyDescent="0.3">
      <c r="C22" s="9"/>
      <c r="D22" s="9"/>
      <c r="E22" s="9"/>
      <c r="F22" s="9"/>
      <c r="G22" s="9"/>
      <c r="H22" s="9"/>
    </row>
  </sheetData>
  <mergeCells count="9">
    <mergeCell ref="A12:B12"/>
    <mergeCell ref="D8:F8"/>
    <mergeCell ref="D3:G3"/>
    <mergeCell ref="A1:G2"/>
    <mergeCell ref="A3:B3"/>
    <mergeCell ref="D7:F7"/>
    <mergeCell ref="D4:F4"/>
    <mergeCell ref="D5:F5"/>
    <mergeCell ref="D6:F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2026-04-10T04:41:41Z</dcterms:created>
  <dcterms:modified xsi:type="dcterms:W3CDTF">2026-04-11T03:04:29Z</dcterms:modified>
</cp:coreProperties>
</file>