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Override PartName="/xl/commentsmeta4"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2"/>
  <workbookPr/>
  <mc:AlternateContent xmlns:mc="http://schemas.openxmlformats.org/markup-compatibility/2006">
    <mc:Choice Requires="x15">
      <x15ac:absPath xmlns:x15ac="http://schemas.microsoft.com/office/spreadsheetml/2010/11/ac" url="C:\Users\My_PC\Downloads\"/>
    </mc:Choice>
  </mc:AlternateContent>
  <xr:revisionPtr revIDLastSave="0" documentId="13_ncr:1_{7C120153-8DAB-469C-A517-D4AF51BDDF0E}" xr6:coauthVersionLast="47" xr6:coauthVersionMax="47" xr10:uidLastSave="{00000000-0000-0000-0000-000000000000}"/>
  <bookViews>
    <workbookView xWindow="-120" yWindow="-120" windowWidth="21840" windowHeight="13140" activeTab="5" xr2:uid="{00000000-000D-0000-FFFF-FFFF00000000}"/>
  </bookViews>
  <sheets>
    <sheet name="HD" sheetId="1" r:id="rId1"/>
    <sheet name="DSSM" sheetId="2" r:id="rId2"/>
    <sheet name="DSKH" sheetId="3" r:id="rId3"/>
    <sheet name="NKMB" sheetId="4" r:id="rId4"/>
    <sheet name="NKTT" sheetId="5" r:id="rId5"/>
    <sheet name="BAOCAO" sheetId="6" r:id="rId6"/>
  </sheets>
  <definedNames>
    <definedName name="_xlnm._FilterDatabase" localSheetId="2" hidden="1">DSKH!$A$6:$AE$303</definedName>
    <definedName name="_xlnm._FilterDatabase" localSheetId="1" hidden="1">DSSM!$A$6:$I$103</definedName>
    <definedName name="_xlnm._FilterDatabase" localSheetId="3" hidden="1">NKMB!$A$6:$S$1000</definedName>
    <definedName name="_xlnm._FilterDatabase" localSheetId="4" hidden="1">NKTT!$A$6:$N$500</definedName>
    <definedName name="CK">NKMB!$L$7:$L$1000</definedName>
    <definedName name="Google_Sheet_Link_1055033907" hidden="1">MSMMB</definedName>
    <definedName name="Google_Sheet_Link_1057999812" hidden="1">CK</definedName>
    <definedName name="Google_Sheet_Link_113457679" hidden="1">NGAYTT</definedName>
    <definedName name="Google_Sheet_Link_1440528418" hidden="1">MDHTT</definedName>
    <definedName name="Google_Sheet_Link_1452647929" hidden="1">MKHMB</definedName>
    <definedName name="Google_Sheet_Link_1525590702" hidden="1">THANGLIST</definedName>
    <definedName name="Google_Sheet_Link_175268237" hidden="1">MSMTT</definedName>
    <definedName name="Google_Sheet_Link_1881213642" hidden="1">NCL</definedName>
    <definedName name="Google_Sheet_Link_1903099195" hidden="1">NGAYMB</definedName>
    <definedName name="Google_Sheet_Link_1919793889" hidden="1">MKHTT</definedName>
    <definedName name="Google_Sheet_Link_195804919" hidden="1">TGQH</definedName>
    <definedName name="Google_Sheet_Link_2120745128" hidden="1">LOAI2</definedName>
    <definedName name="Google_Sheet_Link_284434842" hidden="1">LOAI</definedName>
    <definedName name="Google_Sheet_Link_396114829" hidden="1">TRANGAY</definedName>
    <definedName name="Google_Sheet_Link_522309975" hidden="1">NAM</definedName>
    <definedName name="Google_Sheet_Link_974748203" hidden="1">LOAI1</definedName>
    <definedName name="Google_Sheet_Link_988403950" hidden="1">TRASAU</definedName>
    <definedName name="LOAI">DSSM!$K$7:$K$9</definedName>
    <definedName name="LOAI1">NKMB!$G$7:$G$1000</definedName>
    <definedName name="LOAI2">NKTT!$G$7:$G$500</definedName>
    <definedName name="MDHTT">NKTT!$D$7:$D$500</definedName>
    <definedName name="MKHMB">NKMB!$E$7:$E$1000</definedName>
    <definedName name="MKHTT">NKTT!$E$7:$E$500</definedName>
    <definedName name="MSMMB">NKMB!$H$7:$H$1000</definedName>
    <definedName name="MSMTT">NKTT!$H$7:$H$500</definedName>
    <definedName name="NAM">HD!$I$2</definedName>
    <definedName name="NCL">NKMB!$O$7:$O$1000</definedName>
    <definedName name="NGAYMB">NKMB!$C$7:$C$1000</definedName>
    <definedName name="NGAYTT">NKTT!$C$7:$C$500</definedName>
    <definedName name="TGQH">NKMB!$P$7:$P$1000</definedName>
    <definedName name="THANGLIST">DSSM!$J$7:$J$19</definedName>
    <definedName name="TRANGAY">NKMB!$M$7:$M$1000</definedName>
    <definedName name="TRASAU">NKMB!$N$7:$N$1000</definedName>
  </definedNames>
  <calcPr calcId="191029"/>
  <extLst>
    <ext uri="GoogleSheetsCustomDataVersion2">
      <go:sheetsCustomData xmlns:go="http://customooxmlschemas.google.com/" r:id="rId10" roundtripDataChecksum="NPVdx1inHNsJbLAIEChk+ylLqHlo/Ay08+uV8mVIVcs="/>
    </ext>
  </extLst>
</workbook>
</file>

<file path=xl/calcChain.xml><?xml version="1.0" encoding="utf-8"?>
<calcChain xmlns="http://schemas.openxmlformats.org/spreadsheetml/2006/main">
  <c r="B20" i="6" l="1"/>
  <c r="B19" i="6"/>
  <c r="B21" i="6" s="1"/>
  <c r="B18" i="6"/>
  <c r="D17" i="6"/>
  <c r="B12" i="6"/>
  <c r="B10" i="6"/>
  <c r="B9" i="6"/>
  <c r="B8" i="6"/>
  <c r="B7" i="6"/>
  <c r="B11" i="6" s="1"/>
  <c r="D6" i="6"/>
  <c r="AY2" i="6"/>
  <c r="AX2" i="6"/>
  <c r="AW2" i="6"/>
  <c r="AV2" i="6"/>
  <c r="AU2" i="6"/>
  <c r="AT2" i="6"/>
  <c r="AS2" i="6"/>
  <c r="AR2" i="6"/>
  <c r="AQ2" i="6"/>
  <c r="AP2" i="6"/>
  <c r="AO2" i="6"/>
  <c r="AN2" i="6"/>
  <c r="AM2" i="6"/>
  <c r="AL2" i="6"/>
  <c r="AK2" i="6"/>
  <c r="AJ2" i="6"/>
  <c r="AI2" i="6"/>
  <c r="AH2" i="6"/>
  <c r="AG2" i="6"/>
  <c r="AF2" i="6"/>
  <c r="AE2" i="6"/>
  <c r="AD2" i="6"/>
  <c r="AC2" i="6"/>
  <c r="AB2" i="6"/>
  <c r="AA2" i="6"/>
  <c r="Z2" i="6"/>
  <c r="Y2" i="6"/>
  <c r="X2" i="6"/>
  <c r="W2" i="6"/>
  <c r="V2" i="6"/>
  <c r="U2" i="6"/>
  <c r="T2" i="6"/>
  <c r="S2" i="6"/>
  <c r="R2" i="6"/>
  <c r="Q2" i="6"/>
  <c r="P2" i="6"/>
  <c r="O2" i="6"/>
  <c r="N2" i="6"/>
  <c r="M2" i="6"/>
  <c r="L2" i="6"/>
  <c r="K2" i="6"/>
  <c r="J2" i="6"/>
  <c r="I2" i="6"/>
  <c r="J501" i="5"/>
  <c r="H500" i="5"/>
  <c r="G500" i="5"/>
  <c r="D500" i="5"/>
  <c r="A500" i="5"/>
  <c r="N499" i="5"/>
  <c r="M499" i="5"/>
  <c r="L499" i="5"/>
  <c r="K499" i="5"/>
  <c r="H499" i="5"/>
  <c r="G499" i="5"/>
  <c r="F499" i="5"/>
  <c r="D499" i="5"/>
  <c r="A499" i="5"/>
  <c r="N498" i="5"/>
  <c r="M498" i="5"/>
  <c r="L498" i="5"/>
  <c r="K498" i="5"/>
  <c r="H498" i="5"/>
  <c r="G498" i="5"/>
  <c r="F498" i="5"/>
  <c r="D498" i="5"/>
  <c r="A498" i="5"/>
  <c r="N497" i="5"/>
  <c r="M497" i="5"/>
  <c r="L497" i="5"/>
  <c r="K497" i="5"/>
  <c r="H497" i="5"/>
  <c r="G497" i="5"/>
  <c r="F497" i="5"/>
  <c r="D497" i="5"/>
  <c r="A497" i="5"/>
  <c r="N496" i="5"/>
  <c r="M496" i="5"/>
  <c r="L496" i="5"/>
  <c r="K496" i="5"/>
  <c r="H496" i="5"/>
  <c r="G496" i="5"/>
  <c r="F496" i="5"/>
  <c r="D496" i="5"/>
  <c r="A496" i="5"/>
  <c r="N495" i="5"/>
  <c r="M495" i="5"/>
  <c r="L495" i="5"/>
  <c r="K495" i="5"/>
  <c r="H495" i="5"/>
  <c r="G495" i="5"/>
  <c r="F495" i="5"/>
  <c r="D495" i="5"/>
  <c r="A495" i="5"/>
  <c r="N494" i="5"/>
  <c r="M494" i="5"/>
  <c r="L494" i="5"/>
  <c r="K494" i="5"/>
  <c r="H494" i="5"/>
  <c r="G494" i="5"/>
  <c r="F494" i="5"/>
  <c r="D494" i="5"/>
  <c r="A494" i="5"/>
  <c r="N493" i="5"/>
  <c r="M493" i="5"/>
  <c r="L493" i="5"/>
  <c r="K493" i="5"/>
  <c r="H493" i="5"/>
  <c r="G493" i="5"/>
  <c r="F493" i="5"/>
  <c r="D493" i="5"/>
  <c r="A493" i="5"/>
  <c r="N492" i="5"/>
  <c r="M492" i="5"/>
  <c r="L492" i="5"/>
  <c r="K492" i="5"/>
  <c r="H492" i="5"/>
  <c r="G492" i="5"/>
  <c r="F492" i="5"/>
  <c r="D492" i="5"/>
  <c r="A492" i="5"/>
  <c r="N491" i="5"/>
  <c r="M491" i="5"/>
  <c r="L491" i="5"/>
  <c r="K491" i="5"/>
  <c r="H491" i="5"/>
  <c r="G491" i="5"/>
  <c r="F491" i="5"/>
  <c r="D491" i="5"/>
  <c r="A491" i="5"/>
  <c r="N490" i="5"/>
  <c r="M490" i="5"/>
  <c r="L490" i="5"/>
  <c r="K490" i="5"/>
  <c r="H490" i="5"/>
  <c r="G490" i="5"/>
  <c r="F490" i="5"/>
  <c r="D490" i="5"/>
  <c r="A490" i="5"/>
  <c r="N489" i="5"/>
  <c r="M489" i="5"/>
  <c r="L489" i="5"/>
  <c r="K489" i="5"/>
  <c r="H489" i="5"/>
  <c r="G489" i="5"/>
  <c r="F489" i="5"/>
  <c r="D489" i="5"/>
  <c r="A489" i="5"/>
  <c r="N488" i="5"/>
  <c r="M488" i="5"/>
  <c r="L488" i="5"/>
  <c r="K488" i="5"/>
  <c r="H488" i="5"/>
  <c r="G488" i="5"/>
  <c r="F488" i="5"/>
  <c r="D488" i="5"/>
  <c r="A488" i="5"/>
  <c r="N487" i="5"/>
  <c r="M487" i="5"/>
  <c r="L487" i="5"/>
  <c r="K487" i="5"/>
  <c r="H487" i="5"/>
  <c r="G487" i="5"/>
  <c r="F487" i="5"/>
  <c r="D487" i="5"/>
  <c r="A487" i="5"/>
  <c r="N486" i="5"/>
  <c r="M486" i="5"/>
  <c r="L486" i="5"/>
  <c r="K486" i="5"/>
  <c r="H486" i="5"/>
  <c r="G486" i="5"/>
  <c r="F486" i="5"/>
  <c r="D486" i="5"/>
  <c r="A486" i="5"/>
  <c r="N485" i="5"/>
  <c r="M485" i="5"/>
  <c r="L485" i="5"/>
  <c r="K485" i="5"/>
  <c r="H485" i="5"/>
  <c r="G485" i="5"/>
  <c r="F485" i="5"/>
  <c r="D485" i="5"/>
  <c r="A485" i="5"/>
  <c r="N484" i="5"/>
  <c r="M484" i="5"/>
  <c r="L484" i="5"/>
  <c r="K484" i="5"/>
  <c r="H484" i="5"/>
  <c r="G484" i="5"/>
  <c r="F484" i="5"/>
  <c r="D484" i="5"/>
  <c r="A484" i="5"/>
  <c r="N483" i="5"/>
  <c r="M483" i="5"/>
  <c r="L483" i="5"/>
  <c r="K483" i="5"/>
  <c r="H483" i="5"/>
  <c r="G483" i="5"/>
  <c r="F483" i="5"/>
  <c r="D483" i="5"/>
  <c r="A483" i="5"/>
  <c r="N482" i="5"/>
  <c r="M482" i="5"/>
  <c r="L482" i="5"/>
  <c r="K482" i="5"/>
  <c r="H482" i="5"/>
  <c r="G482" i="5"/>
  <c r="F482" i="5"/>
  <c r="D482" i="5"/>
  <c r="A482" i="5"/>
  <c r="N481" i="5"/>
  <c r="M481" i="5"/>
  <c r="L481" i="5"/>
  <c r="K481" i="5"/>
  <c r="H481" i="5"/>
  <c r="G481" i="5"/>
  <c r="F481" i="5"/>
  <c r="D481" i="5"/>
  <c r="A481" i="5"/>
  <c r="N480" i="5"/>
  <c r="M480" i="5"/>
  <c r="L480" i="5"/>
  <c r="K480" i="5"/>
  <c r="H480" i="5"/>
  <c r="G480" i="5"/>
  <c r="F480" i="5"/>
  <c r="D480" i="5"/>
  <c r="A480" i="5"/>
  <c r="N479" i="5"/>
  <c r="M479" i="5"/>
  <c r="L479" i="5"/>
  <c r="K479" i="5"/>
  <c r="H479" i="5"/>
  <c r="G479" i="5"/>
  <c r="F479" i="5"/>
  <c r="D479" i="5"/>
  <c r="A479" i="5"/>
  <c r="N478" i="5"/>
  <c r="M478" i="5"/>
  <c r="L478" i="5"/>
  <c r="K478" i="5"/>
  <c r="H478" i="5"/>
  <c r="G478" i="5"/>
  <c r="F478" i="5"/>
  <c r="D478" i="5"/>
  <c r="A478" i="5"/>
  <c r="N477" i="5"/>
  <c r="M477" i="5"/>
  <c r="L477" i="5"/>
  <c r="K477" i="5"/>
  <c r="H477" i="5"/>
  <c r="G477" i="5"/>
  <c r="F477" i="5"/>
  <c r="D477" i="5"/>
  <c r="A477" i="5"/>
  <c r="N476" i="5"/>
  <c r="M476" i="5"/>
  <c r="L476" i="5"/>
  <c r="K476" i="5"/>
  <c r="H476" i="5"/>
  <c r="G476" i="5"/>
  <c r="F476" i="5"/>
  <c r="D476" i="5"/>
  <c r="A476" i="5"/>
  <c r="N475" i="5"/>
  <c r="M475" i="5"/>
  <c r="L475" i="5"/>
  <c r="K475" i="5"/>
  <c r="H475" i="5"/>
  <c r="G475" i="5"/>
  <c r="F475" i="5"/>
  <c r="D475" i="5"/>
  <c r="A475" i="5"/>
  <c r="N474" i="5"/>
  <c r="M474" i="5"/>
  <c r="L474" i="5"/>
  <c r="K474" i="5"/>
  <c r="H474" i="5"/>
  <c r="G474" i="5"/>
  <c r="F474" i="5"/>
  <c r="D474" i="5"/>
  <c r="A474" i="5"/>
  <c r="N473" i="5"/>
  <c r="M473" i="5"/>
  <c r="L473" i="5"/>
  <c r="K473" i="5"/>
  <c r="H473" i="5"/>
  <c r="G473" i="5"/>
  <c r="F473" i="5"/>
  <c r="D473" i="5"/>
  <c r="A473" i="5"/>
  <c r="N472" i="5"/>
  <c r="M472" i="5"/>
  <c r="L472" i="5"/>
  <c r="K472" i="5"/>
  <c r="H472" i="5"/>
  <c r="G472" i="5"/>
  <c r="F472" i="5"/>
  <c r="D472" i="5"/>
  <c r="A472" i="5"/>
  <c r="N471" i="5"/>
  <c r="M471" i="5"/>
  <c r="L471" i="5"/>
  <c r="K471" i="5"/>
  <c r="H471" i="5"/>
  <c r="G471" i="5"/>
  <c r="F471" i="5"/>
  <c r="D471" i="5"/>
  <c r="A471" i="5"/>
  <c r="N470" i="5"/>
  <c r="M470" i="5"/>
  <c r="L470" i="5"/>
  <c r="K470" i="5"/>
  <c r="H470" i="5"/>
  <c r="G470" i="5"/>
  <c r="F470" i="5"/>
  <c r="D470" i="5"/>
  <c r="A470" i="5"/>
  <c r="N469" i="5"/>
  <c r="M469" i="5"/>
  <c r="L469" i="5"/>
  <c r="K469" i="5"/>
  <c r="H469" i="5"/>
  <c r="G469" i="5"/>
  <c r="F469" i="5"/>
  <c r="D469" i="5"/>
  <c r="A469" i="5"/>
  <c r="N468" i="5"/>
  <c r="M468" i="5"/>
  <c r="L468" i="5"/>
  <c r="K468" i="5"/>
  <c r="H468" i="5"/>
  <c r="G468" i="5"/>
  <c r="F468" i="5"/>
  <c r="D468" i="5"/>
  <c r="A468" i="5"/>
  <c r="N467" i="5"/>
  <c r="M467" i="5"/>
  <c r="L467" i="5"/>
  <c r="K467" i="5"/>
  <c r="H467" i="5"/>
  <c r="G467" i="5"/>
  <c r="F467" i="5"/>
  <c r="D467" i="5"/>
  <c r="A467" i="5"/>
  <c r="N466" i="5"/>
  <c r="M466" i="5"/>
  <c r="L466" i="5"/>
  <c r="K466" i="5"/>
  <c r="H466" i="5"/>
  <c r="G466" i="5"/>
  <c r="F466" i="5"/>
  <c r="D466" i="5"/>
  <c r="A466" i="5"/>
  <c r="N465" i="5"/>
  <c r="M465" i="5"/>
  <c r="L465" i="5"/>
  <c r="K465" i="5"/>
  <c r="H465" i="5"/>
  <c r="G465" i="5"/>
  <c r="F465" i="5"/>
  <c r="D465" i="5"/>
  <c r="A465" i="5"/>
  <c r="N464" i="5"/>
  <c r="M464" i="5"/>
  <c r="L464" i="5"/>
  <c r="K464" i="5"/>
  <c r="H464" i="5"/>
  <c r="G464" i="5"/>
  <c r="F464" i="5"/>
  <c r="D464" i="5"/>
  <c r="A464" i="5"/>
  <c r="N463" i="5"/>
  <c r="M463" i="5"/>
  <c r="L463" i="5"/>
  <c r="K463" i="5"/>
  <c r="H463" i="5"/>
  <c r="G463" i="5"/>
  <c r="F463" i="5"/>
  <c r="D463" i="5"/>
  <c r="A463" i="5"/>
  <c r="N462" i="5"/>
  <c r="M462" i="5"/>
  <c r="L462" i="5"/>
  <c r="K462" i="5"/>
  <c r="H462" i="5"/>
  <c r="G462" i="5"/>
  <c r="F462" i="5"/>
  <c r="D462" i="5"/>
  <c r="A462" i="5"/>
  <c r="N461" i="5"/>
  <c r="M461" i="5"/>
  <c r="L461" i="5"/>
  <c r="K461" i="5"/>
  <c r="H461" i="5"/>
  <c r="G461" i="5"/>
  <c r="F461" i="5"/>
  <c r="D461" i="5"/>
  <c r="A461" i="5"/>
  <c r="N460" i="5"/>
  <c r="M460" i="5"/>
  <c r="L460" i="5"/>
  <c r="K460" i="5"/>
  <c r="H460" i="5"/>
  <c r="G460" i="5"/>
  <c r="F460" i="5"/>
  <c r="D460" i="5"/>
  <c r="A460" i="5"/>
  <c r="N459" i="5"/>
  <c r="M459" i="5"/>
  <c r="L459" i="5"/>
  <c r="K459" i="5"/>
  <c r="H459" i="5"/>
  <c r="G459" i="5"/>
  <c r="F459" i="5"/>
  <c r="D459" i="5"/>
  <c r="A459" i="5"/>
  <c r="N458" i="5"/>
  <c r="M458" i="5"/>
  <c r="L458" i="5"/>
  <c r="K458" i="5"/>
  <c r="H458" i="5"/>
  <c r="G458" i="5"/>
  <c r="F458" i="5"/>
  <c r="D458" i="5"/>
  <c r="A458" i="5"/>
  <c r="N457" i="5"/>
  <c r="M457" i="5"/>
  <c r="L457" i="5"/>
  <c r="K457" i="5"/>
  <c r="H457" i="5"/>
  <c r="G457" i="5"/>
  <c r="F457" i="5"/>
  <c r="D457" i="5"/>
  <c r="A457" i="5"/>
  <c r="N456" i="5"/>
  <c r="M456" i="5"/>
  <c r="L456" i="5"/>
  <c r="K456" i="5"/>
  <c r="H456" i="5"/>
  <c r="G456" i="5"/>
  <c r="F456" i="5"/>
  <c r="D456" i="5"/>
  <c r="A456" i="5"/>
  <c r="N455" i="5"/>
  <c r="M455" i="5"/>
  <c r="L455" i="5"/>
  <c r="K455" i="5"/>
  <c r="H455" i="5"/>
  <c r="G455" i="5"/>
  <c r="F455" i="5"/>
  <c r="D455" i="5"/>
  <c r="A455" i="5"/>
  <c r="N454" i="5"/>
  <c r="M454" i="5"/>
  <c r="L454" i="5"/>
  <c r="K454" i="5"/>
  <c r="H454" i="5"/>
  <c r="G454" i="5"/>
  <c r="F454" i="5"/>
  <c r="D454" i="5"/>
  <c r="A454" i="5"/>
  <c r="N453" i="5"/>
  <c r="M453" i="5"/>
  <c r="L453" i="5"/>
  <c r="K453" i="5"/>
  <c r="H453" i="5"/>
  <c r="G453" i="5"/>
  <c r="F453" i="5"/>
  <c r="D453" i="5"/>
  <c r="A453" i="5"/>
  <c r="N452" i="5"/>
  <c r="M452" i="5"/>
  <c r="L452" i="5"/>
  <c r="K452" i="5"/>
  <c r="H452" i="5"/>
  <c r="G452" i="5"/>
  <c r="F452" i="5"/>
  <c r="D452" i="5"/>
  <c r="A452" i="5"/>
  <c r="N451" i="5"/>
  <c r="M451" i="5"/>
  <c r="L451" i="5"/>
  <c r="K451" i="5"/>
  <c r="H451" i="5"/>
  <c r="G451" i="5"/>
  <c r="F451" i="5"/>
  <c r="D451" i="5"/>
  <c r="A451" i="5"/>
  <c r="N450" i="5"/>
  <c r="M450" i="5"/>
  <c r="L450" i="5"/>
  <c r="K450" i="5"/>
  <c r="H450" i="5"/>
  <c r="G450" i="5"/>
  <c r="F450" i="5"/>
  <c r="D450" i="5"/>
  <c r="A450" i="5"/>
  <c r="N449" i="5"/>
  <c r="M449" i="5"/>
  <c r="L449" i="5"/>
  <c r="K449" i="5"/>
  <c r="H449" i="5"/>
  <c r="G449" i="5"/>
  <c r="F449" i="5"/>
  <c r="D449" i="5"/>
  <c r="A449" i="5"/>
  <c r="N448" i="5"/>
  <c r="M448" i="5"/>
  <c r="L448" i="5"/>
  <c r="K448" i="5"/>
  <c r="H448" i="5"/>
  <c r="G448" i="5"/>
  <c r="F448" i="5"/>
  <c r="D448" i="5"/>
  <c r="A448" i="5"/>
  <c r="N447" i="5"/>
  <c r="M447" i="5"/>
  <c r="L447" i="5"/>
  <c r="K447" i="5"/>
  <c r="H447" i="5"/>
  <c r="G447" i="5"/>
  <c r="F447" i="5"/>
  <c r="D447" i="5"/>
  <c r="A447" i="5"/>
  <c r="N446" i="5"/>
  <c r="M446" i="5"/>
  <c r="L446" i="5"/>
  <c r="K446" i="5"/>
  <c r="H446" i="5"/>
  <c r="G446" i="5"/>
  <c r="F446" i="5"/>
  <c r="D446" i="5"/>
  <c r="A446" i="5"/>
  <c r="N445" i="5"/>
  <c r="M445" i="5"/>
  <c r="L445" i="5"/>
  <c r="K445" i="5"/>
  <c r="H445" i="5"/>
  <c r="G445" i="5"/>
  <c r="F445" i="5"/>
  <c r="D445" i="5"/>
  <c r="A445" i="5"/>
  <c r="N444" i="5"/>
  <c r="M444" i="5"/>
  <c r="L444" i="5"/>
  <c r="K444" i="5"/>
  <c r="H444" i="5"/>
  <c r="G444" i="5"/>
  <c r="F444" i="5"/>
  <c r="D444" i="5"/>
  <c r="A444" i="5"/>
  <c r="N443" i="5"/>
  <c r="M443" i="5"/>
  <c r="L443" i="5"/>
  <c r="K443" i="5"/>
  <c r="H443" i="5"/>
  <c r="G443" i="5"/>
  <c r="F443" i="5"/>
  <c r="D443" i="5"/>
  <c r="A443" i="5"/>
  <c r="N442" i="5"/>
  <c r="M442" i="5"/>
  <c r="L442" i="5"/>
  <c r="K442" i="5"/>
  <c r="H442" i="5"/>
  <c r="G442" i="5"/>
  <c r="F442" i="5"/>
  <c r="D442" i="5"/>
  <c r="A442" i="5"/>
  <c r="N441" i="5"/>
  <c r="M441" i="5"/>
  <c r="L441" i="5"/>
  <c r="K441" i="5"/>
  <c r="H441" i="5"/>
  <c r="G441" i="5"/>
  <c r="F441" i="5"/>
  <c r="D441" i="5"/>
  <c r="A441" i="5"/>
  <c r="N440" i="5"/>
  <c r="M440" i="5"/>
  <c r="L440" i="5"/>
  <c r="K440" i="5"/>
  <c r="H440" i="5"/>
  <c r="G440" i="5"/>
  <c r="F440" i="5"/>
  <c r="D440" i="5"/>
  <c r="A440" i="5"/>
  <c r="N439" i="5"/>
  <c r="M439" i="5"/>
  <c r="L439" i="5"/>
  <c r="K439" i="5"/>
  <c r="H439" i="5"/>
  <c r="G439" i="5"/>
  <c r="F439" i="5"/>
  <c r="D439" i="5"/>
  <c r="A439" i="5"/>
  <c r="N438" i="5"/>
  <c r="M438" i="5"/>
  <c r="L438" i="5"/>
  <c r="K438" i="5"/>
  <c r="H438" i="5"/>
  <c r="G438" i="5"/>
  <c r="F438" i="5"/>
  <c r="D438" i="5"/>
  <c r="A438" i="5"/>
  <c r="N437" i="5"/>
  <c r="M437" i="5"/>
  <c r="L437" i="5"/>
  <c r="K437" i="5"/>
  <c r="H437" i="5"/>
  <c r="G437" i="5"/>
  <c r="F437" i="5"/>
  <c r="D437" i="5"/>
  <c r="A437" i="5"/>
  <c r="N436" i="5"/>
  <c r="M436" i="5"/>
  <c r="L436" i="5"/>
  <c r="K436" i="5"/>
  <c r="H436" i="5"/>
  <c r="G436" i="5"/>
  <c r="F436" i="5"/>
  <c r="D436" i="5"/>
  <c r="A436" i="5"/>
  <c r="N435" i="5"/>
  <c r="M435" i="5"/>
  <c r="L435" i="5"/>
  <c r="K435" i="5"/>
  <c r="H435" i="5"/>
  <c r="G435" i="5"/>
  <c r="F435" i="5"/>
  <c r="D435" i="5"/>
  <c r="A435" i="5"/>
  <c r="N434" i="5"/>
  <c r="M434" i="5"/>
  <c r="L434" i="5"/>
  <c r="K434" i="5"/>
  <c r="H434" i="5"/>
  <c r="G434" i="5"/>
  <c r="F434" i="5"/>
  <c r="D434" i="5"/>
  <c r="A434" i="5"/>
  <c r="N433" i="5"/>
  <c r="M433" i="5"/>
  <c r="L433" i="5"/>
  <c r="K433" i="5"/>
  <c r="H433" i="5"/>
  <c r="G433" i="5"/>
  <c r="F433" i="5"/>
  <c r="D433" i="5"/>
  <c r="A433" i="5"/>
  <c r="N432" i="5"/>
  <c r="M432" i="5"/>
  <c r="L432" i="5"/>
  <c r="K432" i="5"/>
  <c r="H432" i="5"/>
  <c r="G432" i="5"/>
  <c r="F432" i="5"/>
  <c r="D432" i="5"/>
  <c r="A432" i="5"/>
  <c r="N431" i="5"/>
  <c r="M431" i="5"/>
  <c r="L431" i="5"/>
  <c r="K431" i="5"/>
  <c r="H431" i="5"/>
  <c r="G431" i="5"/>
  <c r="F431" i="5"/>
  <c r="D431" i="5"/>
  <c r="A431" i="5"/>
  <c r="N430" i="5"/>
  <c r="M430" i="5"/>
  <c r="L430" i="5"/>
  <c r="K430" i="5"/>
  <c r="H430" i="5"/>
  <c r="G430" i="5"/>
  <c r="F430" i="5"/>
  <c r="D430" i="5"/>
  <c r="A430" i="5"/>
  <c r="N429" i="5"/>
  <c r="M429" i="5"/>
  <c r="L429" i="5"/>
  <c r="K429" i="5"/>
  <c r="H429" i="5"/>
  <c r="G429" i="5"/>
  <c r="F429" i="5"/>
  <c r="D429" i="5"/>
  <c r="A429" i="5"/>
  <c r="N428" i="5"/>
  <c r="M428" i="5"/>
  <c r="L428" i="5"/>
  <c r="K428" i="5"/>
  <c r="H428" i="5"/>
  <c r="G428" i="5"/>
  <c r="F428" i="5"/>
  <c r="D428" i="5"/>
  <c r="A428" i="5"/>
  <c r="N427" i="5"/>
  <c r="M427" i="5"/>
  <c r="L427" i="5"/>
  <c r="K427" i="5"/>
  <c r="H427" i="5"/>
  <c r="G427" i="5"/>
  <c r="F427" i="5"/>
  <c r="D427" i="5"/>
  <c r="A427" i="5"/>
  <c r="N426" i="5"/>
  <c r="M426" i="5"/>
  <c r="L426" i="5"/>
  <c r="K426" i="5"/>
  <c r="H426" i="5"/>
  <c r="G426" i="5"/>
  <c r="F426" i="5"/>
  <c r="D426" i="5"/>
  <c r="A426" i="5"/>
  <c r="N425" i="5"/>
  <c r="M425" i="5"/>
  <c r="L425" i="5"/>
  <c r="K425" i="5"/>
  <c r="H425" i="5"/>
  <c r="G425" i="5"/>
  <c r="F425" i="5"/>
  <c r="D425" i="5"/>
  <c r="A425" i="5"/>
  <c r="N424" i="5"/>
  <c r="M424" i="5"/>
  <c r="L424" i="5"/>
  <c r="K424" i="5"/>
  <c r="H424" i="5"/>
  <c r="G424" i="5"/>
  <c r="F424" i="5"/>
  <c r="D424" i="5"/>
  <c r="A424" i="5"/>
  <c r="N423" i="5"/>
  <c r="M423" i="5"/>
  <c r="L423" i="5"/>
  <c r="K423" i="5"/>
  <c r="H423" i="5"/>
  <c r="G423" i="5"/>
  <c r="F423" i="5"/>
  <c r="D423" i="5"/>
  <c r="A423" i="5"/>
  <c r="N422" i="5"/>
  <c r="M422" i="5"/>
  <c r="L422" i="5"/>
  <c r="K422" i="5"/>
  <c r="H422" i="5"/>
  <c r="G422" i="5"/>
  <c r="F422" i="5"/>
  <c r="D422" i="5"/>
  <c r="A422" i="5"/>
  <c r="N421" i="5"/>
  <c r="M421" i="5"/>
  <c r="L421" i="5"/>
  <c r="K421" i="5"/>
  <c r="H421" i="5"/>
  <c r="G421" i="5"/>
  <c r="F421" i="5"/>
  <c r="D421" i="5"/>
  <c r="A421" i="5"/>
  <c r="N420" i="5"/>
  <c r="M420" i="5"/>
  <c r="L420" i="5"/>
  <c r="K420" i="5"/>
  <c r="H420" i="5"/>
  <c r="G420" i="5"/>
  <c r="F420" i="5"/>
  <c r="D420" i="5"/>
  <c r="A420" i="5"/>
  <c r="N419" i="5"/>
  <c r="M419" i="5"/>
  <c r="L419" i="5"/>
  <c r="K419" i="5"/>
  <c r="H419" i="5"/>
  <c r="G419" i="5"/>
  <c r="F419" i="5"/>
  <c r="D419" i="5"/>
  <c r="A419" i="5"/>
  <c r="N418" i="5"/>
  <c r="M418" i="5"/>
  <c r="L418" i="5"/>
  <c r="K418" i="5"/>
  <c r="H418" i="5"/>
  <c r="G418" i="5"/>
  <c r="F418" i="5"/>
  <c r="D418" i="5"/>
  <c r="A418" i="5"/>
  <c r="N417" i="5"/>
  <c r="M417" i="5"/>
  <c r="L417" i="5"/>
  <c r="K417" i="5"/>
  <c r="H417" i="5"/>
  <c r="G417" i="5"/>
  <c r="F417" i="5"/>
  <c r="D417" i="5"/>
  <c r="A417" i="5"/>
  <c r="N416" i="5"/>
  <c r="M416" i="5"/>
  <c r="L416" i="5"/>
  <c r="K416" i="5"/>
  <c r="H416" i="5"/>
  <c r="G416" i="5"/>
  <c r="F416" i="5"/>
  <c r="D416" i="5"/>
  <c r="A416" i="5"/>
  <c r="N415" i="5"/>
  <c r="M415" i="5"/>
  <c r="L415" i="5"/>
  <c r="K415" i="5"/>
  <c r="H415" i="5"/>
  <c r="G415" i="5"/>
  <c r="F415" i="5"/>
  <c r="D415" i="5"/>
  <c r="A415" i="5"/>
  <c r="N414" i="5"/>
  <c r="M414" i="5"/>
  <c r="L414" i="5"/>
  <c r="K414" i="5"/>
  <c r="H414" i="5"/>
  <c r="G414" i="5"/>
  <c r="F414" i="5"/>
  <c r="D414" i="5"/>
  <c r="A414" i="5"/>
  <c r="N413" i="5"/>
  <c r="M413" i="5"/>
  <c r="L413" i="5"/>
  <c r="K413" i="5"/>
  <c r="H413" i="5"/>
  <c r="G413" i="5"/>
  <c r="F413" i="5"/>
  <c r="D413" i="5"/>
  <c r="A413" i="5"/>
  <c r="N412" i="5"/>
  <c r="M412" i="5"/>
  <c r="L412" i="5"/>
  <c r="K412" i="5"/>
  <c r="H412" i="5"/>
  <c r="G412" i="5"/>
  <c r="F412" i="5"/>
  <c r="D412" i="5"/>
  <c r="A412" i="5"/>
  <c r="N411" i="5"/>
  <c r="M411" i="5"/>
  <c r="L411" i="5"/>
  <c r="K411" i="5"/>
  <c r="H411" i="5"/>
  <c r="G411" i="5"/>
  <c r="F411" i="5"/>
  <c r="D411" i="5"/>
  <c r="A411" i="5"/>
  <c r="N410" i="5"/>
  <c r="M410" i="5"/>
  <c r="L410" i="5"/>
  <c r="K410" i="5"/>
  <c r="H410" i="5"/>
  <c r="G410" i="5"/>
  <c r="F410" i="5"/>
  <c r="D410" i="5"/>
  <c r="A410" i="5"/>
  <c r="N409" i="5"/>
  <c r="M409" i="5"/>
  <c r="L409" i="5"/>
  <c r="K409" i="5"/>
  <c r="H409" i="5"/>
  <c r="G409" i="5"/>
  <c r="F409" i="5"/>
  <c r="D409" i="5"/>
  <c r="A409" i="5"/>
  <c r="N408" i="5"/>
  <c r="M408" i="5"/>
  <c r="L408" i="5"/>
  <c r="K408" i="5"/>
  <c r="H408" i="5"/>
  <c r="G408" i="5"/>
  <c r="F408" i="5"/>
  <c r="D408" i="5"/>
  <c r="A408" i="5"/>
  <c r="N407" i="5"/>
  <c r="M407" i="5"/>
  <c r="L407" i="5"/>
  <c r="K407" i="5"/>
  <c r="H407" i="5"/>
  <c r="G407" i="5"/>
  <c r="F407" i="5"/>
  <c r="D407" i="5"/>
  <c r="A407" i="5"/>
  <c r="N406" i="5"/>
  <c r="M406" i="5"/>
  <c r="L406" i="5"/>
  <c r="K406" i="5"/>
  <c r="H406" i="5"/>
  <c r="G406" i="5"/>
  <c r="F406" i="5"/>
  <c r="D406" i="5"/>
  <c r="A406" i="5"/>
  <c r="N405" i="5"/>
  <c r="M405" i="5"/>
  <c r="L405" i="5"/>
  <c r="K405" i="5"/>
  <c r="H405" i="5"/>
  <c r="G405" i="5"/>
  <c r="F405" i="5"/>
  <c r="D405" i="5"/>
  <c r="A405" i="5"/>
  <c r="N404" i="5"/>
  <c r="M404" i="5"/>
  <c r="L404" i="5"/>
  <c r="K404" i="5"/>
  <c r="H404" i="5"/>
  <c r="G404" i="5"/>
  <c r="F404" i="5"/>
  <c r="D404" i="5"/>
  <c r="A404" i="5"/>
  <c r="N403" i="5"/>
  <c r="M403" i="5"/>
  <c r="L403" i="5"/>
  <c r="K403" i="5"/>
  <c r="H403" i="5"/>
  <c r="G403" i="5"/>
  <c r="F403" i="5"/>
  <c r="D403" i="5"/>
  <c r="A403" i="5"/>
  <c r="N402" i="5"/>
  <c r="M402" i="5"/>
  <c r="L402" i="5"/>
  <c r="K402" i="5"/>
  <c r="H402" i="5"/>
  <c r="G402" i="5"/>
  <c r="F402" i="5"/>
  <c r="D402" i="5"/>
  <c r="A402" i="5"/>
  <c r="N401" i="5"/>
  <c r="M401" i="5"/>
  <c r="L401" i="5"/>
  <c r="K401" i="5"/>
  <c r="H401" i="5"/>
  <c r="G401" i="5"/>
  <c r="F401" i="5"/>
  <c r="D401" i="5"/>
  <c r="A401" i="5"/>
  <c r="N400" i="5"/>
  <c r="M400" i="5"/>
  <c r="L400" i="5"/>
  <c r="K400" i="5"/>
  <c r="H400" i="5"/>
  <c r="G400" i="5"/>
  <c r="F400" i="5"/>
  <c r="D400" i="5"/>
  <c r="A400" i="5"/>
  <c r="N399" i="5"/>
  <c r="M399" i="5"/>
  <c r="L399" i="5"/>
  <c r="K399" i="5"/>
  <c r="H399" i="5"/>
  <c r="G399" i="5"/>
  <c r="F399" i="5"/>
  <c r="D399" i="5"/>
  <c r="A399" i="5"/>
  <c r="N398" i="5"/>
  <c r="M398" i="5"/>
  <c r="L398" i="5"/>
  <c r="K398" i="5"/>
  <c r="H398" i="5"/>
  <c r="G398" i="5"/>
  <c r="F398" i="5"/>
  <c r="D398" i="5"/>
  <c r="A398" i="5"/>
  <c r="N397" i="5"/>
  <c r="M397" i="5"/>
  <c r="L397" i="5"/>
  <c r="K397" i="5"/>
  <c r="H397" i="5"/>
  <c r="G397" i="5"/>
  <c r="F397" i="5"/>
  <c r="D397" i="5"/>
  <c r="A397" i="5"/>
  <c r="N396" i="5"/>
  <c r="M396" i="5"/>
  <c r="L396" i="5"/>
  <c r="K396" i="5"/>
  <c r="H396" i="5"/>
  <c r="G396" i="5"/>
  <c r="F396" i="5"/>
  <c r="D396" i="5"/>
  <c r="A396" i="5"/>
  <c r="N395" i="5"/>
  <c r="M395" i="5"/>
  <c r="L395" i="5"/>
  <c r="K395" i="5"/>
  <c r="H395" i="5"/>
  <c r="G395" i="5"/>
  <c r="F395" i="5"/>
  <c r="D395" i="5"/>
  <c r="A395" i="5"/>
  <c r="N394" i="5"/>
  <c r="M394" i="5"/>
  <c r="L394" i="5"/>
  <c r="K394" i="5"/>
  <c r="H394" i="5"/>
  <c r="G394" i="5"/>
  <c r="F394" i="5"/>
  <c r="D394" i="5"/>
  <c r="A394" i="5"/>
  <c r="N393" i="5"/>
  <c r="M393" i="5"/>
  <c r="L393" i="5"/>
  <c r="K393" i="5"/>
  <c r="H393" i="5"/>
  <c r="G393" i="5"/>
  <c r="F393" i="5"/>
  <c r="D393" i="5"/>
  <c r="A393" i="5"/>
  <c r="N392" i="5"/>
  <c r="M392" i="5"/>
  <c r="L392" i="5"/>
  <c r="K392" i="5"/>
  <c r="H392" i="5"/>
  <c r="G392" i="5"/>
  <c r="F392" i="5"/>
  <c r="D392" i="5"/>
  <c r="A392" i="5"/>
  <c r="N391" i="5"/>
  <c r="M391" i="5"/>
  <c r="L391" i="5"/>
  <c r="K391" i="5"/>
  <c r="H391" i="5"/>
  <c r="G391" i="5"/>
  <c r="F391" i="5"/>
  <c r="D391" i="5"/>
  <c r="A391" i="5"/>
  <c r="N390" i="5"/>
  <c r="M390" i="5"/>
  <c r="L390" i="5"/>
  <c r="K390" i="5"/>
  <c r="H390" i="5"/>
  <c r="G390" i="5"/>
  <c r="F390" i="5"/>
  <c r="D390" i="5"/>
  <c r="A390" i="5"/>
  <c r="N389" i="5"/>
  <c r="M389" i="5"/>
  <c r="L389" i="5"/>
  <c r="K389" i="5"/>
  <c r="H389" i="5"/>
  <c r="G389" i="5"/>
  <c r="F389" i="5"/>
  <c r="D389" i="5"/>
  <c r="A389" i="5"/>
  <c r="N388" i="5"/>
  <c r="M388" i="5"/>
  <c r="L388" i="5"/>
  <c r="K388" i="5"/>
  <c r="H388" i="5"/>
  <c r="G388" i="5"/>
  <c r="F388" i="5"/>
  <c r="D388" i="5"/>
  <c r="A388" i="5"/>
  <c r="N387" i="5"/>
  <c r="M387" i="5"/>
  <c r="L387" i="5"/>
  <c r="K387" i="5"/>
  <c r="H387" i="5"/>
  <c r="G387" i="5"/>
  <c r="F387" i="5"/>
  <c r="D387" i="5"/>
  <c r="A387" i="5"/>
  <c r="N386" i="5"/>
  <c r="M386" i="5"/>
  <c r="L386" i="5"/>
  <c r="K386" i="5"/>
  <c r="H386" i="5"/>
  <c r="G386" i="5"/>
  <c r="F386" i="5"/>
  <c r="D386" i="5"/>
  <c r="A386" i="5"/>
  <c r="N385" i="5"/>
  <c r="M385" i="5"/>
  <c r="L385" i="5"/>
  <c r="K385" i="5"/>
  <c r="H385" i="5"/>
  <c r="G385" i="5"/>
  <c r="F385" i="5"/>
  <c r="D385" i="5"/>
  <c r="A385" i="5"/>
  <c r="N384" i="5"/>
  <c r="M384" i="5"/>
  <c r="L384" i="5"/>
  <c r="K384" i="5"/>
  <c r="H384" i="5"/>
  <c r="G384" i="5"/>
  <c r="F384" i="5"/>
  <c r="D384" i="5"/>
  <c r="A384" i="5"/>
  <c r="N383" i="5"/>
  <c r="M383" i="5"/>
  <c r="L383" i="5"/>
  <c r="K383" i="5"/>
  <c r="H383" i="5"/>
  <c r="G383" i="5"/>
  <c r="F383" i="5"/>
  <c r="D383" i="5"/>
  <c r="A383" i="5"/>
  <c r="N382" i="5"/>
  <c r="M382" i="5"/>
  <c r="L382" i="5"/>
  <c r="K382" i="5"/>
  <c r="H382" i="5"/>
  <c r="G382" i="5"/>
  <c r="F382" i="5"/>
  <c r="D382" i="5"/>
  <c r="A382" i="5"/>
  <c r="N381" i="5"/>
  <c r="M381" i="5"/>
  <c r="L381" i="5"/>
  <c r="K381" i="5"/>
  <c r="H381" i="5"/>
  <c r="G381" i="5"/>
  <c r="F381" i="5"/>
  <c r="D381" i="5"/>
  <c r="A381" i="5"/>
  <c r="N380" i="5"/>
  <c r="M380" i="5"/>
  <c r="L380" i="5"/>
  <c r="K380" i="5"/>
  <c r="H380" i="5"/>
  <c r="G380" i="5"/>
  <c r="F380" i="5"/>
  <c r="D380" i="5"/>
  <c r="A380" i="5"/>
  <c r="N379" i="5"/>
  <c r="M379" i="5"/>
  <c r="L379" i="5"/>
  <c r="K379" i="5"/>
  <c r="H379" i="5"/>
  <c r="G379" i="5"/>
  <c r="F379" i="5"/>
  <c r="D379" i="5"/>
  <c r="A379" i="5"/>
  <c r="N378" i="5"/>
  <c r="M378" i="5"/>
  <c r="L378" i="5"/>
  <c r="K378" i="5"/>
  <c r="H378" i="5"/>
  <c r="G378" i="5"/>
  <c r="F378" i="5"/>
  <c r="D378" i="5"/>
  <c r="A378" i="5"/>
  <c r="N377" i="5"/>
  <c r="M377" i="5"/>
  <c r="L377" i="5"/>
  <c r="K377" i="5"/>
  <c r="H377" i="5"/>
  <c r="G377" i="5"/>
  <c r="F377" i="5"/>
  <c r="D377" i="5"/>
  <c r="A377" i="5"/>
  <c r="N376" i="5"/>
  <c r="M376" i="5"/>
  <c r="L376" i="5"/>
  <c r="K376" i="5"/>
  <c r="H376" i="5"/>
  <c r="G376" i="5"/>
  <c r="F376" i="5"/>
  <c r="D376" i="5"/>
  <c r="A376" i="5"/>
  <c r="N375" i="5"/>
  <c r="M375" i="5"/>
  <c r="L375" i="5"/>
  <c r="K375" i="5"/>
  <c r="H375" i="5"/>
  <c r="G375" i="5"/>
  <c r="F375" i="5"/>
  <c r="D375" i="5"/>
  <c r="A375" i="5"/>
  <c r="N374" i="5"/>
  <c r="M374" i="5"/>
  <c r="L374" i="5"/>
  <c r="K374" i="5"/>
  <c r="H374" i="5"/>
  <c r="G374" i="5"/>
  <c r="F374" i="5"/>
  <c r="D374" i="5"/>
  <c r="A374" i="5"/>
  <c r="N373" i="5"/>
  <c r="M373" i="5"/>
  <c r="L373" i="5"/>
  <c r="K373" i="5"/>
  <c r="H373" i="5"/>
  <c r="G373" i="5"/>
  <c r="F373" i="5"/>
  <c r="D373" i="5"/>
  <c r="A373" i="5"/>
  <c r="N372" i="5"/>
  <c r="M372" i="5"/>
  <c r="L372" i="5"/>
  <c r="K372" i="5"/>
  <c r="H372" i="5"/>
  <c r="G372" i="5"/>
  <c r="F372" i="5"/>
  <c r="D372" i="5"/>
  <c r="A372" i="5"/>
  <c r="N371" i="5"/>
  <c r="M371" i="5"/>
  <c r="L371" i="5"/>
  <c r="K371" i="5"/>
  <c r="H371" i="5"/>
  <c r="G371" i="5"/>
  <c r="F371" i="5"/>
  <c r="D371" i="5"/>
  <c r="A371" i="5"/>
  <c r="N370" i="5"/>
  <c r="M370" i="5"/>
  <c r="L370" i="5"/>
  <c r="K370" i="5"/>
  <c r="H370" i="5"/>
  <c r="G370" i="5"/>
  <c r="F370" i="5"/>
  <c r="D370" i="5"/>
  <c r="A370" i="5"/>
  <c r="N369" i="5"/>
  <c r="M369" i="5"/>
  <c r="L369" i="5"/>
  <c r="K369" i="5"/>
  <c r="H369" i="5"/>
  <c r="G369" i="5"/>
  <c r="F369" i="5"/>
  <c r="D369" i="5"/>
  <c r="A369" i="5"/>
  <c r="N368" i="5"/>
  <c r="M368" i="5"/>
  <c r="L368" i="5"/>
  <c r="K368" i="5"/>
  <c r="H368" i="5"/>
  <c r="G368" i="5"/>
  <c r="F368" i="5"/>
  <c r="D368" i="5"/>
  <c r="A368" i="5"/>
  <c r="N367" i="5"/>
  <c r="M367" i="5"/>
  <c r="L367" i="5"/>
  <c r="K367" i="5"/>
  <c r="H367" i="5"/>
  <c r="G367" i="5"/>
  <c r="F367" i="5"/>
  <c r="D367" i="5"/>
  <c r="A367" i="5"/>
  <c r="N366" i="5"/>
  <c r="M366" i="5"/>
  <c r="L366" i="5"/>
  <c r="K366" i="5"/>
  <c r="H366" i="5"/>
  <c r="G366" i="5"/>
  <c r="F366" i="5"/>
  <c r="D366" i="5"/>
  <c r="A366" i="5"/>
  <c r="N365" i="5"/>
  <c r="M365" i="5"/>
  <c r="L365" i="5"/>
  <c r="K365" i="5"/>
  <c r="H365" i="5"/>
  <c r="G365" i="5"/>
  <c r="F365" i="5"/>
  <c r="D365" i="5"/>
  <c r="A365" i="5"/>
  <c r="N364" i="5"/>
  <c r="M364" i="5"/>
  <c r="L364" i="5"/>
  <c r="K364" i="5"/>
  <c r="H364" i="5"/>
  <c r="G364" i="5"/>
  <c r="F364" i="5"/>
  <c r="D364" i="5"/>
  <c r="A364" i="5"/>
  <c r="N363" i="5"/>
  <c r="M363" i="5"/>
  <c r="L363" i="5"/>
  <c r="K363" i="5"/>
  <c r="H363" i="5"/>
  <c r="G363" i="5"/>
  <c r="F363" i="5"/>
  <c r="D363" i="5"/>
  <c r="A363" i="5"/>
  <c r="N362" i="5"/>
  <c r="M362" i="5"/>
  <c r="L362" i="5"/>
  <c r="K362" i="5"/>
  <c r="H362" i="5"/>
  <c r="G362" i="5"/>
  <c r="F362" i="5"/>
  <c r="D362" i="5"/>
  <c r="A362" i="5"/>
  <c r="N361" i="5"/>
  <c r="M361" i="5"/>
  <c r="L361" i="5"/>
  <c r="K361" i="5"/>
  <c r="H361" i="5"/>
  <c r="G361" i="5"/>
  <c r="F361" i="5"/>
  <c r="D361" i="5"/>
  <c r="A361" i="5"/>
  <c r="N360" i="5"/>
  <c r="M360" i="5"/>
  <c r="L360" i="5"/>
  <c r="K360" i="5"/>
  <c r="H360" i="5"/>
  <c r="G360" i="5"/>
  <c r="F360" i="5"/>
  <c r="D360" i="5"/>
  <c r="A360" i="5"/>
  <c r="N359" i="5"/>
  <c r="M359" i="5"/>
  <c r="L359" i="5"/>
  <c r="K359" i="5"/>
  <c r="H359" i="5"/>
  <c r="G359" i="5"/>
  <c r="F359" i="5"/>
  <c r="D359" i="5"/>
  <c r="A359" i="5"/>
  <c r="N358" i="5"/>
  <c r="M358" i="5"/>
  <c r="L358" i="5"/>
  <c r="K358" i="5"/>
  <c r="H358" i="5"/>
  <c r="G358" i="5"/>
  <c r="F358" i="5"/>
  <c r="D358" i="5"/>
  <c r="A358" i="5"/>
  <c r="N357" i="5"/>
  <c r="M357" i="5"/>
  <c r="L357" i="5"/>
  <c r="K357" i="5"/>
  <c r="H357" i="5"/>
  <c r="G357" i="5"/>
  <c r="F357" i="5"/>
  <c r="D357" i="5"/>
  <c r="A357" i="5"/>
  <c r="N356" i="5"/>
  <c r="M356" i="5"/>
  <c r="L356" i="5"/>
  <c r="K356" i="5"/>
  <c r="H356" i="5"/>
  <c r="G356" i="5"/>
  <c r="F356" i="5"/>
  <c r="D356" i="5"/>
  <c r="A356" i="5"/>
  <c r="N355" i="5"/>
  <c r="M355" i="5"/>
  <c r="L355" i="5"/>
  <c r="K355" i="5"/>
  <c r="H355" i="5"/>
  <c r="G355" i="5"/>
  <c r="F355" i="5"/>
  <c r="D355" i="5"/>
  <c r="A355" i="5"/>
  <c r="N354" i="5"/>
  <c r="M354" i="5"/>
  <c r="L354" i="5"/>
  <c r="K354" i="5"/>
  <c r="H354" i="5"/>
  <c r="G354" i="5"/>
  <c r="F354" i="5"/>
  <c r="D354" i="5"/>
  <c r="A354" i="5"/>
  <c r="N353" i="5"/>
  <c r="M353" i="5"/>
  <c r="L353" i="5"/>
  <c r="K353" i="5"/>
  <c r="H353" i="5"/>
  <c r="G353" i="5"/>
  <c r="F353" i="5"/>
  <c r="D353" i="5"/>
  <c r="A353" i="5"/>
  <c r="N352" i="5"/>
  <c r="M352" i="5"/>
  <c r="L352" i="5"/>
  <c r="K352" i="5"/>
  <c r="H352" i="5"/>
  <c r="G352" i="5"/>
  <c r="F352" i="5"/>
  <c r="D352" i="5"/>
  <c r="A352" i="5"/>
  <c r="N351" i="5"/>
  <c r="M351" i="5"/>
  <c r="L351" i="5"/>
  <c r="K351" i="5"/>
  <c r="H351" i="5"/>
  <c r="G351" i="5"/>
  <c r="F351" i="5"/>
  <c r="D351" i="5"/>
  <c r="A351" i="5"/>
  <c r="N350" i="5"/>
  <c r="M350" i="5"/>
  <c r="L350" i="5"/>
  <c r="K350" i="5"/>
  <c r="H350" i="5"/>
  <c r="G350" i="5"/>
  <c r="F350" i="5"/>
  <c r="D350" i="5"/>
  <c r="A350" i="5"/>
  <c r="N349" i="5"/>
  <c r="M349" i="5"/>
  <c r="L349" i="5"/>
  <c r="K349" i="5"/>
  <c r="H349" i="5"/>
  <c r="G349" i="5"/>
  <c r="F349" i="5"/>
  <c r="D349" i="5"/>
  <c r="A349" i="5"/>
  <c r="N348" i="5"/>
  <c r="M348" i="5"/>
  <c r="L348" i="5"/>
  <c r="K348" i="5"/>
  <c r="H348" i="5"/>
  <c r="G348" i="5"/>
  <c r="F348" i="5"/>
  <c r="D348" i="5"/>
  <c r="A348" i="5"/>
  <c r="N347" i="5"/>
  <c r="M347" i="5"/>
  <c r="L347" i="5"/>
  <c r="K347" i="5"/>
  <c r="H347" i="5"/>
  <c r="G347" i="5"/>
  <c r="F347" i="5"/>
  <c r="D347" i="5"/>
  <c r="A347" i="5"/>
  <c r="N346" i="5"/>
  <c r="M346" i="5"/>
  <c r="L346" i="5"/>
  <c r="K346" i="5"/>
  <c r="H346" i="5"/>
  <c r="G346" i="5"/>
  <c r="F346" i="5"/>
  <c r="D346" i="5"/>
  <c r="A346" i="5"/>
  <c r="N345" i="5"/>
  <c r="M345" i="5"/>
  <c r="L345" i="5"/>
  <c r="K345" i="5"/>
  <c r="H345" i="5"/>
  <c r="G345" i="5"/>
  <c r="F345" i="5"/>
  <c r="D345" i="5"/>
  <c r="A345" i="5"/>
  <c r="N344" i="5"/>
  <c r="M344" i="5"/>
  <c r="L344" i="5"/>
  <c r="K344" i="5"/>
  <c r="H344" i="5"/>
  <c r="G344" i="5"/>
  <c r="F344" i="5"/>
  <c r="D344" i="5"/>
  <c r="A344" i="5"/>
  <c r="N343" i="5"/>
  <c r="M343" i="5"/>
  <c r="L343" i="5"/>
  <c r="K343" i="5"/>
  <c r="H343" i="5"/>
  <c r="G343" i="5"/>
  <c r="F343" i="5"/>
  <c r="D343" i="5"/>
  <c r="A343" i="5"/>
  <c r="N342" i="5"/>
  <c r="M342" i="5"/>
  <c r="L342" i="5"/>
  <c r="K342" i="5"/>
  <c r="H342" i="5"/>
  <c r="G342" i="5"/>
  <c r="F342" i="5"/>
  <c r="D342" i="5"/>
  <c r="A342" i="5"/>
  <c r="N341" i="5"/>
  <c r="M341" i="5"/>
  <c r="L341" i="5"/>
  <c r="K341" i="5"/>
  <c r="H341" i="5"/>
  <c r="G341" i="5"/>
  <c r="F341" i="5"/>
  <c r="D341" i="5"/>
  <c r="A341" i="5"/>
  <c r="N340" i="5"/>
  <c r="M340" i="5"/>
  <c r="L340" i="5"/>
  <c r="K340" i="5"/>
  <c r="H340" i="5"/>
  <c r="G340" i="5"/>
  <c r="F340" i="5"/>
  <c r="D340" i="5"/>
  <c r="A340" i="5"/>
  <c r="N339" i="5"/>
  <c r="M339" i="5"/>
  <c r="L339" i="5"/>
  <c r="K339" i="5"/>
  <c r="H339" i="5"/>
  <c r="G339" i="5"/>
  <c r="F339" i="5"/>
  <c r="D339" i="5"/>
  <c r="A339" i="5"/>
  <c r="N338" i="5"/>
  <c r="M338" i="5"/>
  <c r="L338" i="5"/>
  <c r="K338" i="5"/>
  <c r="H338" i="5"/>
  <c r="G338" i="5"/>
  <c r="F338" i="5"/>
  <c r="D338" i="5"/>
  <c r="A338" i="5"/>
  <c r="N337" i="5"/>
  <c r="M337" i="5"/>
  <c r="L337" i="5"/>
  <c r="K337" i="5"/>
  <c r="H337" i="5"/>
  <c r="G337" i="5"/>
  <c r="F337" i="5"/>
  <c r="D337" i="5"/>
  <c r="A337" i="5"/>
  <c r="N336" i="5"/>
  <c r="M336" i="5"/>
  <c r="L336" i="5"/>
  <c r="K336" i="5"/>
  <c r="H336" i="5"/>
  <c r="G336" i="5"/>
  <c r="F336" i="5"/>
  <c r="D336" i="5"/>
  <c r="A336" i="5"/>
  <c r="N335" i="5"/>
  <c r="M335" i="5"/>
  <c r="L335" i="5"/>
  <c r="K335" i="5"/>
  <c r="H335" i="5"/>
  <c r="G335" i="5"/>
  <c r="F335" i="5"/>
  <c r="D335" i="5"/>
  <c r="A335" i="5"/>
  <c r="N334" i="5"/>
  <c r="M334" i="5"/>
  <c r="L334" i="5"/>
  <c r="K334" i="5"/>
  <c r="H334" i="5"/>
  <c r="G334" i="5"/>
  <c r="F334" i="5"/>
  <c r="D334" i="5"/>
  <c r="A334" i="5"/>
  <c r="N333" i="5"/>
  <c r="M333" i="5"/>
  <c r="L333" i="5"/>
  <c r="K333" i="5"/>
  <c r="H333" i="5"/>
  <c r="G333" i="5"/>
  <c r="F333" i="5"/>
  <c r="D333" i="5"/>
  <c r="A333" i="5"/>
  <c r="N332" i="5"/>
  <c r="M332" i="5"/>
  <c r="L332" i="5"/>
  <c r="K332" i="5"/>
  <c r="H332" i="5"/>
  <c r="G332" i="5"/>
  <c r="F332" i="5"/>
  <c r="D332" i="5"/>
  <c r="A332" i="5"/>
  <c r="N331" i="5"/>
  <c r="M331" i="5"/>
  <c r="L331" i="5"/>
  <c r="K331" i="5"/>
  <c r="H331" i="5"/>
  <c r="G331" i="5"/>
  <c r="F331" i="5"/>
  <c r="D331" i="5"/>
  <c r="A331" i="5"/>
  <c r="N330" i="5"/>
  <c r="M330" i="5"/>
  <c r="L330" i="5"/>
  <c r="K330" i="5"/>
  <c r="H330" i="5"/>
  <c r="G330" i="5"/>
  <c r="F330" i="5"/>
  <c r="D330" i="5"/>
  <c r="A330" i="5"/>
  <c r="N329" i="5"/>
  <c r="M329" i="5"/>
  <c r="L329" i="5"/>
  <c r="K329" i="5"/>
  <c r="H329" i="5"/>
  <c r="G329" i="5"/>
  <c r="F329" i="5"/>
  <c r="D329" i="5"/>
  <c r="A329" i="5"/>
  <c r="N328" i="5"/>
  <c r="M328" i="5"/>
  <c r="L328" i="5"/>
  <c r="K328" i="5"/>
  <c r="H328" i="5"/>
  <c r="G328" i="5"/>
  <c r="F328" i="5"/>
  <c r="D328" i="5"/>
  <c r="A328" i="5"/>
  <c r="N327" i="5"/>
  <c r="M327" i="5"/>
  <c r="L327" i="5"/>
  <c r="K327" i="5"/>
  <c r="H327" i="5"/>
  <c r="G327" i="5"/>
  <c r="F327" i="5"/>
  <c r="D327" i="5"/>
  <c r="A327" i="5"/>
  <c r="N326" i="5"/>
  <c r="M326" i="5"/>
  <c r="L326" i="5"/>
  <c r="K326" i="5"/>
  <c r="H326" i="5"/>
  <c r="G326" i="5"/>
  <c r="F326" i="5"/>
  <c r="D326" i="5"/>
  <c r="A326" i="5"/>
  <c r="N325" i="5"/>
  <c r="M325" i="5"/>
  <c r="L325" i="5"/>
  <c r="K325" i="5"/>
  <c r="H325" i="5"/>
  <c r="G325" i="5"/>
  <c r="F325" i="5"/>
  <c r="D325" i="5"/>
  <c r="A325" i="5"/>
  <c r="N324" i="5"/>
  <c r="M324" i="5"/>
  <c r="L324" i="5"/>
  <c r="K324" i="5"/>
  <c r="H324" i="5"/>
  <c r="G324" i="5"/>
  <c r="F324" i="5"/>
  <c r="D324" i="5"/>
  <c r="A324" i="5"/>
  <c r="N323" i="5"/>
  <c r="M323" i="5"/>
  <c r="L323" i="5"/>
  <c r="K323" i="5"/>
  <c r="H323" i="5"/>
  <c r="G323" i="5"/>
  <c r="F323" i="5"/>
  <c r="D323" i="5"/>
  <c r="A323" i="5"/>
  <c r="N322" i="5"/>
  <c r="M322" i="5"/>
  <c r="L322" i="5"/>
  <c r="K322" i="5"/>
  <c r="H322" i="5"/>
  <c r="G322" i="5"/>
  <c r="F322" i="5"/>
  <c r="D322" i="5"/>
  <c r="A322" i="5"/>
  <c r="N321" i="5"/>
  <c r="M321" i="5"/>
  <c r="L321" i="5"/>
  <c r="K321" i="5"/>
  <c r="H321" i="5"/>
  <c r="G321" i="5"/>
  <c r="F321" i="5"/>
  <c r="D321" i="5"/>
  <c r="A321" i="5"/>
  <c r="N320" i="5"/>
  <c r="M320" i="5"/>
  <c r="L320" i="5"/>
  <c r="K320" i="5"/>
  <c r="H320" i="5"/>
  <c r="G320" i="5"/>
  <c r="F320" i="5"/>
  <c r="D320" i="5"/>
  <c r="A320" i="5"/>
  <c r="N319" i="5"/>
  <c r="M319" i="5"/>
  <c r="L319" i="5"/>
  <c r="K319" i="5"/>
  <c r="H319" i="5"/>
  <c r="G319" i="5"/>
  <c r="F319" i="5"/>
  <c r="D319" i="5"/>
  <c r="A319" i="5"/>
  <c r="N318" i="5"/>
  <c r="M318" i="5"/>
  <c r="L318" i="5"/>
  <c r="K318" i="5"/>
  <c r="H318" i="5"/>
  <c r="G318" i="5"/>
  <c r="F318" i="5"/>
  <c r="D318" i="5"/>
  <c r="A318" i="5"/>
  <c r="N317" i="5"/>
  <c r="M317" i="5"/>
  <c r="L317" i="5"/>
  <c r="K317" i="5"/>
  <c r="H317" i="5"/>
  <c r="G317" i="5"/>
  <c r="F317" i="5"/>
  <c r="D317" i="5"/>
  <c r="A317" i="5"/>
  <c r="N316" i="5"/>
  <c r="M316" i="5"/>
  <c r="L316" i="5"/>
  <c r="K316" i="5"/>
  <c r="H316" i="5"/>
  <c r="G316" i="5"/>
  <c r="F316" i="5"/>
  <c r="D316" i="5"/>
  <c r="A316" i="5"/>
  <c r="N315" i="5"/>
  <c r="M315" i="5"/>
  <c r="L315" i="5"/>
  <c r="K315" i="5"/>
  <c r="H315" i="5"/>
  <c r="G315" i="5"/>
  <c r="F315" i="5"/>
  <c r="D315" i="5"/>
  <c r="A315" i="5"/>
  <c r="N314" i="5"/>
  <c r="M314" i="5"/>
  <c r="L314" i="5"/>
  <c r="K314" i="5"/>
  <c r="H314" i="5"/>
  <c r="G314" i="5"/>
  <c r="F314" i="5"/>
  <c r="D314" i="5"/>
  <c r="A314" i="5"/>
  <c r="N313" i="5"/>
  <c r="M313" i="5"/>
  <c r="L313" i="5"/>
  <c r="K313" i="5"/>
  <c r="H313" i="5"/>
  <c r="G313" i="5"/>
  <c r="F313" i="5"/>
  <c r="D313" i="5"/>
  <c r="A313" i="5"/>
  <c r="N312" i="5"/>
  <c r="M312" i="5"/>
  <c r="L312" i="5"/>
  <c r="K312" i="5"/>
  <c r="H312" i="5"/>
  <c r="G312" i="5"/>
  <c r="F312" i="5"/>
  <c r="D312" i="5"/>
  <c r="A312" i="5"/>
  <c r="N311" i="5"/>
  <c r="M311" i="5"/>
  <c r="L311" i="5"/>
  <c r="K311" i="5"/>
  <c r="H311" i="5"/>
  <c r="G311" i="5"/>
  <c r="F311" i="5"/>
  <c r="D311" i="5"/>
  <c r="A311" i="5"/>
  <c r="N310" i="5"/>
  <c r="M310" i="5"/>
  <c r="L310" i="5"/>
  <c r="K310" i="5"/>
  <c r="H310" i="5"/>
  <c r="G310" i="5"/>
  <c r="F310" i="5"/>
  <c r="D310" i="5"/>
  <c r="A310" i="5"/>
  <c r="N309" i="5"/>
  <c r="M309" i="5"/>
  <c r="L309" i="5"/>
  <c r="K309" i="5"/>
  <c r="H309" i="5"/>
  <c r="G309" i="5"/>
  <c r="F309" i="5"/>
  <c r="D309" i="5"/>
  <c r="A309" i="5"/>
  <c r="N308" i="5"/>
  <c r="M308" i="5"/>
  <c r="L308" i="5"/>
  <c r="K308" i="5"/>
  <c r="H308" i="5"/>
  <c r="G308" i="5"/>
  <c r="F308" i="5"/>
  <c r="D308" i="5"/>
  <c r="A308" i="5"/>
  <c r="N307" i="5"/>
  <c r="M307" i="5"/>
  <c r="L307" i="5"/>
  <c r="K307" i="5"/>
  <c r="H307" i="5"/>
  <c r="G307" i="5"/>
  <c r="F307" i="5"/>
  <c r="D307" i="5"/>
  <c r="A307" i="5"/>
  <c r="N306" i="5"/>
  <c r="M306" i="5"/>
  <c r="L306" i="5"/>
  <c r="K306" i="5"/>
  <c r="H306" i="5"/>
  <c r="G306" i="5"/>
  <c r="F306" i="5"/>
  <c r="D306" i="5"/>
  <c r="A306" i="5"/>
  <c r="N305" i="5"/>
  <c r="M305" i="5"/>
  <c r="L305" i="5"/>
  <c r="K305" i="5"/>
  <c r="H305" i="5"/>
  <c r="G305" i="5"/>
  <c r="F305" i="5"/>
  <c r="D305" i="5"/>
  <c r="A305" i="5"/>
  <c r="N304" i="5"/>
  <c r="M304" i="5"/>
  <c r="L304" i="5"/>
  <c r="K304" i="5"/>
  <c r="H304" i="5"/>
  <c r="G304" i="5"/>
  <c r="F304" i="5"/>
  <c r="D304" i="5"/>
  <c r="A304" i="5"/>
  <c r="N303" i="5"/>
  <c r="M303" i="5"/>
  <c r="L303" i="5"/>
  <c r="K303" i="5"/>
  <c r="H303" i="5"/>
  <c r="G303" i="5"/>
  <c r="F303" i="5"/>
  <c r="D303" i="5"/>
  <c r="A303" i="5"/>
  <c r="N302" i="5"/>
  <c r="M302" i="5"/>
  <c r="L302" i="5"/>
  <c r="K302" i="5"/>
  <c r="H302" i="5"/>
  <c r="G302" i="5"/>
  <c r="F302" i="5"/>
  <c r="D302" i="5"/>
  <c r="A302" i="5"/>
  <c r="N301" i="5"/>
  <c r="M301" i="5"/>
  <c r="L301" i="5"/>
  <c r="K301" i="5"/>
  <c r="H301" i="5"/>
  <c r="G301" i="5"/>
  <c r="F301" i="5"/>
  <c r="D301" i="5"/>
  <c r="A301" i="5"/>
  <c r="N300" i="5"/>
  <c r="M300" i="5"/>
  <c r="L300" i="5"/>
  <c r="K300" i="5"/>
  <c r="H300" i="5"/>
  <c r="G300" i="5"/>
  <c r="F300" i="5"/>
  <c r="D300" i="5"/>
  <c r="A300" i="5"/>
  <c r="N299" i="5"/>
  <c r="M299" i="5"/>
  <c r="L299" i="5"/>
  <c r="K299" i="5"/>
  <c r="H299" i="5"/>
  <c r="G299" i="5"/>
  <c r="F299" i="5"/>
  <c r="D299" i="5"/>
  <c r="A299" i="5"/>
  <c r="N298" i="5"/>
  <c r="M298" i="5"/>
  <c r="L298" i="5"/>
  <c r="K298" i="5"/>
  <c r="H298" i="5"/>
  <c r="G298" i="5"/>
  <c r="F298" i="5"/>
  <c r="D298" i="5"/>
  <c r="A298" i="5"/>
  <c r="N297" i="5"/>
  <c r="M297" i="5"/>
  <c r="L297" i="5"/>
  <c r="K297" i="5"/>
  <c r="H297" i="5"/>
  <c r="G297" i="5"/>
  <c r="F297" i="5"/>
  <c r="D297" i="5"/>
  <c r="A297" i="5"/>
  <c r="N296" i="5"/>
  <c r="M296" i="5"/>
  <c r="L296" i="5"/>
  <c r="K296" i="5"/>
  <c r="H296" i="5"/>
  <c r="G296" i="5"/>
  <c r="F296" i="5"/>
  <c r="D296" i="5"/>
  <c r="A296" i="5"/>
  <c r="N295" i="5"/>
  <c r="M295" i="5"/>
  <c r="L295" i="5"/>
  <c r="K295" i="5"/>
  <c r="H295" i="5"/>
  <c r="G295" i="5"/>
  <c r="F295" i="5"/>
  <c r="D295" i="5"/>
  <c r="A295" i="5"/>
  <c r="N294" i="5"/>
  <c r="M294" i="5"/>
  <c r="L294" i="5"/>
  <c r="K294" i="5"/>
  <c r="H294" i="5"/>
  <c r="G294" i="5"/>
  <c r="F294" i="5"/>
  <c r="D294" i="5"/>
  <c r="A294" i="5"/>
  <c r="N293" i="5"/>
  <c r="M293" i="5"/>
  <c r="L293" i="5"/>
  <c r="K293" i="5"/>
  <c r="H293" i="5"/>
  <c r="G293" i="5"/>
  <c r="F293" i="5"/>
  <c r="D293" i="5"/>
  <c r="A293" i="5"/>
  <c r="N292" i="5"/>
  <c r="M292" i="5"/>
  <c r="L292" i="5"/>
  <c r="K292" i="5"/>
  <c r="H292" i="5"/>
  <c r="G292" i="5"/>
  <c r="F292" i="5"/>
  <c r="D292" i="5"/>
  <c r="A292" i="5"/>
  <c r="N291" i="5"/>
  <c r="M291" i="5"/>
  <c r="L291" i="5"/>
  <c r="K291" i="5"/>
  <c r="H291" i="5"/>
  <c r="G291" i="5"/>
  <c r="F291" i="5"/>
  <c r="D291" i="5"/>
  <c r="A291" i="5"/>
  <c r="N290" i="5"/>
  <c r="M290" i="5"/>
  <c r="L290" i="5"/>
  <c r="K290" i="5"/>
  <c r="H290" i="5"/>
  <c r="G290" i="5"/>
  <c r="F290" i="5"/>
  <c r="D290" i="5"/>
  <c r="A290" i="5"/>
  <c r="N289" i="5"/>
  <c r="M289" i="5"/>
  <c r="L289" i="5"/>
  <c r="K289" i="5"/>
  <c r="H289" i="5"/>
  <c r="G289" i="5"/>
  <c r="F289" i="5"/>
  <c r="D289" i="5"/>
  <c r="A289" i="5"/>
  <c r="N288" i="5"/>
  <c r="M288" i="5"/>
  <c r="L288" i="5"/>
  <c r="K288" i="5"/>
  <c r="H288" i="5"/>
  <c r="G288" i="5"/>
  <c r="F288" i="5"/>
  <c r="D288" i="5"/>
  <c r="A288" i="5"/>
  <c r="N287" i="5"/>
  <c r="M287" i="5"/>
  <c r="L287" i="5"/>
  <c r="K287" i="5"/>
  <c r="H287" i="5"/>
  <c r="G287" i="5"/>
  <c r="F287" i="5"/>
  <c r="D287" i="5"/>
  <c r="A287" i="5"/>
  <c r="N286" i="5"/>
  <c r="M286" i="5"/>
  <c r="L286" i="5"/>
  <c r="K286" i="5"/>
  <c r="H286" i="5"/>
  <c r="G286" i="5"/>
  <c r="F286" i="5"/>
  <c r="D286" i="5"/>
  <c r="A286" i="5"/>
  <c r="N285" i="5"/>
  <c r="M285" i="5"/>
  <c r="L285" i="5"/>
  <c r="K285" i="5"/>
  <c r="H285" i="5"/>
  <c r="G285" i="5"/>
  <c r="F285" i="5"/>
  <c r="D285" i="5"/>
  <c r="A285" i="5"/>
  <c r="N284" i="5"/>
  <c r="M284" i="5"/>
  <c r="L284" i="5"/>
  <c r="K284" i="5"/>
  <c r="H284" i="5"/>
  <c r="G284" i="5"/>
  <c r="F284" i="5"/>
  <c r="D284" i="5"/>
  <c r="A284" i="5"/>
  <c r="N283" i="5"/>
  <c r="M283" i="5"/>
  <c r="L283" i="5"/>
  <c r="K283" i="5"/>
  <c r="H283" i="5"/>
  <c r="G283" i="5"/>
  <c r="F283" i="5"/>
  <c r="D283" i="5"/>
  <c r="A283" i="5"/>
  <c r="N282" i="5"/>
  <c r="M282" i="5"/>
  <c r="L282" i="5"/>
  <c r="K282" i="5"/>
  <c r="H282" i="5"/>
  <c r="G282" i="5"/>
  <c r="F282" i="5"/>
  <c r="D282" i="5"/>
  <c r="A282" i="5"/>
  <c r="N281" i="5"/>
  <c r="M281" i="5"/>
  <c r="L281" i="5"/>
  <c r="K281" i="5"/>
  <c r="H281" i="5"/>
  <c r="G281" i="5"/>
  <c r="F281" i="5"/>
  <c r="D281" i="5"/>
  <c r="A281" i="5"/>
  <c r="N280" i="5"/>
  <c r="M280" i="5"/>
  <c r="L280" i="5"/>
  <c r="K280" i="5"/>
  <c r="H280" i="5"/>
  <c r="G280" i="5"/>
  <c r="F280" i="5"/>
  <c r="D280" i="5"/>
  <c r="A280" i="5"/>
  <c r="N279" i="5"/>
  <c r="M279" i="5"/>
  <c r="L279" i="5"/>
  <c r="K279" i="5"/>
  <c r="H279" i="5"/>
  <c r="G279" i="5"/>
  <c r="F279" i="5"/>
  <c r="D279" i="5"/>
  <c r="A279" i="5"/>
  <c r="N278" i="5"/>
  <c r="M278" i="5"/>
  <c r="L278" i="5"/>
  <c r="K278" i="5"/>
  <c r="H278" i="5"/>
  <c r="G278" i="5"/>
  <c r="F278" i="5"/>
  <c r="D278" i="5"/>
  <c r="A278" i="5"/>
  <c r="N277" i="5"/>
  <c r="M277" i="5"/>
  <c r="L277" i="5"/>
  <c r="K277" i="5"/>
  <c r="H277" i="5"/>
  <c r="G277" i="5"/>
  <c r="F277" i="5"/>
  <c r="D277" i="5"/>
  <c r="A277" i="5"/>
  <c r="N276" i="5"/>
  <c r="M276" i="5"/>
  <c r="L276" i="5"/>
  <c r="K276" i="5"/>
  <c r="H276" i="5"/>
  <c r="G276" i="5"/>
  <c r="F276" i="5"/>
  <c r="D276" i="5"/>
  <c r="A276" i="5"/>
  <c r="N275" i="5"/>
  <c r="M275" i="5"/>
  <c r="L275" i="5"/>
  <c r="K275" i="5"/>
  <c r="H275" i="5"/>
  <c r="G275" i="5"/>
  <c r="F275" i="5"/>
  <c r="D275" i="5"/>
  <c r="A275" i="5"/>
  <c r="N274" i="5"/>
  <c r="M274" i="5"/>
  <c r="L274" i="5"/>
  <c r="K274" i="5"/>
  <c r="H274" i="5"/>
  <c r="G274" i="5"/>
  <c r="F274" i="5"/>
  <c r="D274" i="5"/>
  <c r="A274" i="5"/>
  <c r="N273" i="5"/>
  <c r="M273" i="5"/>
  <c r="L273" i="5"/>
  <c r="K273" i="5"/>
  <c r="H273" i="5"/>
  <c r="G273" i="5"/>
  <c r="F273" i="5"/>
  <c r="D273" i="5"/>
  <c r="A273" i="5"/>
  <c r="N272" i="5"/>
  <c r="M272" i="5"/>
  <c r="L272" i="5"/>
  <c r="K272" i="5"/>
  <c r="H272" i="5"/>
  <c r="G272" i="5"/>
  <c r="F272" i="5"/>
  <c r="D272" i="5"/>
  <c r="A272" i="5"/>
  <c r="N271" i="5"/>
  <c r="M271" i="5"/>
  <c r="L271" i="5"/>
  <c r="K271" i="5"/>
  <c r="H271" i="5"/>
  <c r="G271" i="5"/>
  <c r="F271" i="5"/>
  <c r="D271" i="5"/>
  <c r="A271" i="5"/>
  <c r="N270" i="5"/>
  <c r="M270" i="5"/>
  <c r="L270" i="5"/>
  <c r="K270" i="5"/>
  <c r="H270" i="5"/>
  <c r="G270" i="5"/>
  <c r="F270" i="5"/>
  <c r="D270" i="5"/>
  <c r="A270" i="5"/>
  <c r="N269" i="5"/>
  <c r="M269" i="5"/>
  <c r="L269" i="5"/>
  <c r="K269" i="5"/>
  <c r="H269" i="5"/>
  <c r="G269" i="5"/>
  <c r="F269" i="5"/>
  <c r="D269" i="5"/>
  <c r="A269" i="5"/>
  <c r="N268" i="5"/>
  <c r="M268" i="5"/>
  <c r="L268" i="5"/>
  <c r="K268" i="5"/>
  <c r="H268" i="5"/>
  <c r="G268" i="5"/>
  <c r="F268" i="5"/>
  <c r="D268" i="5"/>
  <c r="A268" i="5"/>
  <c r="N267" i="5"/>
  <c r="M267" i="5"/>
  <c r="L267" i="5"/>
  <c r="K267" i="5"/>
  <c r="H267" i="5"/>
  <c r="G267" i="5"/>
  <c r="F267" i="5"/>
  <c r="D267" i="5"/>
  <c r="A267" i="5"/>
  <c r="N266" i="5"/>
  <c r="M266" i="5"/>
  <c r="L266" i="5"/>
  <c r="K266" i="5"/>
  <c r="H266" i="5"/>
  <c r="G266" i="5"/>
  <c r="F266" i="5"/>
  <c r="D266" i="5"/>
  <c r="A266" i="5"/>
  <c r="N265" i="5"/>
  <c r="M265" i="5"/>
  <c r="L265" i="5"/>
  <c r="K265" i="5"/>
  <c r="H265" i="5"/>
  <c r="G265" i="5"/>
  <c r="F265" i="5"/>
  <c r="D265" i="5"/>
  <c r="A265" i="5"/>
  <c r="N264" i="5"/>
  <c r="M264" i="5"/>
  <c r="L264" i="5"/>
  <c r="K264" i="5"/>
  <c r="H264" i="5"/>
  <c r="G264" i="5"/>
  <c r="F264" i="5"/>
  <c r="D264" i="5"/>
  <c r="A264" i="5"/>
  <c r="N263" i="5"/>
  <c r="M263" i="5"/>
  <c r="L263" i="5"/>
  <c r="K263" i="5"/>
  <c r="H263" i="5"/>
  <c r="G263" i="5"/>
  <c r="F263" i="5"/>
  <c r="D263" i="5"/>
  <c r="A263" i="5"/>
  <c r="N262" i="5"/>
  <c r="M262" i="5"/>
  <c r="L262" i="5"/>
  <c r="K262" i="5"/>
  <c r="H262" i="5"/>
  <c r="G262" i="5"/>
  <c r="F262" i="5"/>
  <c r="D262" i="5"/>
  <c r="A262" i="5"/>
  <c r="N261" i="5"/>
  <c r="M261" i="5"/>
  <c r="L261" i="5"/>
  <c r="K261" i="5"/>
  <c r="H261" i="5"/>
  <c r="G261" i="5"/>
  <c r="F261" i="5"/>
  <c r="D261" i="5"/>
  <c r="A261" i="5"/>
  <c r="N260" i="5"/>
  <c r="M260" i="5"/>
  <c r="L260" i="5"/>
  <c r="K260" i="5"/>
  <c r="H260" i="5"/>
  <c r="G260" i="5"/>
  <c r="F260" i="5"/>
  <c r="D260" i="5"/>
  <c r="A260" i="5"/>
  <c r="N259" i="5"/>
  <c r="M259" i="5"/>
  <c r="L259" i="5"/>
  <c r="K259" i="5"/>
  <c r="H259" i="5"/>
  <c r="G259" i="5"/>
  <c r="F259" i="5"/>
  <c r="D259" i="5"/>
  <c r="A259" i="5"/>
  <c r="N258" i="5"/>
  <c r="M258" i="5"/>
  <c r="L258" i="5"/>
  <c r="K258" i="5"/>
  <c r="H258" i="5"/>
  <c r="G258" i="5"/>
  <c r="F258" i="5"/>
  <c r="D258" i="5"/>
  <c r="A258" i="5"/>
  <c r="N257" i="5"/>
  <c r="M257" i="5"/>
  <c r="L257" i="5"/>
  <c r="K257" i="5"/>
  <c r="H257" i="5"/>
  <c r="G257" i="5"/>
  <c r="F257" i="5"/>
  <c r="D257" i="5"/>
  <c r="A257" i="5"/>
  <c r="N256" i="5"/>
  <c r="M256" i="5"/>
  <c r="L256" i="5"/>
  <c r="K256" i="5"/>
  <c r="H256" i="5"/>
  <c r="G256" i="5"/>
  <c r="F256" i="5"/>
  <c r="D256" i="5"/>
  <c r="A256" i="5"/>
  <c r="N255" i="5"/>
  <c r="M255" i="5"/>
  <c r="L255" i="5"/>
  <c r="K255" i="5"/>
  <c r="H255" i="5"/>
  <c r="G255" i="5"/>
  <c r="F255" i="5"/>
  <c r="D255" i="5"/>
  <c r="A255" i="5"/>
  <c r="N254" i="5"/>
  <c r="M254" i="5"/>
  <c r="L254" i="5"/>
  <c r="K254" i="5"/>
  <c r="H254" i="5"/>
  <c r="G254" i="5"/>
  <c r="F254" i="5"/>
  <c r="D254" i="5"/>
  <c r="A254" i="5"/>
  <c r="N253" i="5"/>
  <c r="M253" i="5"/>
  <c r="L253" i="5"/>
  <c r="K253" i="5"/>
  <c r="H253" i="5"/>
  <c r="G253" i="5"/>
  <c r="F253" i="5"/>
  <c r="D253" i="5"/>
  <c r="A253" i="5"/>
  <c r="N252" i="5"/>
  <c r="M252" i="5"/>
  <c r="L252" i="5"/>
  <c r="K252" i="5"/>
  <c r="H252" i="5"/>
  <c r="G252" i="5"/>
  <c r="F252" i="5"/>
  <c r="D252" i="5"/>
  <c r="A252" i="5"/>
  <c r="N251" i="5"/>
  <c r="M251" i="5"/>
  <c r="L251" i="5"/>
  <c r="K251" i="5"/>
  <c r="H251" i="5"/>
  <c r="G251" i="5"/>
  <c r="F251" i="5"/>
  <c r="D251" i="5"/>
  <c r="A251" i="5"/>
  <c r="N250" i="5"/>
  <c r="M250" i="5"/>
  <c r="L250" i="5"/>
  <c r="K250" i="5"/>
  <c r="H250" i="5"/>
  <c r="G250" i="5"/>
  <c r="F250" i="5"/>
  <c r="D250" i="5"/>
  <c r="A250" i="5"/>
  <c r="N249" i="5"/>
  <c r="M249" i="5"/>
  <c r="L249" i="5"/>
  <c r="K249" i="5"/>
  <c r="H249" i="5"/>
  <c r="G249" i="5"/>
  <c r="F249" i="5"/>
  <c r="D249" i="5"/>
  <c r="A249" i="5"/>
  <c r="N248" i="5"/>
  <c r="M248" i="5"/>
  <c r="L248" i="5"/>
  <c r="K248" i="5"/>
  <c r="H248" i="5"/>
  <c r="G248" i="5"/>
  <c r="F248" i="5"/>
  <c r="D248" i="5"/>
  <c r="A248" i="5"/>
  <c r="N247" i="5"/>
  <c r="M247" i="5"/>
  <c r="L247" i="5"/>
  <c r="K247" i="5"/>
  <c r="H247" i="5"/>
  <c r="G247" i="5"/>
  <c r="F247" i="5"/>
  <c r="D247" i="5"/>
  <c r="A247" i="5"/>
  <c r="N246" i="5"/>
  <c r="M246" i="5"/>
  <c r="L246" i="5"/>
  <c r="K246" i="5"/>
  <c r="H246" i="5"/>
  <c r="G246" i="5"/>
  <c r="F246" i="5"/>
  <c r="D246" i="5"/>
  <c r="A246" i="5"/>
  <c r="N245" i="5"/>
  <c r="M245" i="5"/>
  <c r="L245" i="5"/>
  <c r="K245" i="5"/>
  <c r="H245" i="5"/>
  <c r="G245" i="5"/>
  <c r="F245" i="5"/>
  <c r="D245" i="5"/>
  <c r="A245" i="5"/>
  <c r="N244" i="5"/>
  <c r="M244" i="5"/>
  <c r="L244" i="5"/>
  <c r="K244" i="5"/>
  <c r="H244" i="5"/>
  <c r="G244" i="5"/>
  <c r="F244" i="5"/>
  <c r="D244" i="5"/>
  <c r="A244" i="5"/>
  <c r="N243" i="5"/>
  <c r="M243" i="5"/>
  <c r="L243" i="5"/>
  <c r="K243" i="5"/>
  <c r="H243" i="5"/>
  <c r="G243" i="5"/>
  <c r="F243" i="5"/>
  <c r="D243" i="5"/>
  <c r="A243" i="5"/>
  <c r="N242" i="5"/>
  <c r="M242" i="5"/>
  <c r="L242" i="5"/>
  <c r="K242" i="5"/>
  <c r="H242" i="5"/>
  <c r="G242" i="5"/>
  <c r="F242" i="5"/>
  <c r="D242" i="5"/>
  <c r="A242" i="5"/>
  <c r="N241" i="5"/>
  <c r="M241" i="5"/>
  <c r="L241" i="5"/>
  <c r="K241" i="5"/>
  <c r="H241" i="5"/>
  <c r="G241" i="5"/>
  <c r="F241" i="5"/>
  <c r="D241" i="5"/>
  <c r="A241" i="5"/>
  <c r="N240" i="5"/>
  <c r="M240" i="5"/>
  <c r="L240" i="5"/>
  <c r="K240" i="5"/>
  <c r="H240" i="5"/>
  <c r="G240" i="5"/>
  <c r="F240" i="5"/>
  <c r="D240" i="5"/>
  <c r="A240" i="5"/>
  <c r="N239" i="5"/>
  <c r="M239" i="5"/>
  <c r="L239" i="5"/>
  <c r="K239" i="5"/>
  <c r="H239" i="5"/>
  <c r="G239" i="5"/>
  <c r="F239" i="5"/>
  <c r="D239" i="5"/>
  <c r="A239" i="5"/>
  <c r="N238" i="5"/>
  <c r="M238" i="5"/>
  <c r="L238" i="5"/>
  <c r="K238" i="5"/>
  <c r="H238" i="5"/>
  <c r="G238" i="5"/>
  <c r="F238" i="5"/>
  <c r="D238" i="5"/>
  <c r="A238" i="5"/>
  <c r="N237" i="5"/>
  <c r="M237" i="5"/>
  <c r="L237" i="5"/>
  <c r="K237" i="5"/>
  <c r="H237" i="5"/>
  <c r="G237" i="5"/>
  <c r="F237" i="5"/>
  <c r="D237" i="5"/>
  <c r="A237" i="5"/>
  <c r="N236" i="5"/>
  <c r="M236" i="5"/>
  <c r="L236" i="5"/>
  <c r="K236" i="5"/>
  <c r="H236" i="5"/>
  <c r="G236" i="5"/>
  <c r="F236" i="5"/>
  <c r="D236" i="5"/>
  <c r="A236" i="5"/>
  <c r="N235" i="5"/>
  <c r="M235" i="5"/>
  <c r="L235" i="5"/>
  <c r="K235" i="5"/>
  <c r="H235" i="5"/>
  <c r="G235" i="5"/>
  <c r="F235" i="5"/>
  <c r="D235" i="5"/>
  <c r="A235" i="5"/>
  <c r="N234" i="5"/>
  <c r="M234" i="5"/>
  <c r="L234" i="5"/>
  <c r="K234" i="5"/>
  <c r="H234" i="5"/>
  <c r="G234" i="5"/>
  <c r="F234" i="5"/>
  <c r="D234" i="5"/>
  <c r="A234" i="5"/>
  <c r="N233" i="5"/>
  <c r="M233" i="5"/>
  <c r="L233" i="5"/>
  <c r="K233" i="5"/>
  <c r="H233" i="5"/>
  <c r="G233" i="5"/>
  <c r="F233" i="5"/>
  <c r="D233" i="5"/>
  <c r="A233" i="5"/>
  <c r="N232" i="5"/>
  <c r="M232" i="5"/>
  <c r="L232" i="5"/>
  <c r="K232" i="5"/>
  <c r="H232" i="5"/>
  <c r="G232" i="5"/>
  <c r="F232" i="5"/>
  <c r="D232" i="5"/>
  <c r="A232" i="5"/>
  <c r="N231" i="5"/>
  <c r="M231" i="5"/>
  <c r="L231" i="5"/>
  <c r="K231" i="5"/>
  <c r="H231" i="5"/>
  <c r="G231" i="5"/>
  <c r="F231" i="5"/>
  <c r="D231" i="5"/>
  <c r="A231" i="5"/>
  <c r="N230" i="5"/>
  <c r="M230" i="5"/>
  <c r="L230" i="5"/>
  <c r="K230" i="5"/>
  <c r="H230" i="5"/>
  <c r="G230" i="5"/>
  <c r="F230" i="5"/>
  <c r="D230" i="5"/>
  <c r="A230" i="5"/>
  <c r="N229" i="5"/>
  <c r="M229" i="5"/>
  <c r="L229" i="5"/>
  <c r="K229" i="5"/>
  <c r="H229" i="5"/>
  <c r="G229" i="5"/>
  <c r="F229" i="5"/>
  <c r="D229" i="5"/>
  <c r="A229" i="5"/>
  <c r="N228" i="5"/>
  <c r="M228" i="5"/>
  <c r="L228" i="5"/>
  <c r="K228" i="5"/>
  <c r="H228" i="5"/>
  <c r="G228" i="5"/>
  <c r="F228" i="5"/>
  <c r="D228" i="5"/>
  <c r="A228" i="5"/>
  <c r="N227" i="5"/>
  <c r="M227" i="5"/>
  <c r="L227" i="5"/>
  <c r="K227" i="5"/>
  <c r="H227" i="5"/>
  <c r="G227" i="5"/>
  <c r="F227" i="5"/>
  <c r="D227" i="5"/>
  <c r="A227" i="5"/>
  <c r="N226" i="5"/>
  <c r="M226" i="5"/>
  <c r="L226" i="5"/>
  <c r="K226" i="5"/>
  <c r="H226" i="5"/>
  <c r="G226" i="5"/>
  <c r="F226" i="5"/>
  <c r="D226" i="5"/>
  <c r="A226" i="5"/>
  <c r="N225" i="5"/>
  <c r="M225" i="5"/>
  <c r="L225" i="5"/>
  <c r="K225" i="5"/>
  <c r="H225" i="5"/>
  <c r="G225" i="5"/>
  <c r="F225" i="5"/>
  <c r="D225" i="5"/>
  <c r="A225" i="5"/>
  <c r="N224" i="5"/>
  <c r="M224" i="5"/>
  <c r="L224" i="5"/>
  <c r="K224" i="5"/>
  <c r="H224" i="5"/>
  <c r="G224" i="5"/>
  <c r="F224" i="5"/>
  <c r="D224" i="5"/>
  <c r="A224" i="5"/>
  <c r="N223" i="5"/>
  <c r="M223" i="5"/>
  <c r="L223" i="5"/>
  <c r="K223" i="5"/>
  <c r="H223" i="5"/>
  <c r="G223" i="5"/>
  <c r="F223" i="5"/>
  <c r="D223" i="5"/>
  <c r="A223" i="5"/>
  <c r="N222" i="5"/>
  <c r="M222" i="5"/>
  <c r="L222" i="5"/>
  <c r="K222" i="5"/>
  <c r="H222" i="5"/>
  <c r="G222" i="5"/>
  <c r="F222" i="5"/>
  <c r="D222" i="5"/>
  <c r="A222" i="5"/>
  <c r="N221" i="5"/>
  <c r="M221" i="5"/>
  <c r="L221" i="5"/>
  <c r="K221" i="5"/>
  <c r="H221" i="5"/>
  <c r="G221" i="5"/>
  <c r="F221" i="5"/>
  <c r="D221" i="5"/>
  <c r="A221" i="5"/>
  <c r="N220" i="5"/>
  <c r="M220" i="5"/>
  <c r="L220" i="5"/>
  <c r="K220" i="5"/>
  <c r="H220" i="5"/>
  <c r="G220" i="5"/>
  <c r="F220" i="5"/>
  <c r="D220" i="5"/>
  <c r="A220" i="5"/>
  <c r="N219" i="5"/>
  <c r="M219" i="5"/>
  <c r="L219" i="5"/>
  <c r="K219" i="5"/>
  <c r="H219" i="5"/>
  <c r="G219" i="5"/>
  <c r="F219" i="5"/>
  <c r="D219" i="5"/>
  <c r="A219" i="5"/>
  <c r="N218" i="5"/>
  <c r="M218" i="5"/>
  <c r="L218" i="5"/>
  <c r="K218" i="5"/>
  <c r="H218" i="5"/>
  <c r="G218" i="5"/>
  <c r="F218" i="5"/>
  <c r="D218" i="5"/>
  <c r="A218" i="5"/>
  <c r="N217" i="5"/>
  <c r="M217" i="5"/>
  <c r="L217" i="5"/>
  <c r="K217" i="5"/>
  <c r="H217" i="5"/>
  <c r="G217" i="5"/>
  <c r="F217" i="5"/>
  <c r="D217" i="5"/>
  <c r="A217" i="5"/>
  <c r="N216" i="5"/>
  <c r="M216" i="5"/>
  <c r="L216" i="5"/>
  <c r="K216" i="5"/>
  <c r="H216" i="5"/>
  <c r="G216" i="5"/>
  <c r="F216" i="5"/>
  <c r="D216" i="5"/>
  <c r="A216" i="5"/>
  <c r="N215" i="5"/>
  <c r="M215" i="5"/>
  <c r="L215" i="5"/>
  <c r="K215" i="5"/>
  <c r="H215" i="5"/>
  <c r="G215" i="5"/>
  <c r="F215" i="5"/>
  <c r="D215" i="5"/>
  <c r="A215" i="5"/>
  <c r="N214" i="5"/>
  <c r="M214" i="5"/>
  <c r="L214" i="5"/>
  <c r="K214" i="5"/>
  <c r="H214" i="5"/>
  <c r="G214" i="5"/>
  <c r="F214" i="5"/>
  <c r="D214" i="5"/>
  <c r="A214" i="5"/>
  <c r="N213" i="5"/>
  <c r="M213" i="5"/>
  <c r="L213" i="5"/>
  <c r="K213" i="5"/>
  <c r="H213" i="5"/>
  <c r="G213" i="5"/>
  <c r="F213" i="5"/>
  <c r="D213" i="5"/>
  <c r="A213" i="5"/>
  <c r="N212" i="5"/>
  <c r="M212" i="5"/>
  <c r="L212" i="5"/>
  <c r="K212" i="5"/>
  <c r="H212" i="5"/>
  <c r="G212" i="5"/>
  <c r="F212" i="5"/>
  <c r="D212" i="5"/>
  <c r="A212" i="5"/>
  <c r="N211" i="5"/>
  <c r="M211" i="5"/>
  <c r="L211" i="5"/>
  <c r="K211" i="5"/>
  <c r="H211" i="5"/>
  <c r="G211" i="5"/>
  <c r="F211" i="5"/>
  <c r="D211" i="5"/>
  <c r="A211" i="5"/>
  <c r="N210" i="5"/>
  <c r="M210" i="5"/>
  <c r="L210" i="5"/>
  <c r="K210" i="5"/>
  <c r="H210" i="5"/>
  <c r="G210" i="5"/>
  <c r="F210" i="5"/>
  <c r="D210" i="5"/>
  <c r="A210" i="5"/>
  <c r="N209" i="5"/>
  <c r="M209" i="5"/>
  <c r="L209" i="5"/>
  <c r="K209" i="5"/>
  <c r="H209" i="5"/>
  <c r="G209" i="5"/>
  <c r="F209" i="5"/>
  <c r="D209" i="5"/>
  <c r="A209" i="5"/>
  <c r="N208" i="5"/>
  <c r="M208" i="5"/>
  <c r="L208" i="5"/>
  <c r="K208" i="5"/>
  <c r="H208" i="5"/>
  <c r="G208" i="5"/>
  <c r="F208" i="5"/>
  <c r="D208" i="5"/>
  <c r="A208" i="5"/>
  <c r="N207" i="5"/>
  <c r="M207" i="5"/>
  <c r="L207" i="5"/>
  <c r="K207" i="5"/>
  <c r="H207" i="5"/>
  <c r="G207" i="5"/>
  <c r="F207" i="5"/>
  <c r="D207" i="5"/>
  <c r="A207" i="5"/>
  <c r="N206" i="5"/>
  <c r="M206" i="5"/>
  <c r="L206" i="5"/>
  <c r="K206" i="5"/>
  <c r="H206" i="5"/>
  <c r="G206" i="5"/>
  <c r="F206" i="5"/>
  <c r="D206" i="5"/>
  <c r="A206" i="5"/>
  <c r="N205" i="5"/>
  <c r="M205" i="5"/>
  <c r="L205" i="5"/>
  <c r="K205" i="5"/>
  <c r="H205" i="5"/>
  <c r="G205" i="5"/>
  <c r="F205" i="5"/>
  <c r="D205" i="5"/>
  <c r="A205" i="5"/>
  <c r="N204" i="5"/>
  <c r="M204" i="5"/>
  <c r="L204" i="5"/>
  <c r="K204" i="5"/>
  <c r="H204" i="5"/>
  <c r="G204" i="5"/>
  <c r="F204" i="5"/>
  <c r="D204" i="5"/>
  <c r="A204" i="5"/>
  <c r="N203" i="5"/>
  <c r="M203" i="5"/>
  <c r="L203" i="5"/>
  <c r="K203" i="5"/>
  <c r="H203" i="5"/>
  <c r="G203" i="5"/>
  <c r="F203" i="5"/>
  <c r="D203" i="5"/>
  <c r="A203" i="5"/>
  <c r="N202" i="5"/>
  <c r="M202" i="5"/>
  <c r="L202" i="5"/>
  <c r="K202" i="5"/>
  <c r="H202" i="5"/>
  <c r="G202" i="5"/>
  <c r="F202" i="5"/>
  <c r="D202" i="5"/>
  <c r="A202" i="5"/>
  <c r="N201" i="5"/>
  <c r="M201" i="5"/>
  <c r="L201" i="5"/>
  <c r="K201" i="5"/>
  <c r="H201" i="5"/>
  <c r="G201" i="5"/>
  <c r="F201" i="5"/>
  <c r="D201" i="5"/>
  <c r="A201" i="5"/>
  <c r="N200" i="5"/>
  <c r="M200" i="5"/>
  <c r="L200" i="5"/>
  <c r="K200" i="5"/>
  <c r="H200" i="5"/>
  <c r="G200" i="5"/>
  <c r="F200" i="5"/>
  <c r="D200" i="5"/>
  <c r="A200" i="5"/>
  <c r="N199" i="5"/>
  <c r="M199" i="5"/>
  <c r="L199" i="5"/>
  <c r="K199" i="5"/>
  <c r="H199" i="5"/>
  <c r="G199" i="5"/>
  <c r="F199" i="5"/>
  <c r="D199" i="5"/>
  <c r="A199" i="5"/>
  <c r="N198" i="5"/>
  <c r="M198" i="5"/>
  <c r="L198" i="5"/>
  <c r="K198" i="5"/>
  <c r="H198" i="5"/>
  <c r="G198" i="5"/>
  <c r="F198" i="5"/>
  <c r="D198" i="5"/>
  <c r="A198" i="5"/>
  <c r="N197" i="5"/>
  <c r="M197" i="5"/>
  <c r="L197" i="5"/>
  <c r="K197" i="5"/>
  <c r="H197" i="5"/>
  <c r="G197" i="5"/>
  <c r="F197" i="5"/>
  <c r="D197" i="5"/>
  <c r="A197" i="5"/>
  <c r="N196" i="5"/>
  <c r="M196" i="5"/>
  <c r="L196" i="5"/>
  <c r="K196" i="5"/>
  <c r="H196" i="5"/>
  <c r="G196" i="5"/>
  <c r="F196" i="5"/>
  <c r="D196" i="5"/>
  <c r="A196" i="5"/>
  <c r="N195" i="5"/>
  <c r="M195" i="5"/>
  <c r="L195" i="5"/>
  <c r="K195" i="5"/>
  <c r="H195" i="5"/>
  <c r="G195" i="5"/>
  <c r="F195" i="5"/>
  <c r="D195" i="5"/>
  <c r="A195" i="5"/>
  <c r="N194" i="5"/>
  <c r="M194" i="5"/>
  <c r="L194" i="5"/>
  <c r="K194" i="5"/>
  <c r="H194" i="5"/>
  <c r="G194" i="5"/>
  <c r="F194" i="5"/>
  <c r="D194" i="5"/>
  <c r="A194" i="5"/>
  <c r="N193" i="5"/>
  <c r="M193" i="5"/>
  <c r="L193" i="5"/>
  <c r="K193" i="5"/>
  <c r="H193" i="5"/>
  <c r="G193" i="5"/>
  <c r="F193" i="5"/>
  <c r="D193" i="5"/>
  <c r="A193" i="5"/>
  <c r="N192" i="5"/>
  <c r="M192" i="5"/>
  <c r="L192" i="5"/>
  <c r="K192" i="5"/>
  <c r="H192" i="5"/>
  <c r="G192" i="5"/>
  <c r="F192" i="5"/>
  <c r="D192" i="5"/>
  <c r="A192" i="5"/>
  <c r="N191" i="5"/>
  <c r="M191" i="5"/>
  <c r="L191" i="5"/>
  <c r="K191" i="5"/>
  <c r="H191" i="5"/>
  <c r="G191" i="5"/>
  <c r="F191" i="5"/>
  <c r="D191" i="5"/>
  <c r="A191" i="5"/>
  <c r="N190" i="5"/>
  <c r="M190" i="5"/>
  <c r="L190" i="5"/>
  <c r="K190" i="5"/>
  <c r="H190" i="5"/>
  <c r="G190" i="5"/>
  <c r="F190" i="5"/>
  <c r="D190" i="5"/>
  <c r="A190" i="5"/>
  <c r="N189" i="5"/>
  <c r="M189" i="5"/>
  <c r="L189" i="5"/>
  <c r="K189" i="5"/>
  <c r="H189" i="5"/>
  <c r="G189" i="5"/>
  <c r="F189" i="5"/>
  <c r="D189" i="5"/>
  <c r="A189" i="5"/>
  <c r="N188" i="5"/>
  <c r="M188" i="5"/>
  <c r="L188" i="5"/>
  <c r="K188" i="5"/>
  <c r="H188" i="5"/>
  <c r="G188" i="5"/>
  <c r="F188" i="5"/>
  <c r="D188" i="5"/>
  <c r="A188" i="5"/>
  <c r="N187" i="5"/>
  <c r="M187" i="5"/>
  <c r="L187" i="5"/>
  <c r="K187" i="5"/>
  <c r="H187" i="5"/>
  <c r="G187" i="5"/>
  <c r="F187" i="5"/>
  <c r="D187" i="5"/>
  <c r="A187" i="5"/>
  <c r="N186" i="5"/>
  <c r="M186" i="5"/>
  <c r="L186" i="5"/>
  <c r="K186" i="5"/>
  <c r="H186" i="5"/>
  <c r="G186" i="5"/>
  <c r="F186" i="5"/>
  <c r="D186" i="5"/>
  <c r="A186" i="5"/>
  <c r="N185" i="5"/>
  <c r="M185" i="5"/>
  <c r="L185" i="5"/>
  <c r="K185" i="5"/>
  <c r="H185" i="5"/>
  <c r="G185" i="5"/>
  <c r="F185" i="5"/>
  <c r="D185" i="5"/>
  <c r="A185" i="5"/>
  <c r="N184" i="5"/>
  <c r="M184" i="5"/>
  <c r="L184" i="5"/>
  <c r="K184" i="5"/>
  <c r="H184" i="5"/>
  <c r="G184" i="5"/>
  <c r="F184" i="5"/>
  <c r="D184" i="5"/>
  <c r="A184" i="5"/>
  <c r="N183" i="5"/>
  <c r="M183" i="5"/>
  <c r="L183" i="5"/>
  <c r="K183" i="5"/>
  <c r="H183" i="5"/>
  <c r="G183" i="5"/>
  <c r="F183" i="5"/>
  <c r="D183" i="5"/>
  <c r="A183" i="5"/>
  <c r="N182" i="5"/>
  <c r="M182" i="5"/>
  <c r="L182" i="5"/>
  <c r="K182" i="5"/>
  <c r="H182" i="5"/>
  <c r="G182" i="5"/>
  <c r="F182" i="5"/>
  <c r="D182" i="5"/>
  <c r="A182" i="5"/>
  <c r="N181" i="5"/>
  <c r="M181" i="5"/>
  <c r="L181" i="5"/>
  <c r="K181" i="5"/>
  <c r="H181" i="5"/>
  <c r="G181" i="5"/>
  <c r="F181" i="5"/>
  <c r="D181" i="5"/>
  <c r="A181" i="5"/>
  <c r="N180" i="5"/>
  <c r="M180" i="5"/>
  <c r="L180" i="5"/>
  <c r="K180" i="5"/>
  <c r="H180" i="5"/>
  <c r="G180" i="5"/>
  <c r="F180" i="5"/>
  <c r="D180" i="5"/>
  <c r="A180" i="5"/>
  <c r="N179" i="5"/>
  <c r="M179" i="5"/>
  <c r="L179" i="5"/>
  <c r="K179" i="5"/>
  <c r="H179" i="5"/>
  <c r="G179" i="5"/>
  <c r="F179" i="5"/>
  <c r="D179" i="5"/>
  <c r="A179" i="5"/>
  <c r="N178" i="5"/>
  <c r="M178" i="5"/>
  <c r="L178" i="5"/>
  <c r="K178" i="5"/>
  <c r="H178" i="5"/>
  <c r="G178" i="5"/>
  <c r="F178" i="5"/>
  <c r="D178" i="5"/>
  <c r="A178" i="5"/>
  <c r="N177" i="5"/>
  <c r="M177" i="5"/>
  <c r="L177" i="5"/>
  <c r="K177" i="5"/>
  <c r="H177" i="5"/>
  <c r="G177" i="5"/>
  <c r="F177" i="5"/>
  <c r="D177" i="5"/>
  <c r="A177" i="5"/>
  <c r="N176" i="5"/>
  <c r="M176" i="5"/>
  <c r="L176" i="5"/>
  <c r="K176" i="5"/>
  <c r="H176" i="5"/>
  <c r="G176" i="5"/>
  <c r="F176" i="5"/>
  <c r="D176" i="5"/>
  <c r="A176" i="5"/>
  <c r="N175" i="5"/>
  <c r="M175" i="5"/>
  <c r="L175" i="5"/>
  <c r="K175" i="5"/>
  <c r="H175" i="5"/>
  <c r="G175" i="5"/>
  <c r="F175" i="5"/>
  <c r="D175" i="5"/>
  <c r="A175" i="5"/>
  <c r="N174" i="5"/>
  <c r="M174" i="5"/>
  <c r="L174" i="5"/>
  <c r="K174" i="5"/>
  <c r="H174" i="5"/>
  <c r="G174" i="5"/>
  <c r="F174" i="5"/>
  <c r="D174" i="5"/>
  <c r="A174" i="5"/>
  <c r="N173" i="5"/>
  <c r="M173" i="5"/>
  <c r="L173" i="5"/>
  <c r="K173" i="5"/>
  <c r="H173" i="5"/>
  <c r="G173" i="5"/>
  <c r="F173" i="5"/>
  <c r="D173" i="5"/>
  <c r="A173" i="5"/>
  <c r="N172" i="5"/>
  <c r="M172" i="5"/>
  <c r="L172" i="5"/>
  <c r="K172" i="5"/>
  <c r="H172" i="5"/>
  <c r="G172" i="5"/>
  <c r="F172" i="5"/>
  <c r="D172" i="5"/>
  <c r="A172" i="5"/>
  <c r="N171" i="5"/>
  <c r="M171" i="5"/>
  <c r="L171" i="5"/>
  <c r="K171" i="5"/>
  <c r="H171" i="5"/>
  <c r="G171" i="5"/>
  <c r="F171" i="5"/>
  <c r="D171" i="5"/>
  <c r="A171" i="5"/>
  <c r="N170" i="5"/>
  <c r="M170" i="5"/>
  <c r="L170" i="5"/>
  <c r="K170" i="5"/>
  <c r="H170" i="5"/>
  <c r="G170" i="5"/>
  <c r="F170" i="5"/>
  <c r="D170" i="5"/>
  <c r="A170" i="5"/>
  <c r="N169" i="5"/>
  <c r="M169" i="5"/>
  <c r="L169" i="5"/>
  <c r="K169" i="5"/>
  <c r="H169" i="5"/>
  <c r="G169" i="5"/>
  <c r="F169" i="5"/>
  <c r="D169" i="5"/>
  <c r="A169" i="5"/>
  <c r="N168" i="5"/>
  <c r="M168" i="5"/>
  <c r="L168" i="5"/>
  <c r="K168" i="5"/>
  <c r="H168" i="5"/>
  <c r="G168" i="5"/>
  <c r="F168" i="5"/>
  <c r="D168" i="5"/>
  <c r="A168" i="5"/>
  <c r="N167" i="5"/>
  <c r="M167" i="5"/>
  <c r="L167" i="5"/>
  <c r="K167" i="5"/>
  <c r="H167" i="5"/>
  <c r="G167" i="5"/>
  <c r="F167" i="5"/>
  <c r="D167" i="5"/>
  <c r="A167" i="5"/>
  <c r="N166" i="5"/>
  <c r="M166" i="5"/>
  <c r="L166" i="5"/>
  <c r="K166" i="5"/>
  <c r="H166" i="5"/>
  <c r="G166" i="5"/>
  <c r="F166" i="5"/>
  <c r="D166" i="5"/>
  <c r="A166" i="5"/>
  <c r="N165" i="5"/>
  <c r="M165" i="5"/>
  <c r="L165" i="5"/>
  <c r="K165" i="5"/>
  <c r="H165" i="5"/>
  <c r="G165" i="5"/>
  <c r="F165" i="5"/>
  <c r="D165" i="5"/>
  <c r="A165" i="5"/>
  <c r="N164" i="5"/>
  <c r="M164" i="5"/>
  <c r="L164" i="5"/>
  <c r="K164" i="5"/>
  <c r="H164" i="5"/>
  <c r="G164" i="5"/>
  <c r="F164" i="5"/>
  <c r="D164" i="5"/>
  <c r="A164" i="5"/>
  <c r="N163" i="5"/>
  <c r="M163" i="5"/>
  <c r="L163" i="5"/>
  <c r="K163" i="5"/>
  <c r="H163" i="5"/>
  <c r="G163" i="5"/>
  <c r="F163" i="5"/>
  <c r="D163" i="5"/>
  <c r="A163" i="5"/>
  <c r="N162" i="5"/>
  <c r="M162" i="5"/>
  <c r="L162" i="5"/>
  <c r="K162" i="5"/>
  <c r="H162" i="5"/>
  <c r="G162" i="5"/>
  <c r="F162" i="5"/>
  <c r="D162" i="5"/>
  <c r="A162" i="5"/>
  <c r="N161" i="5"/>
  <c r="M161" i="5"/>
  <c r="L161" i="5"/>
  <c r="K161" i="5"/>
  <c r="H161" i="5"/>
  <c r="G161" i="5"/>
  <c r="F161" i="5"/>
  <c r="D161" i="5"/>
  <c r="A161" i="5"/>
  <c r="N160" i="5"/>
  <c r="M160" i="5"/>
  <c r="L160" i="5"/>
  <c r="K160" i="5"/>
  <c r="H160" i="5"/>
  <c r="G160" i="5"/>
  <c r="F160" i="5"/>
  <c r="D160" i="5"/>
  <c r="A160" i="5"/>
  <c r="N159" i="5"/>
  <c r="M159" i="5"/>
  <c r="L159" i="5"/>
  <c r="K159" i="5"/>
  <c r="H159" i="5"/>
  <c r="G159" i="5"/>
  <c r="F159" i="5"/>
  <c r="D159" i="5"/>
  <c r="A159" i="5"/>
  <c r="N158" i="5"/>
  <c r="M158" i="5"/>
  <c r="L158" i="5"/>
  <c r="K158" i="5"/>
  <c r="H158" i="5"/>
  <c r="G158" i="5"/>
  <c r="F158" i="5"/>
  <c r="D158" i="5"/>
  <c r="A158" i="5"/>
  <c r="N157" i="5"/>
  <c r="M157" i="5"/>
  <c r="L157" i="5"/>
  <c r="K157" i="5"/>
  <c r="H157" i="5"/>
  <c r="G157" i="5"/>
  <c r="F157" i="5"/>
  <c r="D157" i="5"/>
  <c r="A157" i="5"/>
  <c r="N156" i="5"/>
  <c r="M156" i="5"/>
  <c r="L156" i="5"/>
  <c r="K156" i="5"/>
  <c r="H156" i="5"/>
  <c r="G156" i="5"/>
  <c r="F156" i="5"/>
  <c r="D156" i="5"/>
  <c r="A156" i="5"/>
  <c r="N155" i="5"/>
  <c r="M155" i="5"/>
  <c r="L155" i="5"/>
  <c r="K155" i="5"/>
  <c r="H155" i="5"/>
  <c r="G155" i="5"/>
  <c r="F155" i="5"/>
  <c r="D155" i="5"/>
  <c r="A155" i="5"/>
  <c r="N154" i="5"/>
  <c r="M154" i="5"/>
  <c r="L154" i="5"/>
  <c r="K154" i="5"/>
  <c r="H154" i="5"/>
  <c r="G154" i="5"/>
  <c r="F154" i="5"/>
  <c r="D154" i="5"/>
  <c r="A154" i="5"/>
  <c r="N153" i="5"/>
  <c r="M153" i="5"/>
  <c r="L153" i="5"/>
  <c r="K153" i="5"/>
  <c r="H153" i="5"/>
  <c r="G153" i="5"/>
  <c r="F153" i="5"/>
  <c r="D153" i="5"/>
  <c r="A153" i="5"/>
  <c r="N152" i="5"/>
  <c r="M152" i="5"/>
  <c r="L152" i="5"/>
  <c r="K152" i="5"/>
  <c r="H152" i="5"/>
  <c r="G152" i="5"/>
  <c r="F152" i="5"/>
  <c r="D152" i="5"/>
  <c r="A152" i="5"/>
  <c r="N151" i="5"/>
  <c r="M151" i="5"/>
  <c r="L151" i="5"/>
  <c r="K151" i="5"/>
  <c r="H151" i="5"/>
  <c r="G151" i="5"/>
  <c r="F151" i="5"/>
  <c r="D151" i="5"/>
  <c r="A151" i="5"/>
  <c r="N150" i="5"/>
  <c r="M150" i="5"/>
  <c r="L150" i="5"/>
  <c r="K150" i="5"/>
  <c r="H150" i="5"/>
  <c r="G150" i="5"/>
  <c r="F150" i="5"/>
  <c r="D150" i="5"/>
  <c r="A150" i="5"/>
  <c r="N149" i="5"/>
  <c r="M149" i="5"/>
  <c r="L149" i="5"/>
  <c r="K149" i="5"/>
  <c r="H149" i="5"/>
  <c r="G149" i="5"/>
  <c r="F149" i="5"/>
  <c r="D149" i="5"/>
  <c r="A149" i="5"/>
  <c r="N148" i="5"/>
  <c r="M148" i="5"/>
  <c r="L148" i="5"/>
  <c r="K148" i="5"/>
  <c r="H148" i="5"/>
  <c r="G148" i="5"/>
  <c r="F148" i="5"/>
  <c r="D148" i="5"/>
  <c r="A148" i="5"/>
  <c r="N147" i="5"/>
  <c r="M147" i="5"/>
  <c r="L147" i="5"/>
  <c r="K147" i="5"/>
  <c r="H147" i="5"/>
  <c r="G147" i="5"/>
  <c r="F147" i="5"/>
  <c r="D147" i="5"/>
  <c r="A147" i="5"/>
  <c r="N146" i="5"/>
  <c r="M146" i="5"/>
  <c r="L146" i="5"/>
  <c r="K146" i="5"/>
  <c r="H146" i="5"/>
  <c r="G146" i="5"/>
  <c r="F146" i="5"/>
  <c r="D146" i="5"/>
  <c r="A146" i="5"/>
  <c r="N145" i="5"/>
  <c r="M145" i="5"/>
  <c r="L145" i="5"/>
  <c r="K145" i="5"/>
  <c r="H145" i="5"/>
  <c r="G145" i="5"/>
  <c r="F145" i="5"/>
  <c r="D145" i="5"/>
  <c r="A145" i="5"/>
  <c r="N144" i="5"/>
  <c r="M144" i="5"/>
  <c r="L144" i="5"/>
  <c r="K144" i="5"/>
  <c r="H144" i="5"/>
  <c r="G144" i="5"/>
  <c r="F144" i="5"/>
  <c r="D144" i="5"/>
  <c r="A144" i="5"/>
  <c r="N143" i="5"/>
  <c r="M143" i="5"/>
  <c r="L143" i="5"/>
  <c r="K143" i="5"/>
  <c r="H143" i="5"/>
  <c r="G143" i="5"/>
  <c r="F143" i="5"/>
  <c r="D143" i="5"/>
  <c r="A143" i="5"/>
  <c r="N142" i="5"/>
  <c r="M142" i="5"/>
  <c r="L142" i="5"/>
  <c r="K142" i="5"/>
  <c r="H142" i="5"/>
  <c r="G142" i="5"/>
  <c r="F142" i="5"/>
  <c r="D142" i="5"/>
  <c r="A142" i="5"/>
  <c r="N141" i="5"/>
  <c r="M141" i="5"/>
  <c r="L141" i="5"/>
  <c r="K141" i="5"/>
  <c r="H141" i="5"/>
  <c r="G141" i="5"/>
  <c r="F141" i="5"/>
  <c r="D141" i="5"/>
  <c r="A141" i="5"/>
  <c r="N140" i="5"/>
  <c r="M140" i="5"/>
  <c r="L140" i="5"/>
  <c r="K140" i="5"/>
  <c r="H140" i="5"/>
  <c r="G140" i="5"/>
  <c r="F140" i="5"/>
  <c r="D140" i="5"/>
  <c r="A140" i="5"/>
  <c r="N139" i="5"/>
  <c r="M139" i="5"/>
  <c r="L139" i="5"/>
  <c r="K139" i="5"/>
  <c r="H139" i="5"/>
  <c r="G139" i="5"/>
  <c r="F139" i="5"/>
  <c r="D139" i="5"/>
  <c r="A139" i="5"/>
  <c r="N138" i="5"/>
  <c r="M138" i="5"/>
  <c r="L138" i="5"/>
  <c r="K138" i="5"/>
  <c r="H138" i="5"/>
  <c r="G138" i="5"/>
  <c r="F138" i="5"/>
  <c r="D138" i="5"/>
  <c r="A138" i="5"/>
  <c r="N137" i="5"/>
  <c r="M137" i="5"/>
  <c r="L137" i="5"/>
  <c r="K137" i="5"/>
  <c r="H137" i="5"/>
  <c r="G137" i="5"/>
  <c r="F137" i="5"/>
  <c r="D137" i="5"/>
  <c r="A137" i="5"/>
  <c r="N136" i="5"/>
  <c r="M136" i="5"/>
  <c r="L136" i="5"/>
  <c r="K136" i="5"/>
  <c r="H136" i="5"/>
  <c r="G136" i="5"/>
  <c r="F136" i="5"/>
  <c r="D136" i="5"/>
  <c r="A136" i="5"/>
  <c r="N135" i="5"/>
  <c r="M135" i="5"/>
  <c r="L135" i="5"/>
  <c r="K135" i="5"/>
  <c r="H135" i="5"/>
  <c r="G135" i="5"/>
  <c r="F135" i="5"/>
  <c r="D135" i="5"/>
  <c r="A135" i="5"/>
  <c r="N134" i="5"/>
  <c r="M134" i="5"/>
  <c r="L134" i="5"/>
  <c r="K134" i="5"/>
  <c r="H134" i="5"/>
  <c r="G134" i="5"/>
  <c r="F134" i="5"/>
  <c r="D134" i="5"/>
  <c r="A134" i="5"/>
  <c r="N133" i="5"/>
  <c r="M133" i="5"/>
  <c r="L133" i="5"/>
  <c r="K133" i="5"/>
  <c r="H133" i="5"/>
  <c r="G133" i="5"/>
  <c r="F133" i="5"/>
  <c r="D133" i="5"/>
  <c r="A133" i="5"/>
  <c r="N132" i="5"/>
  <c r="M132" i="5"/>
  <c r="L132" i="5"/>
  <c r="K132" i="5"/>
  <c r="H132" i="5"/>
  <c r="G132" i="5"/>
  <c r="F132" i="5"/>
  <c r="D132" i="5"/>
  <c r="A132" i="5"/>
  <c r="N131" i="5"/>
  <c r="M131" i="5"/>
  <c r="L131" i="5"/>
  <c r="K131" i="5"/>
  <c r="H131" i="5"/>
  <c r="G131" i="5"/>
  <c r="F131" i="5"/>
  <c r="D131" i="5"/>
  <c r="A131" i="5"/>
  <c r="N130" i="5"/>
  <c r="M130" i="5"/>
  <c r="L130" i="5"/>
  <c r="K130" i="5"/>
  <c r="H130" i="5"/>
  <c r="G130" i="5"/>
  <c r="F130" i="5"/>
  <c r="D130" i="5"/>
  <c r="A130" i="5"/>
  <c r="N129" i="5"/>
  <c r="M129" i="5"/>
  <c r="L129" i="5"/>
  <c r="K129" i="5"/>
  <c r="H129" i="5"/>
  <c r="G129" i="5"/>
  <c r="F129" i="5"/>
  <c r="D129" i="5"/>
  <c r="A129" i="5"/>
  <c r="N128" i="5"/>
  <c r="M128" i="5"/>
  <c r="L128" i="5"/>
  <c r="K128" i="5"/>
  <c r="H128" i="5"/>
  <c r="G128" i="5"/>
  <c r="F128" i="5"/>
  <c r="D128" i="5"/>
  <c r="A128" i="5"/>
  <c r="N127" i="5"/>
  <c r="M127" i="5"/>
  <c r="L127" i="5"/>
  <c r="K127" i="5"/>
  <c r="H127" i="5"/>
  <c r="G127" i="5"/>
  <c r="F127" i="5"/>
  <c r="D127" i="5"/>
  <c r="A127" i="5"/>
  <c r="N126" i="5"/>
  <c r="M126" i="5"/>
  <c r="L126" i="5"/>
  <c r="K126" i="5"/>
  <c r="H126" i="5"/>
  <c r="G126" i="5"/>
  <c r="F126" i="5"/>
  <c r="D126" i="5"/>
  <c r="A126" i="5"/>
  <c r="N125" i="5"/>
  <c r="M125" i="5"/>
  <c r="L125" i="5"/>
  <c r="K125" i="5"/>
  <c r="H125" i="5"/>
  <c r="G125" i="5"/>
  <c r="F125" i="5"/>
  <c r="D125" i="5"/>
  <c r="A125" i="5"/>
  <c r="N124" i="5"/>
  <c r="M124" i="5"/>
  <c r="L124" i="5"/>
  <c r="K124" i="5"/>
  <c r="H124" i="5"/>
  <c r="G124" i="5"/>
  <c r="F124" i="5"/>
  <c r="D124" i="5"/>
  <c r="A124" i="5"/>
  <c r="N123" i="5"/>
  <c r="M123" i="5"/>
  <c r="L123" i="5"/>
  <c r="K123" i="5"/>
  <c r="H123" i="5"/>
  <c r="G123" i="5"/>
  <c r="F123" i="5"/>
  <c r="D123" i="5"/>
  <c r="A123" i="5"/>
  <c r="N122" i="5"/>
  <c r="M122" i="5"/>
  <c r="L122" i="5"/>
  <c r="K122" i="5"/>
  <c r="H122" i="5"/>
  <c r="G122" i="5"/>
  <c r="F122" i="5"/>
  <c r="D122" i="5"/>
  <c r="A122" i="5"/>
  <c r="N121" i="5"/>
  <c r="M121" i="5"/>
  <c r="L121" i="5"/>
  <c r="K121" i="5"/>
  <c r="H121" i="5"/>
  <c r="G121" i="5"/>
  <c r="F121" i="5"/>
  <c r="D121" i="5"/>
  <c r="A121" i="5"/>
  <c r="N120" i="5"/>
  <c r="M120" i="5"/>
  <c r="L120" i="5"/>
  <c r="K120" i="5"/>
  <c r="H120" i="5"/>
  <c r="G120" i="5"/>
  <c r="F120" i="5"/>
  <c r="D120" i="5"/>
  <c r="A120" i="5"/>
  <c r="N119" i="5"/>
  <c r="M119" i="5"/>
  <c r="L119" i="5"/>
  <c r="K119" i="5"/>
  <c r="H119" i="5"/>
  <c r="G119" i="5"/>
  <c r="F119" i="5"/>
  <c r="D119" i="5"/>
  <c r="A119" i="5"/>
  <c r="N118" i="5"/>
  <c r="M118" i="5"/>
  <c r="L118" i="5"/>
  <c r="K118" i="5"/>
  <c r="H118" i="5"/>
  <c r="G118" i="5"/>
  <c r="F118" i="5"/>
  <c r="D118" i="5"/>
  <c r="A118" i="5"/>
  <c r="N117" i="5"/>
  <c r="M117" i="5"/>
  <c r="L117" i="5"/>
  <c r="K117" i="5"/>
  <c r="H117" i="5"/>
  <c r="G117" i="5"/>
  <c r="F117" i="5"/>
  <c r="D117" i="5"/>
  <c r="A117" i="5"/>
  <c r="N116" i="5"/>
  <c r="M116" i="5"/>
  <c r="L116" i="5"/>
  <c r="K116" i="5"/>
  <c r="H116" i="5"/>
  <c r="G116" i="5"/>
  <c r="F116" i="5"/>
  <c r="D116" i="5"/>
  <c r="A116" i="5"/>
  <c r="N115" i="5"/>
  <c r="M115" i="5"/>
  <c r="L115" i="5"/>
  <c r="K115" i="5"/>
  <c r="H115" i="5"/>
  <c r="G115" i="5"/>
  <c r="F115" i="5"/>
  <c r="D115" i="5"/>
  <c r="A115" i="5"/>
  <c r="N114" i="5"/>
  <c r="M114" i="5"/>
  <c r="L114" i="5"/>
  <c r="K114" i="5"/>
  <c r="H114" i="5"/>
  <c r="G114" i="5"/>
  <c r="F114" i="5"/>
  <c r="D114" i="5"/>
  <c r="A114" i="5"/>
  <c r="N113" i="5"/>
  <c r="M113" i="5"/>
  <c r="L113" i="5"/>
  <c r="K113" i="5"/>
  <c r="H113" i="5"/>
  <c r="G113" i="5"/>
  <c r="F113" i="5"/>
  <c r="D113" i="5"/>
  <c r="A113" i="5"/>
  <c r="N112" i="5"/>
  <c r="M112" i="5"/>
  <c r="L112" i="5"/>
  <c r="K112" i="5"/>
  <c r="H112" i="5"/>
  <c r="G112" i="5"/>
  <c r="F112" i="5"/>
  <c r="D112" i="5"/>
  <c r="A112" i="5"/>
  <c r="N111" i="5"/>
  <c r="M111" i="5"/>
  <c r="L111" i="5"/>
  <c r="K111" i="5"/>
  <c r="H111" i="5"/>
  <c r="G111" i="5"/>
  <c r="F111" i="5"/>
  <c r="D111" i="5"/>
  <c r="A111" i="5"/>
  <c r="N110" i="5"/>
  <c r="M110" i="5"/>
  <c r="L110" i="5"/>
  <c r="K110" i="5"/>
  <c r="H110" i="5"/>
  <c r="G110" i="5"/>
  <c r="F110" i="5"/>
  <c r="D110" i="5"/>
  <c r="A110" i="5"/>
  <c r="N109" i="5"/>
  <c r="M109" i="5"/>
  <c r="L109" i="5"/>
  <c r="K109" i="5"/>
  <c r="H109" i="5"/>
  <c r="G109" i="5"/>
  <c r="F109" i="5"/>
  <c r="D109" i="5"/>
  <c r="A109" i="5"/>
  <c r="N108" i="5"/>
  <c r="M108" i="5"/>
  <c r="L108" i="5"/>
  <c r="K108" i="5"/>
  <c r="H108" i="5"/>
  <c r="G108" i="5"/>
  <c r="F108" i="5"/>
  <c r="D108" i="5"/>
  <c r="A108" i="5"/>
  <c r="N107" i="5"/>
  <c r="M107" i="5"/>
  <c r="L107" i="5"/>
  <c r="K107" i="5"/>
  <c r="H107" i="5"/>
  <c r="G107" i="5"/>
  <c r="F107" i="5"/>
  <c r="D107" i="5"/>
  <c r="A107" i="5"/>
  <c r="N106" i="5"/>
  <c r="M106" i="5"/>
  <c r="L106" i="5"/>
  <c r="K106" i="5"/>
  <c r="H106" i="5"/>
  <c r="G106" i="5"/>
  <c r="F106" i="5"/>
  <c r="D106" i="5"/>
  <c r="A106" i="5"/>
  <c r="N105" i="5"/>
  <c r="M105" i="5"/>
  <c r="L105" i="5"/>
  <c r="K105" i="5"/>
  <c r="H105" i="5"/>
  <c r="G105" i="5"/>
  <c r="F105" i="5"/>
  <c r="D105" i="5"/>
  <c r="A105" i="5"/>
  <c r="N104" i="5"/>
  <c r="M104" i="5"/>
  <c r="L104" i="5"/>
  <c r="K104" i="5"/>
  <c r="H104" i="5"/>
  <c r="G104" i="5"/>
  <c r="F104" i="5"/>
  <c r="D104" i="5"/>
  <c r="A104" i="5"/>
  <c r="N103" i="5"/>
  <c r="M103" i="5"/>
  <c r="L103" i="5"/>
  <c r="K103" i="5"/>
  <c r="H103" i="5"/>
  <c r="G103" i="5"/>
  <c r="F103" i="5"/>
  <c r="D103" i="5"/>
  <c r="A103" i="5"/>
  <c r="N102" i="5"/>
  <c r="M102" i="5"/>
  <c r="L102" i="5"/>
  <c r="K102" i="5"/>
  <c r="H102" i="5"/>
  <c r="G102" i="5"/>
  <c r="F102" i="5"/>
  <c r="D102" i="5"/>
  <c r="A102" i="5"/>
  <c r="N101" i="5"/>
  <c r="M101" i="5"/>
  <c r="L101" i="5"/>
  <c r="K101" i="5"/>
  <c r="H101" i="5"/>
  <c r="G101" i="5"/>
  <c r="F101" i="5"/>
  <c r="D101" i="5"/>
  <c r="A101" i="5"/>
  <c r="N100" i="5"/>
  <c r="M100" i="5"/>
  <c r="L100" i="5"/>
  <c r="K100" i="5"/>
  <c r="H100" i="5"/>
  <c r="G100" i="5"/>
  <c r="F100" i="5"/>
  <c r="D100" i="5"/>
  <c r="A100" i="5"/>
  <c r="N99" i="5"/>
  <c r="M99" i="5"/>
  <c r="L99" i="5"/>
  <c r="K99" i="5"/>
  <c r="H99" i="5"/>
  <c r="G99" i="5"/>
  <c r="F99" i="5"/>
  <c r="D99" i="5"/>
  <c r="A99" i="5"/>
  <c r="N98" i="5"/>
  <c r="M98" i="5"/>
  <c r="L98" i="5"/>
  <c r="K98" i="5"/>
  <c r="H98" i="5"/>
  <c r="G98" i="5"/>
  <c r="F98" i="5"/>
  <c r="D98" i="5"/>
  <c r="A98" i="5"/>
  <c r="N97" i="5"/>
  <c r="M97" i="5"/>
  <c r="L97" i="5"/>
  <c r="K97" i="5"/>
  <c r="H97" i="5"/>
  <c r="G97" i="5"/>
  <c r="F97" i="5"/>
  <c r="D97" i="5"/>
  <c r="A97" i="5"/>
  <c r="N96" i="5"/>
  <c r="M96" i="5"/>
  <c r="L96" i="5"/>
  <c r="K96" i="5"/>
  <c r="H96" i="5"/>
  <c r="G96" i="5"/>
  <c r="F96" i="5"/>
  <c r="D96" i="5"/>
  <c r="A96" i="5"/>
  <c r="N95" i="5"/>
  <c r="M95" i="5"/>
  <c r="L95" i="5"/>
  <c r="K95" i="5"/>
  <c r="H95" i="5"/>
  <c r="G95" i="5"/>
  <c r="F95" i="5"/>
  <c r="D95" i="5"/>
  <c r="A95" i="5"/>
  <c r="N94" i="5"/>
  <c r="M94" i="5"/>
  <c r="L94" i="5"/>
  <c r="K94" i="5"/>
  <c r="H94" i="5"/>
  <c r="G94" i="5"/>
  <c r="F94" i="5"/>
  <c r="D94" i="5"/>
  <c r="A94" i="5"/>
  <c r="N93" i="5"/>
  <c r="M93" i="5"/>
  <c r="L93" i="5"/>
  <c r="K93" i="5"/>
  <c r="H93" i="5"/>
  <c r="G93" i="5"/>
  <c r="F93" i="5"/>
  <c r="D93" i="5"/>
  <c r="A93" i="5"/>
  <c r="N92" i="5"/>
  <c r="M92" i="5"/>
  <c r="L92" i="5"/>
  <c r="K92" i="5"/>
  <c r="H92" i="5"/>
  <c r="G92" i="5"/>
  <c r="F92" i="5"/>
  <c r="D92" i="5"/>
  <c r="A92" i="5"/>
  <c r="N91" i="5"/>
  <c r="M91" i="5"/>
  <c r="L91" i="5"/>
  <c r="K91" i="5"/>
  <c r="H91" i="5"/>
  <c r="G91" i="5"/>
  <c r="F91" i="5"/>
  <c r="D91" i="5"/>
  <c r="A91" i="5"/>
  <c r="N90" i="5"/>
  <c r="M90" i="5"/>
  <c r="L90" i="5"/>
  <c r="K90" i="5"/>
  <c r="H90" i="5"/>
  <c r="G90" i="5"/>
  <c r="F90" i="5"/>
  <c r="D90" i="5"/>
  <c r="A90" i="5"/>
  <c r="N89" i="5"/>
  <c r="M89" i="5"/>
  <c r="L89" i="5"/>
  <c r="K89" i="5"/>
  <c r="H89" i="5"/>
  <c r="G89" i="5"/>
  <c r="F89" i="5"/>
  <c r="D89" i="5"/>
  <c r="A89" i="5"/>
  <c r="N88" i="5"/>
  <c r="M88" i="5"/>
  <c r="L88" i="5"/>
  <c r="K88" i="5"/>
  <c r="H88" i="5"/>
  <c r="G88" i="5"/>
  <c r="F88" i="5"/>
  <c r="D88" i="5"/>
  <c r="A88" i="5"/>
  <c r="N87" i="5"/>
  <c r="M87" i="5"/>
  <c r="L87" i="5"/>
  <c r="K87" i="5"/>
  <c r="H87" i="5"/>
  <c r="G87" i="5"/>
  <c r="F87" i="5"/>
  <c r="D87" i="5"/>
  <c r="A87" i="5"/>
  <c r="N86" i="5"/>
  <c r="M86" i="5"/>
  <c r="L86" i="5"/>
  <c r="K86" i="5"/>
  <c r="H86" i="5"/>
  <c r="G86" i="5"/>
  <c r="F86" i="5"/>
  <c r="D86" i="5"/>
  <c r="A86" i="5"/>
  <c r="N85" i="5"/>
  <c r="M85" i="5"/>
  <c r="L85" i="5"/>
  <c r="K85" i="5"/>
  <c r="H85" i="5"/>
  <c r="G85" i="5"/>
  <c r="F85" i="5"/>
  <c r="D85" i="5"/>
  <c r="A85" i="5"/>
  <c r="N84" i="5"/>
  <c r="M84" i="5"/>
  <c r="L84" i="5"/>
  <c r="K84" i="5"/>
  <c r="H84" i="5"/>
  <c r="G84" i="5"/>
  <c r="F84" i="5"/>
  <c r="D84" i="5"/>
  <c r="A84" i="5"/>
  <c r="N83" i="5"/>
  <c r="M83" i="5"/>
  <c r="L83" i="5"/>
  <c r="K83" i="5"/>
  <c r="H83" i="5"/>
  <c r="G83" i="5"/>
  <c r="F83" i="5"/>
  <c r="D83" i="5"/>
  <c r="A83" i="5"/>
  <c r="N82" i="5"/>
  <c r="M82" i="5"/>
  <c r="L82" i="5"/>
  <c r="K82" i="5"/>
  <c r="H82" i="5"/>
  <c r="G82" i="5"/>
  <c r="F82" i="5"/>
  <c r="D82" i="5"/>
  <c r="A82" i="5"/>
  <c r="N81" i="5"/>
  <c r="M81" i="5"/>
  <c r="L81" i="5"/>
  <c r="K81" i="5"/>
  <c r="H81" i="5"/>
  <c r="G81" i="5"/>
  <c r="F81" i="5"/>
  <c r="D81" i="5"/>
  <c r="A81" i="5"/>
  <c r="N80" i="5"/>
  <c r="M80" i="5"/>
  <c r="L80" i="5"/>
  <c r="K80" i="5"/>
  <c r="H80" i="5"/>
  <c r="G80" i="5"/>
  <c r="F80" i="5"/>
  <c r="D80" i="5"/>
  <c r="A80" i="5"/>
  <c r="N79" i="5"/>
  <c r="M79" i="5"/>
  <c r="L79" i="5"/>
  <c r="K79" i="5"/>
  <c r="H79" i="5"/>
  <c r="G79" i="5"/>
  <c r="F79" i="5"/>
  <c r="D79" i="5"/>
  <c r="A79" i="5"/>
  <c r="N78" i="5"/>
  <c r="M78" i="5"/>
  <c r="L78" i="5"/>
  <c r="K78" i="5"/>
  <c r="H78" i="5"/>
  <c r="G78" i="5"/>
  <c r="F78" i="5"/>
  <c r="D78" i="5"/>
  <c r="A78" i="5"/>
  <c r="N77" i="5"/>
  <c r="M77" i="5"/>
  <c r="L77" i="5"/>
  <c r="K77" i="5"/>
  <c r="H77" i="5"/>
  <c r="G77" i="5"/>
  <c r="F77" i="5"/>
  <c r="D77" i="5"/>
  <c r="A77" i="5"/>
  <c r="N76" i="5"/>
  <c r="M76" i="5"/>
  <c r="L76" i="5"/>
  <c r="K76" i="5"/>
  <c r="H76" i="5"/>
  <c r="G76" i="5"/>
  <c r="F76" i="5"/>
  <c r="D76" i="5"/>
  <c r="A76" i="5"/>
  <c r="N75" i="5"/>
  <c r="M75" i="5"/>
  <c r="L75" i="5"/>
  <c r="K75" i="5"/>
  <c r="H75" i="5"/>
  <c r="G75" i="5"/>
  <c r="F75" i="5"/>
  <c r="D75" i="5"/>
  <c r="A75" i="5"/>
  <c r="N74" i="5"/>
  <c r="M74" i="5"/>
  <c r="L74" i="5"/>
  <c r="K74" i="5"/>
  <c r="H74" i="5"/>
  <c r="G74" i="5"/>
  <c r="F74" i="5"/>
  <c r="D74" i="5"/>
  <c r="A74" i="5"/>
  <c r="N73" i="5"/>
  <c r="M73" i="5"/>
  <c r="L73" i="5"/>
  <c r="K73" i="5"/>
  <c r="H73" i="5"/>
  <c r="G73" i="5"/>
  <c r="F73" i="5"/>
  <c r="D73" i="5"/>
  <c r="A73" i="5"/>
  <c r="N72" i="5"/>
  <c r="M72" i="5"/>
  <c r="L72" i="5"/>
  <c r="K72" i="5"/>
  <c r="H72" i="5"/>
  <c r="G72" i="5"/>
  <c r="F72" i="5"/>
  <c r="D72" i="5"/>
  <c r="A72" i="5"/>
  <c r="N71" i="5"/>
  <c r="M71" i="5"/>
  <c r="L71" i="5"/>
  <c r="K71" i="5"/>
  <c r="H71" i="5"/>
  <c r="G71" i="5"/>
  <c r="F71" i="5"/>
  <c r="D71" i="5"/>
  <c r="A71" i="5"/>
  <c r="N70" i="5"/>
  <c r="M70" i="5"/>
  <c r="L70" i="5"/>
  <c r="K70" i="5"/>
  <c r="H70" i="5"/>
  <c r="G70" i="5"/>
  <c r="F70" i="5"/>
  <c r="D70" i="5"/>
  <c r="A70" i="5"/>
  <c r="N69" i="5"/>
  <c r="M69" i="5"/>
  <c r="L69" i="5"/>
  <c r="K69" i="5"/>
  <c r="H69" i="5"/>
  <c r="G69" i="5"/>
  <c r="F69" i="5"/>
  <c r="D69" i="5"/>
  <c r="A69" i="5"/>
  <c r="N68" i="5"/>
  <c r="M68" i="5"/>
  <c r="L68" i="5"/>
  <c r="K68" i="5"/>
  <c r="H68" i="5"/>
  <c r="G68" i="5"/>
  <c r="F68" i="5"/>
  <c r="D68" i="5"/>
  <c r="A68" i="5"/>
  <c r="N67" i="5"/>
  <c r="M67" i="5"/>
  <c r="L67" i="5"/>
  <c r="K67" i="5"/>
  <c r="H67" i="5"/>
  <c r="G67" i="5"/>
  <c r="F67" i="5"/>
  <c r="D67" i="5"/>
  <c r="A67" i="5"/>
  <c r="N66" i="5"/>
  <c r="M66" i="5"/>
  <c r="L66" i="5"/>
  <c r="K66" i="5"/>
  <c r="H66" i="5"/>
  <c r="G66" i="5"/>
  <c r="F66" i="5"/>
  <c r="D66" i="5"/>
  <c r="A66" i="5"/>
  <c r="N65" i="5"/>
  <c r="M65" i="5"/>
  <c r="L65" i="5"/>
  <c r="K65" i="5"/>
  <c r="H65" i="5"/>
  <c r="G65" i="5"/>
  <c r="F65" i="5"/>
  <c r="D65" i="5"/>
  <c r="A65" i="5"/>
  <c r="N64" i="5"/>
  <c r="M64" i="5"/>
  <c r="L64" i="5"/>
  <c r="K64" i="5"/>
  <c r="H64" i="5"/>
  <c r="G64" i="5"/>
  <c r="F64" i="5"/>
  <c r="D64" i="5"/>
  <c r="A64" i="5"/>
  <c r="N63" i="5"/>
  <c r="M63" i="5"/>
  <c r="L63" i="5"/>
  <c r="K63" i="5"/>
  <c r="H63" i="5"/>
  <c r="G63" i="5"/>
  <c r="F63" i="5"/>
  <c r="D63" i="5"/>
  <c r="A63" i="5"/>
  <c r="N62" i="5"/>
  <c r="M62" i="5"/>
  <c r="L62" i="5"/>
  <c r="K62" i="5"/>
  <c r="H62" i="5"/>
  <c r="G62" i="5"/>
  <c r="F62" i="5"/>
  <c r="D62" i="5"/>
  <c r="A62" i="5"/>
  <c r="N61" i="5"/>
  <c r="M61" i="5"/>
  <c r="L61" i="5"/>
  <c r="K61" i="5"/>
  <c r="H61" i="5"/>
  <c r="G61" i="5"/>
  <c r="F61" i="5"/>
  <c r="D61" i="5"/>
  <c r="A61" i="5"/>
  <c r="N60" i="5"/>
  <c r="M60" i="5"/>
  <c r="L60" i="5"/>
  <c r="K60" i="5"/>
  <c r="H60" i="5"/>
  <c r="G60" i="5"/>
  <c r="F60" i="5"/>
  <c r="D60" i="5"/>
  <c r="A60" i="5"/>
  <c r="N59" i="5"/>
  <c r="M59" i="5"/>
  <c r="L59" i="5"/>
  <c r="K59" i="5"/>
  <c r="H59" i="5"/>
  <c r="G59" i="5"/>
  <c r="F59" i="5"/>
  <c r="D59" i="5"/>
  <c r="A59" i="5"/>
  <c r="N58" i="5"/>
  <c r="M58" i="5"/>
  <c r="L58" i="5"/>
  <c r="K58" i="5"/>
  <c r="H58" i="5"/>
  <c r="G58" i="5"/>
  <c r="F58" i="5"/>
  <c r="D58" i="5"/>
  <c r="A58" i="5"/>
  <c r="N57" i="5"/>
  <c r="M57" i="5"/>
  <c r="L57" i="5"/>
  <c r="K57" i="5"/>
  <c r="H57" i="5"/>
  <c r="G57" i="5"/>
  <c r="F57" i="5"/>
  <c r="D57" i="5"/>
  <c r="A57" i="5"/>
  <c r="N56" i="5"/>
  <c r="M56" i="5"/>
  <c r="L56" i="5"/>
  <c r="K56" i="5"/>
  <c r="H56" i="5"/>
  <c r="G56" i="5"/>
  <c r="F56" i="5"/>
  <c r="D56" i="5"/>
  <c r="A56" i="5"/>
  <c r="N55" i="5"/>
  <c r="M55" i="5"/>
  <c r="L55" i="5"/>
  <c r="K55" i="5"/>
  <c r="H55" i="5"/>
  <c r="G55" i="5"/>
  <c r="F55" i="5"/>
  <c r="D55" i="5"/>
  <c r="A55" i="5"/>
  <c r="N54" i="5"/>
  <c r="M54" i="5"/>
  <c r="L54" i="5"/>
  <c r="K54" i="5"/>
  <c r="H54" i="5"/>
  <c r="G54" i="5"/>
  <c r="F54" i="5"/>
  <c r="D54" i="5"/>
  <c r="A54" i="5"/>
  <c r="N53" i="5"/>
  <c r="M53" i="5"/>
  <c r="L53" i="5"/>
  <c r="K53" i="5"/>
  <c r="H53" i="5"/>
  <c r="G53" i="5"/>
  <c r="F53" i="5"/>
  <c r="D53" i="5"/>
  <c r="A53" i="5"/>
  <c r="N52" i="5"/>
  <c r="M52" i="5"/>
  <c r="L52" i="5"/>
  <c r="K52" i="5"/>
  <c r="H52" i="5"/>
  <c r="G52" i="5"/>
  <c r="F52" i="5"/>
  <c r="D52" i="5"/>
  <c r="A52" i="5"/>
  <c r="N51" i="5"/>
  <c r="M51" i="5"/>
  <c r="L51" i="5"/>
  <c r="K51" i="5"/>
  <c r="H51" i="5"/>
  <c r="G51" i="5"/>
  <c r="F51" i="5"/>
  <c r="D51" i="5"/>
  <c r="A51" i="5"/>
  <c r="N50" i="5"/>
  <c r="M50" i="5"/>
  <c r="L50" i="5"/>
  <c r="K50" i="5"/>
  <c r="H50" i="5"/>
  <c r="G50" i="5"/>
  <c r="F50" i="5"/>
  <c r="D50" i="5"/>
  <c r="A50" i="5"/>
  <c r="N49" i="5"/>
  <c r="M49" i="5"/>
  <c r="L49" i="5"/>
  <c r="K49" i="5"/>
  <c r="H49" i="5"/>
  <c r="G49" i="5"/>
  <c r="F49" i="5"/>
  <c r="D49" i="5"/>
  <c r="A49" i="5"/>
  <c r="N48" i="5"/>
  <c r="M48" i="5"/>
  <c r="L48" i="5"/>
  <c r="K48" i="5"/>
  <c r="H48" i="5"/>
  <c r="G48" i="5"/>
  <c r="F48" i="5"/>
  <c r="D48" i="5"/>
  <c r="A48" i="5"/>
  <c r="N47" i="5"/>
  <c r="M47" i="5"/>
  <c r="L47" i="5"/>
  <c r="K47" i="5"/>
  <c r="H47" i="5"/>
  <c r="G47" i="5"/>
  <c r="F47" i="5"/>
  <c r="D47" i="5"/>
  <c r="A47" i="5"/>
  <c r="N46" i="5"/>
  <c r="M46" i="5"/>
  <c r="L46" i="5"/>
  <c r="K46" i="5"/>
  <c r="H46" i="5"/>
  <c r="G46" i="5"/>
  <c r="F46" i="5"/>
  <c r="D46" i="5"/>
  <c r="A46" i="5"/>
  <c r="N45" i="5"/>
  <c r="M45" i="5"/>
  <c r="L45" i="5"/>
  <c r="K45" i="5"/>
  <c r="H45" i="5"/>
  <c r="G45" i="5"/>
  <c r="F45" i="5"/>
  <c r="D45" i="5"/>
  <c r="A45" i="5"/>
  <c r="N44" i="5"/>
  <c r="M44" i="5"/>
  <c r="L44" i="5"/>
  <c r="K44" i="5"/>
  <c r="H44" i="5"/>
  <c r="G44" i="5"/>
  <c r="F44" i="5"/>
  <c r="D44" i="5"/>
  <c r="A44" i="5"/>
  <c r="N43" i="5"/>
  <c r="M43" i="5"/>
  <c r="L43" i="5"/>
  <c r="K43" i="5"/>
  <c r="H43" i="5"/>
  <c r="G43" i="5"/>
  <c r="F43" i="5"/>
  <c r="D43" i="5"/>
  <c r="A43" i="5"/>
  <c r="N42" i="5"/>
  <c r="M42" i="5"/>
  <c r="L42" i="5"/>
  <c r="K42" i="5"/>
  <c r="H42" i="5"/>
  <c r="G42" i="5"/>
  <c r="F42" i="5"/>
  <c r="D42" i="5"/>
  <c r="A42" i="5"/>
  <c r="N41" i="5"/>
  <c r="M41" i="5"/>
  <c r="L41" i="5"/>
  <c r="K41" i="5"/>
  <c r="H41" i="5"/>
  <c r="G41" i="5"/>
  <c r="F41" i="5"/>
  <c r="D41" i="5"/>
  <c r="A41" i="5"/>
  <c r="N40" i="5"/>
  <c r="M40" i="5"/>
  <c r="L40" i="5"/>
  <c r="K40" i="5"/>
  <c r="H40" i="5"/>
  <c r="G40" i="5"/>
  <c r="F40" i="5"/>
  <c r="D40" i="5"/>
  <c r="A40" i="5"/>
  <c r="N39" i="5"/>
  <c r="M39" i="5"/>
  <c r="L39" i="5"/>
  <c r="K39" i="5"/>
  <c r="H39" i="5"/>
  <c r="G39" i="5"/>
  <c r="F39" i="5"/>
  <c r="D39" i="5"/>
  <c r="A39" i="5"/>
  <c r="N38" i="5"/>
  <c r="M38" i="5"/>
  <c r="L38" i="5"/>
  <c r="K38" i="5"/>
  <c r="H38" i="5"/>
  <c r="G38" i="5"/>
  <c r="F38" i="5"/>
  <c r="D38" i="5"/>
  <c r="A38" i="5"/>
  <c r="N37" i="5"/>
  <c r="M37" i="5"/>
  <c r="L37" i="5"/>
  <c r="K37" i="5"/>
  <c r="H37" i="5"/>
  <c r="G37" i="5"/>
  <c r="F37" i="5"/>
  <c r="D37" i="5"/>
  <c r="A37" i="5"/>
  <c r="N36" i="5"/>
  <c r="M36" i="5"/>
  <c r="L36" i="5"/>
  <c r="K36" i="5"/>
  <c r="H36" i="5"/>
  <c r="G36" i="5"/>
  <c r="F36" i="5"/>
  <c r="D36" i="5"/>
  <c r="A36" i="5"/>
  <c r="N35" i="5"/>
  <c r="M35" i="5"/>
  <c r="L35" i="5"/>
  <c r="K35" i="5"/>
  <c r="H35" i="5"/>
  <c r="G35" i="5"/>
  <c r="F35" i="5"/>
  <c r="D35" i="5"/>
  <c r="A35" i="5"/>
  <c r="N34" i="5"/>
  <c r="M34" i="5"/>
  <c r="L34" i="5"/>
  <c r="K34" i="5"/>
  <c r="H34" i="5"/>
  <c r="G34" i="5"/>
  <c r="F34" i="5"/>
  <c r="D34" i="5"/>
  <c r="A34" i="5"/>
  <c r="N33" i="5"/>
  <c r="M33" i="5"/>
  <c r="L33" i="5"/>
  <c r="K33" i="5"/>
  <c r="H33" i="5"/>
  <c r="G33" i="5"/>
  <c r="F33" i="5"/>
  <c r="D33" i="5"/>
  <c r="A33" i="5"/>
  <c r="N32" i="5"/>
  <c r="M32" i="5"/>
  <c r="L32" i="5"/>
  <c r="K32" i="5"/>
  <c r="H32" i="5"/>
  <c r="G32" i="5"/>
  <c r="F32" i="5"/>
  <c r="D32" i="5"/>
  <c r="A32" i="5"/>
  <c r="N31" i="5"/>
  <c r="M31" i="5"/>
  <c r="L31" i="5"/>
  <c r="K31" i="5"/>
  <c r="H31" i="5"/>
  <c r="G31" i="5"/>
  <c r="F31" i="5"/>
  <c r="D31" i="5"/>
  <c r="A31" i="5"/>
  <c r="N30" i="5"/>
  <c r="M30" i="5"/>
  <c r="L30" i="5"/>
  <c r="K30" i="5"/>
  <c r="H30" i="5"/>
  <c r="G30" i="5"/>
  <c r="F30" i="5"/>
  <c r="D30" i="5"/>
  <c r="A30" i="5"/>
  <c r="N29" i="5"/>
  <c r="M29" i="5"/>
  <c r="L29" i="5"/>
  <c r="K29" i="5"/>
  <c r="H29" i="5"/>
  <c r="G29" i="5"/>
  <c r="F29" i="5"/>
  <c r="D29" i="5"/>
  <c r="A29" i="5"/>
  <c r="N28" i="5"/>
  <c r="M28" i="5"/>
  <c r="L28" i="5"/>
  <c r="K28" i="5"/>
  <c r="H28" i="5"/>
  <c r="G28" i="5"/>
  <c r="F28" i="5"/>
  <c r="D28" i="5"/>
  <c r="A28" i="5"/>
  <c r="N27" i="5"/>
  <c r="M27" i="5"/>
  <c r="L27" i="5"/>
  <c r="K27" i="5"/>
  <c r="H27" i="5"/>
  <c r="G27" i="5"/>
  <c r="F27" i="5"/>
  <c r="D27" i="5"/>
  <c r="A27" i="5"/>
  <c r="N26" i="5"/>
  <c r="M26" i="5"/>
  <c r="L26" i="5"/>
  <c r="K26" i="5"/>
  <c r="H26" i="5"/>
  <c r="G26" i="5"/>
  <c r="F26" i="5"/>
  <c r="D26" i="5"/>
  <c r="A26" i="5"/>
  <c r="N25" i="5"/>
  <c r="M25" i="5"/>
  <c r="L25" i="5"/>
  <c r="K25" i="5"/>
  <c r="H25" i="5"/>
  <c r="G25" i="5"/>
  <c r="F25" i="5"/>
  <c r="D25" i="5"/>
  <c r="A25" i="5"/>
  <c r="N24" i="5"/>
  <c r="M24" i="5"/>
  <c r="L24" i="5"/>
  <c r="K24" i="5"/>
  <c r="H24" i="5"/>
  <c r="G24" i="5"/>
  <c r="F24" i="5"/>
  <c r="D24" i="5"/>
  <c r="A24" i="5"/>
  <c r="N23" i="5"/>
  <c r="M23" i="5"/>
  <c r="L23" i="5"/>
  <c r="K23" i="5"/>
  <c r="H23" i="5"/>
  <c r="G23" i="5"/>
  <c r="F23" i="5"/>
  <c r="D23" i="5"/>
  <c r="A23" i="5"/>
  <c r="N22" i="5"/>
  <c r="M22" i="5"/>
  <c r="L22" i="5"/>
  <c r="K22" i="5"/>
  <c r="H22" i="5"/>
  <c r="G22" i="5"/>
  <c r="F22" i="5"/>
  <c r="D22" i="5"/>
  <c r="A22" i="5"/>
  <c r="N21" i="5"/>
  <c r="M21" i="5"/>
  <c r="L21" i="5"/>
  <c r="K21" i="5"/>
  <c r="H21" i="5"/>
  <c r="G21" i="5"/>
  <c r="F21" i="5"/>
  <c r="D21" i="5"/>
  <c r="A21" i="5"/>
  <c r="N20" i="5"/>
  <c r="M20" i="5"/>
  <c r="L20" i="5"/>
  <c r="K20" i="5"/>
  <c r="H20" i="5"/>
  <c r="G20" i="5"/>
  <c r="F20" i="5"/>
  <c r="D20" i="5"/>
  <c r="A20" i="5"/>
  <c r="N19" i="5"/>
  <c r="M19" i="5"/>
  <c r="L19" i="5"/>
  <c r="K19" i="5"/>
  <c r="H19" i="5"/>
  <c r="G19" i="5"/>
  <c r="F19" i="5"/>
  <c r="D19" i="5"/>
  <c r="A19" i="5"/>
  <c r="N18" i="5"/>
  <c r="M18" i="5"/>
  <c r="L18" i="5"/>
  <c r="K18" i="5"/>
  <c r="H18" i="5"/>
  <c r="G18" i="5"/>
  <c r="F18" i="5"/>
  <c r="D18" i="5"/>
  <c r="A18" i="5"/>
  <c r="N17" i="5"/>
  <c r="M17" i="5"/>
  <c r="L17" i="5"/>
  <c r="K17" i="5"/>
  <c r="H17" i="5"/>
  <c r="G17" i="5"/>
  <c r="F17" i="5"/>
  <c r="D17" i="5"/>
  <c r="A17" i="5"/>
  <c r="N16" i="5"/>
  <c r="M16" i="5"/>
  <c r="L16" i="5"/>
  <c r="K16" i="5"/>
  <c r="H16" i="5"/>
  <c r="G16" i="5"/>
  <c r="F16" i="5"/>
  <c r="D16" i="5"/>
  <c r="A16" i="5"/>
  <c r="N15" i="5"/>
  <c r="M15" i="5"/>
  <c r="L15" i="5"/>
  <c r="K15" i="5"/>
  <c r="H15" i="5"/>
  <c r="G15" i="5"/>
  <c r="F15" i="5"/>
  <c r="D15" i="5"/>
  <c r="A15" i="5"/>
  <c r="N14" i="5"/>
  <c r="M14" i="5"/>
  <c r="L14" i="5"/>
  <c r="K14" i="5"/>
  <c r="H14" i="5"/>
  <c r="G14" i="5"/>
  <c r="F14" i="5"/>
  <c r="D14" i="5"/>
  <c r="N13" i="5"/>
  <c r="M13" i="5"/>
  <c r="L13" i="5"/>
  <c r="K13" i="5"/>
  <c r="H13" i="5"/>
  <c r="G13" i="5"/>
  <c r="F13" i="5"/>
  <c r="D13" i="5"/>
  <c r="N12" i="5"/>
  <c r="M12" i="5"/>
  <c r="L12" i="5"/>
  <c r="K12" i="5"/>
  <c r="H12" i="5"/>
  <c r="G12" i="5"/>
  <c r="F12" i="5"/>
  <c r="D12" i="5"/>
  <c r="N11" i="5"/>
  <c r="M11" i="5"/>
  <c r="L11" i="5"/>
  <c r="K11" i="5"/>
  <c r="H11" i="5"/>
  <c r="G11" i="5"/>
  <c r="F11" i="5"/>
  <c r="D11" i="5"/>
  <c r="N10" i="5"/>
  <c r="M10" i="5"/>
  <c r="L10" i="5"/>
  <c r="K10" i="5"/>
  <c r="H10" i="5"/>
  <c r="G10" i="5"/>
  <c r="F10" i="5"/>
  <c r="D10" i="5"/>
  <c r="A10" i="5"/>
  <c r="N9" i="5"/>
  <c r="M9" i="5"/>
  <c r="L9" i="5"/>
  <c r="K9" i="5"/>
  <c r="H9" i="5"/>
  <c r="G9" i="5"/>
  <c r="F9" i="5"/>
  <c r="D9" i="5"/>
  <c r="A9" i="5"/>
  <c r="N8" i="5"/>
  <c r="M8" i="5"/>
  <c r="L8" i="5"/>
  <c r="K8" i="5"/>
  <c r="H8" i="5"/>
  <c r="G8" i="5"/>
  <c r="F8" i="5"/>
  <c r="D8" i="5"/>
  <c r="A8" i="5"/>
  <c r="N7" i="5"/>
  <c r="M7" i="5"/>
  <c r="L7" i="5"/>
  <c r="K7" i="5"/>
  <c r="H7" i="5"/>
  <c r="G7" i="5"/>
  <c r="F7" i="5"/>
  <c r="D7" i="5"/>
  <c r="A7" i="5"/>
  <c r="A11" i="5" s="1"/>
  <c r="J3" i="5"/>
  <c r="F3" i="5"/>
  <c r="A1" i="5"/>
  <c r="M1001" i="4"/>
  <c r="M3" i="4" s="1"/>
  <c r="L1001" i="4"/>
  <c r="K1001" i="4"/>
  <c r="A1000" i="4"/>
  <c r="S999" i="4"/>
  <c r="R999" i="4"/>
  <c r="Q999" i="4"/>
  <c r="P999" i="4"/>
  <c r="O999" i="4"/>
  <c r="N999" i="4"/>
  <c r="H999" i="4"/>
  <c r="G999" i="4"/>
  <c r="F999" i="4"/>
  <c r="D999" i="4"/>
  <c r="A999" i="4"/>
  <c r="S998" i="4"/>
  <c r="R998" i="4"/>
  <c r="Q998" i="4"/>
  <c r="P998" i="4"/>
  <c r="O998" i="4"/>
  <c r="N998" i="4"/>
  <c r="H998" i="4"/>
  <c r="G998" i="4"/>
  <c r="F998" i="4"/>
  <c r="D998" i="4"/>
  <c r="A998" i="4"/>
  <c r="S997" i="4"/>
  <c r="R997" i="4"/>
  <c r="Q997" i="4"/>
  <c r="P997" i="4"/>
  <c r="O997" i="4"/>
  <c r="N997" i="4"/>
  <c r="H997" i="4"/>
  <c r="G997" i="4"/>
  <c r="F997" i="4"/>
  <c r="D997" i="4"/>
  <c r="A997" i="4"/>
  <c r="S996" i="4"/>
  <c r="R996" i="4"/>
  <c r="Q996" i="4"/>
  <c r="P996" i="4"/>
  <c r="O996" i="4"/>
  <c r="N996" i="4"/>
  <c r="H996" i="4"/>
  <c r="G996" i="4"/>
  <c r="F996" i="4"/>
  <c r="D996" i="4"/>
  <c r="A996" i="4"/>
  <c r="S995" i="4"/>
  <c r="R995" i="4"/>
  <c r="Q995" i="4"/>
  <c r="P995" i="4"/>
  <c r="O995" i="4"/>
  <c r="N995" i="4"/>
  <c r="H995" i="4"/>
  <c r="G995" i="4"/>
  <c r="F995" i="4"/>
  <c r="D995" i="4"/>
  <c r="A995" i="4"/>
  <c r="S994" i="4"/>
  <c r="R994" i="4"/>
  <c r="Q994" i="4"/>
  <c r="P994" i="4"/>
  <c r="O994" i="4"/>
  <c r="N994" i="4"/>
  <c r="H994" i="4"/>
  <c r="G994" i="4"/>
  <c r="F994" i="4"/>
  <c r="D994" i="4"/>
  <c r="A994" i="4"/>
  <c r="S993" i="4"/>
  <c r="R993" i="4"/>
  <c r="Q993" i="4"/>
  <c r="P993" i="4"/>
  <c r="O993" i="4"/>
  <c r="N993" i="4"/>
  <c r="H993" i="4"/>
  <c r="G993" i="4"/>
  <c r="F993" i="4"/>
  <c r="D993" i="4"/>
  <c r="A993" i="4"/>
  <c r="S992" i="4"/>
  <c r="R992" i="4"/>
  <c r="Q992" i="4"/>
  <c r="P992" i="4"/>
  <c r="O992" i="4"/>
  <c r="N992" i="4"/>
  <c r="H992" i="4"/>
  <c r="G992" i="4"/>
  <c r="F992" i="4"/>
  <c r="D992" i="4"/>
  <c r="A992" i="4"/>
  <c r="S991" i="4"/>
  <c r="R991" i="4"/>
  <c r="Q991" i="4"/>
  <c r="P991" i="4"/>
  <c r="O991" i="4"/>
  <c r="N991" i="4"/>
  <c r="H991" i="4"/>
  <c r="G991" i="4"/>
  <c r="F991" i="4"/>
  <c r="D991" i="4"/>
  <c r="A991" i="4"/>
  <c r="S990" i="4"/>
  <c r="R990" i="4"/>
  <c r="Q990" i="4"/>
  <c r="P990" i="4"/>
  <c r="O990" i="4"/>
  <c r="N990" i="4"/>
  <c r="H990" i="4"/>
  <c r="G990" i="4"/>
  <c r="F990" i="4"/>
  <c r="D990" i="4"/>
  <c r="A990" i="4"/>
  <c r="S989" i="4"/>
  <c r="R989" i="4"/>
  <c r="Q989" i="4"/>
  <c r="P989" i="4"/>
  <c r="O989" i="4"/>
  <c r="N989" i="4"/>
  <c r="H989" i="4"/>
  <c r="G989" i="4"/>
  <c r="F989" i="4"/>
  <c r="D989" i="4"/>
  <c r="A989" i="4"/>
  <c r="S988" i="4"/>
  <c r="R988" i="4"/>
  <c r="Q988" i="4"/>
  <c r="P988" i="4"/>
  <c r="O988" i="4"/>
  <c r="N988" i="4"/>
  <c r="H988" i="4"/>
  <c r="G988" i="4"/>
  <c r="F988" i="4"/>
  <c r="D988" i="4"/>
  <c r="A988" i="4"/>
  <c r="S987" i="4"/>
  <c r="R987" i="4"/>
  <c r="Q987" i="4"/>
  <c r="P987" i="4"/>
  <c r="O987" i="4"/>
  <c r="N987" i="4"/>
  <c r="H987" i="4"/>
  <c r="G987" i="4"/>
  <c r="F987" i="4"/>
  <c r="D987" i="4"/>
  <c r="A987" i="4"/>
  <c r="S986" i="4"/>
  <c r="R986" i="4"/>
  <c r="Q986" i="4"/>
  <c r="P986" i="4"/>
  <c r="O986" i="4"/>
  <c r="N986" i="4"/>
  <c r="H986" i="4"/>
  <c r="G986" i="4"/>
  <c r="F986" i="4"/>
  <c r="D986" i="4"/>
  <c r="A986" i="4"/>
  <c r="S985" i="4"/>
  <c r="R985" i="4"/>
  <c r="Q985" i="4"/>
  <c r="P985" i="4"/>
  <c r="O985" i="4"/>
  <c r="N985" i="4"/>
  <c r="H985" i="4"/>
  <c r="G985" i="4"/>
  <c r="F985" i="4"/>
  <c r="D985" i="4"/>
  <c r="A985" i="4"/>
  <c r="S984" i="4"/>
  <c r="R984" i="4"/>
  <c r="Q984" i="4"/>
  <c r="P984" i="4"/>
  <c r="O984" i="4"/>
  <c r="N984" i="4"/>
  <c r="H984" i="4"/>
  <c r="G984" i="4"/>
  <c r="F984" i="4"/>
  <c r="D984" i="4"/>
  <c r="A984" i="4"/>
  <c r="S983" i="4"/>
  <c r="R983" i="4"/>
  <c r="Q983" i="4"/>
  <c r="P983" i="4"/>
  <c r="O983" i="4"/>
  <c r="N983" i="4"/>
  <c r="H983" i="4"/>
  <c r="G983" i="4"/>
  <c r="F983" i="4"/>
  <c r="D983" i="4"/>
  <c r="A983" i="4"/>
  <c r="S982" i="4"/>
  <c r="R982" i="4"/>
  <c r="Q982" i="4"/>
  <c r="P982" i="4"/>
  <c r="O982" i="4"/>
  <c r="N982" i="4"/>
  <c r="H982" i="4"/>
  <c r="G982" i="4"/>
  <c r="F982" i="4"/>
  <c r="D982" i="4"/>
  <c r="A982" i="4"/>
  <c r="S981" i="4"/>
  <c r="R981" i="4"/>
  <c r="Q981" i="4"/>
  <c r="P981" i="4"/>
  <c r="O981" i="4"/>
  <c r="N981" i="4"/>
  <c r="H981" i="4"/>
  <c r="G981" i="4"/>
  <c r="F981" i="4"/>
  <c r="D981" i="4"/>
  <c r="A981" i="4"/>
  <c r="S980" i="4"/>
  <c r="R980" i="4"/>
  <c r="Q980" i="4"/>
  <c r="P980" i="4"/>
  <c r="O980" i="4"/>
  <c r="N980" i="4"/>
  <c r="H980" i="4"/>
  <c r="G980" i="4"/>
  <c r="F980" i="4"/>
  <c r="D980" i="4"/>
  <c r="A980" i="4"/>
  <c r="S979" i="4"/>
  <c r="R979" i="4"/>
  <c r="Q979" i="4"/>
  <c r="P979" i="4"/>
  <c r="O979" i="4"/>
  <c r="N979" i="4"/>
  <c r="H979" i="4"/>
  <c r="G979" i="4"/>
  <c r="F979" i="4"/>
  <c r="D979" i="4"/>
  <c r="A979" i="4"/>
  <c r="S978" i="4"/>
  <c r="R978" i="4"/>
  <c r="Q978" i="4"/>
  <c r="P978" i="4"/>
  <c r="O978" i="4"/>
  <c r="N978" i="4"/>
  <c r="H978" i="4"/>
  <c r="G978" i="4"/>
  <c r="F978" i="4"/>
  <c r="D978" i="4"/>
  <c r="A978" i="4"/>
  <c r="S977" i="4"/>
  <c r="R977" i="4"/>
  <c r="Q977" i="4"/>
  <c r="P977" i="4"/>
  <c r="O977" i="4"/>
  <c r="N977" i="4"/>
  <c r="H977" i="4"/>
  <c r="G977" i="4"/>
  <c r="F977" i="4"/>
  <c r="D977" i="4"/>
  <c r="A977" i="4"/>
  <c r="S976" i="4"/>
  <c r="R976" i="4"/>
  <c r="Q976" i="4"/>
  <c r="P976" i="4"/>
  <c r="O976" i="4"/>
  <c r="N976" i="4"/>
  <c r="H976" i="4"/>
  <c r="G976" i="4"/>
  <c r="F976" i="4"/>
  <c r="D976" i="4"/>
  <c r="A976" i="4"/>
  <c r="S975" i="4"/>
  <c r="R975" i="4"/>
  <c r="Q975" i="4"/>
  <c r="P975" i="4"/>
  <c r="O975" i="4"/>
  <c r="N975" i="4"/>
  <c r="H975" i="4"/>
  <c r="G975" i="4"/>
  <c r="F975" i="4"/>
  <c r="D975" i="4"/>
  <c r="A975" i="4"/>
  <c r="S974" i="4"/>
  <c r="R974" i="4"/>
  <c r="Q974" i="4"/>
  <c r="P974" i="4"/>
  <c r="O974" i="4"/>
  <c r="N974" i="4"/>
  <c r="H974" i="4"/>
  <c r="G974" i="4"/>
  <c r="F974" i="4"/>
  <c r="D974" i="4"/>
  <c r="A974" i="4"/>
  <c r="S973" i="4"/>
  <c r="R973" i="4"/>
  <c r="Q973" i="4"/>
  <c r="P973" i="4"/>
  <c r="O973" i="4"/>
  <c r="N973" i="4"/>
  <c r="H973" i="4"/>
  <c r="G973" i="4"/>
  <c r="F973" i="4"/>
  <c r="D973" i="4"/>
  <c r="A973" i="4"/>
  <c r="S972" i="4"/>
  <c r="R972" i="4"/>
  <c r="Q972" i="4"/>
  <c r="P972" i="4"/>
  <c r="O972" i="4"/>
  <c r="N972" i="4"/>
  <c r="H972" i="4"/>
  <c r="G972" i="4"/>
  <c r="F972" i="4"/>
  <c r="D972" i="4"/>
  <c r="A972" i="4"/>
  <c r="S971" i="4"/>
  <c r="R971" i="4"/>
  <c r="Q971" i="4"/>
  <c r="P971" i="4"/>
  <c r="O971" i="4"/>
  <c r="N971" i="4"/>
  <c r="H971" i="4"/>
  <c r="G971" i="4"/>
  <c r="F971" i="4"/>
  <c r="D971" i="4"/>
  <c r="A971" i="4"/>
  <c r="S970" i="4"/>
  <c r="R970" i="4"/>
  <c r="Q970" i="4"/>
  <c r="P970" i="4"/>
  <c r="O970" i="4"/>
  <c r="N970" i="4"/>
  <c r="H970" i="4"/>
  <c r="G970" i="4"/>
  <c r="F970" i="4"/>
  <c r="D970" i="4"/>
  <c r="A970" i="4"/>
  <c r="S969" i="4"/>
  <c r="R969" i="4"/>
  <c r="Q969" i="4"/>
  <c r="P969" i="4"/>
  <c r="O969" i="4"/>
  <c r="N969" i="4"/>
  <c r="H969" i="4"/>
  <c r="G969" i="4"/>
  <c r="F969" i="4"/>
  <c r="D969" i="4"/>
  <c r="A969" i="4"/>
  <c r="S968" i="4"/>
  <c r="R968" i="4"/>
  <c r="Q968" i="4"/>
  <c r="P968" i="4"/>
  <c r="O968" i="4"/>
  <c r="N968" i="4"/>
  <c r="H968" i="4"/>
  <c r="G968" i="4"/>
  <c r="F968" i="4"/>
  <c r="D968" i="4"/>
  <c r="A968" i="4"/>
  <c r="S967" i="4"/>
  <c r="R967" i="4"/>
  <c r="Q967" i="4"/>
  <c r="P967" i="4"/>
  <c r="O967" i="4"/>
  <c r="N967" i="4"/>
  <c r="H967" i="4"/>
  <c r="G967" i="4"/>
  <c r="F967" i="4"/>
  <c r="D967" i="4"/>
  <c r="A967" i="4"/>
  <c r="S966" i="4"/>
  <c r="R966" i="4"/>
  <c r="Q966" i="4"/>
  <c r="P966" i="4"/>
  <c r="O966" i="4"/>
  <c r="N966" i="4"/>
  <c r="H966" i="4"/>
  <c r="G966" i="4"/>
  <c r="F966" i="4"/>
  <c r="D966" i="4"/>
  <c r="A966" i="4"/>
  <c r="S965" i="4"/>
  <c r="R965" i="4"/>
  <c r="Q965" i="4"/>
  <c r="P965" i="4"/>
  <c r="O965" i="4"/>
  <c r="N965" i="4"/>
  <c r="H965" i="4"/>
  <c r="G965" i="4"/>
  <c r="F965" i="4"/>
  <c r="D965" i="4"/>
  <c r="A965" i="4"/>
  <c r="S964" i="4"/>
  <c r="R964" i="4"/>
  <c r="Q964" i="4"/>
  <c r="P964" i="4"/>
  <c r="O964" i="4"/>
  <c r="N964" i="4"/>
  <c r="H964" i="4"/>
  <c r="G964" i="4"/>
  <c r="F964" i="4"/>
  <c r="D964" i="4"/>
  <c r="A964" i="4"/>
  <c r="S963" i="4"/>
  <c r="R963" i="4"/>
  <c r="Q963" i="4"/>
  <c r="P963" i="4"/>
  <c r="O963" i="4"/>
  <c r="N963" i="4"/>
  <c r="H963" i="4"/>
  <c r="G963" i="4"/>
  <c r="F963" i="4"/>
  <c r="D963" i="4"/>
  <c r="A963" i="4"/>
  <c r="S962" i="4"/>
  <c r="R962" i="4"/>
  <c r="Q962" i="4"/>
  <c r="P962" i="4"/>
  <c r="O962" i="4"/>
  <c r="N962" i="4"/>
  <c r="H962" i="4"/>
  <c r="G962" i="4"/>
  <c r="F962" i="4"/>
  <c r="D962" i="4"/>
  <c r="A962" i="4"/>
  <c r="S961" i="4"/>
  <c r="R961" i="4"/>
  <c r="Q961" i="4"/>
  <c r="P961" i="4"/>
  <c r="O961" i="4"/>
  <c r="N961" i="4"/>
  <c r="H961" i="4"/>
  <c r="G961" i="4"/>
  <c r="F961" i="4"/>
  <c r="D961" i="4"/>
  <c r="A961" i="4"/>
  <c r="S960" i="4"/>
  <c r="R960" i="4"/>
  <c r="Q960" i="4"/>
  <c r="P960" i="4"/>
  <c r="O960" i="4"/>
  <c r="N960" i="4"/>
  <c r="H960" i="4"/>
  <c r="G960" i="4"/>
  <c r="F960" i="4"/>
  <c r="D960" i="4"/>
  <c r="A960" i="4"/>
  <c r="S959" i="4"/>
  <c r="R959" i="4"/>
  <c r="Q959" i="4"/>
  <c r="P959" i="4"/>
  <c r="O959" i="4"/>
  <c r="N959" i="4"/>
  <c r="H959" i="4"/>
  <c r="G959" i="4"/>
  <c r="F959" i="4"/>
  <c r="D959" i="4"/>
  <c r="A959" i="4"/>
  <c r="S958" i="4"/>
  <c r="R958" i="4"/>
  <c r="Q958" i="4"/>
  <c r="P958" i="4"/>
  <c r="O958" i="4"/>
  <c r="N958" i="4"/>
  <c r="H958" i="4"/>
  <c r="G958" i="4"/>
  <c r="F958" i="4"/>
  <c r="D958" i="4"/>
  <c r="A958" i="4"/>
  <c r="S957" i="4"/>
  <c r="R957" i="4"/>
  <c r="Q957" i="4"/>
  <c r="P957" i="4"/>
  <c r="O957" i="4"/>
  <c r="N957" i="4"/>
  <c r="H957" i="4"/>
  <c r="G957" i="4"/>
  <c r="F957" i="4"/>
  <c r="D957" i="4"/>
  <c r="A957" i="4"/>
  <c r="S956" i="4"/>
  <c r="R956" i="4"/>
  <c r="Q956" i="4"/>
  <c r="P956" i="4"/>
  <c r="O956" i="4"/>
  <c r="N956" i="4"/>
  <c r="H956" i="4"/>
  <c r="G956" i="4"/>
  <c r="F956" i="4"/>
  <c r="D956" i="4"/>
  <c r="A956" i="4"/>
  <c r="S955" i="4"/>
  <c r="R955" i="4"/>
  <c r="Q955" i="4"/>
  <c r="P955" i="4"/>
  <c r="O955" i="4"/>
  <c r="N955" i="4"/>
  <c r="H955" i="4"/>
  <c r="G955" i="4"/>
  <c r="F955" i="4"/>
  <c r="D955" i="4"/>
  <c r="A955" i="4"/>
  <c r="S954" i="4"/>
  <c r="R954" i="4"/>
  <c r="Q954" i="4"/>
  <c r="P954" i="4"/>
  <c r="O954" i="4"/>
  <c r="N954" i="4"/>
  <c r="H954" i="4"/>
  <c r="G954" i="4"/>
  <c r="F954" i="4"/>
  <c r="D954" i="4"/>
  <c r="A954" i="4"/>
  <c r="S953" i="4"/>
  <c r="R953" i="4"/>
  <c r="Q953" i="4"/>
  <c r="P953" i="4"/>
  <c r="O953" i="4"/>
  <c r="N953" i="4"/>
  <c r="H953" i="4"/>
  <c r="G953" i="4"/>
  <c r="F953" i="4"/>
  <c r="D953" i="4"/>
  <c r="A953" i="4"/>
  <c r="S952" i="4"/>
  <c r="R952" i="4"/>
  <c r="Q952" i="4"/>
  <c r="P952" i="4"/>
  <c r="O952" i="4"/>
  <c r="N952" i="4"/>
  <c r="H952" i="4"/>
  <c r="G952" i="4"/>
  <c r="F952" i="4"/>
  <c r="D952" i="4"/>
  <c r="A952" i="4"/>
  <c r="S951" i="4"/>
  <c r="R951" i="4"/>
  <c r="Q951" i="4"/>
  <c r="P951" i="4"/>
  <c r="O951" i="4"/>
  <c r="N951" i="4"/>
  <c r="H951" i="4"/>
  <c r="G951" i="4"/>
  <c r="F951" i="4"/>
  <c r="D951" i="4"/>
  <c r="A951" i="4"/>
  <c r="S950" i="4"/>
  <c r="R950" i="4"/>
  <c r="Q950" i="4"/>
  <c r="P950" i="4"/>
  <c r="O950" i="4"/>
  <c r="N950" i="4"/>
  <c r="H950" i="4"/>
  <c r="G950" i="4"/>
  <c r="F950" i="4"/>
  <c r="D950" i="4"/>
  <c r="A950" i="4"/>
  <c r="S949" i="4"/>
  <c r="R949" i="4"/>
  <c r="Q949" i="4"/>
  <c r="P949" i="4"/>
  <c r="O949" i="4"/>
  <c r="N949" i="4"/>
  <c r="H949" i="4"/>
  <c r="G949" i="4"/>
  <c r="F949" i="4"/>
  <c r="D949" i="4"/>
  <c r="A949" i="4"/>
  <c r="S948" i="4"/>
  <c r="R948" i="4"/>
  <c r="Q948" i="4"/>
  <c r="P948" i="4"/>
  <c r="O948" i="4"/>
  <c r="N948" i="4"/>
  <c r="H948" i="4"/>
  <c r="G948" i="4"/>
  <c r="F948" i="4"/>
  <c r="D948" i="4"/>
  <c r="A948" i="4"/>
  <c r="S947" i="4"/>
  <c r="R947" i="4"/>
  <c r="Q947" i="4"/>
  <c r="P947" i="4"/>
  <c r="O947" i="4"/>
  <c r="N947" i="4"/>
  <c r="H947" i="4"/>
  <c r="G947" i="4"/>
  <c r="F947" i="4"/>
  <c r="D947" i="4"/>
  <c r="A947" i="4"/>
  <c r="S946" i="4"/>
  <c r="R946" i="4"/>
  <c r="Q946" i="4"/>
  <c r="P946" i="4"/>
  <c r="O946" i="4"/>
  <c r="N946" i="4"/>
  <c r="H946" i="4"/>
  <c r="G946" i="4"/>
  <c r="F946" i="4"/>
  <c r="D946" i="4"/>
  <c r="A946" i="4"/>
  <c r="S945" i="4"/>
  <c r="R945" i="4"/>
  <c r="Q945" i="4"/>
  <c r="P945" i="4"/>
  <c r="O945" i="4"/>
  <c r="N945" i="4"/>
  <c r="H945" i="4"/>
  <c r="G945" i="4"/>
  <c r="F945" i="4"/>
  <c r="D945" i="4"/>
  <c r="A945" i="4"/>
  <c r="S944" i="4"/>
  <c r="R944" i="4"/>
  <c r="Q944" i="4"/>
  <c r="P944" i="4"/>
  <c r="O944" i="4"/>
  <c r="N944" i="4"/>
  <c r="H944" i="4"/>
  <c r="G944" i="4"/>
  <c r="F944" i="4"/>
  <c r="D944" i="4"/>
  <c r="A944" i="4"/>
  <c r="S943" i="4"/>
  <c r="R943" i="4"/>
  <c r="Q943" i="4"/>
  <c r="P943" i="4"/>
  <c r="O943" i="4"/>
  <c r="N943" i="4"/>
  <c r="H943" i="4"/>
  <c r="G943" i="4"/>
  <c r="F943" i="4"/>
  <c r="D943" i="4"/>
  <c r="A943" i="4"/>
  <c r="S942" i="4"/>
  <c r="R942" i="4"/>
  <c r="Q942" i="4"/>
  <c r="P942" i="4"/>
  <c r="O942" i="4"/>
  <c r="N942" i="4"/>
  <c r="H942" i="4"/>
  <c r="G942" i="4"/>
  <c r="F942" i="4"/>
  <c r="D942" i="4"/>
  <c r="A942" i="4"/>
  <c r="S941" i="4"/>
  <c r="R941" i="4"/>
  <c r="Q941" i="4"/>
  <c r="P941" i="4"/>
  <c r="O941" i="4"/>
  <c r="N941" i="4"/>
  <c r="H941" i="4"/>
  <c r="G941" i="4"/>
  <c r="F941" i="4"/>
  <c r="D941" i="4"/>
  <c r="A941" i="4"/>
  <c r="S940" i="4"/>
  <c r="R940" i="4"/>
  <c r="Q940" i="4"/>
  <c r="P940" i="4"/>
  <c r="O940" i="4"/>
  <c r="N940" i="4"/>
  <c r="H940" i="4"/>
  <c r="G940" i="4"/>
  <c r="F940" i="4"/>
  <c r="D940" i="4"/>
  <c r="A940" i="4"/>
  <c r="S939" i="4"/>
  <c r="R939" i="4"/>
  <c r="Q939" i="4"/>
  <c r="P939" i="4"/>
  <c r="O939" i="4"/>
  <c r="N939" i="4"/>
  <c r="H939" i="4"/>
  <c r="G939" i="4"/>
  <c r="F939" i="4"/>
  <c r="D939" i="4"/>
  <c r="A939" i="4"/>
  <c r="S938" i="4"/>
  <c r="R938" i="4"/>
  <c r="Q938" i="4"/>
  <c r="P938" i="4"/>
  <c r="O938" i="4"/>
  <c r="N938" i="4"/>
  <c r="H938" i="4"/>
  <c r="G938" i="4"/>
  <c r="F938" i="4"/>
  <c r="D938" i="4"/>
  <c r="A938" i="4"/>
  <c r="S937" i="4"/>
  <c r="R937" i="4"/>
  <c r="Q937" i="4"/>
  <c r="P937" i="4"/>
  <c r="O937" i="4"/>
  <c r="N937" i="4"/>
  <c r="H937" i="4"/>
  <c r="G937" i="4"/>
  <c r="F937" i="4"/>
  <c r="D937" i="4"/>
  <c r="A937" i="4"/>
  <c r="S936" i="4"/>
  <c r="R936" i="4"/>
  <c r="Q936" i="4"/>
  <c r="P936" i="4"/>
  <c r="O936" i="4"/>
  <c r="N936" i="4"/>
  <c r="H936" i="4"/>
  <c r="G936" i="4"/>
  <c r="F936" i="4"/>
  <c r="D936" i="4"/>
  <c r="A936" i="4"/>
  <c r="S935" i="4"/>
  <c r="R935" i="4"/>
  <c r="Q935" i="4"/>
  <c r="P935" i="4"/>
  <c r="O935" i="4"/>
  <c r="N935" i="4"/>
  <c r="H935" i="4"/>
  <c r="G935" i="4"/>
  <c r="F935" i="4"/>
  <c r="D935" i="4"/>
  <c r="A935" i="4"/>
  <c r="S934" i="4"/>
  <c r="R934" i="4"/>
  <c r="Q934" i="4"/>
  <c r="P934" i="4"/>
  <c r="O934" i="4"/>
  <c r="N934" i="4"/>
  <c r="H934" i="4"/>
  <c r="G934" i="4"/>
  <c r="F934" i="4"/>
  <c r="D934" i="4"/>
  <c r="A934" i="4"/>
  <c r="S933" i="4"/>
  <c r="R933" i="4"/>
  <c r="Q933" i="4"/>
  <c r="P933" i="4"/>
  <c r="O933" i="4"/>
  <c r="N933" i="4"/>
  <c r="H933" i="4"/>
  <c r="G933" i="4"/>
  <c r="F933" i="4"/>
  <c r="D933" i="4"/>
  <c r="A933" i="4"/>
  <c r="S932" i="4"/>
  <c r="R932" i="4"/>
  <c r="Q932" i="4"/>
  <c r="P932" i="4"/>
  <c r="O932" i="4"/>
  <c r="N932" i="4"/>
  <c r="H932" i="4"/>
  <c r="G932" i="4"/>
  <c r="F932" i="4"/>
  <c r="D932" i="4"/>
  <c r="A932" i="4"/>
  <c r="S931" i="4"/>
  <c r="R931" i="4"/>
  <c r="Q931" i="4"/>
  <c r="P931" i="4"/>
  <c r="O931" i="4"/>
  <c r="N931" i="4"/>
  <c r="H931" i="4"/>
  <c r="G931" i="4"/>
  <c r="F931" i="4"/>
  <c r="D931" i="4"/>
  <c r="A931" i="4"/>
  <c r="S930" i="4"/>
  <c r="R930" i="4"/>
  <c r="Q930" i="4"/>
  <c r="P930" i="4"/>
  <c r="O930" i="4"/>
  <c r="N930" i="4"/>
  <c r="H930" i="4"/>
  <c r="G930" i="4"/>
  <c r="F930" i="4"/>
  <c r="D930" i="4"/>
  <c r="A930" i="4"/>
  <c r="S929" i="4"/>
  <c r="R929" i="4"/>
  <c r="Q929" i="4"/>
  <c r="P929" i="4"/>
  <c r="O929" i="4"/>
  <c r="N929" i="4"/>
  <c r="H929" i="4"/>
  <c r="G929" i="4"/>
  <c r="F929" i="4"/>
  <c r="D929" i="4"/>
  <c r="A929" i="4"/>
  <c r="S928" i="4"/>
  <c r="R928" i="4"/>
  <c r="Q928" i="4"/>
  <c r="P928" i="4"/>
  <c r="O928" i="4"/>
  <c r="N928" i="4"/>
  <c r="H928" i="4"/>
  <c r="G928" i="4"/>
  <c r="F928" i="4"/>
  <c r="D928" i="4"/>
  <c r="A928" i="4"/>
  <c r="S927" i="4"/>
  <c r="R927" i="4"/>
  <c r="Q927" i="4"/>
  <c r="P927" i="4"/>
  <c r="O927" i="4"/>
  <c r="N927" i="4"/>
  <c r="H927" i="4"/>
  <c r="G927" i="4"/>
  <c r="F927" i="4"/>
  <c r="D927" i="4"/>
  <c r="A927" i="4"/>
  <c r="S926" i="4"/>
  <c r="R926" i="4"/>
  <c r="Q926" i="4"/>
  <c r="P926" i="4"/>
  <c r="O926" i="4"/>
  <c r="N926" i="4"/>
  <c r="H926" i="4"/>
  <c r="G926" i="4"/>
  <c r="F926" i="4"/>
  <c r="D926" i="4"/>
  <c r="A926" i="4"/>
  <c r="S925" i="4"/>
  <c r="R925" i="4"/>
  <c r="Q925" i="4"/>
  <c r="P925" i="4"/>
  <c r="O925" i="4"/>
  <c r="N925" i="4"/>
  <c r="H925" i="4"/>
  <c r="G925" i="4"/>
  <c r="F925" i="4"/>
  <c r="D925" i="4"/>
  <c r="A925" i="4"/>
  <c r="S924" i="4"/>
  <c r="R924" i="4"/>
  <c r="Q924" i="4"/>
  <c r="P924" i="4"/>
  <c r="O924" i="4"/>
  <c r="N924" i="4"/>
  <c r="H924" i="4"/>
  <c r="G924" i="4"/>
  <c r="F924" i="4"/>
  <c r="D924" i="4"/>
  <c r="A924" i="4"/>
  <c r="S923" i="4"/>
  <c r="R923" i="4"/>
  <c r="Q923" i="4"/>
  <c r="P923" i="4"/>
  <c r="O923" i="4"/>
  <c r="N923" i="4"/>
  <c r="H923" i="4"/>
  <c r="G923" i="4"/>
  <c r="F923" i="4"/>
  <c r="D923" i="4"/>
  <c r="A923" i="4"/>
  <c r="S922" i="4"/>
  <c r="R922" i="4"/>
  <c r="Q922" i="4"/>
  <c r="P922" i="4"/>
  <c r="O922" i="4"/>
  <c r="N922" i="4"/>
  <c r="H922" i="4"/>
  <c r="G922" i="4"/>
  <c r="F922" i="4"/>
  <c r="D922" i="4"/>
  <c r="A922" i="4"/>
  <c r="S921" i="4"/>
  <c r="R921" i="4"/>
  <c r="Q921" i="4"/>
  <c r="P921" i="4"/>
  <c r="O921" i="4"/>
  <c r="N921" i="4"/>
  <c r="H921" i="4"/>
  <c r="G921" i="4"/>
  <c r="F921" i="4"/>
  <c r="D921" i="4"/>
  <c r="A921" i="4"/>
  <c r="S920" i="4"/>
  <c r="R920" i="4"/>
  <c r="Q920" i="4"/>
  <c r="P920" i="4"/>
  <c r="O920" i="4"/>
  <c r="N920" i="4"/>
  <c r="H920" i="4"/>
  <c r="G920" i="4"/>
  <c r="F920" i="4"/>
  <c r="D920" i="4"/>
  <c r="A920" i="4"/>
  <c r="S919" i="4"/>
  <c r="R919" i="4"/>
  <c r="Q919" i="4"/>
  <c r="P919" i="4"/>
  <c r="O919" i="4"/>
  <c r="N919" i="4"/>
  <c r="H919" i="4"/>
  <c r="G919" i="4"/>
  <c r="F919" i="4"/>
  <c r="D919" i="4"/>
  <c r="A919" i="4"/>
  <c r="S918" i="4"/>
  <c r="R918" i="4"/>
  <c r="Q918" i="4"/>
  <c r="P918" i="4"/>
  <c r="O918" i="4"/>
  <c r="N918" i="4"/>
  <c r="H918" i="4"/>
  <c r="G918" i="4"/>
  <c r="F918" i="4"/>
  <c r="D918" i="4"/>
  <c r="A918" i="4"/>
  <c r="S917" i="4"/>
  <c r="R917" i="4"/>
  <c r="Q917" i="4"/>
  <c r="P917" i="4"/>
  <c r="O917" i="4"/>
  <c r="N917" i="4"/>
  <c r="H917" i="4"/>
  <c r="G917" i="4"/>
  <c r="F917" i="4"/>
  <c r="D917" i="4"/>
  <c r="A917" i="4"/>
  <c r="S916" i="4"/>
  <c r="R916" i="4"/>
  <c r="Q916" i="4"/>
  <c r="P916" i="4"/>
  <c r="O916" i="4"/>
  <c r="N916" i="4"/>
  <c r="H916" i="4"/>
  <c r="G916" i="4"/>
  <c r="F916" i="4"/>
  <c r="D916" i="4"/>
  <c r="A916" i="4"/>
  <c r="S915" i="4"/>
  <c r="R915" i="4"/>
  <c r="Q915" i="4"/>
  <c r="P915" i="4"/>
  <c r="O915" i="4"/>
  <c r="N915" i="4"/>
  <c r="H915" i="4"/>
  <c r="G915" i="4"/>
  <c r="F915" i="4"/>
  <c r="D915" i="4"/>
  <c r="A915" i="4"/>
  <c r="S914" i="4"/>
  <c r="R914" i="4"/>
  <c r="Q914" i="4"/>
  <c r="P914" i="4"/>
  <c r="O914" i="4"/>
  <c r="N914" i="4"/>
  <c r="H914" i="4"/>
  <c r="G914" i="4"/>
  <c r="F914" i="4"/>
  <c r="D914" i="4"/>
  <c r="A914" i="4"/>
  <c r="S913" i="4"/>
  <c r="R913" i="4"/>
  <c r="Q913" i="4"/>
  <c r="P913" i="4"/>
  <c r="O913" i="4"/>
  <c r="N913" i="4"/>
  <c r="H913" i="4"/>
  <c r="G913" i="4"/>
  <c r="F913" i="4"/>
  <c r="D913" i="4"/>
  <c r="A913" i="4"/>
  <c r="S912" i="4"/>
  <c r="R912" i="4"/>
  <c r="Q912" i="4"/>
  <c r="P912" i="4"/>
  <c r="O912" i="4"/>
  <c r="N912" i="4"/>
  <c r="H912" i="4"/>
  <c r="G912" i="4"/>
  <c r="F912" i="4"/>
  <c r="D912" i="4"/>
  <c r="A912" i="4"/>
  <c r="S911" i="4"/>
  <c r="R911" i="4"/>
  <c r="Q911" i="4"/>
  <c r="P911" i="4"/>
  <c r="O911" i="4"/>
  <c r="N911" i="4"/>
  <c r="H911" i="4"/>
  <c r="G911" i="4"/>
  <c r="F911" i="4"/>
  <c r="D911" i="4"/>
  <c r="A911" i="4"/>
  <c r="S910" i="4"/>
  <c r="R910" i="4"/>
  <c r="Q910" i="4"/>
  <c r="P910" i="4"/>
  <c r="O910" i="4"/>
  <c r="N910" i="4"/>
  <c r="H910" i="4"/>
  <c r="G910" i="4"/>
  <c r="F910" i="4"/>
  <c r="D910" i="4"/>
  <c r="A910" i="4"/>
  <c r="S909" i="4"/>
  <c r="R909" i="4"/>
  <c r="Q909" i="4"/>
  <c r="P909" i="4"/>
  <c r="O909" i="4"/>
  <c r="N909" i="4"/>
  <c r="H909" i="4"/>
  <c r="G909" i="4"/>
  <c r="F909" i="4"/>
  <c r="D909" i="4"/>
  <c r="A909" i="4"/>
  <c r="S908" i="4"/>
  <c r="R908" i="4"/>
  <c r="Q908" i="4"/>
  <c r="P908" i="4"/>
  <c r="O908" i="4"/>
  <c r="N908" i="4"/>
  <c r="H908" i="4"/>
  <c r="G908" i="4"/>
  <c r="F908" i="4"/>
  <c r="D908" i="4"/>
  <c r="A908" i="4"/>
  <c r="S907" i="4"/>
  <c r="R907" i="4"/>
  <c r="Q907" i="4"/>
  <c r="P907" i="4"/>
  <c r="O907" i="4"/>
  <c r="N907" i="4"/>
  <c r="H907" i="4"/>
  <c r="G907" i="4"/>
  <c r="F907" i="4"/>
  <c r="D907" i="4"/>
  <c r="A907" i="4"/>
  <c r="S906" i="4"/>
  <c r="R906" i="4"/>
  <c r="Q906" i="4"/>
  <c r="P906" i="4"/>
  <c r="O906" i="4"/>
  <c r="N906" i="4"/>
  <c r="H906" i="4"/>
  <c r="G906" i="4"/>
  <c r="F906" i="4"/>
  <c r="D906" i="4"/>
  <c r="A906" i="4"/>
  <c r="S905" i="4"/>
  <c r="R905" i="4"/>
  <c r="Q905" i="4"/>
  <c r="P905" i="4"/>
  <c r="O905" i="4"/>
  <c r="N905" i="4"/>
  <c r="H905" i="4"/>
  <c r="G905" i="4"/>
  <c r="F905" i="4"/>
  <c r="D905" i="4"/>
  <c r="A905" i="4"/>
  <c r="S904" i="4"/>
  <c r="R904" i="4"/>
  <c r="Q904" i="4"/>
  <c r="P904" i="4"/>
  <c r="O904" i="4"/>
  <c r="N904" i="4"/>
  <c r="H904" i="4"/>
  <c r="G904" i="4"/>
  <c r="F904" i="4"/>
  <c r="D904" i="4"/>
  <c r="A904" i="4"/>
  <c r="S903" i="4"/>
  <c r="R903" i="4"/>
  <c r="Q903" i="4"/>
  <c r="P903" i="4"/>
  <c r="O903" i="4"/>
  <c r="N903" i="4"/>
  <c r="H903" i="4"/>
  <c r="G903" i="4"/>
  <c r="F903" i="4"/>
  <c r="D903" i="4"/>
  <c r="A903" i="4"/>
  <c r="S902" i="4"/>
  <c r="R902" i="4"/>
  <c r="Q902" i="4"/>
  <c r="P902" i="4"/>
  <c r="O902" i="4"/>
  <c r="N902" i="4"/>
  <c r="H902" i="4"/>
  <c r="G902" i="4"/>
  <c r="F902" i="4"/>
  <c r="D902" i="4"/>
  <c r="A902" i="4"/>
  <c r="S901" i="4"/>
  <c r="R901" i="4"/>
  <c r="Q901" i="4"/>
  <c r="P901" i="4"/>
  <c r="O901" i="4"/>
  <c r="N901" i="4"/>
  <c r="H901" i="4"/>
  <c r="G901" i="4"/>
  <c r="F901" i="4"/>
  <c r="D901" i="4"/>
  <c r="A901" i="4"/>
  <c r="S900" i="4"/>
  <c r="R900" i="4"/>
  <c r="Q900" i="4"/>
  <c r="P900" i="4"/>
  <c r="O900" i="4"/>
  <c r="N900" i="4"/>
  <c r="H900" i="4"/>
  <c r="G900" i="4"/>
  <c r="F900" i="4"/>
  <c r="D900" i="4"/>
  <c r="A900" i="4"/>
  <c r="S899" i="4"/>
  <c r="R899" i="4"/>
  <c r="Q899" i="4"/>
  <c r="P899" i="4"/>
  <c r="O899" i="4"/>
  <c r="N899" i="4"/>
  <c r="H899" i="4"/>
  <c r="G899" i="4"/>
  <c r="F899" i="4"/>
  <c r="D899" i="4"/>
  <c r="A899" i="4"/>
  <c r="S898" i="4"/>
  <c r="R898" i="4"/>
  <c r="Q898" i="4"/>
  <c r="P898" i="4"/>
  <c r="O898" i="4"/>
  <c r="N898" i="4"/>
  <c r="H898" i="4"/>
  <c r="G898" i="4"/>
  <c r="F898" i="4"/>
  <c r="D898" i="4"/>
  <c r="A898" i="4"/>
  <c r="S897" i="4"/>
  <c r="R897" i="4"/>
  <c r="Q897" i="4"/>
  <c r="P897" i="4"/>
  <c r="O897" i="4"/>
  <c r="N897" i="4"/>
  <c r="H897" i="4"/>
  <c r="G897" i="4"/>
  <c r="F897" i="4"/>
  <c r="D897" i="4"/>
  <c r="A897" i="4"/>
  <c r="S896" i="4"/>
  <c r="R896" i="4"/>
  <c r="Q896" i="4"/>
  <c r="P896" i="4"/>
  <c r="O896" i="4"/>
  <c r="N896" i="4"/>
  <c r="H896" i="4"/>
  <c r="G896" i="4"/>
  <c r="F896" i="4"/>
  <c r="D896" i="4"/>
  <c r="A896" i="4"/>
  <c r="S895" i="4"/>
  <c r="R895" i="4"/>
  <c r="Q895" i="4"/>
  <c r="P895" i="4"/>
  <c r="O895" i="4"/>
  <c r="N895" i="4"/>
  <c r="H895" i="4"/>
  <c r="G895" i="4"/>
  <c r="F895" i="4"/>
  <c r="D895" i="4"/>
  <c r="A895" i="4"/>
  <c r="S894" i="4"/>
  <c r="R894" i="4"/>
  <c r="Q894" i="4"/>
  <c r="P894" i="4"/>
  <c r="O894" i="4"/>
  <c r="N894" i="4"/>
  <c r="H894" i="4"/>
  <c r="G894" i="4"/>
  <c r="F894" i="4"/>
  <c r="D894" i="4"/>
  <c r="A894" i="4"/>
  <c r="S893" i="4"/>
  <c r="R893" i="4"/>
  <c r="Q893" i="4"/>
  <c r="P893" i="4"/>
  <c r="O893" i="4"/>
  <c r="N893" i="4"/>
  <c r="H893" i="4"/>
  <c r="G893" i="4"/>
  <c r="F893" i="4"/>
  <c r="D893" i="4"/>
  <c r="A893" i="4"/>
  <c r="S892" i="4"/>
  <c r="R892" i="4"/>
  <c r="Q892" i="4"/>
  <c r="P892" i="4"/>
  <c r="O892" i="4"/>
  <c r="N892" i="4"/>
  <c r="H892" i="4"/>
  <c r="G892" i="4"/>
  <c r="F892" i="4"/>
  <c r="D892" i="4"/>
  <c r="A892" i="4"/>
  <c r="S891" i="4"/>
  <c r="R891" i="4"/>
  <c r="Q891" i="4"/>
  <c r="P891" i="4"/>
  <c r="O891" i="4"/>
  <c r="N891" i="4"/>
  <c r="H891" i="4"/>
  <c r="G891" i="4"/>
  <c r="F891" i="4"/>
  <c r="D891" i="4"/>
  <c r="A891" i="4"/>
  <c r="S890" i="4"/>
  <c r="R890" i="4"/>
  <c r="Q890" i="4"/>
  <c r="P890" i="4"/>
  <c r="O890" i="4"/>
  <c r="N890" i="4"/>
  <c r="H890" i="4"/>
  <c r="G890" i="4"/>
  <c r="F890" i="4"/>
  <c r="D890" i="4"/>
  <c r="A890" i="4"/>
  <c r="S889" i="4"/>
  <c r="R889" i="4"/>
  <c r="Q889" i="4"/>
  <c r="P889" i="4"/>
  <c r="O889" i="4"/>
  <c r="N889" i="4"/>
  <c r="H889" i="4"/>
  <c r="G889" i="4"/>
  <c r="F889" i="4"/>
  <c r="D889" i="4"/>
  <c r="A889" i="4"/>
  <c r="S888" i="4"/>
  <c r="R888" i="4"/>
  <c r="Q888" i="4"/>
  <c r="P888" i="4"/>
  <c r="O888" i="4"/>
  <c r="N888" i="4"/>
  <c r="H888" i="4"/>
  <c r="G888" i="4"/>
  <c r="F888" i="4"/>
  <c r="D888" i="4"/>
  <c r="A888" i="4"/>
  <c r="S887" i="4"/>
  <c r="R887" i="4"/>
  <c r="Q887" i="4"/>
  <c r="P887" i="4"/>
  <c r="O887" i="4"/>
  <c r="N887" i="4"/>
  <c r="H887" i="4"/>
  <c r="G887" i="4"/>
  <c r="F887" i="4"/>
  <c r="D887" i="4"/>
  <c r="A887" i="4"/>
  <c r="S886" i="4"/>
  <c r="R886" i="4"/>
  <c r="Q886" i="4"/>
  <c r="P886" i="4"/>
  <c r="O886" i="4"/>
  <c r="N886" i="4"/>
  <c r="H886" i="4"/>
  <c r="G886" i="4"/>
  <c r="F886" i="4"/>
  <c r="D886" i="4"/>
  <c r="A886" i="4"/>
  <c r="S885" i="4"/>
  <c r="R885" i="4"/>
  <c r="Q885" i="4"/>
  <c r="P885" i="4"/>
  <c r="O885" i="4"/>
  <c r="N885" i="4"/>
  <c r="H885" i="4"/>
  <c r="G885" i="4"/>
  <c r="F885" i="4"/>
  <c r="D885" i="4"/>
  <c r="A885" i="4"/>
  <c r="S884" i="4"/>
  <c r="R884" i="4"/>
  <c r="Q884" i="4"/>
  <c r="P884" i="4"/>
  <c r="O884" i="4"/>
  <c r="N884" i="4"/>
  <c r="H884" i="4"/>
  <c r="G884" i="4"/>
  <c r="F884" i="4"/>
  <c r="D884" i="4"/>
  <c r="A884" i="4"/>
  <c r="S883" i="4"/>
  <c r="R883" i="4"/>
  <c r="Q883" i="4"/>
  <c r="P883" i="4"/>
  <c r="O883" i="4"/>
  <c r="N883" i="4"/>
  <c r="H883" i="4"/>
  <c r="G883" i="4"/>
  <c r="F883" i="4"/>
  <c r="D883" i="4"/>
  <c r="A883" i="4"/>
  <c r="S882" i="4"/>
  <c r="R882" i="4"/>
  <c r="Q882" i="4"/>
  <c r="P882" i="4"/>
  <c r="O882" i="4"/>
  <c r="N882" i="4"/>
  <c r="H882" i="4"/>
  <c r="G882" i="4"/>
  <c r="F882" i="4"/>
  <c r="D882" i="4"/>
  <c r="A882" i="4"/>
  <c r="S881" i="4"/>
  <c r="R881" i="4"/>
  <c r="Q881" i="4"/>
  <c r="P881" i="4"/>
  <c r="O881" i="4"/>
  <c r="N881" i="4"/>
  <c r="H881" i="4"/>
  <c r="G881" i="4"/>
  <c r="F881" i="4"/>
  <c r="D881" i="4"/>
  <c r="A881" i="4"/>
  <c r="S880" i="4"/>
  <c r="R880" i="4"/>
  <c r="Q880" i="4"/>
  <c r="P880" i="4"/>
  <c r="O880" i="4"/>
  <c r="N880" i="4"/>
  <c r="H880" i="4"/>
  <c r="G880" i="4"/>
  <c r="F880" i="4"/>
  <c r="D880" i="4"/>
  <c r="A880" i="4"/>
  <c r="S879" i="4"/>
  <c r="R879" i="4"/>
  <c r="Q879" i="4"/>
  <c r="P879" i="4"/>
  <c r="O879" i="4"/>
  <c r="N879" i="4"/>
  <c r="H879" i="4"/>
  <c r="G879" i="4"/>
  <c r="F879" i="4"/>
  <c r="D879" i="4"/>
  <c r="A879" i="4"/>
  <c r="S878" i="4"/>
  <c r="R878" i="4"/>
  <c r="Q878" i="4"/>
  <c r="P878" i="4"/>
  <c r="O878" i="4"/>
  <c r="N878" i="4"/>
  <c r="H878" i="4"/>
  <c r="G878" i="4"/>
  <c r="F878" i="4"/>
  <c r="D878" i="4"/>
  <c r="A878" i="4"/>
  <c r="S877" i="4"/>
  <c r="R877" i="4"/>
  <c r="Q877" i="4"/>
  <c r="P877" i="4"/>
  <c r="O877" i="4"/>
  <c r="N877" i="4"/>
  <c r="H877" i="4"/>
  <c r="G877" i="4"/>
  <c r="F877" i="4"/>
  <c r="D877" i="4"/>
  <c r="A877" i="4"/>
  <c r="S876" i="4"/>
  <c r="R876" i="4"/>
  <c r="Q876" i="4"/>
  <c r="P876" i="4"/>
  <c r="O876" i="4"/>
  <c r="N876" i="4"/>
  <c r="H876" i="4"/>
  <c r="G876" i="4"/>
  <c r="F876" i="4"/>
  <c r="D876" i="4"/>
  <c r="A876" i="4"/>
  <c r="S875" i="4"/>
  <c r="R875" i="4"/>
  <c r="Q875" i="4"/>
  <c r="P875" i="4"/>
  <c r="O875" i="4"/>
  <c r="N875" i="4"/>
  <c r="H875" i="4"/>
  <c r="G875" i="4"/>
  <c r="F875" i="4"/>
  <c r="D875" i="4"/>
  <c r="A875" i="4"/>
  <c r="S874" i="4"/>
  <c r="R874" i="4"/>
  <c r="Q874" i="4"/>
  <c r="P874" i="4"/>
  <c r="O874" i="4"/>
  <c r="N874" i="4"/>
  <c r="H874" i="4"/>
  <c r="G874" i="4"/>
  <c r="F874" i="4"/>
  <c r="D874" i="4"/>
  <c r="A874" i="4"/>
  <c r="S873" i="4"/>
  <c r="R873" i="4"/>
  <c r="Q873" i="4"/>
  <c r="P873" i="4"/>
  <c r="O873" i="4"/>
  <c r="N873" i="4"/>
  <c r="H873" i="4"/>
  <c r="G873" i="4"/>
  <c r="F873" i="4"/>
  <c r="D873" i="4"/>
  <c r="A873" i="4"/>
  <c r="S872" i="4"/>
  <c r="R872" i="4"/>
  <c r="Q872" i="4"/>
  <c r="P872" i="4"/>
  <c r="O872" i="4"/>
  <c r="N872" i="4"/>
  <c r="H872" i="4"/>
  <c r="G872" i="4"/>
  <c r="F872" i="4"/>
  <c r="D872" i="4"/>
  <c r="A872" i="4"/>
  <c r="S871" i="4"/>
  <c r="R871" i="4"/>
  <c r="Q871" i="4"/>
  <c r="P871" i="4"/>
  <c r="O871" i="4"/>
  <c r="N871" i="4"/>
  <c r="H871" i="4"/>
  <c r="G871" i="4"/>
  <c r="F871" i="4"/>
  <c r="D871" i="4"/>
  <c r="A871" i="4"/>
  <c r="S870" i="4"/>
  <c r="R870" i="4"/>
  <c r="Q870" i="4"/>
  <c r="P870" i="4"/>
  <c r="O870" i="4"/>
  <c r="N870" i="4"/>
  <c r="H870" i="4"/>
  <c r="G870" i="4"/>
  <c r="F870" i="4"/>
  <c r="D870" i="4"/>
  <c r="A870" i="4"/>
  <c r="S869" i="4"/>
  <c r="R869" i="4"/>
  <c r="Q869" i="4"/>
  <c r="P869" i="4"/>
  <c r="O869" i="4"/>
  <c r="N869" i="4"/>
  <c r="H869" i="4"/>
  <c r="G869" i="4"/>
  <c r="F869" i="4"/>
  <c r="D869" i="4"/>
  <c r="A869" i="4"/>
  <c r="S868" i="4"/>
  <c r="R868" i="4"/>
  <c r="Q868" i="4"/>
  <c r="P868" i="4"/>
  <c r="O868" i="4"/>
  <c r="N868" i="4"/>
  <c r="H868" i="4"/>
  <c r="G868" i="4"/>
  <c r="F868" i="4"/>
  <c r="D868" i="4"/>
  <c r="A868" i="4"/>
  <c r="S867" i="4"/>
  <c r="R867" i="4"/>
  <c r="Q867" i="4"/>
  <c r="P867" i="4"/>
  <c r="O867" i="4"/>
  <c r="N867" i="4"/>
  <c r="H867" i="4"/>
  <c r="G867" i="4"/>
  <c r="F867" i="4"/>
  <c r="D867" i="4"/>
  <c r="A867" i="4"/>
  <c r="S866" i="4"/>
  <c r="R866" i="4"/>
  <c r="Q866" i="4"/>
  <c r="P866" i="4"/>
  <c r="O866" i="4"/>
  <c r="N866" i="4"/>
  <c r="H866" i="4"/>
  <c r="G866" i="4"/>
  <c r="F866" i="4"/>
  <c r="D866" i="4"/>
  <c r="A866" i="4"/>
  <c r="S865" i="4"/>
  <c r="R865" i="4"/>
  <c r="Q865" i="4"/>
  <c r="P865" i="4"/>
  <c r="O865" i="4"/>
  <c r="N865" i="4"/>
  <c r="H865" i="4"/>
  <c r="G865" i="4"/>
  <c r="F865" i="4"/>
  <c r="D865" i="4"/>
  <c r="A865" i="4"/>
  <c r="S864" i="4"/>
  <c r="R864" i="4"/>
  <c r="Q864" i="4"/>
  <c r="P864" i="4"/>
  <c r="O864" i="4"/>
  <c r="N864" i="4"/>
  <c r="H864" i="4"/>
  <c r="G864" i="4"/>
  <c r="F864" i="4"/>
  <c r="D864" i="4"/>
  <c r="A864" i="4"/>
  <c r="S863" i="4"/>
  <c r="R863" i="4"/>
  <c r="Q863" i="4"/>
  <c r="P863" i="4"/>
  <c r="O863" i="4"/>
  <c r="N863" i="4"/>
  <c r="H863" i="4"/>
  <c r="G863" i="4"/>
  <c r="F863" i="4"/>
  <c r="D863" i="4"/>
  <c r="A863" i="4"/>
  <c r="S862" i="4"/>
  <c r="R862" i="4"/>
  <c r="Q862" i="4"/>
  <c r="P862" i="4"/>
  <c r="O862" i="4"/>
  <c r="N862" i="4"/>
  <c r="H862" i="4"/>
  <c r="G862" i="4"/>
  <c r="F862" i="4"/>
  <c r="D862" i="4"/>
  <c r="A862" i="4"/>
  <c r="S861" i="4"/>
  <c r="R861" i="4"/>
  <c r="Q861" i="4"/>
  <c r="P861" i="4"/>
  <c r="O861" i="4"/>
  <c r="N861" i="4"/>
  <c r="H861" i="4"/>
  <c r="G861" i="4"/>
  <c r="F861" i="4"/>
  <c r="D861" i="4"/>
  <c r="A861" i="4"/>
  <c r="S860" i="4"/>
  <c r="R860" i="4"/>
  <c r="Q860" i="4"/>
  <c r="P860" i="4"/>
  <c r="O860" i="4"/>
  <c r="N860" i="4"/>
  <c r="H860" i="4"/>
  <c r="G860" i="4"/>
  <c r="F860" i="4"/>
  <c r="D860" i="4"/>
  <c r="A860" i="4"/>
  <c r="S859" i="4"/>
  <c r="R859" i="4"/>
  <c r="Q859" i="4"/>
  <c r="P859" i="4"/>
  <c r="O859" i="4"/>
  <c r="N859" i="4"/>
  <c r="H859" i="4"/>
  <c r="G859" i="4"/>
  <c r="F859" i="4"/>
  <c r="D859" i="4"/>
  <c r="A859" i="4"/>
  <c r="S858" i="4"/>
  <c r="R858" i="4"/>
  <c r="Q858" i="4"/>
  <c r="P858" i="4"/>
  <c r="O858" i="4"/>
  <c r="N858" i="4"/>
  <c r="H858" i="4"/>
  <c r="G858" i="4"/>
  <c r="F858" i="4"/>
  <c r="D858" i="4"/>
  <c r="A858" i="4"/>
  <c r="S857" i="4"/>
  <c r="R857" i="4"/>
  <c r="Q857" i="4"/>
  <c r="P857" i="4"/>
  <c r="O857" i="4"/>
  <c r="N857" i="4"/>
  <c r="H857" i="4"/>
  <c r="G857" i="4"/>
  <c r="F857" i="4"/>
  <c r="D857" i="4"/>
  <c r="A857" i="4"/>
  <c r="S856" i="4"/>
  <c r="R856" i="4"/>
  <c r="Q856" i="4"/>
  <c r="P856" i="4"/>
  <c r="O856" i="4"/>
  <c r="N856" i="4"/>
  <c r="H856" i="4"/>
  <c r="G856" i="4"/>
  <c r="F856" i="4"/>
  <c r="D856" i="4"/>
  <c r="A856" i="4"/>
  <c r="S855" i="4"/>
  <c r="R855" i="4"/>
  <c r="Q855" i="4"/>
  <c r="P855" i="4"/>
  <c r="O855" i="4"/>
  <c r="N855" i="4"/>
  <c r="H855" i="4"/>
  <c r="G855" i="4"/>
  <c r="F855" i="4"/>
  <c r="D855" i="4"/>
  <c r="A855" i="4"/>
  <c r="S854" i="4"/>
  <c r="R854" i="4"/>
  <c r="Q854" i="4"/>
  <c r="P854" i="4"/>
  <c r="O854" i="4"/>
  <c r="N854" i="4"/>
  <c r="H854" i="4"/>
  <c r="G854" i="4"/>
  <c r="F854" i="4"/>
  <c r="D854" i="4"/>
  <c r="A854" i="4"/>
  <c r="S853" i="4"/>
  <c r="R853" i="4"/>
  <c r="Q853" i="4"/>
  <c r="P853" i="4"/>
  <c r="O853" i="4"/>
  <c r="N853" i="4"/>
  <c r="H853" i="4"/>
  <c r="G853" i="4"/>
  <c r="F853" i="4"/>
  <c r="D853" i="4"/>
  <c r="A853" i="4"/>
  <c r="S852" i="4"/>
  <c r="R852" i="4"/>
  <c r="Q852" i="4"/>
  <c r="P852" i="4"/>
  <c r="O852" i="4"/>
  <c r="N852" i="4"/>
  <c r="H852" i="4"/>
  <c r="G852" i="4"/>
  <c r="F852" i="4"/>
  <c r="D852" i="4"/>
  <c r="A852" i="4"/>
  <c r="S851" i="4"/>
  <c r="R851" i="4"/>
  <c r="Q851" i="4"/>
  <c r="P851" i="4"/>
  <c r="O851" i="4"/>
  <c r="N851" i="4"/>
  <c r="H851" i="4"/>
  <c r="G851" i="4"/>
  <c r="F851" i="4"/>
  <c r="D851" i="4"/>
  <c r="A851" i="4"/>
  <c r="S850" i="4"/>
  <c r="R850" i="4"/>
  <c r="Q850" i="4"/>
  <c r="P850" i="4"/>
  <c r="O850" i="4"/>
  <c r="N850" i="4"/>
  <c r="H850" i="4"/>
  <c r="G850" i="4"/>
  <c r="F850" i="4"/>
  <c r="D850" i="4"/>
  <c r="A850" i="4"/>
  <c r="S849" i="4"/>
  <c r="R849" i="4"/>
  <c r="Q849" i="4"/>
  <c r="P849" i="4"/>
  <c r="O849" i="4"/>
  <c r="N849" i="4"/>
  <c r="H849" i="4"/>
  <c r="G849" i="4"/>
  <c r="F849" i="4"/>
  <c r="D849" i="4"/>
  <c r="A849" i="4"/>
  <c r="S848" i="4"/>
  <c r="R848" i="4"/>
  <c r="Q848" i="4"/>
  <c r="P848" i="4"/>
  <c r="O848" i="4"/>
  <c r="N848" i="4"/>
  <c r="H848" i="4"/>
  <c r="G848" i="4"/>
  <c r="F848" i="4"/>
  <c r="D848" i="4"/>
  <c r="A848" i="4"/>
  <c r="S847" i="4"/>
  <c r="R847" i="4"/>
  <c r="Q847" i="4"/>
  <c r="P847" i="4"/>
  <c r="O847" i="4"/>
  <c r="N847" i="4"/>
  <c r="H847" i="4"/>
  <c r="G847" i="4"/>
  <c r="F847" i="4"/>
  <c r="D847" i="4"/>
  <c r="A847" i="4"/>
  <c r="S846" i="4"/>
  <c r="R846" i="4"/>
  <c r="Q846" i="4"/>
  <c r="P846" i="4"/>
  <c r="O846" i="4"/>
  <c r="N846" i="4"/>
  <c r="H846" i="4"/>
  <c r="G846" i="4"/>
  <c r="F846" i="4"/>
  <c r="D846" i="4"/>
  <c r="A846" i="4"/>
  <c r="S845" i="4"/>
  <c r="R845" i="4"/>
  <c r="Q845" i="4"/>
  <c r="P845" i="4"/>
  <c r="O845" i="4"/>
  <c r="N845" i="4"/>
  <c r="H845" i="4"/>
  <c r="G845" i="4"/>
  <c r="F845" i="4"/>
  <c r="D845" i="4"/>
  <c r="A845" i="4"/>
  <c r="S844" i="4"/>
  <c r="R844" i="4"/>
  <c r="Q844" i="4"/>
  <c r="P844" i="4"/>
  <c r="O844" i="4"/>
  <c r="N844" i="4"/>
  <c r="H844" i="4"/>
  <c r="G844" i="4"/>
  <c r="F844" i="4"/>
  <c r="D844" i="4"/>
  <c r="A844" i="4"/>
  <c r="S843" i="4"/>
  <c r="R843" i="4"/>
  <c r="Q843" i="4"/>
  <c r="P843" i="4"/>
  <c r="O843" i="4"/>
  <c r="N843" i="4"/>
  <c r="H843" i="4"/>
  <c r="G843" i="4"/>
  <c r="F843" i="4"/>
  <c r="D843" i="4"/>
  <c r="A843" i="4"/>
  <c r="S842" i="4"/>
  <c r="R842" i="4"/>
  <c r="Q842" i="4"/>
  <c r="P842" i="4"/>
  <c r="O842" i="4"/>
  <c r="N842" i="4"/>
  <c r="H842" i="4"/>
  <c r="G842" i="4"/>
  <c r="F842" i="4"/>
  <c r="D842" i="4"/>
  <c r="A842" i="4"/>
  <c r="S841" i="4"/>
  <c r="R841" i="4"/>
  <c r="Q841" i="4"/>
  <c r="P841" i="4"/>
  <c r="O841" i="4"/>
  <c r="N841" i="4"/>
  <c r="H841" i="4"/>
  <c r="G841" i="4"/>
  <c r="F841" i="4"/>
  <c r="D841" i="4"/>
  <c r="A841" i="4"/>
  <c r="S840" i="4"/>
  <c r="R840" i="4"/>
  <c r="Q840" i="4"/>
  <c r="P840" i="4"/>
  <c r="O840" i="4"/>
  <c r="N840" i="4"/>
  <c r="H840" i="4"/>
  <c r="G840" i="4"/>
  <c r="F840" i="4"/>
  <c r="D840" i="4"/>
  <c r="A840" i="4"/>
  <c r="S839" i="4"/>
  <c r="R839" i="4"/>
  <c r="Q839" i="4"/>
  <c r="P839" i="4"/>
  <c r="O839" i="4"/>
  <c r="N839" i="4"/>
  <c r="H839" i="4"/>
  <c r="G839" i="4"/>
  <c r="F839" i="4"/>
  <c r="D839" i="4"/>
  <c r="A839" i="4"/>
  <c r="S838" i="4"/>
  <c r="R838" i="4"/>
  <c r="Q838" i="4"/>
  <c r="P838" i="4"/>
  <c r="O838" i="4"/>
  <c r="N838" i="4"/>
  <c r="H838" i="4"/>
  <c r="G838" i="4"/>
  <c r="F838" i="4"/>
  <c r="D838" i="4"/>
  <c r="A838" i="4"/>
  <c r="S837" i="4"/>
  <c r="R837" i="4"/>
  <c r="Q837" i="4"/>
  <c r="P837" i="4"/>
  <c r="O837" i="4"/>
  <c r="N837" i="4"/>
  <c r="H837" i="4"/>
  <c r="G837" i="4"/>
  <c r="F837" i="4"/>
  <c r="D837" i="4"/>
  <c r="A837" i="4"/>
  <c r="S836" i="4"/>
  <c r="R836" i="4"/>
  <c r="Q836" i="4"/>
  <c r="P836" i="4"/>
  <c r="O836" i="4"/>
  <c r="N836" i="4"/>
  <c r="H836" i="4"/>
  <c r="G836" i="4"/>
  <c r="F836" i="4"/>
  <c r="D836" i="4"/>
  <c r="A836" i="4"/>
  <c r="S835" i="4"/>
  <c r="R835" i="4"/>
  <c r="Q835" i="4"/>
  <c r="P835" i="4"/>
  <c r="O835" i="4"/>
  <c r="N835" i="4"/>
  <c r="H835" i="4"/>
  <c r="G835" i="4"/>
  <c r="F835" i="4"/>
  <c r="D835" i="4"/>
  <c r="A835" i="4"/>
  <c r="S834" i="4"/>
  <c r="R834" i="4"/>
  <c r="Q834" i="4"/>
  <c r="P834" i="4"/>
  <c r="O834" i="4"/>
  <c r="N834" i="4"/>
  <c r="H834" i="4"/>
  <c r="G834" i="4"/>
  <c r="F834" i="4"/>
  <c r="D834" i="4"/>
  <c r="A834" i="4"/>
  <c r="S833" i="4"/>
  <c r="R833" i="4"/>
  <c r="Q833" i="4"/>
  <c r="P833" i="4"/>
  <c r="O833" i="4"/>
  <c r="N833" i="4"/>
  <c r="H833" i="4"/>
  <c r="G833" i="4"/>
  <c r="F833" i="4"/>
  <c r="D833" i="4"/>
  <c r="A833" i="4"/>
  <c r="S832" i="4"/>
  <c r="R832" i="4"/>
  <c r="Q832" i="4"/>
  <c r="P832" i="4"/>
  <c r="O832" i="4"/>
  <c r="N832" i="4"/>
  <c r="H832" i="4"/>
  <c r="G832" i="4"/>
  <c r="F832" i="4"/>
  <c r="D832" i="4"/>
  <c r="A832" i="4"/>
  <c r="S831" i="4"/>
  <c r="R831" i="4"/>
  <c r="Q831" i="4"/>
  <c r="P831" i="4"/>
  <c r="O831" i="4"/>
  <c r="N831" i="4"/>
  <c r="H831" i="4"/>
  <c r="G831" i="4"/>
  <c r="F831" i="4"/>
  <c r="D831" i="4"/>
  <c r="A831" i="4"/>
  <c r="S830" i="4"/>
  <c r="R830" i="4"/>
  <c r="Q830" i="4"/>
  <c r="P830" i="4"/>
  <c r="O830" i="4"/>
  <c r="N830" i="4"/>
  <c r="H830" i="4"/>
  <c r="G830" i="4"/>
  <c r="F830" i="4"/>
  <c r="D830" i="4"/>
  <c r="A830" i="4"/>
  <c r="S829" i="4"/>
  <c r="R829" i="4"/>
  <c r="Q829" i="4"/>
  <c r="P829" i="4"/>
  <c r="O829" i="4"/>
  <c r="N829" i="4"/>
  <c r="H829" i="4"/>
  <c r="G829" i="4"/>
  <c r="F829" i="4"/>
  <c r="D829" i="4"/>
  <c r="A829" i="4"/>
  <c r="S828" i="4"/>
  <c r="R828" i="4"/>
  <c r="Q828" i="4"/>
  <c r="P828" i="4"/>
  <c r="O828" i="4"/>
  <c r="N828" i="4"/>
  <c r="H828" i="4"/>
  <c r="G828" i="4"/>
  <c r="F828" i="4"/>
  <c r="D828" i="4"/>
  <c r="A828" i="4"/>
  <c r="S827" i="4"/>
  <c r="R827" i="4"/>
  <c r="Q827" i="4"/>
  <c r="P827" i="4"/>
  <c r="O827" i="4"/>
  <c r="N827" i="4"/>
  <c r="H827" i="4"/>
  <c r="G827" i="4"/>
  <c r="F827" i="4"/>
  <c r="D827" i="4"/>
  <c r="A827" i="4"/>
  <c r="S826" i="4"/>
  <c r="R826" i="4"/>
  <c r="Q826" i="4"/>
  <c r="P826" i="4"/>
  <c r="O826" i="4"/>
  <c r="N826" i="4"/>
  <c r="H826" i="4"/>
  <c r="G826" i="4"/>
  <c r="F826" i="4"/>
  <c r="D826" i="4"/>
  <c r="A826" i="4"/>
  <c r="S825" i="4"/>
  <c r="R825" i="4"/>
  <c r="Q825" i="4"/>
  <c r="P825" i="4"/>
  <c r="O825" i="4"/>
  <c r="N825" i="4"/>
  <c r="H825" i="4"/>
  <c r="G825" i="4"/>
  <c r="F825" i="4"/>
  <c r="D825" i="4"/>
  <c r="A825" i="4"/>
  <c r="S824" i="4"/>
  <c r="R824" i="4"/>
  <c r="Q824" i="4"/>
  <c r="P824" i="4"/>
  <c r="O824" i="4"/>
  <c r="N824" i="4"/>
  <c r="H824" i="4"/>
  <c r="G824" i="4"/>
  <c r="F824" i="4"/>
  <c r="D824" i="4"/>
  <c r="A824" i="4"/>
  <c r="S823" i="4"/>
  <c r="R823" i="4"/>
  <c r="Q823" i="4"/>
  <c r="P823" i="4"/>
  <c r="O823" i="4"/>
  <c r="N823" i="4"/>
  <c r="H823" i="4"/>
  <c r="G823" i="4"/>
  <c r="F823" i="4"/>
  <c r="D823" i="4"/>
  <c r="A823" i="4"/>
  <c r="S822" i="4"/>
  <c r="R822" i="4"/>
  <c r="Q822" i="4"/>
  <c r="P822" i="4"/>
  <c r="O822" i="4"/>
  <c r="N822" i="4"/>
  <c r="H822" i="4"/>
  <c r="G822" i="4"/>
  <c r="F822" i="4"/>
  <c r="D822" i="4"/>
  <c r="A822" i="4"/>
  <c r="S821" i="4"/>
  <c r="R821" i="4"/>
  <c r="Q821" i="4"/>
  <c r="P821" i="4"/>
  <c r="O821" i="4"/>
  <c r="N821" i="4"/>
  <c r="H821" i="4"/>
  <c r="G821" i="4"/>
  <c r="F821" i="4"/>
  <c r="D821" i="4"/>
  <c r="A821" i="4"/>
  <c r="S820" i="4"/>
  <c r="R820" i="4"/>
  <c r="Q820" i="4"/>
  <c r="P820" i="4"/>
  <c r="O820" i="4"/>
  <c r="N820" i="4"/>
  <c r="H820" i="4"/>
  <c r="G820" i="4"/>
  <c r="F820" i="4"/>
  <c r="D820" i="4"/>
  <c r="A820" i="4"/>
  <c r="S819" i="4"/>
  <c r="R819" i="4"/>
  <c r="Q819" i="4"/>
  <c r="P819" i="4"/>
  <c r="O819" i="4"/>
  <c r="N819" i="4"/>
  <c r="H819" i="4"/>
  <c r="G819" i="4"/>
  <c r="F819" i="4"/>
  <c r="D819" i="4"/>
  <c r="A819" i="4"/>
  <c r="S818" i="4"/>
  <c r="R818" i="4"/>
  <c r="Q818" i="4"/>
  <c r="P818" i="4"/>
  <c r="O818" i="4"/>
  <c r="N818" i="4"/>
  <c r="H818" i="4"/>
  <c r="G818" i="4"/>
  <c r="F818" i="4"/>
  <c r="D818" i="4"/>
  <c r="A818" i="4"/>
  <c r="S817" i="4"/>
  <c r="R817" i="4"/>
  <c r="Q817" i="4"/>
  <c r="P817" i="4"/>
  <c r="O817" i="4"/>
  <c r="N817" i="4"/>
  <c r="H817" i="4"/>
  <c r="G817" i="4"/>
  <c r="F817" i="4"/>
  <c r="D817" i="4"/>
  <c r="A817" i="4"/>
  <c r="S816" i="4"/>
  <c r="R816" i="4"/>
  <c r="Q816" i="4"/>
  <c r="P816" i="4"/>
  <c r="O816" i="4"/>
  <c r="N816" i="4"/>
  <c r="H816" i="4"/>
  <c r="G816" i="4"/>
  <c r="F816" i="4"/>
  <c r="D816" i="4"/>
  <c r="A816" i="4"/>
  <c r="S815" i="4"/>
  <c r="R815" i="4"/>
  <c r="Q815" i="4"/>
  <c r="P815" i="4"/>
  <c r="O815" i="4"/>
  <c r="N815" i="4"/>
  <c r="H815" i="4"/>
  <c r="G815" i="4"/>
  <c r="F815" i="4"/>
  <c r="D815" i="4"/>
  <c r="A815" i="4"/>
  <c r="S814" i="4"/>
  <c r="R814" i="4"/>
  <c r="Q814" i="4"/>
  <c r="P814" i="4"/>
  <c r="O814" i="4"/>
  <c r="N814" i="4"/>
  <c r="H814" i="4"/>
  <c r="G814" i="4"/>
  <c r="F814" i="4"/>
  <c r="D814" i="4"/>
  <c r="A814" i="4"/>
  <c r="S813" i="4"/>
  <c r="R813" i="4"/>
  <c r="Q813" i="4"/>
  <c r="P813" i="4"/>
  <c r="O813" i="4"/>
  <c r="N813" i="4"/>
  <c r="H813" i="4"/>
  <c r="G813" i="4"/>
  <c r="F813" i="4"/>
  <c r="D813" i="4"/>
  <c r="A813" i="4"/>
  <c r="S812" i="4"/>
  <c r="R812" i="4"/>
  <c r="Q812" i="4"/>
  <c r="P812" i="4"/>
  <c r="O812" i="4"/>
  <c r="N812" i="4"/>
  <c r="H812" i="4"/>
  <c r="G812" i="4"/>
  <c r="F812" i="4"/>
  <c r="D812" i="4"/>
  <c r="A812" i="4"/>
  <c r="S811" i="4"/>
  <c r="R811" i="4"/>
  <c r="Q811" i="4"/>
  <c r="P811" i="4"/>
  <c r="O811" i="4"/>
  <c r="N811" i="4"/>
  <c r="H811" i="4"/>
  <c r="G811" i="4"/>
  <c r="F811" i="4"/>
  <c r="D811" i="4"/>
  <c r="A811" i="4"/>
  <c r="S810" i="4"/>
  <c r="R810" i="4"/>
  <c r="Q810" i="4"/>
  <c r="P810" i="4"/>
  <c r="O810" i="4"/>
  <c r="N810" i="4"/>
  <c r="H810" i="4"/>
  <c r="G810" i="4"/>
  <c r="F810" i="4"/>
  <c r="D810" i="4"/>
  <c r="A810" i="4"/>
  <c r="S809" i="4"/>
  <c r="R809" i="4"/>
  <c r="Q809" i="4"/>
  <c r="P809" i="4"/>
  <c r="O809" i="4"/>
  <c r="N809" i="4"/>
  <c r="H809" i="4"/>
  <c r="G809" i="4"/>
  <c r="F809" i="4"/>
  <c r="D809" i="4"/>
  <c r="A809" i="4"/>
  <c r="S808" i="4"/>
  <c r="R808" i="4"/>
  <c r="Q808" i="4"/>
  <c r="P808" i="4"/>
  <c r="O808" i="4"/>
  <c r="N808" i="4"/>
  <c r="H808" i="4"/>
  <c r="G808" i="4"/>
  <c r="F808" i="4"/>
  <c r="D808" i="4"/>
  <c r="A808" i="4"/>
  <c r="S807" i="4"/>
  <c r="R807" i="4"/>
  <c r="Q807" i="4"/>
  <c r="P807" i="4"/>
  <c r="O807" i="4"/>
  <c r="N807" i="4"/>
  <c r="H807" i="4"/>
  <c r="G807" i="4"/>
  <c r="F807" i="4"/>
  <c r="D807" i="4"/>
  <c r="A807" i="4"/>
  <c r="S806" i="4"/>
  <c r="R806" i="4"/>
  <c r="Q806" i="4"/>
  <c r="P806" i="4"/>
  <c r="O806" i="4"/>
  <c r="N806" i="4"/>
  <c r="H806" i="4"/>
  <c r="G806" i="4"/>
  <c r="F806" i="4"/>
  <c r="D806" i="4"/>
  <c r="A806" i="4"/>
  <c r="S805" i="4"/>
  <c r="R805" i="4"/>
  <c r="Q805" i="4"/>
  <c r="P805" i="4"/>
  <c r="O805" i="4"/>
  <c r="N805" i="4"/>
  <c r="H805" i="4"/>
  <c r="G805" i="4"/>
  <c r="F805" i="4"/>
  <c r="D805" i="4"/>
  <c r="A805" i="4"/>
  <c r="S804" i="4"/>
  <c r="R804" i="4"/>
  <c r="Q804" i="4"/>
  <c r="P804" i="4"/>
  <c r="O804" i="4"/>
  <c r="N804" i="4"/>
  <c r="H804" i="4"/>
  <c r="G804" i="4"/>
  <c r="F804" i="4"/>
  <c r="D804" i="4"/>
  <c r="A804" i="4"/>
  <c r="S803" i="4"/>
  <c r="R803" i="4"/>
  <c r="Q803" i="4"/>
  <c r="P803" i="4"/>
  <c r="O803" i="4"/>
  <c r="N803" i="4"/>
  <c r="H803" i="4"/>
  <c r="G803" i="4"/>
  <c r="F803" i="4"/>
  <c r="D803" i="4"/>
  <c r="A803" i="4"/>
  <c r="S802" i="4"/>
  <c r="R802" i="4"/>
  <c r="Q802" i="4"/>
  <c r="P802" i="4"/>
  <c r="O802" i="4"/>
  <c r="N802" i="4"/>
  <c r="H802" i="4"/>
  <c r="G802" i="4"/>
  <c r="F802" i="4"/>
  <c r="D802" i="4"/>
  <c r="A802" i="4"/>
  <c r="S801" i="4"/>
  <c r="R801" i="4"/>
  <c r="Q801" i="4"/>
  <c r="P801" i="4"/>
  <c r="O801" i="4"/>
  <c r="N801" i="4"/>
  <c r="H801" i="4"/>
  <c r="G801" i="4"/>
  <c r="F801" i="4"/>
  <c r="D801" i="4"/>
  <c r="A801" i="4"/>
  <c r="S800" i="4"/>
  <c r="R800" i="4"/>
  <c r="Q800" i="4"/>
  <c r="P800" i="4"/>
  <c r="O800" i="4"/>
  <c r="N800" i="4"/>
  <c r="H800" i="4"/>
  <c r="G800" i="4"/>
  <c r="F800" i="4"/>
  <c r="D800" i="4"/>
  <c r="A800" i="4"/>
  <c r="S799" i="4"/>
  <c r="R799" i="4"/>
  <c r="Q799" i="4"/>
  <c r="P799" i="4"/>
  <c r="O799" i="4"/>
  <c r="N799" i="4"/>
  <c r="H799" i="4"/>
  <c r="G799" i="4"/>
  <c r="F799" i="4"/>
  <c r="D799" i="4"/>
  <c r="A799" i="4"/>
  <c r="S798" i="4"/>
  <c r="R798" i="4"/>
  <c r="Q798" i="4"/>
  <c r="P798" i="4"/>
  <c r="O798" i="4"/>
  <c r="N798" i="4"/>
  <c r="H798" i="4"/>
  <c r="G798" i="4"/>
  <c r="F798" i="4"/>
  <c r="D798" i="4"/>
  <c r="A798" i="4"/>
  <c r="S797" i="4"/>
  <c r="R797" i="4"/>
  <c r="Q797" i="4"/>
  <c r="P797" i="4"/>
  <c r="O797" i="4"/>
  <c r="N797" i="4"/>
  <c r="H797" i="4"/>
  <c r="G797" i="4"/>
  <c r="F797" i="4"/>
  <c r="D797" i="4"/>
  <c r="A797" i="4"/>
  <c r="S796" i="4"/>
  <c r="R796" i="4"/>
  <c r="Q796" i="4"/>
  <c r="P796" i="4"/>
  <c r="O796" i="4"/>
  <c r="N796" i="4"/>
  <c r="H796" i="4"/>
  <c r="G796" i="4"/>
  <c r="F796" i="4"/>
  <c r="D796" i="4"/>
  <c r="A796" i="4"/>
  <c r="S795" i="4"/>
  <c r="R795" i="4"/>
  <c r="Q795" i="4"/>
  <c r="P795" i="4"/>
  <c r="O795" i="4"/>
  <c r="N795" i="4"/>
  <c r="H795" i="4"/>
  <c r="G795" i="4"/>
  <c r="F795" i="4"/>
  <c r="D795" i="4"/>
  <c r="A795" i="4"/>
  <c r="S794" i="4"/>
  <c r="R794" i="4"/>
  <c r="Q794" i="4"/>
  <c r="P794" i="4"/>
  <c r="O794" i="4"/>
  <c r="N794" i="4"/>
  <c r="H794" i="4"/>
  <c r="G794" i="4"/>
  <c r="F794" i="4"/>
  <c r="D794" i="4"/>
  <c r="A794" i="4"/>
  <c r="S793" i="4"/>
  <c r="R793" i="4"/>
  <c r="Q793" i="4"/>
  <c r="P793" i="4"/>
  <c r="O793" i="4"/>
  <c r="N793" i="4"/>
  <c r="H793" i="4"/>
  <c r="G793" i="4"/>
  <c r="F793" i="4"/>
  <c r="D793" i="4"/>
  <c r="A793" i="4"/>
  <c r="S792" i="4"/>
  <c r="R792" i="4"/>
  <c r="Q792" i="4"/>
  <c r="P792" i="4"/>
  <c r="O792" i="4"/>
  <c r="N792" i="4"/>
  <c r="H792" i="4"/>
  <c r="G792" i="4"/>
  <c r="F792" i="4"/>
  <c r="D792" i="4"/>
  <c r="A792" i="4"/>
  <c r="S791" i="4"/>
  <c r="R791" i="4"/>
  <c r="Q791" i="4"/>
  <c r="P791" i="4"/>
  <c r="O791" i="4"/>
  <c r="N791" i="4"/>
  <c r="H791" i="4"/>
  <c r="G791" i="4"/>
  <c r="F791" i="4"/>
  <c r="D791" i="4"/>
  <c r="A791" i="4"/>
  <c r="S790" i="4"/>
  <c r="R790" i="4"/>
  <c r="Q790" i="4"/>
  <c r="P790" i="4"/>
  <c r="O790" i="4"/>
  <c r="N790" i="4"/>
  <c r="H790" i="4"/>
  <c r="G790" i="4"/>
  <c r="F790" i="4"/>
  <c r="D790" i="4"/>
  <c r="A790" i="4"/>
  <c r="S789" i="4"/>
  <c r="R789" i="4"/>
  <c r="Q789" i="4"/>
  <c r="P789" i="4"/>
  <c r="O789" i="4"/>
  <c r="N789" i="4"/>
  <c r="H789" i="4"/>
  <c r="G789" i="4"/>
  <c r="F789" i="4"/>
  <c r="D789" i="4"/>
  <c r="A789" i="4"/>
  <c r="S788" i="4"/>
  <c r="R788" i="4"/>
  <c r="Q788" i="4"/>
  <c r="P788" i="4"/>
  <c r="O788" i="4"/>
  <c r="N788" i="4"/>
  <c r="H788" i="4"/>
  <c r="G788" i="4"/>
  <c r="F788" i="4"/>
  <c r="D788" i="4"/>
  <c r="A788" i="4"/>
  <c r="S787" i="4"/>
  <c r="R787" i="4"/>
  <c r="Q787" i="4"/>
  <c r="P787" i="4"/>
  <c r="O787" i="4"/>
  <c r="N787" i="4"/>
  <c r="H787" i="4"/>
  <c r="G787" i="4"/>
  <c r="F787" i="4"/>
  <c r="D787" i="4"/>
  <c r="A787" i="4"/>
  <c r="S786" i="4"/>
  <c r="R786" i="4"/>
  <c r="Q786" i="4"/>
  <c r="P786" i="4"/>
  <c r="O786" i="4"/>
  <c r="N786" i="4"/>
  <c r="H786" i="4"/>
  <c r="G786" i="4"/>
  <c r="F786" i="4"/>
  <c r="D786" i="4"/>
  <c r="A786" i="4"/>
  <c r="S785" i="4"/>
  <c r="R785" i="4"/>
  <c r="Q785" i="4"/>
  <c r="P785" i="4"/>
  <c r="O785" i="4"/>
  <c r="N785" i="4"/>
  <c r="H785" i="4"/>
  <c r="G785" i="4"/>
  <c r="F785" i="4"/>
  <c r="D785" i="4"/>
  <c r="A785" i="4"/>
  <c r="S784" i="4"/>
  <c r="R784" i="4"/>
  <c r="Q784" i="4"/>
  <c r="P784" i="4"/>
  <c r="O784" i="4"/>
  <c r="N784" i="4"/>
  <c r="H784" i="4"/>
  <c r="G784" i="4"/>
  <c r="F784" i="4"/>
  <c r="D784" i="4"/>
  <c r="A784" i="4"/>
  <c r="S783" i="4"/>
  <c r="R783" i="4"/>
  <c r="Q783" i="4"/>
  <c r="P783" i="4"/>
  <c r="O783" i="4"/>
  <c r="N783" i="4"/>
  <c r="H783" i="4"/>
  <c r="G783" i="4"/>
  <c r="F783" i="4"/>
  <c r="D783" i="4"/>
  <c r="A783" i="4"/>
  <c r="S782" i="4"/>
  <c r="R782" i="4"/>
  <c r="Q782" i="4"/>
  <c r="P782" i="4"/>
  <c r="O782" i="4"/>
  <c r="N782" i="4"/>
  <c r="H782" i="4"/>
  <c r="G782" i="4"/>
  <c r="F782" i="4"/>
  <c r="D782" i="4"/>
  <c r="A782" i="4"/>
  <c r="S781" i="4"/>
  <c r="R781" i="4"/>
  <c r="Q781" i="4"/>
  <c r="P781" i="4"/>
  <c r="O781" i="4"/>
  <c r="N781" i="4"/>
  <c r="H781" i="4"/>
  <c r="G781" i="4"/>
  <c r="F781" i="4"/>
  <c r="D781" i="4"/>
  <c r="A781" i="4"/>
  <c r="S780" i="4"/>
  <c r="R780" i="4"/>
  <c r="Q780" i="4"/>
  <c r="P780" i="4"/>
  <c r="O780" i="4"/>
  <c r="N780" i="4"/>
  <c r="H780" i="4"/>
  <c r="G780" i="4"/>
  <c r="F780" i="4"/>
  <c r="D780" i="4"/>
  <c r="A780" i="4"/>
  <c r="S779" i="4"/>
  <c r="R779" i="4"/>
  <c r="Q779" i="4"/>
  <c r="P779" i="4"/>
  <c r="O779" i="4"/>
  <c r="N779" i="4"/>
  <c r="H779" i="4"/>
  <c r="G779" i="4"/>
  <c r="F779" i="4"/>
  <c r="D779" i="4"/>
  <c r="A779" i="4"/>
  <c r="S778" i="4"/>
  <c r="R778" i="4"/>
  <c r="Q778" i="4"/>
  <c r="P778" i="4"/>
  <c r="O778" i="4"/>
  <c r="N778" i="4"/>
  <c r="H778" i="4"/>
  <c r="G778" i="4"/>
  <c r="F778" i="4"/>
  <c r="D778" i="4"/>
  <c r="A778" i="4"/>
  <c r="S777" i="4"/>
  <c r="R777" i="4"/>
  <c r="Q777" i="4"/>
  <c r="P777" i="4"/>
  <c r="O777" i="4"/>
  <c r="N777" i="4"/>
  <c r="H777" i="4"/>
  <c r="G777" i="4"/>
  <c r="F777" i="4"/>
  <c r="D777" i="4"/>
  <c r="A777" i="4"/>
  <c r="S776" i="4"/>
  <c r="R776" i="4"/>
  <c r="Q776" i="4"/>
  <c r="P776" i="4"/>
  <c r="O776" i="4"/>
  <c r="N776" i="4"/>
  <c r="H776" i="4"/>
  <c r="G776" i="4"/>
  <c r="F776" i="4"/>
  <c r="D776" i="4"/>
  <c r="A776" i="4"/>
  <c r="S775" i="4"/>
  <c r="R775" i="4"/>
  <c r="Q775" i="4"/>
  <c r="P775" i="4"/>
  <c r="O775" i="4"/>
  <c r="N775" i="4"/>
  <c r="H775" i="4"/>
  <c r="G775" i="4"/>
  <c r="F775" i="4"/>
  <c r="D775" i="4"/>
  <c r="A775" i="4"/>
  <c r="S774" i="4"/>
  <c r="R774" i="4"/>
  <c r="Q774" i="4"/>
  <c r="P774" i="4"/>
  <c r="O774" i="4"/>
  <c r="N774" i="4"/>
  <c r="H774" i="4"/>
  <c r="G774" i="4"/>
  <c r="F774" i="4"/>
  <c r="D774" i="4"/>
  <c r="A774" i="4"/>
  <c r="S773" i="4"/>
  <c r="R773" i="4"/>
  <c r="Q773" i="4"/>
  <c r="P773" i="4"/>
  <c r="O773" i="4"/>
  <c r="N773" i="4"/>
  <c r="H773" i="4"/>
  <c r="G773" i="4"/>
  <c r="F773" i="4"/>
  <c r="D773" i="4"/>
  <c r="A773" i="4"/>
  <c r="S772" i="4"/>
  <c r="R772" i="4"/>
  <c r="Q772" i="4"/>
  <c r="P772" i="4"/>
  <c r="O772" i="4"/>
  <c r="N772" i="4"/>
  <c r="H772" i="4"/>
  <c r="G772" i="4"/>
  <c r="F772" i="4"/>
  <c r="D772" i="4"/>
  <c r="A772" i="4"/>
  <c r="S771" i="4"/>
  <c r="R771" i="4"/>
  <c r="Q771" i="4"/>
  <c r="P771" i="4"/>
  <c r="O771" i="4"/>
  <c r="N771" i="4"/>
  <c r="H771" i="4"/>
  <c r="G771" i="4"/>
  <c r="F771" i="4"/>
  <c r="D771" i="4"/>
  <c r="A771" i="4"/>
  <c r="S770" i="4"/>
  <c r="R770" i="4"/>
  <c r="Q770" i="4"/>
  <c r="P770" i="4"/>
  <c r="O770" i="4"/>
  <c r="N770" i="4"/>
  <c r="H770" i="4"/>
  <c r="G770" i="4"/>
  <c r="F770" i="4"/>
  <c r="D770" i="4"/>
  <c r="A770" i="4"/>
  <c r="S769" i="4"/>
  <c r="R769" i="4"/>
  <c r="Q769" i="4"/>
  <c r="P769" i="4"/>
  <c r="O769" i="4"/>
  <c r="N769" i="4"/>
  <c r="H769" i="4"/>
  <c r="G769" i="4"/>
  <c r="F769" i="4"/>
  <c r="D769" i="4"/>
  <c r="A769" i="4"/>
  <c r="S768" i="4"/>
  <c r="R768" i="4"/>
  <c r="Q768" i="4"/>
  <c r="P768" i="4"/>
  <c r="O768" i="4"/>
  <c r="N768" i="4"/>
  <c r="H768" i="4"/>
  <c r="G768" i="4"/>
  <c r="F768" i="4"/>
  <c r="D768" i="4"/>
  <c r="A768" i="4"/>
  <c r="S767" i="4"/>
  <c r="R767" i="4"/>
  <c r="Q767" i="4"/>
  <c r="P767" i="4"/>
  <c r="O767" i="4"/>
  <c r="N767" i="4"/>
  <c r="H767" i="4"/>
  <c r="G767" i="4"/>
  <c r="F767" i="4"/>
  <c r="D767" i="4"/>
  <c r="A767" i="4"/>
  <c r="S766" i="4"/>
  <c r="R766" i="4"/>
  <c r="Q766" i="4"/>
  <c r="P766" i="4"/>
  <c r="O766" i="4"/>
  <c r="N766" i="4"/>
  <c r="H766" i="4"/>
  <c r="G766" i="4"/>
  <c r="F766" i="4"/>
  <c r="D766" i="4"/>
  <c r="A766" i="4"/>
  <c r="S765" i="4"/>
  <c r="R765" i="4"/>
  <c r="Q765" i="4"/>
  <c r="P765" i="4"/>
  <c r="O765" i="4"/>
  <c r="N765" i="4"/>
  <c r="H765" i="4"/>
  <c r="G765" i="4"/>
  <c r="F765" i="4"/>
  <c r="D765" i="4"/>
  <c r="A765" i="4"/>
  <c r="S764" i="4"/>
  <c r="R764" i="4"/>
  <c r="Q764" i="4"/>
  <c r="P764" i="4"/>
  <c r="O764" i="4"/>
  <c r="N764" i="4"/>
  <c r="H764" i="4"/>
  <c r="G764" i="4"/>
  <c r="F764" i="4"/>
  <c r="D764" i="4"/>
  <c r="A764" i="4"/>
  <c r="S763" i="4"/>
  <c r="R763" i="4"/>
  <c r="Q763" i="4"/>
  <c r="P763" i="4"/>
  <c r="O763" i="4"/>
  <c r="N763" i="4"/>
  <c r="H763" i="4"/>
  <c r="G763" i="4"/>
  <c r="F763" i="4"/>
  <c r="D763" i="4"/>
  <c r="A763" i="4"/>
  <c r="S762" i="4"/>
  <c r="R762" i="4"/>
  <c r="Q762" i="4"/>
  <c r="P762" i="4"/>
  <c r="O762" i="4"/>
  <c r="N762" i="4"/>
  <c r="H762" i="4"/>
  <c r="G762" i="4"/>
  <c r="F762" i="4"/>
  <c r="D762" i="4"/>
  <c r="A762" i="4"/>
  <c r="S761" i="4"/>
  <c r="R761" i="4"/>
  <c r="Q761" i="4"/>
  <c r="P761" i="4"/>
  <c r="O761" i="4"/>
  <c r="N761" i="4"/>
  <c r="H761" i="4"/>
  <c r="G761" i="4"/>
  <c r="F761" i="4"/>
  <c r="D761" i="4"/>
  <c r="A761" i="4"/>
  <c r="S760" i="4"/>
  <c r="R760" i="4"/>
  <c r="Q760" i="4"/>
  <c r="P760" i="4"/>
  <c r="O760" i="4"/>
  <c r="N760" i="4"/>
  <c r="H760" i="4"/>
  <c r="G760" i="4"/>
  <c r="F760" i="4"/>
  <c r="D760" i="4"/>
  <c r="A760" i="4"/>
  <c r="S759" i="4"/>
  <c r="R759" i="4"/>
  <c r="Q759" i="4"/>
  <c r="P759" i="4"/>
  <c r="O759" i="4"/>
  <c r="N759" i="4"/>
  <c r="H759" i="4"/>
  <c r="G759" i="4"/>
  <c r="F759" i="4"/>
  <c r="D759" i="4"/>
  <c r="A759" i="4"/>
  <c r="S758" i="4"/>
  <c r="R758" i="4"/>
  <c r="Q758" i="4"/>
  <c r="P758" i="4"/>
  <c r="O758" i="4"/>
  <c r="N758" i="4"/>
  <c r="H758" i="4"/>
  <c r="G758" i="4"/>
  <c r="F758" i="4"/>
  <c r="D758" i="4"/>
  <c r="A758" i="4"/>
  <c r="S757" i="4"/>
  <c r="R757" i="4"/>
  <c r="Q757" i="4"/>
  <c r="P757" i="4"/>
  <c r="O757" i="4"/>
  <c r="N757" i="4"/>
  <c r="H757" i="4"/>
  <c r="G757" i="4"/>
  <c r="F757" i="4"/>
  <c r="D757" i="4"/>
  <c r="A757" i="4"/>
  <c r="S756" i="4"/>
  <c r="R756" i="4"/>
  <c r="Q756" i="4"/>
  <c r="P756" i="4"/>
  <c r="O756" i="4"/>
  <c r="N756" i="4"/>
  <c r="H756" i="4"/>
  <c r="G756" i="4"/>
  <c r="F756" i="4"/>
  <c r="D756" i="4"/>
  <c r="A756" i="4"/>
  <c r="S755" i="4"/>
  <c r="R755" i="4"/>
  <c r="Q755" i="4"/>
  <c r="P755" i="4"/>
  <c r="O755" i="4"/>
  <c r="N755" i="4"/>
  <c r="H755" i="4"/>
  <c r="G755" i="4"/>
  <c r="F755" i="4"/>
  <c r="D755" i="4"/>
  <c r="A755" i="4"/>
  <c r="S754" i="4"/>
  <c r="R754" i="4"/>
  <c r="Q754" i="4"/>
  <c r="P754" i="4"/>
  <c r="O754" i="4"/>
  <c r="N754" i="4"/>
  <c r="H754" i="4"/>
  <c r="G754" i="4"/>
  <c r="F754" i="4"/>
  <c r="D754" i="4"/>
  <c r="A754" i="4"/>
  <c r="S753" i="4"/>
  <c r="R753" i="4"/>
  <c r="Q753" i="4"/>
  <c r="P753" i="4"/>
  <c r="O753" i="4"/>
  <c r="N753" i="4"/>
  <c r="H753" i="4"/>
  <c r="G753" i="4"/>
  <c r="F753" i="4"/>
  <c r="D753" i="4"/>
  <c r="A753" i="4"/>
  <c r="S752" i="4"/>
  <c r="R752" i="4"/>
  <c r="Q752" i="4"/>
  <c r="P752" i="4"/>
  <c r="O752" i="4"/>
  <c r="N752" i="4"/>
  <c r="H752" i="4"/>
  <c r="G752" i="4"/>
  <c r="F752" i="4"/>
  <c r="D752" i="4"/>
  <c r="A752" i="4"/>
  <c r="S751" i="4"/>
  <c r="R751" i="4"/>
  <c r="Q751" i="4"/>
  <c r="P751" i="4"/>
  <c r="O751" i="4"/>
  <c r="N751" i="4"/>
  <c r="H751" i="4"/>
  <c r="G751" i="4"/>
  <c r="F751" i="4"/>
  <c r="D751" i="4"/>
  <c r="A751" i="4"/>
  <c r="S750" i="4"/>
  <c r="R750" i="4"/>
  <c r="Q750" i="4"/>
  <c r="P750" i="4"/>
  <c r="O750" i="4"/>
  <c r="N750" i="4"/>
  <c r="H750" i="4"/>
  <c r="G750" i="4"/>
  <c r="F750" i="4"/>
  <c r="D750" i="4"/>
  <c r="A750" i="4"/>
  <c r="S749" i="4"/>
  <c r="R749" i="4"/>
  <c r="Q749" i="4"/>
  <c r="P749" i="4"/>
  <c r="O749" i="4"/>
  <c r="N749" i="4"/>
  <c r="H749" i="4"/>
  <c r="G749" i="4"/>
  <c r="F749" i="4"/>
  <c r="D749" i="4"/>
  <c r="A749" i="4"/>
  <c r="S748" i="4"/>
  <c r="R748" i="4"/>
  <c r="Q748" i="4"/>
  <c r="P748" i="4"/>
  <c r="O748" i="4"/>
  <c r="N748" i="4"/>
  <c r="H748" i="4"/>
  <c r="G748" i="4"/>
  <c r="F748" i="4"/>
  <c r="D748" i="4"/>
  <c r="A748" i="4"/>
  <c r="S747" i="4"/>
  <c r="R747" i="4"/>
  <c r="Q747" i="4"/>
  <c r="P747" i="4"/>
  <c r="O747" i="4"/>
  <c r="N747" i="4"/>
  <c r="H747" i="4"/>
  <c r="G747" i="4"/>
  <c r="F747" i="4"/>
  <c r="D747" i="4"/>
  <c r="A747" i="4"/>
  <c r="S746" i="4"/>
  <c r="R746" i="4"/>
  <c r="Q746" i="4"/>
  <c r="P746" i="4"/>
  <c r="O746" i="4"/>
  <c r="N746" i="4"/>
  <c r="H746" i="4"/>
  <c r="G746" i="4"/>
  <c r="F746" i="4"/>
  <c r="D746" i="4"/>
  <c r="A746" i="4"/>
  <c r="S745" i="4"/>
  <c r="R745" i="4"/>
  <c r="Q745" i="4"/>
  <c r="P745" i="4"/>
  <c r="O745" i="4"/>
  <c r="N745" i="4"/>
  <c r="H745" i="4"/>
  <c r="G745" i="4"/>
  <c r="F745" i="4"/>
  <c r="D745" i="4"/>
  <c r="A745" i="4"/>
  <c r="S744" i="4"/>
  <c r="R744" i="4"/>
  <c r="Q744" i="4"/>
  <c r="P744" i="4"/>
  <c r="O744" i="4"/>
  <c r="N744" i="4"/>
  <c r="H744" i="4"/>
  <c r="G744" i="4"/>
  <c r="F744" i="4"/>
  <c r="D744" i="4"/>
  <c r="A744" i="4"/>
  <c r="S743" i="4"/>
  <c r="R743" i="4"/>
  <c r="Q743" i="4"/>
  <c r="P743" i="4"/>
  <c r="O743" i="4"/>
  <c r="N743" i="4"/>
  <c r="H743" i="4"/>
  <c r="G743" i="4"/>
  <c r="F743" i="4"/>
  <c r="D743" i="4"/>
  <c r="A743" i="4"/>
  <c r="S742" i="4"/>
  <c r="R742" i="4"/>
  <c r="Q742" i="4"/>
  <c r="P742" i="4"/>
  <c r="O742" i="4"/>
  <c r="N742" i="4"/>
  <c r="H742" i="4"/>
  <c r="G742" i="4"/>
  <c r="F742" i="4"/>
  <c r="D742" i="4"/>
  <c r="A742" i="4"/>
  <c r="S741" i="4"/>
  <c r="R741" i="4"/>
  <c r="Q741" i="4"/>
  <c r="P741" i="4"/>
  <c r="O741" i="4"/>
  <c r="N741" i="4"/>
  <c r="H741" i="4"/>
  <c r="G741" i="4"/>
  <c r="F741" i="4"/>
  <c r="D741" i="4"/>
  <c r="A741" i="4"/>
  <c r="S740" i="4"/>
  <c r="R740" i="4"/>
  <c r="Q740" i="4"/>
  <c r="P740" i="4"/>
  <c r="O740" i="4"/>
  <c r="N740" i="4"/>
  <c r="H740" i="4"/>
  <c r="G740" i="4"/>
  <c r="F740" i="4"/>
  <c r="D740" i="4"/>
  <c r="A740" i="4"/>
  <c r="S739" i="4"/>
  <c r="R739" i="4"/>
  <c r="Q739" i="4"/>
  <c r="P739" i="4"/>
  <c r="O739" i="4"/>
  <c r="N739" i="4"/>
  <c r="H739" i="4"/>
  <c r="G739" i="4"/>
  <c r="F739" i="4"/>
  <c r="D739" i="4"/>
  <c r="A739" i="4"/>
  <c r="S738" i="4"/>
  <c r="R738" i="4"/>
  <c r="Q738" i="4"/>
  <c r="P738" i="4"/>
  <c r="O738" i="4"/>
  <c r="N738" i="4"/>
  <c r="H738" i="4"/>
  <c r="G738" i="4"/>
  <c r="F738" i="4"/>
  <c r="D738" i="4"/>
  <c r="A738" i="4"/>
  <c r="S737" i="4"/>
  <c r="R737" i="4"/>
  <c r="Q737" i="4"/>
  <c r="P737" i="4"/>
  <c r="O737" i="4"/>
  <c r="N737" i="4"/>
  <c r="H737" i="4"/>
  <c r="G737" i="4"/>
  <c r="F737" i="4"/>
  <c r="D737" i="4"/>
  <c r="A737" i="4"/>
  <c r="S736" i="4"/>
  <c r="R736" i="4"/>
  <c r="Q736" i="4"/>
  <c r="P736" i="4"/>
  <c r="O736" i="4"/>
  <c r="N736" i="4"/>
  <c r="H736" i="4"/>
  <c r="G736" i="4"/>
  <c r="F736" i="4"/>
  <c r="D736" i="4"/>
  <c r="A736" i="4"/>
  <c r="S735" i="4"/>
  <c r="R735" i="4"/>
  <c r="Q735" i="4"/>
  <c r="P735" i="4"/>
  <c r="O735" i="4"/>
  <c r="N735" i="4"/>
  <c r="H735" i="4"/>
  <c r="G735" i="4"/>
  <c r="F735" i="4"/>
  <c r="D735" i="4"/>
  <c r="A735" i="4"/>
  <c r="S734" i="4"/>
  <c r="R734" i="4"/>
  <c r="Q734" i="4"/>
  <c r="P734" i="4"/>
  <c r="O734" i="4"/>
  <c r="N734" i="4"/>
  <c r="H734" i="4"/>
  <c r="G734" i="4"/>
  <c r="F734" i="4"/>
  <c r="D734" i="4"/>
  <c r="A734" i="4"/>
  <c r="S733" i="4"/>
  <c r="R733" i="4"/>
  <c r="Q733" i="4"/>
  <c r="P733" i="4"/>
  <c r="O733" i="4"/>
  <c r="N733" i="4"/>
  <c r="H733" i="4"/>
  <c r="G733" i="4"/>
  <c r="F733" i="4"/>
  <c r="D733" i="4"/>
  <c r="A733" i="4"/>
  <c r="S732" i="4"/>
  <c r="R732" i="4"/>
  <c r="Q732" i="4"/>
  <c r="P732" i="4"/>
  <c r="O732" i="4"/>
  <c r="N732" i="4"/>
  <c r="H732" i="4"/>
  <c r="G732" i="4"/>
  <c r="F732" i="4"/>
  <c r="D732" i="4"/>
  <c r="A732" i="4"/>
  <c r="S731" i="4"/>
  <c r="R731" i="4"/>
  <c r="Q731" i="4"/>
  <c r="P731" i="4"/>
  <c r="O731" i="4"/>
  <c r="N731" i="4"/>
  <c r="H731" i="4"/>
  <c r="G731" i="4"/>
  <c r="F731" i="4"/>
  <c r="D731" i="4"/>
  <c r="A731" i="4"/>
  <c r="S730" i="4"/>
  <c r="R730" i="4"/>
  <c r="Q730" i="4"/>
  <c r="P730" i="4"/>
  <c r="O730" i="4"/>
  <c r="N730" i="4"/>
  <c r="H730" i="4"/>
  <c r="G730" i="4"/>
  <c r="F730" i="4"/>
  <c r="D730" i="4"/>
  <c r="A730" i="4"/>
  <c r="S729" i="4"/>
  <c r="R729" i="4"/>
  <c r="Q729" i="4"/>
  <c r="P729" i="4"/>
  <c r="O729" i="4"/>
  <c r="N729" i="4"/>
  <c r="H729" i="4"/>
  <c r="G729" i="4"/>
  <c r="F729" i="4"/>
  <c r="D729" i="4"/>
  <c r="A729" i="4"/>
  <c r="S728" i="4"/>
  <c r="R728" i="4"/>
  <c r="Q728" i="4"/>
  <c r="P728" i="4"/>
  <c r="O728" i="4"/>
  <c r="N728" i="4"/>
  <c r="H728" i="4"/>
  <c r="G728" i="4"/>
  <c r="F728" i="4"/>
  <c r="D728" i="4"/>
  <c r="A728" i="4"/>
  <c r="S727" i="4"/>
  <c r="R727" i="4"/>
  <c r="Q727" i="4"/>
  <c r="P727" i="4"/>
  <c r="O727" i="4"/>
  <c r="N727" i="4"/>
  <c r="H727" i="4"/>
  <c r="G727" i="4"/>
  <c r="F727" i="4"/>
  <c r="D727" i="4"/>
  <c r="A727" i="4"/>
  <c r="S726" i="4"/>
  <c r="R726" i="4"/>
  <c r="Q726" i="4"/>
  <c r="P726" i="4"/>
  <c r="O726" i="4"/>
  <c r="N726" i="4"/>
  <c r="H726" i="4"/>
  <c r="G726" i="4"/>
  <c r="F726" i="4"/>
  <c r="D726" i="4"/>
  <c r="A726" i="4"/>
  <c r="S725" i="4"/>
  <c r="R725" i="4"/>
  <c r="Q725" i="4"/>
  <c r="P725" i="4"/>
  <c r="O725" i="4"/>
  <c r="N725" i="4"/>
  <c r="H725" i="4"/>
  <c r="G725" i="4"/>
  <c r="F725" i="4"/>
  <c r="D725" i="4"/>
  <c r="A725" i="4"/>
  <c r="S724" i="4"/>
  <c r="R724" i="4"/>
  <c r="Q724" i="4"/>
  <c r="P724" i="4"/>
  <c r="O724" i="4"/>
  <c r="N724" i="4"/>
  <c r="H724" i="4"/>
  <c r="G724" i="4"/>
  <c r="F724" i="4"/>
  <c r="D724" i="4"/>
  <c r="A724" i="4"/>
  <c r="S723" i="4"/>
  <c r="R723" i="4"/>
  <c r="Q723" i="4"/>
  <c r="P723" i="4"/>
  <c r="O723" i="4"/>
  <c r="N723" i="4"/>
  <c r="H723" i="4"/>
  <c r="G723" i="4"/>
  <c r="F723" i="4"/>
  <c r="D723" i="4"/>
  <c r="A723" i="4"/>
  <c r="S722" i="4"/>
  <c r="R722" i="4"/>
  <c r="Q722" i="4"/>
  <c r="P722" i="4"/>
  <c r="O722" i="4"/>
  <c r="N722" i="4"/>
  <c r="H722" i="4"/>
  <c r="G722" i="4"/>
  <c r="F722" i="4"/>
  <c r="D722" i="4"/>
  <c r="A722" i="4"/>
  <c r="S721" i="4"/>
  <c r="R721" i="4"/>
  <c r="Q721" i="4"/>
  <c r="P721" i="4"/>
  <c r="O721" i="4"/>
  <c r="N721" i="4"/>
  <c r="H721" i="4"/>
  <c r="G721" i="4"/>
  <c r="F721" i="4"/>
  <c r="D721" i="4"/>
  <c r="A721" i="4"/>
  <c r="S720" i="4"/>
  <c r="R720" i="4"/>
  <c r="Q720" i="4"/>
  <c r="P720" i="4"/>
  <c r="O720" i="4"/>
  <c r="N720" i="4"/>
  <c r="H720" i="4"/>
  <c r="G720" i="4"/>
  <c r="F720" i="4"/>
  <c r="D720" i="4"/>
  <c r="A720" i="4"/>
  <c r="S719" i="4"/>
  <c r="R719" i="4"/>
  <c r="Q719" i="4"/>
  <c r="P719" i="4"/>
  <c r="O719" i="4"/>
  <c r="N719" i="4"/>
  <c r="H719" i="4"/>
  <c r="G719" i="4"/>
  <c r="F719" i="4"/>
  <c r="D719" i="4"/>
  <c r="A719" i="4"/>
  <c r="S718" i="4"/>
  <c r="R718" i="4"/>
  <c r="Q718" i="4"/>
  <c r="P718" i="4"/>
  <c r="O718" i="4"/>
  <c r="N718" i="4"/>
  <c r="H718" i="4"/>
  <c r="G718" i="4"/>
  <c r="F718" i="4"/>
  <c r="D718" i="4"/>
  <c r="A718" i="4"/>
  <c r="S717" i="4"/>
  <c r="R717" i="4"/>
  <c r="Q717" i="4"/>
  <c r="P717" i="4"/>
  <c r="O717" i="4"/>
  <c r="N717" i="4"/>
  <c r="H717" i="4"/>
  <c r="G717" i="4"/>
  <c r="F717" i="4"/>
  <c r="D717" i="4"/>
  <c r="A717" i="4"/>
  <c r="S716" i="4"/>
  <c r="R716" i="4"/>
  <c r="Q716" i="4"/>
  <c r="P716" i="4"/>
  <c r="O716" i="4"/>
  <c r="N716" i="4"/>
  <c r="H716" i="4"/>
  <c r="G716" i="4"/>
  <c r="F716" i="4"/>
  <c r="D716" i="4"/>
  <c r="A716" i="4"/>
  <c r="S715" i="4"/>
  <c r="R715" i="4"/>
  <c r="Q715" i="4"/>
  <c r="P715" i="4"/>
  <c r="O715" i="4"/>
  <c r="N715" i="4"/>
  <c r="H715" i="4"/>
  <c r="G715" i="4"/>
  <c r="F715" i="4"/>
  <c r="D715" i="4"/>
  <c r="A715" i="4"/>
  <c r="S714" i="4"/>
  <c r="R714" i="4"/>
  <c r="Q714" i="4"/>
  <c r="P714" i="4"/>
  <c r="O714" i="4"/>
  <c r="N714" i="4"/>
  <c r="H714" i="4"/>
  <c r="G714" i="4"/>
  <c r="F714" i="4"/>
  <c r="D714" i="4"/>
  <c r="A714" i="4"/>
  <c r="S713" i="4"/>
  <c r="R713" i="4"/>
  <c r="Q713" i="4"/>
  <c r="P713" i="4"/>
  <c r="O713" i="4"/>
  <c r="N713" i="4"/>
  <c r="H713" i="4"/>
  <c r="G713" i="4"/>
  <c r="F713" i="4"/>
  <c r="D713" i="4"/>
  <c r="A713" i="4"/>
  <c r="S712" i="4"/>
  <c r="R712" i="4"/>
  <c r="Q712" i="4"/>
  <c r="P712" i="4"/>
  <c r="O712" i="4"/>
  <c r="N712" i="4"/>
  <c r="H712" i="4"/>
  <c r="G712" i="4"/>
  <c r="F712" i="4"/>
  <c r="D712" i="4"/>
  <c r="A712" i="4"/>
  <c r="S711" i="4"/>
  <c r="R711" i="4"/>
  <c r="Q711" i="4"/>
  <c r="P711" i="4"/>
  <c r="O711" i="4"/>
  <c r="N711" i="4"/>
  <c r="H711" i="4"/>
  <c r="G711" i="4"/>
  <c r="F711" i="4"/>
  <c r="D711" i="4"/>
  <c r="A711" i="4"/>
  <c r="S710" i="4"/>
  <c r="R710" i="4"/>
  <c r="Q710" i="4"/>
  <c r="P710" i="4"/>
  <c r="O710" i="4"/>
  <c r="N710" i="4"/>
  <c r="H710" i="4"/>
  <c r="G710" i="4"/>
  <c r="F710" i="4"/>
  <c r="D710" i="4"/>
  <c r="A710" i="4"/>
  <c r="S709" i="4"/>
  <c r="R709" i="4"/>
  <c r="Q709" i="4"/>
  <c r="P709" i="4"/>
  <c r="O709" i="4"/>
  <c r="N709" i="4"/>
  <c r="H709" i="4"/>
  <c r="G709" i="4"/>
  <c r="F709" i="4"/>
  <c r="D709" i="4"/>
  <c r="A709" i="4"/>
  <c r="S708" i="4"/>
  <c r="R708" i="4"/>
  <c r="Q708" i="4"/>
  <c r="P708" i="4"/>
  <c r="O708" i="4"/>
  <c r="N708" i="4"/>
  <c r="H708" i="4"/>
  <c r="G708" i="4"/>
  <c r="F708" i="4"/>
  <c r="D708" i="4"/>
  <c r="A708" i="4"/>
  <c r="S707" i="4"/>
  <c r="R707" i="4"/>
  <c r="Q707" i="4"/>
  <c r="P707" i="4"/>
  <c r="O707" i="4"/>
  <c r="N707" i="4"/>
  <c r="H707" i="4"/>
  <c r="G707" i="4"/>
  <c r="F707" i="4"/>
  <c r="D707" i="4"/>
  <c r="A707" i="4"/>
  <c r="S706" i="4"/>
  <c r="R706" i="4"/>
  <c r="Q706" i="4"/>
  <c r="P706" i="4"/>
  <c r="O706" i="4"/>
  <c r="N706" i="4"/>
  <c r="H706" i="4"/>
  <c r="G706" i="4"/>
  <c r="F706" i="4"/>
  <c r="D706" i="4"/>
  <c r="A706" i="4"/>
  <c r="S705" i="4"/>
  <c r="R705" i="4"/>
  <c r="Q705" i="4"/>
  <c r="P705" i="4"/>
  <c r="O705" i="4"/>
  <c r="N705" i="4"/>
  <c r="H705" i="4"/>
  <c r="G705" i="4"/>
  <c r="F705" i="4"/>
  <c r="D705" i="4"/>
  <c r="A705" i="4"/>
  <c r="S704" i="4"/>
  <c r="R704" i="4"/>
  <c r="Q704" i="4"/>
  <c r="P704" i="4"/>
  <c r="O704" i="4"/>
  <c r="N704" i="4"/>
  <c r="H704" i="4"/>
  <c r="G704" i="4"/>
  <c r="F704" i="4"/>
  <c r="D704" i="4"/>
  <c r="A704" i="4"/>
  <c r="S703" i="4"/>
  <c r="R703" i="4"/>
  <c r="Q703" i="4"/>
  <c r="P703" i="4"/>
  <c r="O703" i="4"/>
  <c r="N703" i="4"/>
  <c r="H703" i="4"/>
  <c r="G703" i="4"/>
  <c r="F703" i="4"/>
  <c r="D703" i="4"/>
  <c r="A703" i="4"/>
  <c r="S702" i="4"/>
  <c r="R702" i="4"/>
  <c r="Q702" i="4"/>
  <c r="P702" i="4"/>
  <c r="O702" i="4"/>
  <c r="N702" i="4"/>
  <c r="H702" i="4"/>
  <c r="G702" i="4"/>
  <c r="F702" i="4"/>
  <c r="D702" i="4"/>
  <c r="A702" i="4"/>
  <c r="S701" i="4"/>
  <c r="R701" i="4"/>
  <c r="Q701" i="4"/>
  <c r="P701" i="4"/>
  <c r="O701" i="4"/>
  <c r="N701" i="4"/>
  <c r="H701" i="4"/>
  <c r="G701" i="4"/>
  <c r="F701" i="4"/>
  <c r="D701" i="4"/>
  <c r="A701" i="4"/>
  <c r="S700" i="4"/>
  <c r="R700" i="4"/>
  <c r="Q700" i="4"/>
  <c r="P700" i="4"/>
  <c r="O700" i="4"/>
  <c r="N700" i="4"/>
  <c r="H700" i="4"/>
  <c r="G700" i="4"/>
  <c r="F700" i="4"/>
  <c r="D700" i="4"/>
  <c r="A700" i="4"/>
  <c r="S699" i="4"/>
  <c r="R699" i="4"/>
  <c r="Q699" i="4"/>
  <c r="P699" i="4"/>
  <c r="O699" i="4"/>
  <c r="N699" i="4"/>
  <c r="H699" i="4"/>
  <c r="G699" i="4"/>
  <c r="F699" i="4"/>
  <c r="D699" i="4"/>
  <c r="A699" i="4"/>
  <c r="S698" i="4"/>
  <c r="R698" i="4"/>
  <c r="Q698" i="4"/>
  <c r="P698" i="4"/>
  <c r="O698" i="4"/>
  <c r="N698" i="4"/>
  <c r="H698" i="4"/>
  <c r="G698" i="4"/>
  <c r="F698" i="4"/>
  <c r="D698" i="4"/>
  <c r="A698" i="4"/>
  <c r="S697" i="4"/>
  <c r="R697" i="4"/>
  <c r="Q697" i="4"/>
  <c r="P697" i="4"/>
  <c r="O697" i="4"/>
  <c r="N697" i="4"/>
  <c r="H697" i="4"/>
  <c r="G697" i="4"/>
  <c r="F697" i="4"/>
  <c r="D697" i="4"/>
  <c r="A697" i="4"/>
  <c r="S696" i="4"/>
  <c r="R696" i="4"/>
  <c r="Q696" i="4"/>
  <c r="P696" i="4"/>
  <c r="O696" i="4"/>
  <c r="N696" i="4"/>
  <c r="H696" i="4"/>
  <c r="G696" i="4"/>
  <c r="F696" i="4"/>
  <c r="D696" i="4"/>
  <c r="A696" i="4"/>
  <c r="S695" i="4"/>
  <c r="R695" i="4"/>
  <c r="Q695" i="4"/>
  <c r="P695" i="4"/>
  <c r="O695" i="4"/>
  <c r="N695" i="4"/>
  <c r="H695" i="4"/>
  <c r="G695" i="4"/>
  <c r="F695" i="4"/>
  <c r="D695" i="4"/>
  <c r="A695" i="4"/>
  <c r="S694" i="4"/>
  <c r="R694" i="4"/>
  <c r="Q694" i="4"/>
  <c r="P694" i="4"/>
  <c r="O694" i="4"/>
  <c r="N694" i="4"/>
  <c r="H694" i="4"/>
  <c r="G694" i="4"/>
  <c r="F694" i="4"/>
  <c r="D694" i="4"/>
  <c r="A694" i="4"/>
  <c r="S693" i="4"/>
  <c r="R693" i="4"/>
  <c r="Q693" i="4"/>
  <c r="P693" i="4"/>
  <c r="O693" i="4"/>
  <c r="N693" i="4"/>
  <c r="H693" i="4"/>
  <c r="G693" i="4"/>
  <c r="F693" i="4"/>
  <c r="D693" i="4"/>
  <c r="A693" i="4"/>
  <c r="S692" i="4"/>
  <c r="R692" i="4"/>
  <c r="Q692" i="4"/>
  <c r="P692" i="4"/>
  <c r="O692" i="4"/>
  <c r="N692" i="4"/>
  <c r="H692" i="4"/>
  <c r="G692" i="4"/>
  <c r="F692" i="4"/>
  <c r="D692" i="4"/>
  <c r="A692" i="4"/>
  <c r="S691" i="4"/>
  <c r="R691" i="4"/>
  <c r="Q691" i="4"/>
  <c r="P691" i="4"/>
  <c r="O691" i="4"/>
  <c r="N691" i="4"/>
  <c r="H691" i="4"/>
  <c r="G691" i="4"/>
  <c r="F691" i="4"/>
  <c r="D691" i="4"/>
  <c r="A691" i="4"/>
  <c r="S690" i="4"/>
  <c r="R690" i="4"/>
  <c r="Q690" i="4"/>
  <c r="P690" i="4"/>
  <c r="O690" i="4"/>
  <c r="N690" i="4"/>
  <c r="H690" i="4"/>
  <c r="G690" i="4"/>
  <c r="F690" i="4"/>
  <c r="D690" i="4"/>
  <c r="A690" i="4"/>
  <c r="S689" i="4"/>
  <c r="R689" i="4"/>
  <c r="Q689" i="4"/>
  <c r="P689" i="4"/>
  <c r="O689" i="4"/>
  <c r="N689" i="4"/>
  <c r="H689" i="4"/>
  <c r="G689" i="4"/>
  <c r="F689" i="4"/>
  <c r="D689" i="4"/>
  <c r="A689" i="4"/>
  <c r="S688" i="4"/>
  <c r="R688" i="4"/>
  <c r="Q688" i="4"/>
  <c r="P688" i="4"/>
  <c r="O688" i="4"/>
  <c r="N688" i="4"/>
  <c r="H688" i="4"/>
  <c r="G688" i="4"/>
  <c r="F688" i="4"/>
  <c r="D688" i="4"/>
  <c r="A688" i="4"/>
  <c r="S687" i="4"/>
  <c r="R687" i="4"/>
  <c r="Q687" i="4"/>
  <c r="P687" i="4"/>
  <c r="O687" i="4"/>
  <c r="N687" i="4"/>
  <c r="H687" i="4"/>
  <c r="G687" i="4"/>
  <c r="F687" i="4"/>
  <c r="D687" i="4"/>
  <c r="A687" i="4"/>
  <c r="S686" i="4"/>
  <c r="R686" i="4"/>
  <c r="Q686" i="4"/>
  <c r="P686" i="4"/>
  <c r="O686" i="4"/>
  <c r="N686" i="4"/>
  <c r="H686" i="4"/>
  <c r="G686" i="4"/>
  <c r="F686" i="4"/>
  <c r="D686" i="4"/>
  <c r="A686" i="4"/>
  <c r="S685" i="4"/>
  <c r="R685" i="4"/>
  <c r="Q685" i="4"/>
  <c r="P685" i="4"/>
  <c r="O685" i="4"/>
  <c r="N685" i="4"/>
  <c r="H685" i="4"/>
  <c r="G685" i="4"/>
  <c r="F685" i="4"/>
  <c r="D685" i="4"/>
  <c r="A685" i="4"/>
  <c r="S684" i="4"/>
  <c r="R684" i="4"/>
  <c r="Q684" i="4"/>
  <c r="P684" i="4"/>
  <c r="O684" i="4"/>
  <c r="N684" i="4"/>
  <c r="H684" i="4"/>
  <c r="G684" i="4"/>
  <c r="F684" i="4"/>
  <c r="D684" i="4"/>
  <c r="A684" i="4"/>
  <c r="S683" i="4"/>
  <c r="R683" i="4"/>
  <c r="Q683" i="4"/>
  <c r="P683" i="4"/>
  <c r="O683" i="4"/>
  <c r="N683" i="4"/>
  <c r="H683" i="4"/>
  <c r="G683" i="4"/>
  <c r="F683" i="4"/>
  <c r="D683" i="4"/>
  <c r="A683" i="4"/>
  <c r="S682" i="4"/>
  <c r="R682" i="4"/>
  <c r="Q682" i="4"/>
  <c r="P682" i="4"/>
  <c r="O682" i="4"/>
  <c r="N682" i="4"/>
  <c r="H682" i="4"/>
  <c r="G682" i="4"/>
  <c r="F682" i="4"/>
  <c r="D682" i="4"/>
  <c r="A682" i="4"/>
  <c r="S681" i="4"/>
  <c r="R681" i="4"/>
  <c r="Q681" i="4"/>
  <c r="P681" i="4"/>
  <c r="O681" i="4"/>
  <c r="N681" i="4"/>
  <c r="H681" i="4"/>
  <c r="G681" i="4"/>
  <c r="F681" i="4"/>
  <c r="D681" i="4"/>
  <c r="A681" i="4"/>
  <c r="S680" i="4"/>
  <c r="R680" i="4"/>
  <c r="Q680" i="4"/>
  <c r="P680" i="4"/>
  <c r="O680" i="4"/>
  <c r="N680" i="4"/>
  <c r="H680" i="4"/>
  <c r="G680" i="4"/>
  <c r="F680" i="4"/>
  <c r="D680" i="4"/>
  <c r="A680" i="4"/>
  <c r="S679" i="4"/>
  <c r="R679" i="4"/>
  <c r="Q679" i="4"/>
  <c r="P679" i="4"/>
  <c r="O679" i="4"/>
  <c r="N679" i="4"/>
  <c r="H679" i="4"/>
  <c r="G679" i="4"/>
  <c r="F679" i="4"/>
  <c r="D679" i="4"/>
  <c r="A679" i="4"/>
  <c r="S678" i="4"/>
  <c r="R678" i="4"/>
  <c r="Q678" i="4"/>
  <c r="P678" i="4"/>
  <c r="O678" i="4"/>
  <c r="N678" i="4"/>
  <c r="H678" i="4"/>
  <c r="G678" i="4"/>
  <c r="F678" i="4"/>
  <c r="D678" i="4"/>
  <c r="A678" i="4"/>
  <c r="S677" i="4"/>
  <c r="R677" i="4"/>
  <c r="Q677" i="4"/>
  <c r="P677" i="4"/>
  <c r="O677" i="4"/>
  <c r="N677" i="4"/>
  <c r="H677" i="4"/>
  <c r="G677" i="4"/>
  <c r="F677" i="4"/>
  <c r="D677" i="4"/>
  <c r="A677" i="4"/>
  <c r="S676" i="4"/>
  <c r="R676" i="4"/>
  <c r="Q676" i="4"/>
  <c r="P676" i="4"/>
  <c r="O676" i="4"/>
  <c r="N676" i="4"/>
  <c r="H676" i="4"/>
  <c r="G676" i="4"/>
  <c r="F676" i="4"/>
  <c r="D676" i="4"/>
  <c r="A676" i="4"/>
  <c r="S675" i="4"/>
  <c r="R675" i="4"/>
  <c r="Q675" i="4"/>
  <c r="P675" i="4"/>
  <c r="O675" i="4"/>
  <c r="N675" i="4"/>
  <c r="H675" i="4"/>
  <c r="G675" i="4"/>
  <c r="F675" i="4"/>
  <c r="D675" i="4"/>
  <c r="A675" i="4"/>
  <c r="S674" i="4"/>
  <c r="R674" i="4"/>
  <c r="Q674" i="4"/>
  <c r="P674" i="4"/>
  <c r="O674" i="4"/>
  <c r="N674" i="4"/>
  <c r="H674" i="4"/>
  <c r="G674" i="4"/>
  <c r="F674" i="4"/>
  <c r="D674" i="4"/>
  <c r="A674" i="4"/>
  <c r="S673" i="4"/>
  <c r="R673" i="4"/>
  <c r="Q673" i="4"/>
  <c r="P673" i="4"/>
  <c r="O673" i="4"/>
  <c r="N673" i="4"/>
  <c r="H673" i="4"/>
  <c r="G673" i="4"/>
  <c r="F673" i="4"/>
  <c r="D673" i="4"/>
  <c r="A673" i="4"/>
  <c r="S672" i="4"/>
  <c r="R672" i="4"/>
  <c r="Q672" i="4"/>
  <c r="P672" i="4"/>
  <c r="O672" i="4"/>
  <c r="N672" i="4"/>
  <c r="H672" i="4"/>
  <c r="G672" i="4"/>
  <c r="F672" i="4"/>
  <c r="D672" i="4"/>
  <c r="A672" i="4"/>
  <c r="S671" i="4"/>
  <c r="R671" i="4"/>
  <c r="Q671" i="4"/>
  <c r="P671" i="4"/>
  <c r="O671" i="4"/>
  <c r="N671" i="4"/>
  <c r="H671" i="4"/>
  <c r="G671" i="4"/>
  <c r="F671" i="4"/>
  <c r="D671" i="4"/>
  <c r="A671" i="4"/>
  <c r="S670" i="4"/>
  <c r="R670" i="4"/>
  <c r="Q670" i="4"/>
  <c r="P670" i="4"/>
  <c r="O670" i="4"/>
  <c r="N670" i="4"/>
  <c r="H670" i="4"/>
  <c r="G670" i="4"/>
  <c r="F670" i="4"/>
  <c r="D670" i="4"/>
  <c r="A670" i="4"/>
  <c r="S669" i="4"/>
  <c r="R669" i="4"/>
  <c r="Q669" i="4"/>
  <c r="P669" i="4"/>
  <c r="O669" i="4"/>
  <c r="N669" i="4"/>
  <c r="H669" i="4"/>
  <c r="G669" i="4"/>
  <c r="F669" i="4"/>
  <c r="D669" i="4"/>
  <c r="A669" i="4"/>
  <c r="S668" i="4"/>
  <c r="R668" i="4"/>
  <c r="Q668" i="4"/>
  <c r="P668" i="4"/>
  <c r="O668" i="4"/>
  <c r="N668" i="4"/>
  <c r="H668" i="4"/>
  <c r="G668" i="4"/>
  <c r="F668" i="4"/>
  <c r="D668" i="4"/>
  <c r="A668" i="4"/>
  <c r="S667" i="4"/>
  <c r="R667" i="4"/>
  <c r="Q667" i="4"/>
  <c r="P667" i="4"/>
  <c r="O667" i="4"/>
  <c r="N667" i="4"/>
  <c r="H667" i="4"/>
  <c r="G667" i="4"/>
  <c r="F667" i="4"/>
  <c r="D667" i="4"/>
  <c r="A667" i="4"/>
  <c r="S666" i="4"/>
  <c r="R666" i="4"/>
  <c r="Q666" i="4"/>
  <c r="P666" i="4"/>
  <c r="O666" i="4"/>
  <c r="N666" i="4"/>
  <c r="H666" i="4"/>
  <c r="G666" i="4"/>
  <c r="F666" i="4"/>
  <c r="D666" i="4"/>
  <c r="A666" i="4"/>
  <c r="S665" i="4"/>
  <c r="R665" i="4"/>
  <c r="Q665" i="4"/>
  <c r="P665" i="4"/>
  <c r="O665" i="4"/>
  <c r="N665" i="4"/>
  <c r="H665" i="4"/>
  <c r="G665" i="4"/>
  <c r="F665" i="4"/>
  <c r="D665" i="4"/>
  <c r="A665" i="4"/>
  <c r="S664" i="4"/>
  <c r="R664" i="4"/>
  <c r="Q664" i="4"/>
  <c r="P664" i="4"/>
  <c r="O664" i="4"/>
  <c r="N664" i="4"/>
  <c r="H664" i="4"/>
  <c r="G664" i="4"/>
  <c r="F664" i="4"/>
  <c r="D664" i="4"/>
  <c r="A664" i="4"/>
  <c r="S663" i="4"/>
  <c r="R663" i="4"/>
  <c r="Q663" i="4"/>
  <c r="P663" i="4"/>
  <c r="O663" i="4"/>
  <c r="N663" i="4"/>
  <c r="H663" i="4"/>
  <c r="G663" i="4"/>
  <c r="F663" i="4"/>
  <c r="D663" i="4"/>
  <c r="A663" i="4"/>
  <c r="S662" i="4"/>
  <c r="R662" i="4"/>
  <c r="Q662" i="4"/>
  <c r="P662" i="4"/>
  <c r="O662" i="4"/>
  <c r="N662" i="4"/>
  <c r="H662" i="4"/>
  <c r="G662" i="4"/>
  <c r="F662" i="4"/>
  <c r="D662" i="4"/>
  <c r="A662" i="4"/>
  <c r="S661" i="4"/>
  <c r="R661" i="4"/>
  <c r="Q661" i="4"/>
  <c r="P661" i="4"/>
  <c r="O661" i="4"/>
  <c r="N661" i="4"/>
  <c r="H661" i="4"/>
  <c r="G661" i="4"/>
  <c r="F661" i="4"/>
  <c r="D661" i="4"/>
  <c r="A661" i="4"/>
  <c r="S660" i="4"/>
  <c r="R660" i="4"/>
  <c r="Q660" i="4"/>
  <c r="P660" i="4"/>
  <c r="O660" i="4"/>
  <c r="N660" i="4"/>
  <c r="H660" i="4"/>
  <c r="G660" i="4"/>
  <c r="F660" i="4"/>
  <c r="D660" i="4"/>
  <c r="A660" i="4"/>
  <c r="S659" i="4"/>
  <c r="R659" i="4"/>
  <c r="Q659" i="4"/>
  <c r="P659" i="4"/>
  <c r="O659" i="4"/>
  <c r="N659" i="4"/>
  <c r="H659" i="4"/>
  <c r="G659" i="4"/>
  <c r="F659" i="4"/>
  <c r="D659" i="4"/>
  <c r="A659" i="4"/>
  <c r="S658" i="4"/>
  <c r="R658" i="4"/>
  <c r="Q658" i="4"/>
  <c r="P658" i="4"/>
  <c r="O658" i="4"/>
  <c r="N658" i="4"/>
  <c r="H658" i="4"/>
  <c r="G658" i="4"/>
  <c r="F658" i="4"/>
  <c r="D658" i="4"/>
  <c r="A658" i="4"/>
  <c r="S657" i="4"/>
  <c r="R657" i="4"/>
  <c r="Q657" i="4"/>
  <c r="P657" i="4"/>
  <c r="O657" i="4"/>
  <c r="N657" i="4"/>
  <c r="H657" i="4"/>
  <c r="G657" i="4"/>
  <c r="F657" i="4"/>
  <c r="D657" i="4"/>
  <c r="A657" i="4"/>
  <c r="S656" i="4"/>
  <c r="R656" i="4"/>
  <c r="Q656" i="4"/>
  <c r="P656" i="4"/>
  <c r="O656" i="4"/>
  <c r="N656" i="4"/>
  <c r="H656" i="4"/>
  <c r="G656" i="4"/>
  <c r="F656" i="4"/>
  <c r="D656" i="4"/>
  <c r="A656" i="4"/>
  <c r="S655" i="4"/>
  <c r="R655" i="4"/>
  <c r="Q655" i="4"/>
  <c r="P655" i="4"/>
  <c r="O655" i="4"/>
  <c r="N655" i="4"/>
  <c r="H655" i="4"/>
  <c r="G655" i="4"/>
  <c r="F655" i="4"/>
  <c r="D655" i="4"/>
  <c r="A655" i="4"/>
  <c r="S654" i="4"/>
  <c r="R654" i="4"/>
  <c r="Q654" i="4"/>
  <c r="P654" i="4"/>
  <c r="O654" i="4"/>
  <c r="N654" i="4"/>
  <c r="H654" i="4"/>
  <c r="G654" i="4"/>
  <c r="F654" i="4"/>
  <c r="D654" i="4"/>
  <c r="A654" i="4"/>
  <c r="S653" i="4"/>
  <c r="R653" i="4"/>
  <c r="Q653" i="4"/>
  <c r="P653" i="4"/>
  <c r="O653" i="4"/>
  <c r="N653" i="4"/>
  <c r="H653" i="4"/>
  <c r="G653" i="4"/>
  <c r="F653" i="4"/>
  <c r="D653" i="4"/>
  <c r="A653" i="4"/>
  <c r="S652" i="4"/>
  <c r="R652" i="4"/>
  <c r="Q652" i="4"/>
  <c r="P652" i="4"/>
  <c r="O652" i="4"/>
  <c r="N652" i="4"/>
  <c r="H652" i="4"/>
  <c r="G652" i="4"/>
  <c r="F652" i="4"/>
  <c r="D652" i="4"/>
  <c r="A652" i="4"/>
  <c r="S651" i="4"/>
  <c r="R651" i="4"/>
  <c r="Q651" i="4"/>
  <c r="P651" i="4"/>
  <c r="O651" i="4"/>
  <c r="N651" i="4"/>
  <c r="H651" i="4"/>
  <c r="G651" i="4"/>
  <c r="F651" i="4"/>
  <c r="D651" i="4"/>
  <c r="A651" i="4"/>
  <c r="S650" i="4"/>
  <c r="R650" i="4"/>
  <c r="Q650" i="4"/>
  <c r="P650" i="4"/>
  <c r="O650" i="4"/>
  <c r="N650" i="4"/>
  <c r="H650" i="4"/>
  <c r="G650" i="4"/>
  <c r="F650" i="4"/>
  <c r="D650" i="4"/>
  <c r="A650" i="4"/>
  <c r="S649" i="4"/>
  <c r="R649" i="4"/>
  <c r="Q649" i="4"/>
  <c r="P649" i="4"/>
  <c r="O649" i="4"/>
  <c r="N649" i="4"/>
  <c r="H649" i="4"/>
  <c r="G649" i="4"/>
  <c r="F649" i="4"/>
  <c r="D649" i="4"/>
  <c r="A649" i="4"/>
  <c r="S648" i="4"/>
  <c r="R648" i="4"/>
  <c r="Q648" i="4"/>
  <c r="P648" i="4"/>
  <c r="O648" i="4"/>
  <c r="N648" i="4"/>
  <c r="H648" i="4"/>
  <c r="G648" i="4"/>
  <c r="F648" i="4"/>
  <c r="D648" i="4"/>
  <c r="A648" i="4"/>
  <c r="S647" i="4"/>
  <c r="R647" i="4"/>
  <c r="Q647" i="4"/>
  <c r="P647" i="4"/>
  <c r="O647" i="4"/>
  <c r="N647" i="4"/>
  <c r="H647" i="4"/>
  <c r="G647" i="4"/>
  <c r="F647" i="4"/>
  <c r="D647" i="4"/>
  <c r="A647" i="4"/>
  <c r="S646" i="4"/>
  <c r="R646" i="4"/>
  <c r="Q646" i="4"/>
  <c r="P646" i="4"/>
  <c r="O646" i="4"/>
  <c r="N646" i="4"/>
  <c r="H646" i="4"/>
  <c r="G646" i="4"/>
  <c r="F646" i="4"/>
  <c r="D646" i="4"/>
  <c r="A646" i="4"/>
  <c r="S645" i="4"/>
  <c r="R645" i="4"/>
  <c r="Q645" i="4"/>
  <c r="P645" i="4"/>
  <c r="O645" i="4"/>
  <c r="N645" i="4"/>
  <c r="H645" i="4"/>
  <c r="G645" i="4"/>
  <c r="F645" i="4"/>
  <c r="D645" i="4"/>
  <c r="A645" i="4"/>
  <c r="S644" i="4"/>
  <c r="R644" i="4"/>
  <c r="Q644" i="4"/>
  <c r="P644" i="4"/>
  <c r="O644" i="4"/>
  <c r="N644" i="4"/>
  <c r="H644" i="4"/>
  <c r="G644" i="4"/>
  <c r="F644" i="4"/>
  <c r="D644" i="4"/>
  <c r="A644" i="4"/>
  <c r="S643" i="4"/>
  <c r="R643" i="4"/>
  <c r="Q643" i="4"/>
  <c r="P643" i="4"/>
  <c r="O643" i="4"/>
  <c r="N643" i="4"/>
  <c r="H643" i="4"/>
  <c r="G643" i="4"/>
  <c r="F643" i="4"/>
  <c r="D643" i="4"/>
  <c r="A643" i="4"/>
  <c r="S642" i="4"/>
  <c r="R642" i="4"/>
  <c r="Q642" i="4"/>
  <c r="P642" i="4"/>
  <c r="O642" i="4"/>
  <c r="N642" i="4"/>
  <c r="H642" i="4"/>
  <c r="G642" i="4"/>
  <c r="F642" i="4"/>
  <c r="D642" i="4"/>
  <c r="A642" i="4"/>
  <c r="S641" i="4"/>
  <c r="R641" i="4"/>
  <c r="Q641" i="4"/>
  <c r="P641" i="4"/>
  <c r="O641" i="4"/>
  <c r="N641" i="4"/>
  <c r="H641" i="4"/>
  <c r="G641" i="4"/>
  <c r="F641" i="4"/>
  <c r="D641" i="4"/>
  <c r="A641" i="4"/>
  <c r="S640" i="4"/>
  <c r="R640" i="4"/>
  <c r="Q640" i="4"/>
  <c r="P640" i="4"/>
  <c r="O640" i="4"/>
  <c r="N640" i="4"/>
  <c r="H640" i="4"/>
  <c r="G640" i="4"/>
  <c r="F640" i="4"/>
  <c r="D640" i="4"/>
  <c r="A640" i="4"/>
  <c r="S639" i="4"/>
  <c r="R639" i="4"/>
  <c r="Q639" i="4"/>
  <c r="P639" i="4"/>
  <c r="O639" i="4"/>
  <c r="N639" i="4"/>
  <c r="H639" i="4"/>
  <c r="G639" i="4"/>
  <c r="F639" i="4"/>
  <c r="D639" i="4"/>
  <c r="A639" i="4"/>
  <c r="S638" i="4"/>
  <c r="R638" i="4"/>
  <c r="Q638" i="4"/>
  <c r="P638" i="4"/>
  <c r="O638" i="4"/>
  <c r="N638" i="4"/>
  <c r="H638" i="4"/>
  <c r="G638" i="4"/>
  <c r="F638" i="4"/>
  <c r="D638" i="4"/>
  <c r="A638" i="4"/>
  <c r="S637" i="4"/>
  <c r="R637" i="4"/>
  <c r="Q637" i="4"/>
  <c r="P637" i="4"/>
  <c r="O637" i="4"/>
  <c r="N637" i="4"/>
  <c r="H637" i="4"/>
  <c r="G637" i="4"/>
  <c r="F637" i="4"/>
  <c r="D637" i="4"/>
  <c r="A637" i="4"/>
  <c r="S636" i="4"/>
  <c r="R636" i="4"/>
  <c r="Q636" i="4"/>
  <c r="P636" i="4"/>
  <c r="O636" i="4"/>
  <c r="N636" i="4"/>
  <c r="H636" i="4"/>
  <c r="G636" i="4"/>
  <c r="F636" i="4"/>
  <c r="D636" i="4"/>
  <c r="A636" i="4"/>
  <c r="S635" i="4"/>
  <c r="R635" i="4"/>
  <c r="Q635" i="4"/>
  <c r="P635" i="4"/>
  <c r="O635" i="4"/>
  <c r="N635" i="4"/>
  <c r="H635" i="4"/>
  <c r="G635" i="4"/>
  <c r="F635" i="4"/>
  <c r="D635" i="4"/>
  <c r="A635" i="4"/>
  <c r="S634" i="4"/>
  <c r="R634" i="4"/>
  <c r="Q634" i="4"/>
  <c r="P634" i="4"/>
  <c r="O634" i="4"/>
  <c r="N634" i="4"/>
  <c r="H634" i="4"/>
  <c r="G634" i="4"/>
  <c r="F634" i="4"/>
  <c r="D634" i="4"/>
  <c r="A634" i="4"/>
  <c r="S633" i="4"/>
  <c r="R633" i="4"/>
  <c r="Q633" i="4"/>
  <c r="P633" i="4"/>
  <c r="O633" i="4"/>
  <c r="N633" i="4"/>
  <c r="H633" i="4"/>
  <c r="G633" i="4"/>
  <c r="F633" i="4"/>
  <c r="D633" i="4"/>
  <c r="A633" i="4"/>
  <c r="S632" i="4"/>
  <c r="R632" i="4"/>
  <c r="Q632" i="4"/>
  <c r="P632" i="4"/>
  <c r="O632" i="4"/>
  <c r="N632" i="4"/>
  <c r="H632" i="4"/>
  <c r="G632" i="4"/>
  <c r="F632" i="4"/>
  <c r="D632" i="4"/>
  <c r="A632" i="4"/>
  <c r="S631" i="4"/>
  <c r="R631" i="4"/>
  <c r="Q631" i="4"/>
  <c r="P631" i="4"/>
  <c r="O631" i="4"/>
  <c r="N631" i="4"/>
  <c r="H631" i="4"/>
  <c r="G631" i="4"/>
  <c r="F631" i="4"/>
  <c r="D631" i="4"/>
  <c r="A631" i="4"/>
  <c r="S630" i="4"/>
  <c r="R630" i="4"/>
  <c r="Q630" i="4"/>
  <c r="P630" i="4"/>
  <c r="O630" i="4"/>
  <c r="N630" i="4"/>
  <c r="H630" i="4"/>
  <c r="G630" i="4"/>
  <c r="F630" i="4"/>
  <c r="D630" i="4"/>
  <c r="A630" i="4"/>
  <c r="S629" i="4"/>
  <c r="R629" i="4"/>
  <c r="Q629" i="4"/>
  <c r="P629" i="4"/>
  <c r="O629" i="4"/>
  <c r="N629" i="4"/>
  <c r="H629" i="4"/>
  <c r="G629" i="4"/>
  <c r="F629" i="4"/>
  <c r="D629" i="4"/>
  <c r="A629" i="4"/>
  <c r="S628" i="4"/>
  <c r="R628" i="4"/>
  <c r="Q628" i="4"/>
  <c r="P628" i="4"/>
  <c r="O628" i="4"/>
  <c r="N628" i="4"/>
  <c r="H628" i="4"/>
  <c r="G628" i="4"/>
  <c r="F628" i="4"/>
  <c r="D628" i="4"/>
  <c r="A628" i="4"/>
  <c r="S627" i="4"/>
  <c r="R627" i="4"/>
  <c r="Q627" i="4"/>
  <c r="P627" i="4"/>
  <c r="O627" i="4"/>
  <c r="N627" i="4"/>
  <c r="H627" i="4"/>
  <c r="G627" i="4"/>
  <c r="F627" i="4"/>
  <c r="D627" i="4"/>
  <c r="A627" i="4"/>
  <c r="S626" i="4"/>
  <c r="R626" i="4"/>
  <c r="Q626" i="4"/>
  <c r="P626" i="4"/>
  <c r="O626" i="4"/>
  <c r="N626" i="4"/>
  <c r="H626" i="4"/>
  <c r="G626" i="4"/>
  <c r="F626" i="4"/>
  <c r="D626" i="4"/>
  <c r="A626" i="4"/>
  <c r="S625" i="4"/>
  <c r="R625" i="4"/>
  <c r="Q625" i="4"/>
  <c r="P625" i="4"/>
  <c r="O625" i="4"/>
  <c r="N625" i="4"/>
  <c r="H625" i="4"/>
  <c r="G625" i="4"/>
  <c r="F625" i="4"/>
  <c r="D625" i="4"/>
  <c r="A625" i="4"/>
  <c r="S624" i="4"/>
  <c r="R624" i="4"/>
  <c r="Q624" i="4"/>
  <c r="P624" i="4"/>
  <c r="O624" i="4"/>
  <c r="N624" i="4"/>
  <c r="H624" i="4"/>
  <c r="G624" i="4"/>
  <c r="F624" i="4"/>
  <c r="D624" i="4"/>
  <c r="A624" i="4"/>
  <c r="S623" i="4"/>
  <c r="R623" i="4"/>
  <c r="Q623" i="4"/>
  <c r="P623" i="4"/>
  <c r="O623" i="4"/>
  <c r="N623" i="4"/>
  <c r="H623" i="4"/>
  <c r="G623" i="4"/>
  <c r="F623" i="4"/>
  <c r="D623" i="4"/>
  <c r="A623" i="4"/>
  <c r="S622" i="4"/>
  <c r="R622" i="4"/>
  <c r="Q622" i="4"/>
  <c r="P622" i="4"/>
  <c r="O622" i="4"/>
  <c r="N622" i="4"/>
  <c r="H622" i="4"/>
  <c r="G622" i="4"/>
  <c r="F622" i="4"/>
  <c r="D622" i="4"/>
  <c r="A622" i="4"/>
  <c r="S621" i="4"/>
  <c r="R621" i="4"/>
  <c r="Q621" i="4"/>
  <c r="P621" i="4"/>
  <c r="O621" i="4"/>
  <c r="N621" i="4"/>
  <c r="H621" i="4"/>
  <c r="G621" i="4"/>
  <c r="F621" i="4"/>
  <c r="D621" i="4"/>
  <c r="A621" i="4"/>
  <c r="S620" i="4"/>
  <c r="R620" i="4"/>
  <c r="Q620" i="4"/>
  <c r="P620" i="4"/>
  <c r="O620" i="4"/>
  <c r="N620" i="4"/>
  <c r="H620" i="4"/>
  <c r="G620" i="4"/>
  <c r="F620" i="4"/>
  <c r="D620" i="4"/>
  <c r="A620" i="4"/>
  <c r="S619" i="4"/>
  <c r="R619" i="4"/>
  <c r="Q619" i="4"/>
  <c r="P619" i="4"/>
  <c r="O619" i="4"/>
  <c r="N619" i="4"/>
  <c r="H619" i="4"/>
  <c r="G619" i="4"/>
  <c r="F619" i="4"/>
  <c r="D619" i="4"/>
  <c r="A619" i="4"/>
  <c r="S618" i="4"/>
  <c r="R618" i="4"/>
  <c r="Q618" i="4"/>
  <c r="P618" i="4"/>
  <c r="O618" i="4"/>
  <c r="N618" i="4"/>
  <c r="H618" i="4"/>
  <c r="G618" i="4"/>
  <c r="F618" i="4"/>
  <c r="D618" i="4"/>
  <c r="A618" i="4"/>
  <c r="S617" i="4"/>
  <c r="R617" i="4"/>
  <c r="Q617" i="4"/>
  <c r="P617" i="4"/>
  <c r="O617" i="4"/>
  <c r="N617" i="4"/>
  <c r="H617" i="4"/>
  <c r="G617" i="4"/>
  <c r="F617" i="4"/>
  <c r="D617" i="4"/>
  <c r="A617" i="4"/>
  <c r="S616" i="4"/>
  <c r="R616" i="4"/>
  <c r="Q616" i="4"/>
  <c r="P616" i="4"/>
  <c r="O616" i="4"/>
  <c r="N616" i="4"/>
  <c r="H616" i="4"/>
  <c r="G616" i="4"/>
  <c r="F616" i="4"/>
  <c r="D616" i="4"/>
  <c r="A616" i="4"/>
  <c r="S615" i="4"/>
  <c r="R615" i="4"/>
  <c r="Q615" i="4"/>
  <c r="P615" i="4"/>
  <c r="O615" i="4"/>
  <c r="N615" i="4"/>
  <c r="H615" i="4"/>
  <c r="G615" i="4"/>
  <c r="F615" i="4"/>
  <c r="D615" i="4"/>
  <c r="A615" i="4"/>
  <c r="S614" i="4"/>
  <c r="R614" i="4"/>
  <c r="Q614" i="4"/>
  <c r="P614" i="4"/>
  <c r="O614" i="4"/>
  <c r="N614" i="4"/>
  <c r="H614" i="4"/>
  <c r="G614" i="4"/>
  <c r="F614" i="4"/>
  <c r="D614" i="4"/>
  <c r="A614" i="4"/>
  <c r="S613" i="4"/>
  <c r="R613" i="4"/>
  <c r="Q613" i="4"/>
  <c r="P613" i="4"/>
  <c r="O613" i="4"/>
  <c r="N613" i="4"/>
  <c r="H613" i="4"/>
  <c r="G613" i="4"/>
  <c r="F613" i="4"/>
  <c r="D613" i="4"/>
  <c r="A613" i="4"/>
  <c r="S612" i="4"/>
  <c r="R612" i="4"/>
  <c r="Q612" i="4"/>
  <c r="P612" i="4"/>
  <c r="O612" i="4"/>
  <c r="N612" i="4"/>
  <c r="H612" i="4"/>
  <c r="G612" i="4"/>
  <c r="F612" i="4"/>
  <c r="D612" i="4"/>
  <c r="A612" i="4"/>
  <c r="S611" i="4"/>
  <c r="R611" i="4"/>
  <c r="Q611" i="4"/>
  <c r="P611" i="4"/>
  <c r="O611" i="4"/>
  <c r="N611" i="4"/>
  <c r="H611" i="4"/>
  <c r="G611" i="4"/>
  <c r="F611" i="4"/>
  <c r="D611" i="4"/>
  <c r="A611" i="4"/>
  <c r="S610" i="4"/>
  <c r="R610" i="4"/>
  <c r="Q610" i="4"/>
  <c r="P610" i="4"/>
  <c r="O610" i="4"/>
  <c r="N610" i="4"/>
  <c r="H610" i="4"/>
  <c r="G610" i="4"/>
  <c r="F610" i="4"/>
  <c r="D610" i="4"/>
  <c r="A610" i="4"/>
  <c r="S609" i="4"/>
  <c r="R609" i="4"/>
  <c r="Q609" i="4"/>
  <c r="P609" i="4"/>
  <c r="O609" i="4"/>
  <c r="N609" i="4"/>
  <c r="H609" i="4"/>
  <c r="G609" i="4"/>
  <c r="F609" i="4"/>
  <c r="D609" i="4"/>
  <c r="A609" i="4"/>
  <c r="S608" i="4"/>
  <c r="R608" i="4"/>
  <c r="Q608" i="4"/>
  <c r="P608" i="4"/>
  <c r="O608" i="4"/>
  <c r="N608" i="4"/>
  <c r="H608" i="4"/>
  <c r="G608" i="4"/>
  <c r="F608" i="4"/>
  <c r="D608" i="4"/>
  <c r="A608" i="4"/>
  <c r="S607" i="4"/>
  <c r="R607" i="4"/>
  <c r="Q607" i="4"/>
  <c r="P607" i="4"/>
  <c r="O607" i="4"/>
  <c r="N607" i="4"/>
  <c r="H607" i="4"/>
  <c r="G607" i="4"/>
  <c r="F607" i="4"/>
  <c r="D607" i="4"/>
  <c r="A607" i="4"/>
  <c r="S606" i="4"/>
  <c r="R606" i="4"/>
  <c r="Q606" i="4"/>
  <c r="P606" i="4"/>
  <c r="O606" i="4"/>
  <c r="N606" i="4"/>
  <c r="H606" i="4"/>
  <c r="G606" i="4"/>
  <c r="F606" i="4"/>
  <c r="D606" i="4"/>
  <c r="A606" i="4"/>
  <c r="S605" i="4"/>
  <c r="R605" i="4"/>
  <c r="Q605" i="4"/>
  <c r="P605" i="4"/>
  <c r="O605" i="4"/>
  <c r="N605" i="4"/>
  <c r="H605" i="4"/>
  <c r="G605" i="4"/>
  <c r="F605" i="4"/>
  <c r="D605" i="4"/>
  <c r="A605" i="4"/>
  <c r="S604" i="4"/>
  <c r="R604" i="4"/>
  <c r="Q604" i="4"/>
  <c r="P604" i="4"/>
  <c r="O604" i="4"/>
  <c r="N604" i="4"/>
  <c r="H604" i="4"/>
  <c r="G604" i="4"/>
  <c r="F604" i="4"/>
  <c r="D604" i="4"/>
  <c r="A604" i="4"/>
  <c r="S603" i="4"/>
  <c r="R603" i="4"/>
  <c r="Q603" i="4"/>
  <c r="P603" i="4"/>
  <c r="O603" i="4"/>
  <c r="N603" i="4"/>
  <c r="H603" i="4"/>
  <c r="G603" i="4"/>
  <c r="F603" i="4"/>
  <c r="D603" i="4"/>
  <c r="A603" i="4"/>
  <c r="S602" i="4"/>
  <c r="R602" i="4"/>
  <c r="Q602" i="4"/>
  <c r="P602" i="4"/>
  <c r="O602" i="4"/>
  <c r="N602" i="4"/>
  <c r="H602" i="4"/>
  <c r="G602" i="4"/>
  <c r="F602" i="4"/>
  <c r="D602" i="4"/>
  <c r="A602" i="4"/>
  <c r="S601" i="4"/>
  <c r="R601" i="4"/>
  <c r="Q601" i="4"/>
  <c r="P601" i="4"/>
  <c r="O601" i="4"/>
  <c r="N601" i="4"/>
  <c r="H601" i="4"/>
  <c r="G601" i="4"/>
  <c r="F601" i="4"/>
  <c r="D601" i="4"/>
  <c r="A601" i="4"/>
  <c r="S600" i="4"/>
  <c r="R600" i="4"/>
  <c r="Q600" i="4"/>
  <c r="P600" i="4"/>
  <c r="O600" i="4"/>
  <c r="N600" i="4"/>
  <c r="H600" i="4"/>
  <c r="G600" i="4"/>
  <c r="F600" i="4"/>
  <c r="D600" i="4"/>
  <c r="A600" i="4"/>
  <c r="S599" i="4"/>
  <c r="R599" i="4"/>
  <c r="Q599" i="4"/>
  <c r="P599" i="4"/>
  <c r="O599" i="4"/>
  <c r="N599" i="4"/>
  <c r="H599" i="4"/>
  <c r="G599" i="4"/>
  <c r="F599" i="4"/>
  <c r="D599" i="4"/>
  <c r="A599" i="4"/>
  <c r="S598" i="4"/>
  <c r="R598" i="4"/>
  <c r="Q598" i="4"/>
  <c r="P598" i="4"/>
  <c r="O598" i="4"/>
  <c r="N598" i="4"/>
  <c r="H598" i="4"/>
  <c r="G598" i="4"/>
  <c r="F598" i="4"/>
  <c r="D598" i="4"/>
  <c r="A598" i="4"/>
  <c r="S597" i="4"/>
  <c r="R597" i="4"/>
  <c r="Q597" i="4"/>
  <c r="P597" i="4"/>
  <c r="O597" i="4"/>
  <c r="N597" i="4"/>
  <c r="H597" i="4"/>
  <c r="G597" i="4"/>
  <c r="F597" i="4"/>
  <c r="D597" i="4"/>
  <c r="A597" i="4"/>
  <c r="S596" i="4"/>
  <c r="R596" i="4"/>
  <c r="Q596" i="4"/>
  <c r="P596" i="4"/>
  <c r="O596" i="4"/>
  <c r="N596" i="4"/>
  <c r="H596" i="4"/>
  <c r="G596" i="4"/>
  <c r="F596" i="4"/>
  <c r="D596" i="4"/>
  <c r="A596" i="4"/>
  <c r="S595" i="4"/>
  <c r="R595" i="4"/>
  <c r="Q595" i="4"/>
  <c r="P595" i="4"/>
  <c r="O595" i="4"/>
  <c r="N595" i="4"/>
  <c r="H595" i="4"/>
  <c r="G595" i="4"/>
  <c r="F595" i="4"/>
  <c r="D595" i="4"/>
  <c r="A595" i="4"/>
  <c r="S594" i="4"/>
  <c r="R594" i="4"/>
  <c r="Q594" i="4"/>
  <c r="P594" i="4"/>
  <c r="O594" i="4"/>
  <c r="N594" i="4"/>
  <c r="H594" i="4"/>
  <c r="G594" i="4"/>
  <c r="F594" i="4"/>
  <c r="D594" i="4"/>
  <c r="A594" i="4"/>
  <c r="S593" i="4"/>
  <c r="R593" i="4"/>
  <c r="Q593" i="4"/>
  <c r="P593" i="4"/>
  <c r="O593" i="4"/>
  <c r="N593" i="4"/>
  <c r="H593" i="4"/>
  <c r="G593" i="4"/>
  <c r="F593" i="4"/>
  <c r="D593" i="4"/>
  <c r="A593" i="4"/>
  <c r="S592" i="4"/>
  <c r="R592" i="4"/>
  <c r="Q592" i="4"/>
  <c r="P592" i="4"/>
  <c r="O592" i="4"/>
  <c r="N592" i="4"/>
  <c r="H592" i="4"/>
  <c r="G592" i="4"/>
  <c r="F592" i="4"/>
  <c r="D592" i="4"/>
  <c r="A592" i="4"/>
  <c r="S591" i="4"/>
  <c r="R591" i="4"/>
  <c r="Q591" i="4"/>
  <c r="P591" i="4"/>
  <c r="O591" i="4"/>
  <c r="N591" i="4"/>
  <c r="H591" i="4"/>
  <c r="G591" i="4"/>
  <c r="F591" i="4"/>
  <c r="D591" i="4"/>
  <c r="A591" i="4"/>
  <c r="S590" i="4"/>
  <c r="R590" i="4"/>
  <c r="Q590" i="4"/>
  <c r="P590" i="4"/>
  <c r="O590" i="4"/>
  <c r="N590" i="4"/>
  <c r="H590" i="4"/>
  <c r="G590" i="4"/>
  <c r="F590" i="4"/>
  <c r="D590" i="4"/>
  <c r="A590" i="4"/>
  <c r="S589" i="4"/>
  <c r="R589" i="4"/>
  <c r="Q589" i="4"/>
  <c r="P589" i="4"/>
  <c r="O589" i="4"/>
  <c r="N589" i="4"/>
  <c r="H589" i="4"/>
  <c r="G589" i="4"/>
  <c r="F589" i="4"/>
  <c r="D589" i="4"/>
  <c r="A589" i="4"/>
  <c r="S588" i="4"/>
  <c r="R588" i="4"/>
  <c r="Q588" i="4"/>
  <c r="P588" i="4"/>
  <c r="O588" i="4"/>
  <c r="N588" i="4"/>
  <c r="H588" i="4"/>
  <c r="G588" i="4"/>
  <c r="F588" i="4"/>
  <c r="D588" i="4"/>
  <c r="A588" i="4"/>
  <c r="S587" i="4"/>
  <c r="R587" i="4"/>
  <c r="Q587" i="4"/>
  <c r="P587" i="4"/>
  <c r="O587" i="4"/>
  <c r="N587" i="4"/>
  <c r="H587" i="4"/>
  <c r="G587" i="4"/>
  <c r="F587" i="4"/>
  <c r="D587" i="4"/>
  <c r="A587" i="4"/>
  <c r="S586" i="4"/>
  <c r="R586" i="4"/>
  <c r="Q586" i="4"/>
  <c r="P586" i="4"/>
  <c r="O586" i="4"/>
  <c r="N586" i="4"/>
  <c r="H586" i="4"/>
  <c r="G586" i="4"/>
  <c r="F586" i="4"/>
  <c r="D586" i="4"/>
  <c r="A586" i="4"/>
  <c r="S585" i="4"/>
  <c r="R585" i="4"/>
  <c r="Q585" i="4"/>
  <c r="P585" i="4"/>
  <c r="O585" i="4"/>
  <c r="N585" i="4"/>
  <c r="H585" i="4"/>
  <c r="G585" i="4"/>
  <c r="F585" i="4"/>
  <c r="D585" i="4"/>
  <c r="A585" i="4"/>
  <c r="S584" i="4"/>
  <c r="R584" i="4"/>
  <c r="Q584" i="4"/>
  <c r="P584" i="4"/>
  <c r="O584" i="4"/>
  <c r="N584" i="4"/>
  <c r="H584" i="4"/>
  <c r="G584" i="4"/>
  <c r="F584" i="4"/>
  <c r="D584" i="4"/>
  <c r="A584" i="4"/>
  <c r="S583" i="4"/>
  <c r="R583" i="4"/>
  <c r="Q583" i="4"/>
  <c r="P583" i="4"/>
  <c r="O583" i="4"/>
  <c r="N583" i="4"/>
  <c r="H583" i="4"/>
  <c r="G583" i="4"/>
  <c r="F583" i="4"/>
  <c r="D583" i="4"/>
  <c r="A583" i="4"/>
  <c r="S582" i="4"/>
  <c r="R582" i="4"/>
  <c r="Q582" i="4"/>
  <c r="P582" i="4"/>
  <c r="O582" i="4"/>
  <c r="N582" i="4"/>
  <c r="H582" i="4"/>
  <c r="G582" i="4"/>
  <c r="F582" i="4"/>
  <c r="D582" i="4"/>
  <c r="A582" i="4"/>
  <c r="S581" i="4"/>
  <c r="R581" i="4"/>
  <c r="Q581" i="4"/>
  <c r="P581" i="4"/>
  <c r="O581" i="4"/>
  <c r="N581" i="4"/>
  <c r="H581" i="4"/>
  <c r="G581" i="4"/>
  <c r="F581" i="4"/>
  <c r="D581" i="4"/>
  <c r="A581" i="4"/>
  <c r="S580" i="4"/>
  <c r="R580" i="4"/>
  <c r="Q580" i="4"/>
  <c r="P580" i="4"/>
  <c r="O580" i="4"/>
  <c r="N580" i="4"/>
  <c r="H580" i="4"/>
  <c r="G580" i="4"/>
  <c r="F580" i="4"/>
  <c r="D580" i="4"/>
  <c r="A580" i="4"/>
  <c r="S579" i="4"/>
  <c r="R579" i="4"/>
  <c r="Q579" i="4"/>
  <c r="P579" i="4"/>
  <c r="O579" i="4"/>
  <c r="N579" i="4"/>
  <c r="H579" i="4"/>
  <c r="G579" i="4"/>
  <c r="F579" i="4"/>
  <c r="D579" i="4"/>
  <c r="A579" i="4"/>
  <c r="S578" i="4"/>
  <c r="R578" i="4"/>
  <c r="Q578" i="4"/>
  <c r="P578" i="4"/>
  <c r="O578" i="4"/>
  <c r="N578" i="4"/>
  <c r="H578" i="4"/>
  <c r="G578" i="4"/>
  <c r="F578" i="4"/>
  <c r="D578" i="4"/>
  <c r="A578" i="4"/>
  <c r="S577" i="4"/>
  <c r="R577" i="4"/>
  <c r="Q577" i="4"/>
  <c r="P577" i="4"/>
  <c r="O577" i="4"/>
  <c r="N577" i="4"/>
  <c r="H577" i="4"/>
  <c r="G577" i="4"/>
  <c r="F577" i="4"/>
  <c r="D577" i="4"/>
  <c r="A577" i="4"/>
  <c r="S576" i="4"/>
  <c r="R576" i="4"/>
  <c r="Q576" i="4"/>
  <c r="P576" i="4"/>
  <c r="O576" i="4"/>
  <c r="N576" i="4"/>
  <c r="H576" i="4"/>
  <c r="G576" i="4"/>
  <c r="F576" i="4"/>
  <c r="D576" i="4"/>
  <c r="A576" i="4"/>
  <c r="S575" i="4"/>
  <c r="R575" i="4"/>
  <c r="Q575" i="4"/>
  <c r="P575" i="4"/>
  <c r="O575" i="4"/>
  <c r="N575" i="4"/>
  <c r="H575" i="4"/>
  <c r="G575" i="4"/>
  <c r="F575" i="4"/>
  <c r="D575" i="4"/>
  <c r="A575" i="4"/>
  <c r="S574" i="4"/>
  <c r="R574" i="4"/>
  <c r="Q574" i="4"/>
  <c r="P574" i="4"/>
  <c r="O574" i="4"/>
  <c r="N574" i="4"/>
  <c r="H574" i="4"/>
  <c r="G574" i="4"/>
  <c r="F574" i="4"/>
  <c r="D574" i="4"/>
  <c r="A574" i="4"/>
  <c r="S573" i="4"/>
  <c r="R573" i="4"/>
  <c r="Q573" i="4"/>
  <c r="P573" i="4"/>
  <c r="O573" i="4"/>
  <c r="N573" i="4"/>
  <c r="H573" i="4"/>
  <c r="G573" i="4"/>
  <c r="F573" i="4"/>
  <c r="D573" i="4"/>
  <c r="A573" i="4"/>
  <c r="S572" i="4"/>
  <c r="R572" i="4"/>
  <c r="Q572" i="4"/>
  <c r="P572" i="4"/>
  <c r="O572" i="4"/>
  <c r="N572" i="4"/>
  <c r="H572" i="4"/>
  <c r="G572" i="4"/>
  <c r="F572" i="4"/>
  <c r="D572" i="4"/>
  <c r="A572" i="4"/>
  <c r="S571" i="4"/>
  <c r="R571" i="4"/>
  <c r="Q571" i="4"/>
  <c r="P571" i="4"/>
  <c r="O571" i="4"/>
  <c r="N571" i="4"/>
  <c r="H571" i="4"/>
  <c r="G571" i="4"/>
  <c r="F571" i="4"/>
  <c r="D571" i="4"/>
  <c r="A571" i="4"/>
  <c r="S570" i="4"/>
  <c r="R570" i="4"/>
  <c r="Q570" i="4"/>
  <c r="P570" i="4"/>
  <c r="O570" i="4"/>
  <c r="N570" i="4"/>
  <c r="H570" i="4"/>
  <c r="G570" i="4"/>
  <c r="F570" i="4"/>
  <c r="D570" i="4"/>
  <c r="A570" i="4"/>
  <c r="S569" i="4"/>
  <c r="R569" i="4"/>
  <c r="Q569" i="4"/>
  <c r="P569" i="4"/>
  <c r="O569" i="4"/>
  <c r="N569" i="4"/>
  <c r="H569" i="4"/>
  <c r="G569" i="4"/>
  <c r="F569" i="4"/>
  <c r="D569" i="4"/>
  <c r="A569" i="4"/>
  <c r="S568" i="4"/>
  <c r="R568" i="4"/>
  <c r="Q568" i="4"/>
  <c r="P568" i="4"/>
  <c r="O568" i="4"/>
  <c r="N568" i="4"/>
  <c r="H568" i="4"/>
  <c r="G568" i="4"/>
  <c r="F568" i="4"/>
  <c r="D568" i="4"/>
  <c r="A568" i="4"/>
  <c r="S567" i="4"/>
  <c r="R567" i="4"/>
  <c r="Q567" i="4"/>
  <c r="P567" i="4"/>
  <c r="O567" i="4"/>
  <c r="N567" i="4"/>
  <c r="H567" i="4"/>
  <c r="G567" i="4"/>
  <c r="F567" i="4"/>
  <c r="D567" i="4"/>
  <c r="A567" i="4"/>
  <c r="S566" i="4"/>
  <c r="R566" i="4"/>
  <c r="Q566" i="4"/>
  <c r="P566" i="4"/>
  <c r="O566" i="4"/>
  <c r="N566" i="4"/>
  <c r="H566" i="4"/>
  <c r="G566" i="4"/>
  <c r="F566" i="4"/>
  <c r="D566" i="4"/>
  <c r="A566" i="4"/>
  <c r="S565" i="4"/>
  <c r="R565" i="4"/>
  <c r="Q565" i="4"/>
  <c r="P565" i="4"/>
  <c r="O565" i="4"/>
  <c r="N565" i="4"/>
  <c r="H565" i="4"/>
  <c r="G565" i="4"/>
  <c r="F565" i="4"/>
  <c r="D565" i="4"/>
  <c r="A565" i="4"/>
  <c r="S564" i="4"/>
  <c r="R564" i="4"/>
  <c r="Q564" i="4"/>
  <c r="P564" i="4"/>
  <c r="O564" i="4"/>
  <c r="N564" i="4"/>
  <c r="H564" i="4"/>
  <c r="G564" i="4"/>
  <c r="F564" i="4"/>
  <c r="D564" i="4"/>
  <c r="A564" i="4"/>
  <c r="S563" i="4"/>
  <c r="R563" i="4"/>
  <c r="Q563" i="4"/>
  <c r="P563" i="4"/>
  <c r="O563" i="4"/>
  <c r="N563" i="4"/>
  <c r="H563" i="4"/>
  <c r="G563" i="4"/>
  <c r="F563" i="4"/>
  <c r="D563" i="4"/>
  <c r="A563" i="4"/>
  <c r="S562" i="4"/>
  <c r="R562" i="4"/>
  <c r="Q562" i="4"/>
  <c r="P562" i="4"/>
  <c r="O562" i="4"/>
  <c r="N562" i="4"/>
  <c r="H562" i="4"/>
  <c r="G562" i="4"/>
  <c r="F562" i="4"/>
  <c r="D562" i="4"/>
  <c r="A562" i="4"/>
  <c r="S561" i="4"/>
  <c r="R561" i="4"/>
  <c r="Q561" i="4"/>
  <c r="P561" i="4"/>
  <c r="O561" i="4"/>
  <c r="N561" i="4"/>
  <c r="H561" i="4"/>
  <c r="G561" i="4"/>
  <c r="F561" i="4"/>
  <c r="D561" i="4"/>
  <c r="A561" i="4"/>
  <c r="S560" i="4"/>
  <c r="R560" i="4"/>
  <c r="Q560" i="4"/>
  <c r="P560" i="4"/>
  <c r="O560" i="4"/>
  <c r="N560" i="4"/>
  <c r="H560" i="4"/>
  <c r="G560" i="4"/>
  <c r="F560" i="4"/>
  <c r="D560" i="4"/>
  <c r="A560" i="4"/>
  <c r="S559" i="4"/>
  <c r="R559" i="4"/>
  <c r="Q559" i="4"/>
  <c r="P559" i="4"/>
  <c r="O559" i="4"/>
  <c r="N559" i="4"/>
  <c r="H559" i="4"/>
  <c r="G559" i="4"/>
  <c r="F559" i="4"/>
  <c r="D559" i="4"/>
  <c r="A559" i="4"/>
  <c r="S558" i="4"/>
  <c r="R558" i="4"/>
  <c r="Q558" i="4"/>
  <c r="P558" i="4"/>
  <c r="O558" i="4"/>
  <c r="N558" i="4"/>
  <c r="H558" i="4"/>
  <c r="G558" i="4"/>
  <c r="F558" i="4"/>
  <c r="D558" i="4"/>
  <c r="A558" i="4"/>
  <c r="S557" i="4"/>
  <c r="R557" i="4"/>
  <c r="Q557" i="4"/>
  <c r="P557" i="4"/>
  <c r="O557" i="4"/>
  <c r="N557" i="4"/>
  <c r="H557" i="4"/>
  <c r="G557" i="4"/>
  <c r="F557" i="4"/>
  <c r="D557" i="4"/>
  <c r="A557" i="4"/>
  <c r="S556" i="4"/>
  <c r="R556" i="4"/>
  <c r="Q556" i="4"/>
  <c r="P556" i="4"/>
  <c r="O556" i="4"/>
  <c r="N556" i="4"/>
  <c r="H556" i="4"/>
  <c r="G556" i="4"/>
  <c r="F556" i="4"/>
  <c r="D556" i="4"/>
  <c r="A556" i="4"/>
  <c r="S555" i="4"/>
  <c r="R555" i="4"/>
  <c r="Q555" i="4"/>
  <c r="P555" i="4"/>
  <c r="O555" i="4"/>
  <c r="N555" i="4"/>
  <c r="H555" i="4"/>
  <c r="G555" i="4"/>
  <c r="F555" i="4"/>
  <c r="D555" i="4"/>
  <c r="A555" i="4"/>
  <c r="S554" i="4"/>
  <c r="R554" i="4"/>
  <c r="Q554" i="4"/>
  <c r="P554" i="4"/>
  <c r="O554" i="4"/>
  <c r="N554" i="4"/>
  <c r="H554" i="4"/>
  <c r="G554" i="4"/>
  <c r="F554" i="4"/>
  <c r="D554" i="4"/>
  <c r="A554" i="4"/>
  <c r="S553" i="4"/>
  <c r="R553" i="4"/>
  <c r="Q553" i="4"/>
  <c r="P553" i="4"/>
  <c r="O553" i="4"/>
  <c r="N553" i="4"/>
  <c r="H553" i="4"/>
  <c r="G553" i="4"/>
  <c r="F553" i="4"/>
  <c r="D553" i="4"/>
  <c r="A553" i="4"/>
  <c r="S552" i="4"/>
  <c r="R552" i="4"/>
  <c r="Q552" i="4"/>
  <c r="P552" i="4"/>
  <c r="O552" i="4"/>
  <c r="N552" i="4"/>
  <c r="H552" i="4"/>
  <c r="G552" i="4"/>
  <c r="F552" i="4"/>
  <c r="D552" i="4"/>
  <c r="A552" i="4"/>
  <c r="S551" i="4"/>
  <c r="R551" i="4"/>
  <c r="Q551" i="4"/>
  <c r="P551" i="4"/>
  <c r="O551" i="4"/>
  <c r="N551" i="4"/>
  <c r="H551" i="4"/>
  <c r="G551" i="4"/>
  <c r="F551" i="4"/>
  <c r="D551" i="4"/>
  <c r="A551" i="4"/>
  <c r="S550" i="4"/>
  <c r="R550" i="4"/>
  <c r="Q550" i="4"/>
  <c r="P550" i="4"/>
  <c r="O550" i="4"/>
  <c r="N550" i="4"/>
  <c r="H550" i="4"/>
  <c r="G550" i="4"/>
  <c r="F550" i="4"/>
  <c r="D550" i="4"/>
  <c r="A550" i="4"/>
  <c r="S549" i="4"/>
  <c r="R549" i="4"/>
  <c r="Q549" i="4"/>
  <c r="P549" i="4"/>
  <c r="O549" i="4"/>
  <c r="N549" i="4"/>
  <c r="H549" i="4"/>
  <c r="G549" i="4"/>
  <c r="F549" i="4"/>
  <c r="D549" i="4"/>
  <c r="A549" i="4"/>
  <c r="S548" i="4"/>
  <c r="R548" i="4"/>
  <c r="Q548" i="4"/>
  <c r="P548" i="4"/>
  <c r="O548" i="4"/>
  <c r="N548" i="4"/>
  <c r="H548" i="4"/>
  <c r="G548" i="4"/>
  <c r="F548" i="4"/>
  <c r="D548" i="4"/>
  <c r="A548" i="4"/>
  <c r="S547" i="4"/>
  <c r="R547" i="4"/>
  <c r="Q547" i="4"/>
  <c r="P547" i="4"/>
  <c r="O547" i="4"/>
  <c r="N547" i="4"/>
  <c r="H547" i="4"/>
  <c r="G547" i="4"/>
  <c r="F547" i="4"/>
  <c r="D547" i="4"/>
  <c r="A547" i="4"/>
  <c r="S546" i="4"/>
  <c r="R546" i="4"/>
  <c r="Q546" i="4"/>
  <c r="P546" i="4"/>
  <c r="O546" i="4"/>
  <c r="N546" i="4"/>
  <c r="H546" i="4"/>
  <c r="G546" i="4"/>
  <c r="F546" i="4"/>
  <c r="D546" i="4"/>
  <c r="A546" i="4"/>
  <c r="S545" i="4"/>
  <c r="R545" i="4"/>
  <c r="Q545" i="4"/>
  <c r="P545" i="4"/>
  <c r="O545" i="4"/>
  <c r="N545" i="4"/>
  <c r="H545" i="4"/>
  <c r="G545" i="4"/>
  <c r="F545" i="4"/>
  <c r="D545" i="4"/>
  <c r="A545" i="4"/>
  <c r="S544" i="4"/>
  <c r="R544" i="4"/>
  <c r="Q544" i="4"/>
  <c r="P544" i="4"/>
  <c r="O544" i="4"/>
  <c r="N544" i="4"/>
  <c r="H544" i="4"/>
  <c r="G544" i="4"/>
  <c r="F544" i="4"/>
  <c r="D544" i="4"/>
  <c r="A544" i="4"/>
  <c r="S543" i="4"/>
  <c r="R543" i="4"/>
  <c r="Q543" i="4"/>
  <c r="P543" i="4"/>
  <c r="O543" i="4"/>
  <c r="N543" i="4"/>
  <c r="H543" i="4"/>
  <c r="G543" i="4"/>
  <c r="F543" i="4"/>
  <c r="D543" i="4"/>
  <c r="A543" i="4"/>
  <c r="S542" i="4"/>
  <c r="R542" i="4"/>
  <c r="Q542" i="4"/>
  <c r="P542" i="4"/>
  <c r="O542" i="4"/>
  <c r="N542" i="4"/>
  <c r="H542" i="4"/>
  <c r="G542" i="4"/>
  <c r="F542" i="4"/>
  <c r="D542" i="4"/>
  <c r="A542" i="4"/>
  <c r="S541" i="4"/>
  <c r="R541" i="4"/>
  <c r="Q541" i="4"/>
  <c r="P541" i="4"/>
  <c r="O541" i="4"/>
  <c r="N541" i="4"/>
  <c r="H541" i="4"/>
  <c r="G541" i="4"/>
  <c r="F541" i="4"/>
  <c r="D541" i="4"/>
  <c r="A541" i="4"/>
  <c r="S540" i="4"/>
  <c r="R540" i="4"/>
  <c r="Q540" i="4"/>
  <c r="P540" i="4"/>
  <c r="O540" i="4"/>
  <c r="N540" i="4"/>
  <c r="H540" i="4"/>
  <c r="G540" i="4"/>
  <c r="F540" i="4"/>
  <c r="D540" i="4"/>
  <c r="A540" i="4"/>
  <c r="S539" i="4"/>
  <c r="R539" i="4"/>
  <c r="Q539" i="4"/>
  <c r="P539" i="4"/>
  <c r="O539" i="4"/>
  <c r="N539" i="4"/>
  <c r="H539" i="4"/>
  <c r="G539" i="4"/>
  <c r="F539" i="4"/>
  <c r="D539" i="4"/>
  <c r="A539" i="4"/>
  <c r="S538" i="4"/>
  <c r="R538" i="4"/>
  <c r="Q538" i="4"/>
  <c r="P538" i="4"/>
  <c r="O538" i="4"/>
  <c r="N538" i="4"/>
  <c r="H538" i="4"/>
  <c r="G538" i="4"/>
  <c r="F538" i="4"/>
  <c r="D538" i="4"/>
  <c r="A538" i="4"/>
  <c r="S537" i="4"/>
  <c r="R537" i="4"/>
  <c r="Q537" i="4"/>
  <c r="P537" i="4"/>
  <c r="O537" i="4"/>
  <c r="N537" i="4"/>
  <c r="H537" i="4"/>
  <c r="G537" i="4"/>
  <c r="F537" i="4"/>
  <c r="D537" i="4"/>
  <c r="A537" i="4"/>
  <c r="S536" i="4"/>
  <c r="R536" i="4"/>
  <c r="Q536" i="4"/>
  <c r="P536" i="4"/>
  <c r="O536" i="4"/>
  <c r="N536" i="4"/>
  <c r="H536" i="4"/>
  <c r="G536" i="4"/>
  <c r="F536" i="4"/>
  <c r="D536" i="4"/>
  <c r="A536" i="4"/>
  <c r="S535" i="4"/>
  <c r="R535" i="4"/>
  <c r="Q535" i="4"/>
  <c r="P535" i="4"/>
  <c r="O535" i="4"/>
  <c r="N535" i="4"/>
  <c r="H535" i="4"/>
  <c r="G535" i="4"/>
  <c r="F535" i="4"/>
  <c r="D535" i="4"/>
  <c r="A535" i="4"/>
  <c r="S534" i="4"/>
  <c r="R534" i="4"/>
  <c r="Q534" i="4"/>
  <c r="P534" i="4"/>
  <c r="O534" i="4"/>
  <c r="N534" i="4"/>
  <c r="H534" i="4"/>
  <c r="G534" i="4"/>
  <c r="F534" i="4"/>
  <c r="D534" i="4"/>
  <c r="A534" i="4"/>
  <c r="S533" i="4"/>
  <c r="R533" i="4"/>
  <c r="Q533" i="4"/>
  <c r="P533" i="4"/>
  <c r="O533" i="4"/>
  <c r="N533" i="4"/>
  <c r="H533" i="4"/>
  <c r="G533" i="4"/>
  <c r="F533" i="4"/>
  <c r="D533" i="4"/>
  <c r="A533" i="4"/>
  <c r="S532" i="4"/>
  <c r="R532" i="4"/>
  <c r="Q532" i="4"/>
  <c r="P532" i="4"/>
  <c r="O532" i="4"/>
  <c r="N532" i="4"/>
  <c r="H532" i="4"/>
  <c r="G532" i="4"/>
  <c r="F532" i="4"/>
  <c r="D532" i="4"/>
  <c r="A532" i="4"/>
  <c r="S531" i="4"/>
  <c r="R531" i="4"/>
  <c r="Q531" i="4"/>
  <c r="P531" i="4"/>
  <c r="O531" i="4"/>
  <c r="N531" i="4"/>
  <c r="H531" i="4"/>
  <c r="G531" i="4"/>
  <c r="F531" i="4"/>
  <c r="D531" i="4"/>
  <c r="A531" i="4"/>
  <c r="S530" i="4"/>
  <c r="R530" i="4"/>
  <c r="Q530" i="4"/>
  <c r="P530" i="4"/>
  <c r="O530" i="4"/>
  <c r="N530" i="4"/>
  <c r="H530" i="4"/>
  <c r="G530" i="4"/>
  <c r="F530" i="4"/>
  <c r="D530" i="4"/>
  <c r="A530" i="4"/>
  <c r="S529" i="4"/>
  <c r="R529" i="4"/>
  <c r="Q529" i="4"/>
  <c r="P529" i="4"/>
  <c r="O529" i="4"/>
  <c r="N529" i="4"/>
  <c r="H529" i="4"/>
  <c r="G529" i="4"/>
  <c r="F529" i="4"/>
  <c r="D529" i="4"/>
  <c r="A529" i="4"/>
  <c r="S528" i="4"/>
  <c r="R528" i="4"/>
  <c r="Q528" i="4"/>
  <c r="P528" i="4"/>
  <c r="O528" i="4"/>
  <c r="N528" i="4"/>
  <c r="H528" i="4"/>
  <c r="G528" i="4"/>
  <c r="F528" i="4"/>
  <c r="D528" i="4"/>
  <c r="A528" i="4"/>
  <c r="S527" i="4"/>
  <c r="R527" i="4"/>
  <c r="Q527" i="4"/>
  <c r="P527" i="4"/>
  <c r="O527" i="4"/>
  <c r="N527" i="4"/>
  <c r="H527" i="4"/>
  <c r="G527" i="4"/>
  <c r="F527" i="4"/>
  <c r="D527" i="4"/>
  <c r="A527" i="4"/>
  <c r="S526" i="4"/>
  <c r="R526" i="4"/>
  <c r="Q526" i="4"/>
  <c r="P526" i="4"/>
  <c r="O526" i="4"/>
  <c r="N526" i="4"/>
  <c r="H526" i="4"/>
  <c r="G526" i="4"/>
  <c r="F526" i="4"/>
  <c r="D526" i="4"/>
  <c r="A526" i="4"/>
  <c r="S525" i="4"/>
  <c r="R525" i="4"/>
  <c r="Q525" i="4"/>
  <c r="P525" i="4"/>
  <c r="O525" i="4"/>
  <c r="N525" i="4"/>
  <c r="H525" i="4"/>
  <c r="G525" i="4"/>
  <c r="F525" i="4"/>
  <c r="D525" i="4"/>
  <c r="A525" i="4"/>
  <c r="S524" i="4"/>
  <c r="R524" i="4"/>
  <c r="Q524" i="4"/>
  <c r="P524" i="4"/>
  <c r="O524" i="4"/>
  <c r="N524" i="4"/>
  <c r="H524" i="4"/>
  <c r="G524" i="4"/>
  <c r="F524" i="4"/>
  <c r="D524" i="4"/>
  <c r="A524" i="4"/>
  <c r="S523" i="4"/>
  <c r="R523" i="4"/>
  <c r="Q523" i="4"/>
  <c r="P523" i="4"/>
  <c r="O523" i="4"/>
  <c r="N523" i="4"/>
  <c r="H523" i="4"/>
  <c r="G523" i="4"/>
  <c r="F523" i="4"/>
  <c r="D523" i="4"/>
  <c r="A523" i="4"/>
  <c r="S522" i="4"/>
  <c r="R522" i="4"/>
  <c r="Q522" i="4"/>
  <c r="P522" i="4"/>
  <c r="O522" i="4"/>
  <c r="N522" i="4"/>
  <c r="H522" i="4"/>
  <c r="G522" i="4"/>
  <c r="F522" i="4"/>
  <c r="D522" i="4"/>
  <c r="A522" i="4"/>
  <c r="S521" i="4"/>
  <c r="R521" i="4"/>
  <c r="Q521" i="4"/>
  <c r="P521" i="4"/>
  <c r="O521" i="4"/>
  <c r="N521" i="4"/>
  <c r="H521" i="4"/>
  <c r="G521" i="4"/>
  <c r="F521" i="4"/>
  <c r="D521" i="4"/>
  <c r="A521" i="4"/>
  <c r="S520" i="4"/>
  <c r="R520" i="4"/>
  <c r="Q520" i="4"/>
  <c r="P520" i="4"/>
  <c r="O520" i="4"/>
  <c r="N520" i="4"/>
  <c r="H520" i="4"/>
  <c r="G520" i="4"/>
  <c r="F520" i="4"/>
  <c r="D520" i="4"/>
  <c r="A520" i="4"/>
  <c r="S519" i="4"/>
  <c r="R519" i="4"/>
  <c r="Q519" i="4"/>
  <c r="P519" i="4"/>
  <c r="O519" i="4"/>
  <c r="N519" i="4"/>
  <c r="H519" i="4"/>
  <c r="G519" i="4"/>
  <c r="F519" i="4"/>
  <c r="D519" i="4"/>
  <c r="A519" i="4"/>
  <c r="S518" i="4"/>
  <c r="R518" i="4"/>
  <c r="Q518" i="4"/>
  <c r="P518" i="4"/>
  <c r="O518" i="4"/>
  <c r="N518" i="4"/>
  <c r="H518" i="4"/>
  <c r="G518" i="4"/>
  <c r="F518" i="4"/>
  <c r="D518" i="4"/>
  <c r="A518" i="4"/>
  <c r="S517" i="4"/>
  <c r="R517" i="4"/>
  <c r="Q517" i="4"/>
  <c r="P517" i="4"/>
  <c r="O517" i="4"/>
  <c r="N517" i="4"/>
  <c r="H517" i="4"/>
  <c r="G517" i="4"/>
  <c r="F517" i="4"/>
  <c r="D517" i="4"/>
  <c r="A517" i="4"/>
  <c r="S516" i="4"/>
  <c r="R516" i="4"/>
  <c r="Q516" i="4"/>
  <c r="P516" i="4"/>
  <c r="O516" i="4"/>
  <c r="N516" i="4"/>
  <c r="H516" i="4"/>
  <c r="G516" i="4"/>
  <c r="F516" i="4"/>
  <c r="D516" i="4"/>
  <c r="A516" i="4"/>
  <c r="S515" i="4"/>
  <c r="R515" i="4"/>
  <c r="Q515" i="4"/>
  <c r="P515" i="4"/>
  <c r="O515" i="4"/>
  <c r="N515" i="4"/>
  <c r="H515" i="4"/>
  <c r="G515" i="4"/>
  <c r="F515" i="4"/>
  <c r="D515" i="4"/>
  <c r="A515" i="4"/>
  <c r="S514" i="4"/>
  <c r="R514" i="4"/>
  <c r="Q514" i="4"/>
  <c r="P514" i="4"/>
  <c r="O514" i="4"/>
  <c r="N514" i="4"/>
  <c r="H514" i="4"/>
  <c r="G514" i="4"/>
  <c r="F514" i="4"/>
  <c r="D514" i="4"/>
  <c r="A514" i="4"/>
  <c r="S513" i="4"/>
  <c r="R513" i="4"/>
  <c r="Q513" i="4"/>
  <c r="P513" i="4"/>
  <c r="O513" i="4"/>
  <c r="N513" i="4"/>
  <c r="H513" i="4"/>
  <c r="G513" i="4"/>
  <c r="F513" i="4"/>
  <c r="D513" i="4"/>
  <c r="A513" i="4"/>
  <c r="S512" i="4"/>
  <c r="R512" i="4"/>
  <c r="Q512" i="4"/>
  <c r="P512" i="4"/>
  <c r="O512" i="4"/>
  <c r="N512" i="4"/>
  <c r="H512" i="4"/>
  <c r="G512" i="4"/>
  <c r="F512" i="4"/>
  <c r="D512" i="4"/>
  <c r="A512" i="4"/>
  <c r="S511" i="4"/>
  <c r="R511" i="4"/>
  <c r="Q511" i="4"/>
  <c r="P511" i="4"/>
  <c r="O511" i="4"/>
  <c r="N511" i="4"/>
  <c r="H511" i="4"/>
  <c r="G511" i="4"/>
  <c r="F511" i="4"/>
  <c r="D511" i="4"/>
  <c r="A511" i="4"/>
  <c r="S510" i="4"/>
  <c r="R510" i="4"/>
  <c r="Q510" i="4"/>
  <c r="P510" i="4"/>
  <c r="O510" i="4"/>
  <c r="N510" i="4"/>
  <c r="H510" i="4"/>
  <c r="G510" i="4"/>
  <c r="F510" i="4"/>
  <c r="D510" i="4"/>
  <c r="A510" i="4"/>
  <c r="S509" i="4"/>
  <c r="R509" i="4"/>
  <c r="Q509" i="4"/>
  <c r="P509" i="4"/>
  <c r="O509" i="4"/>
  <c r="N509" i="4"/>
  <c r="H509" i="4"/>
  <c r="G509" i="4"/>
  <c r="F509" i="4"/>
  <c r="D509" i="4"/>
  <c r="A509" i="4"/>
  <c r="S508" i="4"/>
  <c r="R508" i="4"/>
  <c r="Q508" i="4"/>
  <c r="P508" i="4"/>
  <c r="O508" i="4"/>
  <c r="N508" i="4"/>
  <c r="H508" i="4"/>
  <c r="G508" i="4"/>
  <c r="F508" i="4"/>
  <c r="D508" i="4"/>
  <c r="A508" i="4"/>
  <c r="S507" i="4"/>
  <c r="R507" i="4"/>
  <c r="Q507" i="4"/>
  <c r="P507" i="4"/>
  <c r="O507" i="4"/>
  <c r="N507" i="4"/>
  <c r="H507" i="4"/>
  <c r="G507" i="4"/>
  <c r="F507" i="4"/>
  <c r="D507" i="4"/>
  <c r="A507" i="4"/>
  <c r="S506" i="4"/>
  <c r="R506" i="4"/>
  <c r="Q506" i="4"/>
  <c r="P506" i="4"/>
  <c r="O506" i="4"/>
  <c r="N506" i="4"/>
  <c r="H506" i="4"/>
  <c r="G506" i="4"/>
  <c r="F506" i="4"/>
  <c r="D506" i="4"/>
  <c r="A506" i="4"/>
  <c r="S505" i="4"/>
  <c r="R505" i="4"/>
  <c r="Q505" i="4"/>
  <c r="P505" i="4"/>
  <c r="O505" i="4"/>
  <c r="N505" i="4"/>
  <c r="H505" i="4"/>
  <c r="G505" i="4"/>
  <c r="F505" i="4"/>
  <c r="D505" i="4"/>
  <c r="A505" i="4"/>
  <c r="S504" i="4"/>
  <c r="R504" i="4"/>
  <c r="Q504" i="4"/>
  <c r="P504" i="4"/>
  <c r="O504" i="4"/>
  <c r="N504" i="4"/>
  <c r="H504" i="4"/>
  <c r="G504" i="4"/>
  <c r="F504" i="4"/>
  <c r="D504" i="4"/>
  <c r="A504" i="4"/>
  <c r="S503" i="4"/>
  <c r="R503" i="4"/>
  <c r="Q503" i="4"/>
  <c r="P503" i="4"/>
  <c r="O503" i="4"/>
  <c r="N503" i="4"/>
  <c r="H503" i="4"/>
  <c r="G503" i="4"/>
  <c r="F503" i="4"/>
  <c r="D503" i="4"/>
  <c r="A503" i="4"/>
  <c r="S502" i="4"/>
  <c r="R502" i="4"/>
  <c r="Q502" i="4"/>
  <c r="P502" i="4"/>
  <c r="O502" i="4"/>
  <c r="N502" i="4"/>
  <c r="H502" i="4"/>
  <c r="G502" i="4"/>
  <c r="F502" i="4"/>
  <c r="D502" i="4"/>
  <c r="A502" i="4"/>
  <c r="S501" i="4"/>
  <c r="R501" i="4"/>
  <c r="Q501" i="4"/>
  <c r="P501" i="4"/>
  <c r="O501" i="4"/>
  <c r="N501" i="4"/>
  <c r="H501" i="4"/>
  <c r="G501" i="4"/>
  <c r="F501" i="4"/>
  <c r="D501" i="4"/>
  <c r="A501" i="4"/>
  <c r="S500" i="4"/>
  <c r="R500" i="4"/>
  <c r="Q500" i="4"/>
  <c r="P500" i="4"/>
  <c r="O500" i="4"/>
  <c r="N500" i="4"/>
  <c r="H500" i="4"/>
  <c r="G500" i="4"/>
  <c r="F500" i="4"/>
  <c r="D500" i="4"/>
  <c r="A500" i="4"/>
  <c r="S499" i="4"/>
  <c r="R499" i="4"/>
  <c r="Q499" i="4"/>
  <c r="P499" i="4"/>
  <c r="O499" i="4"/>
  <c r="N499" i="4"/>
  <c r="H499" i="4"/>
  <c r="G499" i="4"/>
  <c r="F499" i="4"/>
  <c r="D499" i="4"/>
  <c r="A499" i="4"/>
  <c r="S498" i="4"/>
  <c r="R498" i="4"/>
  <c r="Q498" i="4"/>
  <c r="P498" i="4"/>
  <c r="O498" i="4"/>
  <c r="N498" i="4"/>
  <c r="H498" i="4"/>
  <c r="G498" i="4"/>
  <c r="F498" i="4"/>
  <c r="D498" i="4"/>
  <c r="A498" i="4"/>
  <c r="S497" i="4"/>
  <c r="R497" i="4"/>
  <c r="Q497" i="4"/>
  <c r="P497" i="4"/>
  <c r="O497" i="4"/>
  <c r="N497" i="4"/>
  <c r="H497" i="4"/>
  <c r="G497" i="4"/>
  <c r="F497" i="4"/>
  <c r="D497" i="4"/>
  <c r="A497" i="4"/>
  <c r="S496" i="4"/>
  <c r="R496" i="4"/>
  <c r="Q496" i="4"/>
  <c r="P496" i="4"/>
  <c r="O496" i="4"/>
  <c r="N496" i="4"/>
  <c r="H496" i="4"/>
  <c r="G496" i="4"/>
  <c r="F496" i="4"/>
  <c r="D496" i="4"/>
  <c r="A496" i="4"/>
  <c r="S495" i="4"/>
  <c r="R495" i="4"/>
  <c r="Q495" i="4"/>
  <c r="P495" i="4"/>
  <c r="O495" i="4"/>
  <c r="N495" i="4"/>
  <c r="H495" i="4"/>
  <c r="G495" i="4"/>
  <c r="F495" i="4"/>
  <c r="D495" i="4"/>
  <c r="A495" i="4"/>
  <c r="S494" i="4"/>
  <c r="R494" i="4"/>
  <c r="Q494" i="4"/>
  <c r="P494" i="4"/>
  <c r="O494" i="4"/>
  <c r="N494" i="4"/>
  <c r="H494" i="4"/>
  <c r="G494" i="4"/>
  <c r="F494" i="4"/>
  <c r="D494" i="4"/>
  <c r="A494" i="4"/>
  <c r="S493" i="4"/>
  <c r="R493" i="4"/>
  <c r="Q493" i="4"/>
  <c r="P493" i="4"/>
  <c r="O493" i="4"/>
  <c r="N493" i="4"/>
  <c r="H493" i="4"/>
  <c r="G493" i="4"/>
  <c r="F493" i="4"/>
  <c r="D493" i="4"/>
  <c r="A493" i="4"/>
  <c r="S492" i="4"/>
  <c r="R492" i="4"/>
  <c r="Q492" i="4"/>
  <c r="P492" i="4"/>
  <c r="O492" i="4"/>
  <c r="N492" i="4"/>
  <c r="H492" i="4"/>
  <c r="G492" i="4"/>
  <c r="F492" i="4"/>
  <c r="D492" i="4"/>
  <c r="A492" i="4"/>
  <c r="S491" i="4"/>
  <c r="R491" i="4"/>
  <c r="Q491" i="4"/>
  <c r="P491" i="4"/>
  <c r="O491" i="4"/>
  <c r="N491" i="4"/>
  <c r="H491" i="4"/>
  <c r="G491" i="4"/>
  <c r="F491" i="4"/>
  <c r="D491" i="4"/>
  <c r="A491" i="4"/>
  <c r="S490" i="4"/>
  <c r="R490" i="4"/>
  <c r="Q490" i="4"/>
  <c r="P490" i="4"/>
  <c r="O490" i="4"/>
  <c r="N490" i="4"/>
  <c r="H490" i="4"/>
  <c r="G490" i="4"/>
  <c r="F490" i="4"/>
  <c r="D490" i="4"/>
  <c r="A490" i="4"/>
  <c r="S489" i="4"/>
  <c r="R489" i="4"/>
  <c r="Q489" i="4"/>
  <c r="P489" i="4"/>
  <c r="O489" i="4"/>
  <c r="N489" i="4"/>
  <c r="H489" i="4"/>
  <c r="G489" i="4"/>
  <c r="F489" i="4"/>
  <c r="D489" i="4"/>
  <c r="A489" i="4"/>
  <c r="S488" i="4"/>
  <c r="R488" i="4"/>
  <c r="Q488" i="4"/>
  <c r="P488" i="4"/>
  <c r="O488" i="4"/>
  <c r="N488" i="4"/>
  <c r="H488" i="4"/>
  <c r="G488" i="4"/>
  <c r="F488" i="4"/>
  <c r="D488" i="4"/>
  <c r="A488" i="4"/>
  <c r="S487" i="4"/>
  <c r="R487" i="4"/>
  <c r="Q487" i="4"/>
  <c r="P487" i="4"/>
  <c r="O487" i="4"/>
  <c r="N487" i="4"/>
  <c r="H487" i="4"/>
  <c r="G487" i="4"/>
  <c r="F487" i="4"/>
  <c r="D487" i="4"/>
  <c r="A487" i="4"/>
  <c r="S486" i="4"/>
  <c r="R486" i="4"/>
  <c r="Q486" i="4"/>
  <c r="P486" i="4"/>
  <c r="O486" i="4"/>
  <c r="N486" i="4"/>
  <c r="H486" i="4"/>
  <c r="G486" i="4"/>
  <c r="F486" i="4"/>
  <c r="D486" i="4"/>
  <c r="A486" i="4"/>
  <c r="S485" i="4"/>
  <c r="R485" i="4"/>
  <c r="Q485" i="4"/>
  <c r="P485" i="4"/>
  <c r="O485" i="4"/>
  <c r="N485" i="4"/>
  <c r="H485" i="4"/>
  <c r="G485" i="4"/>
  <c r="F485" i="4"/>
  <c r="D485" i="4"/>
  <c r="A485" i="4"/>
  <c r="S484" i="4"/>
  <c r="R484" i="4"/>
  <c r="Q484" i="4"/>
  <c r="P484" i="4"/>
  <c r="O484" i="4"/>
  <c r="N484" i="4"/>
  <c r="H484" i="4"/>
  <c r="G484" i="4"/>
  <c r="F484" i="4"/>
  <c r="D484" i="4"/>
  <c r="A484" i="4"/>
  <c r="S483" i="4"/>
  <c r="R483" i="4"/>
  <c r="Q483" i="4"/>
  <c r="P483" i="4"/>
  <c r="O483" i="4"/>
  <c r="N483" i="4"/>
  <c r="H483" i="4"/>
  <c r="G483" i="4"/>
  <c r="F483" i="4"/>
  <c r="D483" i="4"/>
  <c r="A483" i="4"/>
  <c r="S482" i="4"/>
  <c r="R482" i="4"/>
  <c r="Q482" i="4"/>
  <c r="P482" i="4"/>
  <c r="O482" i="4"/>
  <c r="N482" i="4"/>
  <c r="H482" i="4"/>
  <c r="G482" i="4"/>
  <c r="F482" i="4"/>
  <c r="D482" i="4"/>
  <c r="A482" i="4"/>
  <c r="S481" i="4"/>
  <c r="R481" i="4"/>
  <c r="Q481" i="4"/>
  <c r="P481" i="4"/>
  <c r="O481" i="4"/>
  <c r="N481" i="4"/>
  <c r="H481" i="4"/>
  <c r="G481" i="4"/>
  <c r="F481" i="4"/>
  <c r="D481" i="4"/>
  <c r="A481" i="4"/>
  <c r="S480" i="4"/>
  <c r="R480" i="4"/>
  <c r="Q480" i="4"/>
  <c r="P480" i="4"/>
  <c r="O480" i="4"/>
  <c r="N480" i="4"/>
  <c r="H480" i="4"/>
  <c r="G480" i="4"/>
  <c r="F480" i="4"/>
  <c r="D480" i="4"/>
  <c r="A480" i="4"/>
  <c r="S479" i="4"/>
  <c r="R479" i="4"/>
  <c r="Q479" i="4"/>
  <c r="P479" i="4"/>
  <c r="O479" i="4"/>
  <c r="N479" i="4"/>
  <c r="H479" i="4"/>
  <c r="G479" i="4"/>
  <c r="F479" i="4"/>
  <c r="D479" i="4"/>
  <c r="A479" i="4"/>
  <c r="S478" i="4"/>
  <c r="R478" i="4"/>
  <c r="Q478" i="4"/>
  <c r="P478" i="4"/>
  <c r="O478" i="4"/>
  <c r="N478" i="4"/>
  <c r="H478" i="4"/>
  <c r="G478" i="4"/>
  <c r="F478" i="4"/>
  <c r="D478" i="4"/>
  <c r="A478" i="4"/>
  <c r="S477" i="4"/>
  <c r="R477" i="4"/>
  <c r="Q477" i="4"/>
  <c r="P477" i="4"/>
  <c r="O477" i="4"/>
  <c r="N477" i="4"/>
  <c r="H477" i="4"/>
  <c r="G477" i="4"/>
  <c r="F477" i="4"/>
  <c r="D477" i="4"/>
  <c r="A477" i="4"/>
  <c r="S476" i="4"/>
  <c r="R476" i="4"/>
  <c r="Q476" i="4"/>
  <c r="P476" i="4"/>
  <c r="O476" i="4"/>
  <c r="N476" i="4"/>
  <c r="H476" i="4"/>
  <c r="G476" i="4"/>
  <c r="F476" i="4"/>
  <c r="D476" i="4"/>
  <c r="A476" i="4"/>
  <c r="S475" i="4"/>
  <c r="R475" i="4"/>
  <c r="Q475" i="4"/>
  <c r="P475" i="4"/>
  <c r="O475" i="4"/>
  <c r="N475" i="4"/>
  <c r="H475" i="4"/>
  <c r="G475" i="4"/>
  <c r="F475" i="4"/>
  <c r="D475" i="4"/>
  <c r="A475" i="4"/>
  <c r="S474" i="4"/>
  <c r="R474" i="4"/>
  <c r="Q474" i="4"/>
  <c r="P474" i="4"/>
  <c r="O474" i="4"/>
  <c r="N474" i="4"/>
  <c r="H474" i="4"/>
  <c r="G474" i="4"/>
  <c r="F474" i="4"/>
  <c r="D474" i="4"/>
  <c r="A474" i="4"/>
  <c r="S473" i="4"/>
  <c r="R473" i="4"/>
  <c r="Q473" i="4"/>
  <c r="P473" i="4"/>
  <c r="O473" i="4"/>
  <c r="N473" i="4"/>
  <c r="H473" i="4"/>
  <c r="G473" i="4"/>
  <c r="F473" i="4"/>
  <c r="D473" i="4"/>
  <c r="A473" i="4"/>
  <c r="S472" i="4"/>
  <c r="R472" i="4"/>
  <c r="Q472" i="4"/>
  <c r="P472" i="4"/>
  <c r="O472" i="4"/>
  <c r="N472" i="4"/>
  <c r="H472" i="4"/>
  <c r="G472" i="4"/>
  <c r="F472" i="4"/>
  <c r="D472" i="4"/>
  <c r="A472" i="4"/>
  <c r="S471" i="4"/>
  <c r="R471" i="4"/>
  <c r="Q471" i="4"/>
  <c r="P471" i="4"/>
  <c r="O471" i="4"/>
  <c r="N471" i="4"/>
  <c r="H471" i="4"/>
  <c r="G471" i="4"/>
  <c r="F471" i="4"/>
  <c r="D471" i="4"/>
  <c r="A471" i="4"/>
  <c r="S470" i="4"/>
  <c r="R470" i="4"/>
  <c r="Q470" i="4"/>
  <c r="P470" i="4"/>
  <c r="O470" i="4"/>
  <c r="N470" i="4"/>
  <c r="H470" i="4"/>
  <c r="G470" i="4"/>
  <c r="F470" i="4"/>
  <c r="D470" i="4"/>
  <c r="A470" i="4"/>
  <c r="S469" i="4"/>
  <c r="R469" i="4"/>
  <c r="Q469" i="4"/>
  <c r="P469" i="4"/>
  <c r="O469" i="4"/>
  <c r="N469" i="4"/>
  <c r="H469" i="4"/>
  <c r="G469" i="4"/>
  <c r="F469" i="4"/>
  <c r="D469" i="4"/>
  <c r="A469" i="4"/>
  <c r="S468" i="4"/>
  <c r="R468" i="4"/>
  <c r="Q468" i="4"/>
  <c r="P468" i="4"/>
  <c r="O468" i="4"/>
  <c r="N468" i="4"/>
  <c r="H468" i="4"/>
  <c r="G468" i="4"/>
  <c r="F468" i="4"/>
  <c r="D468" i="4"/>
  <c r="A468" i="4"/>
  <c r="S467" i="4"/>
  <c r="R467" i="4"/>
  <c r="Q467" i="4"/>
  <c r="P467" i="4"/>
  <c r="O467" i="4"/>
  <c r="N467" i="4"/>
  <c r="H467" i="4"/>
  <c r="G467" i="4"/>
  <c r="F467" i="4"/>
  <c r="D467" i="4"/>
  <c r="A467" i="4"/>
  <c r="S466" i="4"/>
  <c r="R466" i="4"/>
  <c r="Q466" i="4"/>
  <c r="P466" i="4"/>
  <c r="O466" i="4"/>
  <c r="N466" i="4"/>
  <c r="H466" i="4"/>
  <c r="G466" i="4"/>
  <c r="F466" i="4"/>
  <c r="D466" i="4"/>
  <c r="A466" i="4"/>
  <c r="S465" i="4"/>
  <c r="R465" i="4"/>
  <c r="Q465" i="4"/>
  <c r="P465" i="4"/>
  <c r="O465" i="4"/>
  <c r="N465" i="4"/>
  <c r="H465" i="4"/>
  <c r="G465" i="4"/>
  <c r="F465" i="4"/>
  <c r="D465" i="4"/>
  <c r="A465" i="4"/>
  <c r="S464" i="4"/>
  <c r="R464" i="4"/>
  <c r="Q464" i="4"/>
  <c r="P464" i="4"/>
  <c r="O464" i="4"/>
  <c r="N464" i="4"/>
  <c r="H464" i="4"/>
  <c r="G464" i="4"/>
  <c r="F464" i="4"/>
  <c r="D464" i="4"/>
  <c r="A464" i="4"/>
  <c r="S463" i="4"/>
  <c r="R463" i="4"/>
  <c r="Q463" i="4"/>
  <c r="P463" i="4"/>
  <c r="O463" i="4"/>
  <c r="N463" i="4"/>
  <c r="H463" i="4"/>
  <c r="G463" i="4"/>
  <c r="F463" i="4"/>
  <c r="D463" i="4"/>
  <c r="A463" i="4"/>
  <c r="S462" i="4"/>
  <c r="R462" i="4"/>
  <c r="Q462" i="4"/>
  <c r="P462" i="4"/>
  <c r="O462" i="4"/>
  <c r="N462" i="4"/>
  <c r="H462" i="4"/>
  <c r="G462" i="4"/>
  <c r="F462" i="4"/>
  <c r="D462" i="4"/>
  <c r="A462" i="4"/>
  <c r="S461" i="4"/>
  <c r="R461" i="4"/>
  <c r="Q461" i="4"/>
  <c r="P461" i="4"/>
  <c r="O461" i="4"/>
  <c r="N461" i="4"/>
  <c r="H461" i="4"/>
  <c r="G461" i="4"/>
  <c r="F461" i="4"/>
  <c r="D461" i="4"/>
  <c r="A461" i="4"/>
  <c r="S460" i="4"/>
  <c r="R460" i="4"/>
  <c r="Q460" i="4"/>
  <c r="P460" i="4"/>
  <c r="O460" i="4"/>
  <c r="N460" i="4"/>
  <c r="H460" i="4"/>
  <c r="G460" i="4"/>
  <c r="F460" i="4"/>
  <c r="D460" i="4"/>
  <c r="A460" i="4"/>
  <c r="S459" i="4"/>
  <c r="R459" i="4"/>
  <c r="Q459" i="4"/>
  <c r="P459" i="4"/>
  <c r="O459" i="4"/>
  <c r="N459" i="4"/>
  <c r="H459" i="4"/>
  <c r="G459" i="4"/>
  <c r="F459" i="4"/>
  <c r="D459" i="4"/>
  <c r="A459" i="4"/>
  <c r="S458" i="4"/>
  <c r="R458" i="4"/>
  <c r="Q458" i="4"/>
  <c r="P458" i="4"/>
  <c r="O458" i="4"/>
  <c r="N458" i="4"/>
  <c r="H458" i="4"/>
  <c r="G458" i="4"/>
  <c r="F458" i="4"/>
  <c r="D458" i="4"/>
  <c r="A458" i="4"/>
  <c r="S457" i="4"/>
  <c r="R457" i="4"/>
  <c r="Q457" i="4"/>
  <c r="P457" i="4"/>
  <c r="O457" i="4"/>
  <c r="N457" i="4"/>
  <c r="H457" i="4"/>
  <c r="G457" i="4"/>
  <c r="F457" i="4"/>
  <c r="D457" i="4"/>
  <c r="A457" i="4"/>
  <c r="S456" i="4"/>
  <c r="R456" i="4"/>
  <c r="Q456" i="4"/>
  <c r="P456" i="4"/>
  <c r="O456" i="4"/>
  <c r="N456" i="4"/>
  <c r="H456" i="4"/>
  <c r="G456" i="4"/>
  <c r="F456" i="4"/>
  <c r="D456" i="4"/>
  <c r="A456" i="4"/>
  <c r="S455" i="4"/>
  <c r="R455" i="4"/>
  <c r="Q455" i="4"/>
  <c r="P455" i="4"/>
  <c r="O455" i="4"/>
  <c r="N455" i="4"/>
  <c r="H455" i="4"/>
  <c r="G455" i="4"/>
  <c r="F455" i="4"/>
  <c r="D455" i="4"/>
  <c r="A455" i="4"/>
  <c r="S454" i="4"/>
  <c r="R454" i="4"/>
  <c r="Q454" i="4"/>
  <c r="P454" i="4"/>
  <c r="O454" i="4"/>
  <c r="N454" i="4"/>
  <c r="H454" i="4"/>
  <c r="G454" i="4"/>
  <c r="F454" i="4"/>
  <c r="D454" i="4"/>
  <c r="A454" i="4"/>
  <c r="S453" i="4"/>
  <c r="R453" i="4"/>
  <c r="Q453" i="4"/>
  <c r="P453" i="4"/>
  <c r="O453" i="4"/>
  <c r="N453" i="4"/>
  <c r="H453" i="4"/>
  <c r="G453" i="4"/>
  <c r="F453" i="4"/>
  <c r="D453" i="4"/>
  <c r="A453" i="4"/>
  <c r="S452" i="4"/>
  <c r="R452" i="4"/>
  <c r="Q452" i="4"/>
  <c r="P452" i="4"/>
  <c r="O452" i="4"/>
  <c r="N452" i="4"/>
  <c r="H452" i="4"/>
  <c r="G452" i="4"/>
  <c r="F452" i="4"/>
  <c r="D452" i="4"/>
  <c r="A452" i="4"/>
  <c r="S451" i="4"/>
  <c r="R451" i="4"/>
  <c r="Q451" i="4"/>
  <c r="P451" i="4"/>
  <c r="O451" i="4"/>
  <c r="N451" i="4"/>
  <c r="H451" i="4"/>
  <c r="G451" i="4"/>
  <c r="F451" i="4"/>
  <c r="D451" i="4"/>
  <c r="A451" i="4"/>
  <c r="S450" i="4"/>
  <c r="R450" i="4"/>
  <c r="Q450" i="4"/>
  <c r="P450" i="4"/>
  <c r="O450" i="4"/>
  <c r="N450" i="4"/>
  <c r="H450" i="4"/>
  <c r="G450" i="4"/>
  <c r="F450" i="4"/>
  <c r="D450" i="4"/>
  <c r="A450" i="4"/>
  <c r="S449" i="4"/>
  <c r="R449" i="4"/>
  <c r="Q449" i="4"/>
  <c r="P449" i="4"/>
  <c r="O449" i="4"/>
  <c r="N449" i="4"/>
  <c r="H449" i="4"/>
  <c r="G449" i="4"/>
  <c r="F449" i="4"/>
  <c r="D449" i="4"/>
  <c r="A449" i="4"/>
  <c r="S448" i="4"/>
  <c r="R448" i="4"/>
  <c r="Q448" i="4"/>
  <c r="P448" i="4"/>
  <c r="O448" i="4"/>
  <c r="N448" i="4"/>
  <c r="H448" i="4"/>
  <c r="G448" i="4"/>
  <c r="F448" i="4"/>
  <c r="D448" i="4"/>
  <c r="A448" i="4"/>
  <c r="S447" i="4"/>
  <c r="R447" i="4"/>
  <c r="Q447" i="4"/>
  <c r="P447" i="4"/>
  <c r="O447" i="4"/>
  <c r="N447" i="4"/>
  <c r="H447" i="4"/>
  <c r="G447" i="4"/>
  <c r="F447" i="4"/>
  <c r="D447" i="4"/>
  <c r="A447" i="4"/>
  <c r="S446" i="4"/>
  <c r="R446" i="4"/>
  <c r="Q446" i="4"/>
  <c r="P446" i="4"/>
  <c r="O446" i="4"/>
  <c r="N446" i="4"/>
  <c r="H446" i="4"/>
  <c r="G446" i="4"/>
  <c r="F446" i="4"/>
  <c r="D446" i="4"/>
  <c r="A446" i="4"/>
  <c r="S445" i="4"/>
  <c r="R445" i="4"/>
  <c r="Q445" i="4"/>
  <c r="P445" i="4"/>
  <c r="O445" i="4"/>
  <c r="N445" i="4"/>
  <c r="H445" i="4"/>
  <c r="G445" i="4"/>
  <c r="F445" i="4"/>
  <c r="D445" i="4"/>
  <c r="A445" i="4"/>
  <c r="S444" i="4"/>
  <c r="R444" i="4"/>
  <c r="Q444" i="4"/>
  <c r="P444" i="4"/>
  <c r="O444" i="4"/>
  <c r="N444" i="4"/>
  <c r="H444" i="4"/>
  <c r="G444" i="4"/>
  <c r="F444" i="4"/>
  <c r="D444" i="4"/>
  <c r="A444" i="4"/>
  <c r="S443" i="4"/>
  <c r="R443" i="4"/>
  <c r="Q443" i="4"/>
  <c r="P443" i="4"/>
  <c r="O443" i="4"/>
  <c r="N443" i="4"/>
  <c r="H443" i="4"/>
  <c r="G443" i="4"/>
  <c r="F443" i="4"/>
  <c r="D443" i="4"/>
  <c r="A443" i="4"/>
  <c r="S442" i="4"/>
  <c r="R442" i="4"/>
  <c r="Q442" i="4"/>
  <c r="P442" i="4"/>
  <c r="O442" i="4"/>
  <c r="N442" i="4"/>
  <c r="H442" i="4"/>
  <c r="G442" i="4"/>
  <c r="F442" i="4"/>
  <c r="D442" i="4"/>
  <c r="A442" i="4"/>
  <c r="S441" i="4"/>
  <c r="R441" i="4"/>
  <c r="Q441" i="4"/>
  <c r="P441" i="4"/>
  <c r="O441" i="4"/>
  <c r="N441" i="4"/>
  <c r="H441" i="4"/>
  <c r="G441" i="4"/>
  <c r="F441" i="4"/>
  <c r="D441" i="4"/>
  <c r="A441" i="4"/>
  <c r="S440" i="4"/>
  <c r="R440" i="4"/>
  <c r="Q440" i="4"/>
  <c r="P440" i="4"/>
  <c r="O440" i="4"/>
  <c r="N440" i="4"/>
  <c r="H440" i="4"/>
  <c r="G440" i="4"/>
  <c r="F440" i="4"/>
  <c r="D440" i="4"/>
  <c r="A440" i="4"/>
  <c r="S439" i="4"/>
  <c r="R439" i="4"/>
  <c r="Q439" i="4"/>
  <c r="P439" i="4"/>
  <c r="O439" i="4"/>
  <c r="N439" i="4"/>
  <c r="H439" i="4"/>
  <c r="G439" i="4"/>
  <c r="F439" i="4"/>
  <c r="D439" i="4"/>
  <c r="A439" i="4"/>
  <c r="S438" i="4"/>
  <c r="R438" i="4"/>
  <c r="Q438" i="4"/>
  <c r="P438" i="4"/>
  <c r="O438" i="4"/>
  <c r="N438" i="4"/>
  <c r="H438" i="4"/>
  <c r="G438" i="4"/>
  <c r="F438" i="4"/>
  <c r="D438" i="4"/>
  <c r="A438" i="4"/>
  <c r="S437" i="4"/>
  <c r="R437" i="4"/>
  <c r="Q437" i="4"/>
  <c r="P437" i="4"/>
  <c r="O437" i="4"/>
  <c r="N437" i="4"/>
  <c r="H437" i="4"/>
  <c r="G437" i="4"/>
  <c r="F437" i="4"/>
  <c r="D437" i="4"/>
  <c r="A437" i="4"/>
  <c r="S436" i="4"/>
  <c r="R436" i="4"/>
  <c r="Q436" i="4"/>
  <c r="P436" i="4"/>
  <c r="O436" i="4"/>
  <c r="N436" i="4"/>
  <c r="H436" i="4"/>
  <c r="G436" i="4"/>
  <c r="F436" i="4"/>
  <c r="D436" i="4"/>
  <c r="A436" i="4"/>
  <c r="S435" i="4"/>
  <c r="R435" i="4"/>
  <c r="Q435" i="4"/>
  <c r="P435" i="4"/>
  <c r="O435" i="4"/>
  <c r="N435" i="4"/>
  <c r="H435" i="4"/>
  <c r="G435" i="4"/>
  <c r="F435" i="4"/>
  <c r="D435" i="4"/>
  <c r="A435" i="4"/>
  <c r="S434" i="4"/>
  <c r="R434" i="4"/>
  <c r="Q434" i="4"/>
  <c r="P434" i="4"/>
  <c r="O434" i="4"/>
  <c r="N434" i="4"/>
  <c r="H434" i="4"/>
  <c r="G434" i="4"/>
  <c r="F434" i="4"/>
  <c r="D434" i="4"/>
  <c r="A434" i="4"/>
  <c r="S433" i="4"/>
  <c r="R433" i="4"/>
  <c r="Q433" i="4"/>
  <c r="P433" i="4"/>
  <c r="O433" i="4"/>
  <c r="N433" i="4"/>
  <c r="H433" i="4"/>
  <c r="G433" i="4"/>
  <c r="F433" i="4"/>
  <c r="D433" i="4"/>
  <c r="A433" i="4"/>
  <c r="S432" i="4"/>
  <c r="R432" i="4"/>
  <c r="Q432" i="4"/>
  <c r="P432" i="4"/>
  <c r="O432" i="4"/>
  <c r="N432" i="4"/>
  <c r="H432" i="4"/>
  <c r="G432" i="4"/>
  <c r="F432" i="4"/>
  <c r="D432" i="4"/>
  <c r="A432" i="4"/>
  <c r="S431" i="4"/>
  <c r="R431" i="4"/>
  <c r="Q431" i="4"/>
  <c r="P431" i="4"/>
  <c r="O431" i="4"/>
  <c r="N431" i="4"/>
  <c r="H431" i="4"/>
  <c r="G431" i="4"/>
  <c r="F431" i="4"/>
  <c r="D431" i="4"/>
  <c r="A431" i="4"/>
  <c r="S430" i="4"/>
  <c r="R430" i="4"/>
  <c r="Q430" i="4"/>
  <c r="P430" i="4"/>
  <c r="O430" i="4"/>
  <c r="N430" i="4"/>
  <c r="H430" i="4"/>
  <c r="G430" i="4"/>
  <c r="F430" i="4"/>
  <c r="D430" i="4"/>
  <c r="A430" i="4"/>
  <c r="S429" i="4"/>
  <c r="R429" i="4"/>
  <c r="Q429" i="4"/>
  <c r="P429" i="4"/>
  <c r="O429" i="4"/>
  <c r="N429" i="4"/>
  <c r="H429" i="4"/>
  <c r="G429" i="4"/>
  <c r="F429" i="4"/>
  <c r="D429" i="4"/>
  <c r="A429" i="4"/>
  <c r="S428" i="4"/>
  <c r="R428" i="4"/>
  <c r="Q428" i="4"/>
  <c r="P428" i="4"/>
  <c r="O428" i="4"/>
  <c r="N428" i="4"/>
  <c r="H428" i="4"/>
  <c r="G428" i="4"/>
  <c r="F428" i="4"/>
  <c r="D428" i="4"/>
  <c r="A428" i="4"/>
  <c r="S427" i="4"/>
  <c r="R427" i="4"/>
  <c r="Q427" i="4"/>
  <c r="P427" i="4"/>
  <c r="O427" i="4"/>
  <c r="N427" i="4"/>
  <c r="H427" i="4"/>
  <c r="G427" i="4"/>
  <c r="F427" i="4"/>
  <c r="D427" i="4"/>
  <c r="A427" i="4"/>
  <c r="S426" i="4"/>
  <c r="R426" i="4"/>
  <c r="Q426" i="4"/>
  <c r="P426" i="4"/>
  <c r="O426" i="4"/>
  <c r="N426" i="4"/>
  <c r="H426" i="4"/>
  <c r="G426" i="4"/>
  <c r="F426" i="4"/>
  <c r="D426" i="4"/>
  <c r="A426" i="4"/>
  <c r="S425" i="4"/>
  <c r="R425" i="4"/>
  <c r="Q425" i="4"/>
  <c r="P425" i="4"/>
  <c r="O425" i="4"/>
  <c r="N425" i="4"/>
  <c r="H425" i="4"/>
  <c r="G425" i="4"/>
  <c r="F425" i="4"/>
  <c r="D425" i="4"/>
  <c r="A425" i="4"/>
  <c r="S424" i="4"/>
  <c r="R424" i="4"/>
  <c r="Q424" i="4"/>
  <c r="P424" i="4"/>
  <c r="O424" i="4"/>
  <c r="N424" i="4"/>
  <c r="H424" i="4"/>
  <c r="G424" i="4"/>
  <c r="F424" i="4"/>
  <c r="D424" i="4"/>
  <c r="A424" i="4"/>
  <c r="S423" i="4"/>
  <c r="R423" i="4"/>
  <c r="Q423" i="4"/>
  <c r="P423" i="4"/>
  <c r="O423" i="4"/>
  <c r="N423" i="4"/>
  <c r="H423" i="4"/>
  <c r="G423" i="4"/>
  <c r="F423" i="4"/>
  <c r="D423" i="4"/>
  <c r="A423" i="4"/>
  <c r="S422" i="4"/>
  <c r="R422" i="4"/>
  <c r="Q422" i="4"/>
  <c r="P422" i="4"/>
  <c r="O422" i="4"/>
  <c r="N422" i="4"/>
  <c r="H422" i="4"/>
  <c r="G422" i="4"/>
  <c r="F422" i="4"/>
  <c r="D422" i="4"/>
  <c r="A422" i="4"/>
  <c r="S421" i="4"/>
  <c r="R421" i="4"/>
  <c r="Q421" i="4"/>
  <c r="P421" i="4"/>
  <c r="O421" i="4"/>
  <c r="N421" i="4"/>
  <c r="H421" i="4"/>
  <c r="G421" i="4"/>
  <c r="F421" i="4"/>
  <c r="D421" i="4"/>
  <c r="A421" i="4"/>
  <c r="S420" i="4"/>
  <c r="R420" i="4"/>
  <c r="Q420" i="4"/>
  <c r="P420" i="4"/>
  <c r="O420" i="4"/>
  <c r="N420" i="4"/>
  <c r="H420" i="4"/>
  <c r="G420" i="4"/>
  <c r="F420" i="4"/>
  <c r="D420" i="4"/>
  <c r="A420" i="4"/>
  <c r="S419" i="4"/>
  <c r="R419" i="4"/>
  <c r="Q419" i="4"/>
  <c r="P419" i="4"/>
  <c r="O419" i="4"/>
  <c r="N419" i="4"/>
  <c r="H419" i="4"/>
  <c r="G419" i="4"/>
  <c r="F419" i="4"/>
  <c r="D419" i="4"/>
  <c r="A419" i="4"/>
  <c r="S418" i="4"/>
  <c r="R418" i="4"/>
  <c r="Q418" i="4"/>
  <c r="P418" i="4"/>
  <c r="O418" i="4"/>
  <c r="N418" i="4"/>
  <c r="H418" i="4"/>
  <c r="G418" i="4"/>
  <c r="F418" i="4"/>
  <c r="D418" i="4"/>
  <c r="A418" i="4"/>
  <c r="S417" i="4"/>
  <c r="R417" i="4"/>
  <c r="Q417" i="4"/>
  <c r="P417" i="4"/>
  <c r="O417" i="4"/>
  <c r="N417" i="4"/>
  <c r="H417" i="4"/>
  <c r="G417" i="4"/>
  <c r="F417" i="4"/>
  <c r="D417" i="4"/>
  <c r="A417" i="4"/>
  <c r="S416" i="4"/>
  <c r="R416" i="4"/>
  <c r="Q416" i="4"/>
  <c r="P416" i="4"/>
  <c r="O416" i="4"/>
  <c r="N416" i="4"/>
  <c r="H416" i="4"/>
  <c r="G416" i="4"/>
  <c r="F416" i="4"/>
  <c r="D416" i="4"/>
  <c r="A416" i="4"/>
  <c r="S415" i="4"/>
  <c r="R415" i="4"/>
  <c r="Q415" i="4"/>
  <c r="P415" i="4"/>
  <c r="O415" i="4"/>
  <c r="N415" i="4"/>
  <c r="H415" i="4"/>
  <c r="G415" i="4"/>
  <c r="F415" i="4"/>
  <c r="D415" i="4"/>
  <c r="A415" i="4"/>
  <c r="S414" i="4"/>
  <c r="R414" i="4"/>
  <c r="Q414" i="4"/>
  <c r="P414" i="4"/>
  <c r="O414" i="4"/>
  <c r="N414" i="4"/>
  <c r="H414" i="4"/>
  <c r="G414" i="4"/>
  <c r="F414" i="4"/>
  <c r="D414" i="4"/>
  <c r="A414" i="4"/>
  <c r="S413" i="4"/>
  <c r="R413" i="4"/>
  <c r="Q413" i="4"/>
  <c r="P413" i="4"/>
  <c r="O413" i="4"/>
  <c r="N413" i="4"/>
  <c r="H413" i="4"/>
  <c r="G413" i="4"/>
  <c r="F413" i="4"/>
  <c r="D413" i="4"/>
  <c r="A413" i="4"/>
  <c r="S412" i="4"/>
  <c r="R412" i="4"/>
  <c r="Q412" i="4"/>
  <c r="P412" i="4"/>
  <c r="O412" i="4"/>
  <c r="N412" i="4"/>
  <c r="H412" i="4"/>
  <c r="G412" i="4"/>
  <c r="F412" i="4"/>
  <c r="D412" i="4"/>
  <c r="A412" i="4"/>
  <c r="S411" i="4"/>
  <c r="R411" i="4"/>
  <c r="Q411" i="4"/>
  <c r="P411" i="4"/>
  <c r="O411" i="4"/>
  <c r="N411" i="4"/>
  <c r="H411" i="4"/>
  <c r="G411" i="4"/>
  <c r="F411" i="4"/>
  <c r="D411" i="4"/>
  <c r="A411" i="4"/>
  <c r="S410" i="4"/>
  <c r="R410" i="4"/>
  <c r="Q410" i="4"/>
  <c r="P410" i="4"/>
  <c r="O410" i="4"/>
  <c r="N410" i="4"/>
  <c r="H410" i="4"/>
  <c r="G410" i="4"/>
  <c r="F410" i="4"/>
  <c r="D410" i="4"/>
  <c r="A410" i="4"/>
  <c r="S409" i="4"/>
  <c r="R409" i="4"/>
  <c r="Q409" i="4"/>
  <c r="P409" i="4"/>
  <c r="O409" i="4"/>
  <c r="N409" i="4"/>
  <c r="H409" i="4"/>
  <c r="G409" i="4"/>
  <c r="F409" i="4"/>
  <c r="D409" i="4"/>
  <c r="A409" i="4"/>
  <c r="S408" i="4"/>
  <c r="R408" i="4"/>
  <c r="Q408" i="4"/>
  <c r="P408" i="4"/>
  <c r="O408" i="4"/>
  <c r="N408" i="4"/>
  <c r="H408" i="4"/>
  <c r="G408" i="4"/>
  <c r="F408" i="4"/>
  <c r="D408" i="4"/>
  <c r="A408" i="4"/>
  <c r="S407" i="4"/>
  <c r="R407" i="4"/>
  <c r="Q407" i="4"/>
  <c r="P407" i="4"/>
  <c r="O407" i="4"/>
  <c r="N407" i="4"/>
  <c r="H407" i="4"/>
  <c r="G407" i="4"/>
  <c r="F407" i="4"/>
  <c r="D407" i="4"/>
  <c r="A407" i="4"/>
  <c r="S406" i="4"/>
  <c r="R406" i="4"/>
  <c r="Q406" i="4"/>
  <c r="P406" i="4"/>
  <c r="O406" i="4"/>
  <c r="N406" i="4"/>
  <c r="H406" i="4"/>
  <c r="G406" i="4"/>
  <c r="F406" i="4"/>
  <c r="D406" i="4"/>
  <c r="A406" i="4"/>
  <c r="S405" i="4"/>
  <c r="R405" i="4"/>
  <c r="Q405" i="4"/>
  <c r="P405" i="4"/>
  <c r="O405" i="4"/>
  <c r="N405" i="4"/>
  <c r="H405" i="4"/>
  <c r="G405" i="4"/>
  <c r="F405" i="4"/>
  <c r="D405" i="4"/>
  <c r="A405" i="4"/>
  <c r="S404" i="4"/>
  <c r="R404" i="4"/>
  <c r="Q404" i="4"/>
  <c r="P404" i="4"/>
  <c r="O404" i="4"/>
  <c r="N404" i="4"/>
  <c r="H404" i="4"/>
  <c r="G404" i="4"/>
  <c r="F404" i="4"/>
  <c r="D404" i="4"/>
  <c r="A404" i="4"/>
  <c r="S403" i="4"/>
  <c r="R403" i="4"/>
  <c r="Q403" i="4"/>
  <c r="P403" i="4"/>
  <c r="O403" i="4"/>
  <c r="N403" i="4"/>
  <c r="H403" i="4"/>
  <c r="G403" i="4"/>
  <c r="F403" i="4"/>
  <c r="D403" i="4"/>
  <c r="A403" i="4"/>
  <c r="S402" i="4"/>
  <c r="R402" i="4"/>
  <c r="Q402" i="4"/>
  <c r="P402" i="4"/>
  <c r="O402" i="4"/>
  <c r="N402" i="4"/>
  <c r="H402" i="4"/>
  <c r="G402" i="4"/>
  <c r="F402" i="4"/>
  <c r="D402" i="4"/>
  <c r="A402" i="4"/>
  <c r="S401" i="4"/>
  <c r="R401" i="4"/>
  <c r="Q401" i="4"/>
  <c r="P401" i="4"/>
  <c r="O401" i="4"/>
  <c r="N401" i="4"/>
  <c r="H401" i="4"/>
  <c r="G401" i="4"/>
  <c r="F401" i="4"/>
  <c r="D401" i="4"/>
  <c r="A401" i="4"/>
  <c r="S400" i="4"/>
  <c r="R400" i="4"/>
  <c r="Q400" i="4"/>
  <c r="P400" i="4"/>
  <c r="O400" i="4"/>
  <c r="N400" i="4"/>
  <c r="H400" i="4"/>
  <c r="G400" i="4"/>
  <c r="F400" i="4"/>
  <c r="D400" i="4"/>
  <c r="A400" i="4"/>
  <c r="S399" i="4"/>
  <c r="R399" i="4"/>
  <c r="Q399" i="4"/>
  <c r="P399" i="4"/>
  <c r="O399" i="4"/>
  <c r="N399" i="4"/>
  <c r="H399" i="4"/>
  <c r="G399" i="4"/>
  <c r="F399" i="4"/>
  <c r="D399" i="4"/>
  <c r="A399" i="4"/>
  <c r="S398" i="4"/>
  <c r="R398" i="4"/>
  <c r="Q398" i="4"/>
  <c r="P398" i="4"/>
  <c r="O398" i="4"/>
  <c r="N398" i="4"/>
  <c r="H398" i="4"/>
  <c r="G398" i="4"/>
  <c r="F398" i="4"/>
  <c r="D398" i="4"/>
  <c r="A398" i="4"/>
  <c r="S397" i="4"/>
  <c r="R397" i="4"/>
  <c r="Q397" i="4"/>
  <c r="P397" i="4"/>
  <c r="O397" i="4"/>
  <c r="N397" i="4"/>
  <c r="H397" i="4"/>
  <c r="G397" i="4"/>
  <c r="F397" i="4"/>
  <c r="D397" i="4"/>
  <c r="A397" i="4"/>
  <c r="S396" i="4"/>
  <c r="R396" i="4"/>
  <c r="Q396" i="4"/>
  <c r="P396" i="4"/>
  <c r="O396" i="4"/>
  <c r="N396" i="4"/>
  <c r="H396" i="4"/>
  <c r="G396" i="4"/>
  <c r="F396" i="4"/>
  <c r="D396" i="4"/>
  <c r="A396" i="4"/>
  <c r="S395" i="4"/>
  <c r="R395" i="4"/>
  <c r="Q395" i="4"/>
  <c r="P395" i="4"/>
  <c r="O395" i="4"/>
  <c r="N395" i="4"/>
  <c r="H395" i="4"/>
  <c r="G395" i="4"/>
  <c r="F395" i="4"/>
  <c r="D395" i="4"/>
  <c r="A395" i="4"/>
  <c r="S394" i="4"/>
  <c r="R394" i="4"/>
  <c r="Q394" i="4"/>
  <c r="P394" i="4"/>
  <c r="O394" i="4"/>
  <c r="N394" i="4"/>
  <c r="H394" i="4"/>
  <c r="G394" i="4"/>
  <c r="F394" i="4"/>
  <c r="D394" i="4"/>
  <c r="A394" i="4"/>
  <c r="S393" i="4"/>
  <c r="R393" i="4"/>
  <c r="Q393" i="4"/>
  <c r="P393" i="4"/>
  <c r="O393" i="4"/>
  <c r="N393" i="4"/>
  <c r="H393" i="4"/>
  <c r="G393" i="4"/>
  <c r="F393" i="4"/>
  <c r="D393" i="4"/>
  <c r="A393" i="4"/>
  <c r="S392" i="4"/>
  <c r="R392" i="4"/>
  <c r="Q392" i="4"/>
  <c r="P392" i="4"/>
  <c r="O392" i="4"/>
  <c r="N392" i="4"/>
  <c r="H392" i="4"/>
  <c r="G392" i="4"/>
  <c r="F392" i="4"/>
  <c r="D392" i="4"/>
  <c r="A392" i="4"/>
  <c r="S391" i="4"/>
  <c r="R391" i="4"/>
  <c r="Q391" i="4"/>
  <c r="P391" i="4"/>
  <c r="O391" i="4"/>
  <c r="N391" i="4"/>
  <c r="H391" i="4"/>
  <c r="G391" i="4"/>
  <c r="F391" i="4"/>
  <c r="D391" i="4"/>
  <c r="A391" i="4"/>
  <c r="S390" i="4"/>
  <c r="R390" i="4"/>
  <c r="Q390" i="4"/>
  <c r="P390" i="4"/>
  <c r="O390" i="4"/>
  <c r="N390" i="4"/>
  <c r="H390" i="4"/>
  <c r="G390" i="4"/>
  <c r="F390" i="4"/>
  <c r="D390" i="4"/>
  <c r="A390" i="4"/>
  <c r="S389" i="4"/>
  <c r="R389" i="4"/>
  <c r="Q389" i="4"/>
  <c r="P389" i="4"/>
  <c r="O389" i="4"/>
  <c r="N389" i="4"/>
  <c r="H389" i="4"/>
  <c r="G389" i="4"/>
  <c r="F389" i="4"/>
  <c r="D389" i="4"/>
  <c r="A389" i="4"/>
  <c r="S388" i="4"/>
  <c r="R388" i="4"/>
  <c r="Q388" i="4"/>
  <c r="P388" i="4"/>
  <c r="O388" i="4"/>
  <c r="N388" i="4"/>
  <c r="H388" i="4"/>
  <c r="G388" i="4"/>
  <c r="F388" i="4"/>
  <c r="D388" i="4"/>
  <c r="A388" i="4"/>
  <c r="S387" i="4"/>
  <c r="R387" i="4"/>
  <c r="Q387" i="4"/>
  <c r="P387" i="4"/>
  <c r="O387" i="4"/>
  <c r="N387" i="4"/>
  <c r="H387" i="4"/>
  <c r="G387" i="4"/>
  <c r="F387" i="4"/>
  <c r="D387" i="4"/>
  <c r="A387" i="4"/>
  <c r="S386" i="4"/>
  <c r="R386" i="4"/>
  <c r="Q386" i="4"/>
  <c r="P386" i="4"/>
  <c r="O386" i="4"/>
  <c r="N386" i="4"/>
  <c r="H386" i="4"/>
  <c r="G386" i="4"/>
  <c r="F386" i="4"/>
  <c r="D386" i="4"/>
  <c r="A386" i="4"/>
  <c r="S385" i="4"/>
  <c r="R385" i="4"/>
  <c r="Q385" i="4"/>
  <c r="P385" i="4"/>
  <c r="O385" i="4"/>
  <c r="N385" i="4"/>
  <c r="H385" i="4"/>
  <c r="G385" i="4"/>
  <c r="F385" i="4"/>
  <c r="D385" i="4"/>
  <c r="A385" i="4"/>
  <c r="S384" i="4"/>
  <c r="R384" i="4"/>
  <c r="Q384" i="4"/>
  <c r="P384" i="4"/>
  <c r="O384" i="4"/>
  <c r="N384" i="4"/>
  <c r="H384" i="4"/>
  <c r="G384" i="4"/>
  <c r="F384" i="4"/>
  <c r="D384" i="4"/>
  <c r="A384" i="4"/>
  <c r="S383" i="4"/>
  <c r="R383" i="4"/>
  <c r="Q383" i="4"/>
  <c r="P383" i="4"/>
  <c r="O383" i="4"/>
  <c r="N383" i="4"/>
  <c r="H383" i="4"/>
  <c r="G383" i="4"/>
  <c r="F383" i="4"/>
  <c r="D383" i="4"/>
  <c r="A383" i="4"/>
  <c r="S382" i="4"/>
  <c r="R382" i="4"/>
  <c r="Q382" i="4"/>
  <c r="P382" i="4"/>
  <c r="O382" i="4"/>
  <c r="N382" i="4"/>
  <c r="H382" i="4"/>
  <c r="G382" i="4"/>
  <c r="F382" i="4"/>
  <c r="D382" i="4"/>
  <c r="A382" i="4"/>
  <c r="S381" i="4"/>
  <c r="R381" i="4"/>
  <c r="Q381" i="4"/>
  <c r="P381" i="4"/>
  <c r="O381" i="4"/>
  <c r="N381" i="4"/>
  <c r="H381" i="4"/>
  <c r="G381" i="4"/>
  <c r="F381" i="4"/>
  <c r="D381" i="4"/>
  <c r="A381" i="4"/>
  <c r="S380" i="4"/>
  <c r="R380" i="4"/>
  <c r="Q380" i="4"/>
  <c r="P380" i="4"/>
  <c r="O380" i="4"/>
  <c r="N380" i="4"/>
  <c r="H380" i="4"/>
  <c r="G380" i="4"/>
  <c r="F380" i="4"/>
  <c r="D380" i="4"/>
  <c r="A380" i="4"/>
  <c r="S379" i="4"/>
  <c r="R379" i="4"/>
  <c r="Q379" i="4"/>
  <c r="P379" i="4"/>
  <c r="O379" i="4"/>
  <c r="N379" i="4"/>
  <c r="H379" i="4"/>
  <c r="G379" i="4"/>
  <c r="F379" i="4"/>
  <c r="D379" i="4"/>
  <c r="A379" i="4"/>
  <c r="S378" i="4"/>
  <c r="R378" i="4"/>
  <c r="Q378" i="4"/>
  <c r="P378" i="4"/>
  <c r="O378" i="4"/>
  <c r="N378" i="4"/>
  <c r="H378" i="4"/>
  <c r="G378" i="4"/>
  <c r="F378" i="4"/>
  <c r="D378" i="4"/>
  <c r="A378" i="4"/>
  <c r="S377" i="4"/>
  <c r="R377" i="4"/>
  <c r="Q377" i="4"/>
  <c r="P377" i="4"/>
  <c r="O377" i="4"/>
  <c r="N377" i="4"/>
  <c r="H377" i="4"/>
  <c r="G377" i="4"/>
  <c r="F377" i="4"/>
  <c r="D377" i="4"/>
  <c r="A377" i="4"/>
  <c r="S376" i="4"/>
  <c r="R376" i="4"/>
  <c r="Q376" i="4"/>
  <c r="P376" i="4"/>
  <c r="O376" i="4"/>
  <c r="N376" i="4"/>
  <c r="H376" i="4"/>
  <c r="G376" i="4"/>
  <c r="F376" i="4"/>
  <c r="D376" i="4"/>
  <c r="A376" i="4"/>
  <c r="S375" i="4"/>
  <c r="R375" i="4"/>
  <c r="Q375" i="4"/>
  <c r="P375" i="4"/>
  <c r="O375" i="4"/>
  <c r="N375" i="4"/>
  <c r="H375" i="4"/>
  <c r="G375" i="4"/>
  <c r="F375" i="4"/>
  <c r="D375" i="4"/>
  <c r="A375" i="4"/>
  <c r="S374" i="4"/>
  <c r="R374" i="4"/>
  <c r="Q374" i="4"/>
  <c r="P374" i="4"/>
  <c r="O374" i="4"/>
  <c r="N374" i="4"/>
  <c r="H374" i="4"/>
  <c r="G374" i="4"/>
  <c r="F374" i="4"/>
  <c r="D374" i="4"/>
  <c r="A374" i="4"/>
  <c r="S373" i="4"/>
  <c r="R373" i="4"/>
  <c r="Q373" i="4"/>
  <c r="P373" i="4"/>
  <c r="O373" i="4"/>
  <c r="N373" i="4"/>
  <c r="H373" i="4"/>
  <c r="G373" i="4"/>
  <c r="F373" i="4"/>
  <c r="D373" i="4"/>
  <c r="A373" i="4"/>
  <c r="S372" i="4"/>
  <c r="R372" i="4"/>
  <c r="Q372" i="4"/>
  <c r="P372" i="4"/>
  <c r="O372" i="4"/>
  <c r="N372" i="4"/>
  <c r="H372" i="4"/>
  <c r="G372" i="4"/>
  <c r="F372" i="4"/>
  <c r="D372" i="4"/>
  <c r="A372" i="4"/>
  <c r="S371" i="4"/>
  <c r="R371" i="4"/>
  <c r="Q371" i="4"/>
  <c r="P371" i="4"/>
  <c r="O371" i="4"/>
  <c r="N371" i="4"/>
  <c r="H371" i="4"/>
  <c r="G371" i="4"/>
  <c r="F371" i="4"/>
  <c r="D371" i="4"/>
  <c r="A371" i="4"/>
  <c r="S370" i="4"/>
  <c r="R370" i="4"/>
  <c r="Q370" i="4"/>
  <c r="P370" i="4"/>
  <c r="O370" i="4"/>
  <c r="N370" i="4"/>
  <c r="H370" i="4"/>
  <c r="G370" i="4"/>
  <c r="F370" i="4"/>
  <c r="D370" i="4"/>
  <c r="A370" i="4"/>
  <c r="S369" i="4"/>
  <c r="R369" i="4"/>
  <c r="Q369" i="4"/>
  <c r="P369" i="4"/>
  <c r="O369" i="4"/>
  <c r="N369" i="4"/>
  <c r="H369" i="4"/>
  <c r="G369" i="4"/>
  <c r="F369" i="4"/>
  <c r="D369" i="4"/>
  <c r="A369" i="4"/>
  <c r="S368" i="4"/>
  <c r="R368" i="4"/>
  <c r="Q368" i="4"/>
  <c r="P368" i="4"/>
  <c r="O368" i="4"/>
  <c r="N368" i="4"/>
  <c r="H368" i="4"/>
  <c r="G368" i="4"/>
  <c r="F368" i="4"/>
  <c r="D368" i="4"/>
  <c r="A368" i="4"/>
  <c r="S367" i="4"/>
  <c r="R367" i="4"/>
  <c r="Q367" i="4"/>
  <c r="P367" i="4"/>
  <c r="O367" i="4"/>
  <c r="N367" i="4"/>
  <c r="H367" i="4"/>
  <c r="G367" i="4"/>
  <c r="F367" i="4"/>
  <c r="D367" i="4"/>
  <c r="A367" i="4"/>
  <c r="S366" i="4"/>
  <c r="R366" i="4"/>
  <c r="Q366" i="4"/>
  <c r="P366" i="4"/>
  <c r="O366" i="4"/>
  <c r="N366" i="4"/>
  <c r="H366" i="4"/>
  <c r="G366" i="4"/>
  <c r="F366" i="4"/>
  <c r="D366" i="4"/>
  <c r="A366" i="4"/>
  <c r="S365" i="4"/>
  <c r="R365" i="4"/>
  <c r="Q365" i="4"/>
  <c r="P365" i="4"/>
  <c r="O365" i="4"/>
  <c r="N365" i="4"/>
  <c r="H365" i="4"/>
  <c r="G365" i="4"/>
  <c r="F365" i="4"/>
  <c r="D365" i="4"/>
  <c r="A365" i="4"/>
  <c r="S364" i="4"/>
  <c r="R364" i="4"/>
  <c r="Q364" i="4"/>
  <c r="P364" i="4"/>
  <c r="O364" i="4"/>
  <c r="N364" i="4"/>
  <c r="H364" i="4"/>
  <c r="G364" i="4"/>
  <c r="F364" i="4"/>
  <c r="D364" i="4"/>
  <c r="A364" i="4"/>
  <c r="S363" i="4"/>
  <c r="R363" i="4"/>
  <c r="Q363" i="4"/>
  <c r="P363" i="4"/>
  <c r="O363" i="4"/>
  <c r="N363" i="4"/>
  <c r="H363" i="4"/>
  <c r="G363" i="4"/>
  <c r="F363" i="4"/>
  <c r="D363" i="4"/>
  <c r="A363" i="4"/>
  <c r="S362" i="4"/>
  <c r="R362" i="4"/>
  <c r="Q362" i="4"/>
  <c r="P362" i="4"/>
  <c r="O362" i="4"/>
  <c r="N362" i="4"/>
  <c r="H362" i="4"/>
  <c r="G362" i="4"/>
  <c r="F362" i="4"/>
  <c r="D362" i="4"/>
  <c r="A362" i="4"/>
  <c r="S361" i="4"/>
  <c r="R361" i="4"/>
  <c r="Q361" i="4"/>
  <c r="P361" i="4"/>
  <c r="O361" i="4"/>
  <c r="N361" i="4"/>
  <c r="H361" i="4"/>
  <c r="G361" i="4"/>
  <c r="F361" i="4"/>
  <c r="D361" i="4"/>
  <c r="A361" i="4"/>
  <c r="S360" i="4"/>
  <c r="R360" i="4"/>
  <c r="Q360" i="4"/>
  <c r="P360" i="4"/>
  <c r="O360" i="4"/>
  <c r="N360" i="4"/>
  <c r="H360" i="4"/>
  <c r="G360" i="4"/>
  <c r="F360" i="4"/>
  <c r="D360" i="4"/>
  <c r="A360" i="4"/>
  <c r="S359" i="4"/>
  <c r="R359" i="4"/>
  <c r="Q359" i="4"/>
  <c r="P359" i="4"/>
  <c r="O359" i="4"/>
  <c r="N359" i="4"/>
  <c r="H359" i="4"/>
  <c r="G359" i="4"/>
  <c r="F359" i="4"/>
  <c r="D359" i="4"/>
  <c r="A359" i="4"/>
  <c r="S358" i="4"/>
  <c r="R358" i="4"/>
  <c r="Q358" i="4"/>
  <c r="P358" i="4"/>
  <c r="O358" i="4"/>
  <c r="N358" i="4"/>
  <c r="H358" i="4"/>
  <c r="G358" i="4"/>
  <c r="F358" i="4"/>
  <c r="D358" i="4"/>
  <c r="A358" i="4"/>
  <c r="S357" i="4"/>
  <c r="R357" i="4"/>
  <c r="Q357" i="4"/>
  <c r="P357" i="4"/>
  <c r="O357" i="4"/>
  <c r="N357" i="4"/>
  <c r="H357" i="4"/>
  <c r="G357" i="4"/>
  <c r="F357" i="4"/>
  <c r="D357" i="4"/>
  <c r="A357" i="4"/>
  <c r="S356" i="4"/>
  <c r="R356" i="4"/>
  <c r="Q356" i="4"/>
  <c r="P356" i="4"/>
  <c r="O356" i="4"/>
  <c r="N356" i="4"/>
  <c r="H356" i="4"/>
  <c r="G356" i="4"/>
  <c r="F356" i="4"/>
  <c r="D356" i="4"/>
  <c r="A356" i="4"/>
  <c r="S355" i="4"/>
  <c r="R355" i="4"/>
  <c r="Q355" i="4"/>
  <c r="P355" i="4"/>
  <c r="O355" i="4"/>
  <c r="N355" i="4"/>
  <c r="H355" i="4"/>
  <c r="G355" i="4"/>
  <c r="F355" i="4"/>
  <c r="D355" i="4"/>
  <c r="A355" i="4"/>
  <c r="S354" i="4"/>
  <c r="R354" i="4"/>
  <c r="Q354" i="4"/>
  <c r="P354" i="4"/>
  <c r="O354" i="4"/>
  <c r="N354" i="4"/>
  <c r="H354" i="4"/>
  <c r="G354" i="4"/>
  <c r="F354" i="4"/>
  <c r="D354" i="4"/>
  <c r="A354" i="4"/>
  <c r="S353" i="4"/>
  <c r="R353" i="4"/>
  <c r="Q353" i="4"/>
  <c r="P353" i="4"/>
  <c r="O353" i="4"/>
  <c r="N353" i="4"/>
  <c r="H353" i="4"/>
  <c r="G353" i="4"/>
  <c r="F353" i="4"/>
  <c r="D353" i="4"/>
  <c r="A353" i="4"/>
  <c r="S352" i="4"/>
  <c r="R352" i="4"/>
  <c r="Q352" i="4"/>
  <c r="P352" i="4"/>
  <c r="O352" i="4"/>
  <c r="N352" i="4"/>
  <c r="H352" i="4"/>
  <c r="G352" i="4"/>
  <c r="F352" i="4"/>
  <c r="D352" i="4"/>
  <c r="A352" i="4"/>
  <c r="S351" i="4"/>
  <c r="R351" i="4"/>
  <c r="Q351" i="4"/>
  <c r="P351" i="4"/>
  <c r="O351" i="4"/>
  <c r="N351" i="4"/>
  <c r="H351" i="4"/>
  <c r="G351" i="4"/>
  <c r="F351" i="4"/>
  <c r="D351" i="4"/>
  <c r="A351" i="4"/>
  <c r="S350" i="4"/>
  <c r="R350" i="4"/>
  <c r="Q350" i="4"/>
  <c r="P350" i="4"/>
  <c r="O350" i="4"/>
  <c r="N350" i="4"/>
  <c r="H350" i="4"/>
  <c r="G350" i="4"/>
  <c r="F350" i="4"/>
  <c r="D350" i="4"/>
  <c r="A350" i="4"/>
  <c r="S349" i="4"/>
  <c r="R349" i="4"/>
  <c r="Q349" i="4"/>
  <c r="P349" i="4"/>
  <c r="O349" i="4"/>
  <c r="N349" i="4"/>
  <c r="H349" i="4"/>
  <c r="G349" i="4"/>
  <c r="F349" i="4"/>
  <c r="D349" i="4"/>
  <c r="A349" i="4"/>
  <c r="S348" i="4"/>
  <c r="R348" i="4"/>
  <c r="Q348" i="4"/>
  <c r="P348" i="4"/>
  <c r="O348" i="4"/>
  <c r="N348" i="4"/>
  <c r="H348" i="4"/>
  <c r="G348" i="4"/>
  <c r="F348" i="4"/>
  <c r="D348" i="4"/>
  <c r="A348" i="4"/>
  <c r="S347" i="4"/>
  <c r="R347" i="4"/>
  <c r="Q347" i="4"/>
  <c r="P347" i="4"/>
  <c r="O347" i="4"/>
  <c r="N347" i="4"/>
  <c r="H347" i="4"/>
  <c r="G347" i="4"/>
  <c r="F347" i="4"/>
  <c r="D347" i="4"/>
  <c r="A347" i="4"/>
  <c r="S346" i="4"/>
  <c r="R346" i="4"/>
  <c r="Q346" i="4"/>
  <c r="P346" i="4"/>
  <c r="O346" i="4"/>
  <c r="N346" i="4"/>
  <c r="H346" i="4"/>
  <c r="G346" i="4"/>
  <c r="F346" i="4"/>
  <c r="D346" i="4"/>
  <c r="A346" i="4"/>
  <c r="S345" i="4"/>
  <c r="R345" i="4"/>
  <c r="Q345" i="4"/>
  <c r="P345" i="4"/>
  <c r="O345" i="4"/>
  <c r="N345" i="4"/>
  <c r="H345" i="4"/>
  <c r="G345" i="4"/>
  <c r="F345" i="4"/>
  <c r="D345" i="4"/>
  <c r="A345" i="4"/>
  <c r="S344" i="4"/>
  <c r="R344" i="4"/>
  <c r="Q344" i="4"/>
  <c r="P344" i="4"/>
  <c r="O344" i="4"/>
  <c r="N344" i="4"/>
  <c r="H344" i="4"/>
  <c r="G344" i="4"/>
  <c r="F344" i="4"/>
  <c r="D344" i="4"/>
  <c r="A344" i="4"/>
  <c r="S343" i="4"/>
  <c r="R343" i="4"/>
  <c r="Q343" i="4"/>
  <c r="P343" i="4"/>
  <c r="O343" i="4"/>
  <c r="N343" i="4"/>
  <c r="H343" i="4"/>
  <c r="G343" i="4"/>
  <c r="F343" i="4"/>
  <c r="D343" i="4"/>
  <c r="A343" i="4"/>
  <c r="S342" i="4"/>
  <c r="R342" i="4"/>
  <c r="Q342" i="4"/>
  <c r="P342" i="4"/>
  <c r="O342" i="4"/>
  <c r="N342" i="4"/>
  <c r="H342" i="4"/>
  <c r="G342" i="4"/>
  <c r="F342" i="4"/>
  <c r="D342" i="4"/>
  <c r="A342" i="4"/>
  <c r="S341" i="4"/>
  <c r="R341" i="4"/>
  <c r="Q341" i="4"/>
  <c r="P341" i="4"/>
  <c r="O341" i="4"/>
  <c r="N341" i="4"/>
  <c r="H341" i="4"/>
  <c r="G341" i="4"/>
  <c r="F341" i="4"/>
  <c r="D341" i="4"/>
  <c r="A341" i="4"/>
  <c r="S340" i="4"/>
  <c r="R340" i="4"/>
  <c r="Q340" i="4"/>
  <c r="P340" i="4"/>
  <c r="O340" i="4"/>
  <c r="N340" i="4"/>
  <c r="H340" i="4"/>
  <c r="G340" i="4"/>
  <c r="F340" i="4"/>
  <c r="D340" i="4"/>
  <c r="A340" i="4"/>
  <c r="S339" i="4"/>
  <c r="R339" i="4"/>
  <c r="Q339" i="4"/>
  <c r="P339" i="4"/>
  <c r="O339" i="4"/>
  <c r="N339" i="4"/>
  <c r="H339" i="4"/>
  <c r="G339" i="4"/>
  <c r="F339" i="4"/>
  <c r="D339" i="4"/>
  <c r="A339" i="4"/>
  <c r="S338" i="4"/>
  <c r="R338" i="4"/>
  <c r="Q338" i="4"/>
  <c r="P338" i="4"/>
  <c r="O338" i="4"/>
  <c r="N338" i="4"/>
  <c r="H338" i="4"/>
  <c r="G338" i="4"/>
  <c r="F338" i="4"/>
  <c r="D338" i="4"/>
  <c r="A338" i="4"/>
  <c r="S337" i="4"/>
  <c r="R337" i="4"/>
  <c r="Q337" i="4"/>
  <c r="P337" i="4"/>
  <c r="O337" i="4"/>
  <c r="N337" i="4"/>
  <c r="H337" i="4"/>
  <c r="G337" i="4"/>
  <c r="F337" i="4"/>
  <c r="D337" i="4"/>
  <c r="A337" i="4"/>
  <c r="S336" i="4"/>
  <c r="R336" i="4"/>
  <c r="Q336" i="4"/>
  <c r="P336" i="4"/>
  <c r="O336" i="4"/>
  <c r="N336" i="4"/>
  <c r="H336" i="4"/>
  <c r="G336" i="4"/>
  <c r="F336" i="4"/>
  <c r="D336" i="4"/>
  <c r="A336" i="4"/>
  <c r="S335" i="4"/>
  <c r="R335" i="4"/>
  <c r="Q335" i="4"/>
  <c r="P335" i="4"/>
  <c r="O335" i="4"/>
  <c r="N335" i="4"/>
  <c r="H335" i="4"/>
  <c r="G335" i="4"/>
  <c r="F335" i="4"/>
  <c r="D335" i="4"/>
  <c r="A335" i="4"/>
  <c r="S334" i="4"/>
  <c r="R334" i="4"/>
  <c r="Q334" i="4"/>
  <c r="P334" i="4"/>
  <c r="O334" i="4"/>
  <c r="N334" i="4"/>
  <c r="H334" i="4"/>
  <c r="G334" i="4"/>
  <c r="F334" i="4"/>
  <c r="D334" i="4"/>
  <c r="A334" i="4"/>
  <c r="S333" i="4"/>
  <c r="R333" i="4"/>
  <c r="Q333" i="4"/>
  <c r="P333" i="4"/>
  <c r="O333" i="4"/>
  <c r="N333" i="4"/>
  <c r="H333" i="4"/>
  <c r="G333" i="4"/>
  <c r="F333" i="4"/>
  <c r="D333" i="4"/>
  <c r="A333" i="4"/>
  <c r="S332" i="4"/>
  <c r="R332" i="4"/>
  <c r="Q332" i="4"/>
  <c r="P332" i="4"/>
  <c r="O332" i="4"/>
  <c r="N332" i="4"/>
  <c r="H332" i="4"/>
  <c r="G332" i="4"/>
  <c r="F332" i="4"/>
  <c r="D332" i="4"/>
  <c r="A332" i="4"/>
  <c r="S331" i="4"/>
  <c r="R331" i="4"/>
  <c r="Q331" i="4"/>
  <c r="P331" i="4"/>
  <c r="O331" i="4"/>
  <c r="N331" i="4"/>
  <c r="H331" i="4"/>
  <c r="G331" i="4"/>
  <c r="F331" i="4"/>
  <c r="D331" i="4"/>
  <c r="A331" i="4"/>
  <c r="S330" i="4"/>
  <c r="R330" i="4"/>
  <c r="Q330" i="4"/>
  <c r="P330" i="4"/>
  <c r="O330" i="4"/>
  <c r="N330" i="4"/>
  <c r="H330" i="4"/>
  <c r="G330" i="4"/>
  <c r="F330" i="4"/>
  <c r="D330" i="4"/>
  <c r="A330" i="4"/>
  <c r="S329" i="4"/>
  <c r="R329" i="4"/>
  <c r="Q329" i="4"/>
  <c r="P329" i="4"/>
  <c r="O329" i="4"/>
  <c r="N329" i="4"/>
  <c r="H329" i="4"/>
  <c r="G329" i="4"/>
  <c r="F329" i="4"/>
  <c r="D329" i="4"/>
  <c r="A329" i="4"/>
  <c r="S328" i="4"/>
  <c r="R328" i="4"/>
  <c r="Q328" i="4"/>
  <c r="P328" i="4"/>
  <c r="O328" i="4"/>
  <c r="N328" i="4"/>
  <c r="H328" i="4"/>
  <c r="G328" i="4"/>
  <c r="F328" i="4"/>
  <c r="D328" i="4"/>
  <c r="A328" i="4"/>
  <c r="S327" i="4"/>
  <c r="R327" i="4"/>
  <c r="Q327" i="4"/>
  <c r="P327" i="4"/>
  <c r="O327" i="4"/>
  <c r="N327" i="4"/>
  <c r="H327" i="4"/>
  <c r="G327" i="4"/>
  <c r="F327" i="4"/>
  <c r="D327" i="4"/>
  <c r="A327" i="4"/>
  <c r="S326" i="4"/>
  <c r="R326" i="4"/>
  <c r="Q326" i="4"/>
  <c r="P326" i="4"/>
  <c r="O326" i="4"/>
  <c r="N326" i="4"/>
  <c r="H326" i="4"/>
  <c r="G326" i="4"/>
  <c r="F326" i="4"/>
  <c r="D326" i="4"/>
  <c r="A326" i="4"/>
  <c r="S325" i="4"/>
  <c r="R325" i="4"/>
  <c r="Q325" i="4"/>
  <c r="P325" i="4"/>
  <c r="O325" i="4"/>
  <c r="N325" i="4"/>
  <c r="H325" i="4"/>
  <c r="G325" i="4"/>
  <c r="F325" i="4"/>
  <c r="D325" i="4"/>
  <c r="A325" i="4"/>
  <c r="S324" i="4"/>
  <c r="R324" i="4"/>
  <c r="Q324" i="4"/>
  <c r="P324" i="4"/>
  <c r="O324" i="4"/>
  <c r="N324" i="4"/>
  <c r="H324" i="4"/>
  <c r="G324" i="4"/>
  <c r="F324" i="4"/>
  <c r="D324" i="4"/>
  <c r="A324" i="4"/>
  <c r="S323" i="4"/>
  <c r="R323" i="4"/>
  <c r="Q323" i="4"/>
  <c r="P323" i="4"/>
  <c r="O323" i="4"/>
  <c r="N323" i="4"/>
  <c r="H323" i="4"/>
  <c r="G323" i="4"/>
  <c r="F323" i="4"/>
  <c r="D323" i="4"/>
  <c r="A323" i="4"/>
  <c r="S322" i="4"/>
  <c r="R322" i="4"/>
  <c r="Q322" i="4"/>
  <c r="P322" i="4"/>
  <c r="O322" i="4"/>
  <c r="N322" i="4"/>
  <c r="H322" i="4"/>
  <c r="G322" i="4"/>
  <c r="F322" i="4"/>
  <c r="D322" i="4"/>
  <c r="A322" i="4"/>
  <c r="S321" i="4"/>
  <c r="R321" i="4"/>
  <c r="Q321" i="4"/>
  <c r="P321" i="4"/>
  <c r="O321" i="4"/>
  <c r="N321" i="4"/>
  <c r="H321" i="4"/>
  <c r="G321" i="4"/>
  <c r="F321" i="4"/>
  <c r="D321" i="4"/>
  <c r="A321" i="4"/>
  <c r="S320" i="4"/>
  <c r="R320" i="4"/>
  <c r="Q320" i="4"/>
  <c r="P320" i="4"/>
  <c r="O320" i="4"/>
  <c r="N320" i="4"/>
  <c r="H320" i="4"/>
  <c r="G320" i="4"/>
  <c r="F320" i="4"/>
  <c r="D320" i="4"/>
  <c r="A320" i="4"/>
  <c r="S319" i="4"/>
  <c r="R319" i="4"/>
  <c r="Q319" i="4"/>
  <c r="P319" i="4"/>
  <c r="O319" i="4"/>
  <c r="N319" i="4"/>
  <c r="H319" i="4"/>
  <c r="G319" i="4"/>
  <c r="F319" i="4"/>
  <c r="D319" i="4"/>
  <c r="A319" i="4"/>
  <c r="S318" i="4"/>
  <c r="R318" i="4"/>
  <c r="Q318" i="4"/>
  <c r="P318" i="4"/>
  <c r="O318" i="4"/>
  <c r="N318" i="4"/>
  <c r="H318" i="4"/>
  <c r="G318" i="4"/>
  <c r="F318" i="4"/>
  <c r="D318" i="4"/>
  <c r="A318" i="4"/>
  <c r="S317" i="4"/>
  <c r="R317" i="4"/>
  <c r="Q317" i="4"/>
  <c r="P317" i="4"/>
  <c r="O317" i="4"/>
  <c r="N317" i="4"/>
  <c r="H317" i="4"/>
  <c r="G317" i="4"/>
  <c r="F317" i="4"/>
  <c r="D317" i="4"/>
  <c r="A317" i="4"/>
  <c r="S316" i="4"/>
  <c r="R316" i="4"/>
  <c r="Q316" i="4"/>
  <c r="P316" i="4"/>
  <c r="O316" i="4"/>
  <c r="N316" i="4"/>
  <c r="H316" i="4"/>
  <c r="G316" i="4"/>
  <c r="F316" i="4"/>
  <c r="D316" i="4"/>
  <c r="A316" i="4"/>
  <c r="S315" i="4"/>
  <c r="R315" i="4"/>
  <c r="Q315" i="4"/>
  <c r="P315" i="4"/>
  <c r="O315" i="4"/>
  <c r="N315" i="4"/>
  <c r="H315" i="4"/>
  <c r="G315" i="4"/>
  <c r="F315" i="4"/>
  <c r="D315" i="4"/>
  <c r="A315" i="4"/>
  <c r="S314" i="4"/>
  <c r="R314" i="4"/>
  <c r="Q314" i="4"/>
  <c r="P314" i="4"/>
  <c r="O314" i="4"/>
  <c r="N314" i="4"/>
  <c r="H314" i="4"/>
  <c r="G314" i="4"/>
  <c r="F314" i="4"/>
  <c r="D314" i="4"/>
  <c r="A314" i="4"/>
  <c r="S313" i="4"/>
  <c r="R313" i="4"/>
  <c r="Q313" i="4"/>
  <c r="P313" i="4"/>
  <c r="O313" i="4"/>
  <c r="N313" i="4"/>
  <c r="H313" i="4"/>
  <c r="G313" i="4"/>
  <c r="F313" i="4"/>
  <c r="D313" i="4"/>
  <c r="A313" i="4"/>
  <c r="S312" i="4"/>
  <c r="R312" i="4"/>
  <c r="Q312" i="4"/>
  <c r="P312" i="4"/>
  <c r="O312" i="4"/>
  <c r="N312" i="4"/>
  <c r="H312" i="4"/>
  <c r="G312" i="4"/>
  <c r="F312" i="4"/>
  <c r="D312" i="4"/>
  <c r="A312" i="4"/>
  <c r="S311" i="4"/>
  <c r="R311" i="4"/>
  <c r="Q311" i="4"/>
  <c r="P311" i="4"/>
  <c r="O311" i="4"/>
  <c r="N311" i="4"/>
  <c r="H311" i="4"/>
  <c r="G311" i="4"/>
  <c r="F311" i="4"/>
  <c r="D311" i="4"/>
  <c r="A311" i="4"/>
  <c r="S310" i="4"/>
  <c r="R310" i="4"/>
  <c r="Q310" i="4"/>
  <c r="P310" i="4"/>
  <c r="O310" i="4"/>
  <c r="N310" i="4"/>
  <c r="H310" i="4"/>
  <c r="G310" i="4"/>
  <c r="F310" i="4"/>
  <c r="D310" i="4"/>
  <c r="A310" i="4"/>
  <c r="S309" i="4"/>
  <c r="R309" i="4"/>
  <c r="Q309" i="4"/>
  <c r="P309" i="4"/>
  <c r="O309" i="4"/>
  <c r="N309" i="4"/>
  <c r="H309" i="4"/>
  <c r="G309" i="4"/>
  <c r="F309" i="4"/>
  <c r="D309" i="4"/>
  <c r="A309" i="4"/>
  <c r="S308" i="4"/>
  <c r="R308" i="4"/>
  <c r="Q308" i="4"/>
  <c r="P308" i="4"/>
  <c r="O308" i="4"/>
  <c r="N308" i="4"/>
  <c r="H308" i="4"/>
  <c r="G308" i="4"/>
  <c r="F308" i="4"/>
  <c r="D308" i="4"/>
  <c r="A308" i="4"/>
  <c r="S307" i="4"/>
  <c r="R307" i="4"/>
  <c r="Q307" i="4"/>
  <c r="P307" i="4"/>
  <c r="O307" i="4"/>
  <c r="N307" i="4"/>
  <c r="H307" i="4"/>
  <c r="G307" i="4"/>
  <c r="F307" i="4"/>
  <c r="D307" i="4"/>
  <c r="A307" i="4"/>
  <c r="S306" i="4"/>
  <c r="R306" i="4"/>
  <c r="Q306" i="4"/>
  <c r="P306" i="4"/>
  <c r="O306" i="4"/>
  <c r="N306" i="4"/>
  <c r="H306" i="4"/>
  <c r="G306" i="4"/>
  <c r="F306" i="4"/>
  <c r="D306" i="4"/>
  <c r="A306" i="4"/>
  <c r="S305" i="4"/>
  <c r="R305" i="4"/>
  <c r="Q305" i="4"/>
  <c r="P305" i="4"/>
  <c r="O305" i="4"/>
  <c r="N305" i="4"/>
  <c r="H305" i="4"/>
  <c r="G305" i="4"/>
  <c r="F305" i="4"/>
  <c r="D305" i="4"/>
  <c r="A305" i="4"/>
  <c r="S304" i="4"/>
  <c r="R304" i="4"/>
  <c r="Q304" i="4"/>
  <c r="P304" i="4"/>
  <c r="O304" i="4"/>
  <c r="N304" i="4"/>
  <c r="H304" i="4"/>
  <c r="G304" i="4"/>
  <c r="F304" i="4"/>
  <c r="D304" i="4"/>
  <c r="A304" i="4"/>
  <c r="S303" i="4"/>
  <c r="R303" i="4"/>
  <c r="Q303" i="4"/>
  <c r="P303" i="4"/>
  <c r="O303" i="4"/>
  <c r="N303" i="4"/>
  <c r="H303" i="4"/>
  <c r="G303" i="4"/>
  <c r="F303" i="4"/>
  <c r="D303" i="4"/>
  <c r="A303" i="4"/>
  <c r="S302" i="4"/>
  <c r="R302" i="4"/>
  <c r="Q302" i="4"/>
  <c r="P302" i="4"/>
  <c r="O302" i="4"/>
  <c r="N302" i="4"/>
  <c r="H302" i="4"/>
  <c r="G302" i="4"/>
  <c r="F302" i="4"/>
  <c r="D302" i="4"/>
  <c r="A302" i="4"/>
  <c r="S301" i="4"/>
  <c r="R301" i="4"/>
  <c r="Q301" i="4"/>
  <c r="P301" i="4"/>
  <c r="O301" i="4"/>
  <c r="N301" i="4"/>
  <c r="H301" i="4"/>
  <c r="G301" i="4"/>
  <c r="F301" i="4"/>
  <c r="D301" i="4"/>
  <c r="A301" i="4"/>
  <c r="S300" i="4"/>
  <c r="R300" i="4"/>
  <c r="Q300" i="4"/>
  <c r="P300" i="4"/>
  <c r="O300" i="4"/>
  <c r="N300" i="4"/>
  <c r="H300" i="4"/>
  <c r="G300" i="4"/>
  <c r="F300" i="4"/>
  <c r="D300" i="4"/>
  <c r="A300" i="4"/>
  <c r="S299" i="4"/>
  <c r="R299" i="4"/>
  <c r="Q299" i="4"/>
  <c r="P299" i="4"/>
  <c r="O299" i="4"/>
  <c r="N299" i="4"/>
  <c r="H299" i="4"/>
  <c r="G299" i="4"/>
  <c r="F299" i="4"/>
  <c r="D299" i="4"/>
  <c r="A299" i="4"/>
  <c r="S298" i="4"/>
  <c r="R298" i="4"/>
  <c r="Q298" i="4"/>
  <c r="P298" i="4"/>
  <c r="O298" i="4"/>
  <c r="N298" i="4"/>
  <c r="H298" i="4"/>
  <c r="G298" i="4"/>
  <c r="F298" i="4"/>
  <c r="D298" i="4"/>
  <c r="A298" i="4"/>
  <c r="S297" i="4"/>
  <c r="R297" i="4"/>
  <c r="Q297" i="4"/>
  <c r="P297" i="4"/>
  <c r="O297" i="4"/>
  <c r="N297" i="4"/>
  <c r="H297" i="4"/>
  <c r="G297" i="4"/>
  <c r="F297" i="4"/>
  <c r="D297" i="4"/>
  <c r="A297" i="4"/>
  <c r="S296" i="4"/>
  <c r="R296" i="4"/>
  <c r="Q296" i="4"/>
  <c r="P296" i="4"/>
  <c r="O296" i="4"/>
  <c r="N296" i="4"/>
  <c r="H296" i="4"/>
  <c r="G296" i="4"/>
  <c r="F296" i="4"/>
  <c r="D296" i="4"/>
  <c r="A296" i="4"/>
  <c r="S295" i="4"/>
  <c r="R295" i="4"/>
  <c r="Q295" i="4"/>
  <c r="P295" i="4"/>
  <c r="O295" i="4"/>
  <c r="N295" i="4"/>
  <c r="H295" i="4"/>
  <c r="G295" i="4"/>
  <c r="F295" i="4"/>
  <c r="D295" i="4"/>
  <c r="A295" i="4"/>
  <c r="S294" i="4"/>
  <c r="R294" i="4"/>
  <c r="Q294" i="4"/>
  <c r="P294" i="4"/>
  <c r="O294" i="4"/>
  <c r="N294" i="4"/>
  <c r="H294" i="4"/>
  <c r="G294" i="4"/>
  <c r="F294" i="4"/>
  <c r="D294" i="4"/>
  <c r="A294" i="4"/>
  <c r="S293" i="4"/>
  <c r="R293" i="4"/>
  <c r="Q293" i="4"/>
  <c r="P293" i="4"/>
  <c r="O293" i="4"/>
  <c r="N293" i="4"/>
  <c r="H293" i="4"/>
  <c r="G293" i="4"/>
  <c r="F293" i="4"/>
  <c r="D293" i="4"/>
  <c r="A293" i="4"/>
  <c r="S292" i="4"/>
  <c r="R292" i="4"/>
  <c r="Q292" i="4"/>
  <c r="P292" i="4"/>
  <c r="O292" i="4"/>
  <c r="N292" i="4"/>
  <c r="H292" i="4"/>
  <c r="G292" i="4"/>
  <c r="F292" i="4"/>
  <c r="D292" i="4"/>
  <c r="A292" i="4"/>
  <c r="S291" i="4"/>
  <c r="R291" i="4"/>
  <c r="Q291" i="4"/>
  <c r="P291" i="4"/>
  <c r="O291" i="4"/>
  <c r="N291" i="4"/>
  <c r="H291" i="4"/>
  <c r="G291" i="4"/>
  <c r="F291" i="4"/>
  <c r="D291" i="4"/>
  <c r="A291" i="4"/>
  <c r="S290" i="4"/>
  <c r="R290" i="4"/>
  <c r="Q290" i="4"/>
  <c r="P290" i="4"/>
  <c r="O290" i="4"/>
  <c r="N290" i="4"/>
  <c r="H290" i="4"/>
  <c r="G290" i="4"/>
  <c r="F290" i="4"/>
  <c r="D290" i="4"/>
  <c r="A290" i="4"/>
  <c r="S289" i="4"/>
  <c r="R289" i="4"/>
  <c r="Q289" i="4"/>
  <c r="P289" i="4"/>
  <c r="O289" i="4"/>
  <c r="N289" i="4"/>
  <c r="H289" i="4"/>
  <c r="G289" i="4"/>
  <c r="F289" i="4"/>
  <c r="D289" i="4"/>
  <c r="A289" i="4"/>
  <c r="S288" i="4"/>
  <c r="R288" i="4"/>
  <c r="Q288" i="4"/>
  <c r="P288" i="4"/>
  <c r="O288" i="4"/>
  <c r="N288" i="4"/>
  <c r="H288" i="4"/>
  <c r="G288" i="4"/>
  <c r="F288" i="4"/>
  <c r="D288" i="4"/>
  <c r="A288" i="4"/>
  <c r="S287" i="4"/>
  <c r="R287" i="4"/>
  <c r="Q287" i="4"/>
  <c r="P287" i="4"/>
  <c r="O287" i="4"/>
  <c r="N287" i="4"/>
  <c r="H287" i="4"/>
  <c r="G287" i="4"/>
  <c r="F287" i="4"/>
  <c r="D287" i="4"/>
  <c r="A287" i="4"/>
  <c r="S286" i="4"/>
  <c r="R286" i="4"/>
  <c r="Q286" i="4"/>
  <c r="P286" i="4"/>
  <c r="O286" i="4"/>
  <c r="N286" i="4"/>
  <c r="H286" i="4"/>
  <c r="G286" i="4"/>
  <c r="F286" i="4"/>
  <c r="D286" i="4"/>
  <c r="A286" i="4"/>
  <c r="S285" i="4"/>
  <c r="R285" i="4"/>
  <c r="Q285" i="4"/>
  <c r="P285" i="4"/>
  <c r="O285" i="4"/>
  <c r="N285" i="4"/>
  <c r="H285" i="4"/>
  <c r="G285" i="4"/>
  <c r="F285" i="4"/>
  <c r="D285" i="4"/>
  <c r="A285" i="4"/>
  <c r="S284" i="4"/>
  <c r="R284" i="4"/>
  <c r="Q284" i="4"/>
  <c r="P284" i="4"/>
  <c r="O284" i="4"/>
  <c r="N284" i="4"/>
  <c r="H284" i="4"/>
  <c r="G284" i="4"/>
  <c r="F284" i="4"/>
  <c r="D284" i="4"/>
  <c r="A284" i="4"/>
  <c r="S283" i="4"/>
  <c r="R283" i="4"/>
  <c r="Q283" i="4"/>
  <c r="P283" i="4"/>
  <c r="O283" i="4"/>
  <c r="N283" i="4"/>
  <c r="H283" i="4"/>
  <c r="G283" i="4"/>
  <c r="F283" i="4"/>
  <c r="D283" i="4"/>
  <c r="A283" i="4"/>
  <c r="S282" i="4"/>
  <c r="R282" i="4"/>
  <c r="Q282" i="4"/>
  <c r="P282" i="4"/>
  <c r="O282" i="4"/>
  <c r="N282" i="4"/>
  <c r="H282" i="4"/>
  <c r="G282" i="4"/>
  <c r="F282" i="4"/>
  <c r="D282" i="4"/>
  <c r="A282" i="4"/>
  <c r="S281" i="4"/>
  <c r="R281" i="4"/>
  <c r="Q281" i="4"/>
  <c r="P281" i="4"/>
  <c r="O281" i="4"/>
  <c r="N281" i="4"/>
  <c r="H281" i="4"/>
  <c r="G281" i="4"/>
  <c r="F281" i="4"/>
  <c r="D281" i="4"/>
  <c r="A281" i="4"/>
  <c r="S280" i="4"/>
  <c r="R280" i="4"/>
  <c r="Q280" i="4"/>
  <c r="P280" i="4"/>
  <c r="O280" i="4"/>
  <c r="N280" i="4"/>
  <c r="H280" i="4"/>
  <c r="G280" i="4"/>
  <c r="F280" i="4"/>
  <c r="D280" i="4"/>
  <c r="A280" i="4"/>
  <c r="S279" i="4"/>
  <c r="R279" i="4"/>
  <c r="Q279" i="4"/>
  <c r="P279" i="4"/>
  <c r="O279" i="4"/>
  <c r="N279" i="4"/>
  <c r="H279" i="4"/>
  <c r="G279" i="4"/>
  <c r="F279" i="4"/>
  <c r="D279" i="4"/>
  <c r="A279" i="4"/>
  <c r="S278" i="4"/>
  <c r="R278" i="4"/>
  <c r="Q278" i="4"/>
  <c r="P278" i="4"/>
  <c r="O278" i="4"/>
  <c r="N278" i="4"/>
  <c r="H278" i="4"/>
  <c r="G278" i="4"/>
  <c r="F278" i="4"/>
  <c r="D278" i="4"/>
  <c r="A278" i="4"/>
  <c r="S277" i="4"/>
  <c r="R277" i="4"/>
  <c r="Q277" i="4"/>
  <c r="P277" i="4"/>
  <c r="O277" i="4"/>
  <c r="N277" i="4"/>
  <c r="H277" i="4"/>
  <c r="G277" i="4"/>
  <c r="F277" i="4"/>
  <c r="D277" i="4"/>
  <c r="A277" i="4"/>
  <c r="S276" i="4"/>
  <c r="R276" i="4"/>
  <c r="Q276" i="4"/>
  <c r="P276" i="4"/>
  <c r="O276" i="4"/>
  <c r="N276" i="4"/>
  <c r="H276" i="4"/>
  <c r="G276" i="4"/>
  <c r="F276" i="4"/>
  <c r="D276" i="4"/>
  <c r="A276" i="4"/>
  <c r="S275" i="4"/>
  <c r="R275" i="4"/>
  <c r="Q275" i="4"/>
  <c r="P275" i="4"/>
  <c r="O275" i="4"/>
  <c r="N275" i="4"/>
  <c r="H275" i="4"/>
  <c r="G275" i="4"/>
  <c r="F275" i="4"/>
  <c r="D275" i="4"/>
  <c r="A275" i="4"/>
  <c r="S274" i="4"/>
  <c r="R274" i="4"/>
  <c r="Q274" i="4"/>
  <c r="P274" i="4"/>
  <c r="O274" i="4"/>
  <c r="N274" i="4"/>
  <c r="H274" i="4"/>
  <c r="G274" i="4"/>
  <c r="F274" i="4"/>
  <c r="D274" i="4"/>
  <c r="A274" i="4"/>
  <c r="S273" i="4"/>
  <c r="R273" i="4"/>
  <c r="Q273" i="4"/>
  <c r="P273" i="4"/>
  <c r="O273" i="4"/>
  <c r="N273" i="4"/>
  <c r="H273" i="4"/>
  <c r="G273" i="4"/>
  <c r="F273" i="4"/>
  <c r="D273" i="4"/>
  <c r="A273" i="4"/>
  <c r="S272" i="4"/>
  <c r="R272" i="4"/>
  <c r="Q272" i="4"/>
  <c r="P272" i="4"/>
  <c r="O272" i="4"/>
  <c r="N272" i="4"/>
  <c r="H272" i="4"/>
  <c r="G272" i="4"/>
  <c r="F272" i="4"/>
  <c r="D272" i="4"/>
  <c r="A272" i="4"/>
  <c r="S271" i="4"/>
  <c r="R271" i="4"/>
  <c r="Q271" i="4"/>
  <c r="P271" i="4"/>
  <c r="O271" i="4"/>
  <c r="N271" i="4"/>
  <c r="H271" i="4"/>
  <c r="G271" i="4"/>
  <c r="F271" i="4"/>
  <c r="D271" i="4"/>
  <c r="A271" i="4"/>
  <c r="S270" i="4"/>
  <c r="R270" i="4"/>
  <c r="Q270" i="4"/>
  <c r="P270" i="4"/>
  <c r="O270" i="4"/>
  <c r="N270" i="4"/>
  <c r="H270" i="4"/>
  <c r="G270" i="4"/>
  <c r="F270" i="4"/>
  <c r="D270" i="4"/>
  <c r="A270" i="4"/>
  <c r="S269" i="4"/>
  <c r="R269" i="4"/>
  <c r="Q269" i="4"/>
  <c r="P269" i="4"/>
  <c r="O269" i="4"/>
  <c r="N269" i="4"/>
  <c r="H269" i="4"/>
  <c r="G269" i="4"/>
  <c r="F269" i="4"/>
  <c r="D269" i="4"/>
  <c r="A269" i="4"/>
  <c r="S268" i="4"/>
  <c r="R268" i="4"/>
  <c r="Q268" i="4"/>
  <c r="P268" i="4"/>
  <c r="O268" i="4"/>
  <c r="N268" i="4"/>
  <c r="H268" i="4"/>
  <c r="G268" i="4"/>
  <c r="F268" i="4"/>
  <c r="D268" i="4"/>
  <c r="A268" i="4"/>
  <c r="S267" i="4"/>
  <c r="R267" i="4"/>
  <c r="Q267" i="4"/>
  <c r="P267" i="4"/>
  <c r="O267" i="4"/>
  <c r="N267" i="4"/>
  <c r="H267" i="4"/>
  <c r="G267" i="4"/>
  <c r="F267" i="4"/>
  <c r="D267" i="4"/>
  <c r="A267" i="4"/>
  <c r="S266" i="4"/>
  <c r="R266" i="4"/>
  <c r="Q266" i="4"/>
  <c r="P266" i="4"/>
  <c r="O266" i="4"/>
  <c r="N266" i="4"/>
  <c r="H266" i="4"/>
  <c r="G266" i="4"/>
  <c r="F266" i="4"/>
  <c r="D266" i="4"/>
  <c r="A266" i="4"/>
  <c r="S265" i="4"/>
  <c r="R265" i="4"/>
  <c r="Q265" i="4"/>
  <c r="P265" i="4"/>
  <c r="O265" i="4"/>
  <c r="N265" i="4"/>
  <c r="H265" i="4"/>
  <c r="G265" i="4"/>
  <c r="F265" i="4"/>
  <c r="D265" i="4"/>
  <c r="A265" i="4"/>
  <c r="S264" i="4"/>
  <c r="R264" i="4"/>
  <c r="Q264" i="4"/>
  <c r="P264" i="4"/>
  <c r="O264" i="4"/>
  <c r="N264" i="4"/>
  <c r="H264" i="4"/>
  <c r="G264" i="4"/>
  <c r="F264" i="4"/>
  <c r="D264" i="4"/>
  <c r="A264" i="4"/>
  <c r="S263" i="4"/>
  <c r="R263" i="4"/>
  <c r="Q263" i="4"/>
  <c r="P263" i="4"/>
  <c r="O263" i="4"/>
  <c r="N263" i="4"/>
  <c r="H263" i="4"/>
  <c r="G263" i="4"/>
  <c r="F263" i="4"/>
  <c r="D263" i="4"/>
  <c r="A263" i="4"/>
  <c r="S262" i="4"/>
  <c r="R262" i="4"/>
  <c r="Q262" i="4"/>
  <c r="P262" i="4"/>
  <c r="O262" i="4"/>
  <c r="N262" i="4"/>
  <c r="H262" i="4"/>
  <c r="G262" i="4"/>
  <c r="F262" i="4"/>
  <c r="D262" i="4"/>
  <c r="A262" i="4"/>
  <c r="S261" i="4"/>
  <c r="R261" i="4"/>
  <c r="Q261" i="4"/>
  <c r="P261" i="4"/>
  <c r="O261" i="4"/>
  <c r="N261" i="4"/>
  <c r="H261" i="4"/>
  <c r="G261" i="4"/>
  <c r="F261" i="4"/>
  <c r="D261" i="4"/>
  <c r="A261" i="4"/>
  <c r="S260" i="4"/>
  <c r="R260" i="4"/>
  <c r="Q260" i="4"/>
  <c r="P260" i="4"/>
  <c r="O260" i="4"/>
  <c r="N260" i="4"/>
  <c r="H260" i="4"/>
  <c r="G260" i="4"/>
  <c r="F260" i="4"/>
  <c r="D260" i="4"/>
  <c r="A260" i="4"/>
  <c r="S259" i="4"/>
  <c r="R259" i="4"/>
  <c r="Q259" i="4"/>
  <c r="P259" i="4"/>
  <c r="O259" i="4"/>
  <c r="N259" i="4"/>
  <c r="H259" i="4"/>
  <c r="G259" i="4"/>
  <c r="F259" i="4"/>
  <c r="D259" i="4"/>
  <c r="A259" i="4"/>
  <c r="S258" i="4"/>
  <c r="R258" i="4"/>
  <c r="Q258" i="4"/>
  <c r="P258" i="4"/>
  <c r="O258" i="4"/>
  <c r="N258" i="4"/>
  <c r="H258" i="4"/>
  <c r="G258" i="4"/>
  <c r="F258" i="4"/>
  <c r="D258" i="4"/>
  <c r="A258" i="4"/>
  <c r="S257" i="4"/>
  <c r="R257" i="4"/>
  <c r="Q257" i="4"/>
  <c r="P257" i="4"/>
  <c r="O257" i="4"/>
  <c r="N257" i="4"/>
  <c r="H257" i="4"/>
  <c r="G257" i="4"/>
  <c r="F257" i="4"/>
  <c r="D257" i="4"/>
  <c r="A257" i="4"/>
  <c r="S256" i="4"/>
  <c r="R256" i="4"/>
  <c r="Q256" i="4"/>
  <c r="P256" i="4"/>
  <c r="O256" i="4"/>
  <c r="N256" i="4"/>
  <c r="H256" i="4"/>
  <c r="G256" i="4"/>
  <c r="F256" i="4"/>
  <c r="D256" i="4"/>
  <c r="A256" i="4"/>
  <c r="S255" i="4"/>
  <c r="R255" i="4"/>
  <c r="Q255" i="4"/>
  <c r="P255" i="4"/>
  <c r="O255" i="4"/>
  <c r="N255" i="4"/>
  <c r="H255" i="4"/>
  <c r="G255" i="4"/>
  <c r="F255" i="4"/>
  <c r="D255" i="4"/>
  <c r="A255" i="4"/>
  <c r="S254" i="4"/>
  <c r="R254" i="4"/>
  <c r="Q254" i="4"/>
  <c r="P254" i="4"/>
  <c r="O254" i="4"/>
  <c r="N254" i="4"/>
  <c r="H254" i="4"/>
  <c r="G254" i="4"/>
  <c r="F254" i="4"/>
  <c r="D254" i="4"/>
  <c r="A254" i="4"/>
  <c r="S253" i="4"/>
  <c r="R253" i="4"/>
  <c r="Q253" i="4"/>
  <c r="P253" i="4"/>
  <c r="O253" i="4"/>
  <c r="N253" i="4"/>
  <c r="H253" i="4"/>
  <c r="G253" i="4"/>
  <c r="F253" i="4"/>
  <c r="D253" i="4"/>
  <c r="A253" i="4"/>
  <c r="S252" i="4"/>
  <c r="R252" i="4"/>
  <c r="Q252" i="4"/>
  <c r="P252" i="4"/>
  <c r="O252" i="4"/>
  <c r="N252" i="4"/>
  <c r="H252" i="4"/>
  <c r="G252" i="4"/>
  <c r="F252" i="4"/>
  <c r="D252" i="4"/>
  <c r="A252" i="4"/>
  <c r="S251" i="4"/>
  <c r="R251" i="4"/>
  <c r="Q251" i="4"/>
  <c r="P251" i="4"/>
  <c r="O251" i="4"/>
  <c r="N251" i="4"/>
  <c r="H251" i="4"/>
  <c r="G251" i="4"/>
  <c r="F251" i="4"/>
  <c r="D251" i="4"/>
  <c r="A251" i="4"/>
  <c r="S250" i="4"/>
  <c r="R250" i="4"/>
  <c r="Q250" i="4"/>
  <c r="P250" i="4"/>
  <c r="O250" i="4"/>
  <c r="N250" i="4"/>
  <c r="H250" i="4"/>
  <c r="G250" i="4"/>
  <c r="F250" i="4"/>
  <c r="D250" i="4"/>
  <c r="A250" i="4"/>
  <c r="S249" i="4"/>
  <c r="R249" i="4"/>
  <c r="Q249" i="4"/>
  <c r="P249" i="4"/>
  <c r="O249" i="4"/>
  <c r="N249" i="4"/>
  <c r="H249" i="4"/>
  <c r="G249" i="4"/>
  <c r="F249" i="4"/>
  <c r="D249" i="4"/>
  <c r="A249" i="4"/>
  <c r="S248" i="4"/>
  <c r="R248" i="4"/>
  <c r="Q248" i="4"/>
  <c r="P248" i="4"/>
  <c r="O248" i="4"/>
  <c r="N248" i="4"/>
  <c r="H248" i="4"/>
  <c r="G248" i="4"/>
  <c r="F248" i="4"/>
  <c r="D248" i="4"/>
  <c r="A248" i="4"/>
  <c r="S247" i="4"/>
  <c r="R247" i="4"/>
  <c r="Q247" i="4"/>
  <c r="P247" i="4"/>
  <c r="O247" i="4"/>
  <c r="N247" i="4"/>
  <c r="H247" i="4"/>
  <c r="G247" i="4"/>
  <c r="F247" i="4"/>
  <c r="D247" i="4"/>
  <c r="A247" i="4"/>
  <c r="S246" i="4"/>
  <c r="R246" i="4"/>
  <c r="Q246" i="4"/>
  <c r="P246" i="4"/>
  <c r="O246" i="4"/>
  <c r="N246" i="4"/>
  <c r="H246" i="4"/>
  <c r="G246" i="4"/>
  <c r="F246" i="4"/>
  <c r="D246" i="4"/>
  <c r="A246" i="4"/>
  <c r="S245" i="4"/>
  <c r="R245" i="4"/>
  <c r="Q245" i="4"/>
  <c r="P245" i="4"/>
  <c r="O245" i="4"/>
  <c r="N245" i="4"/>
  <c r="H245" i="4"/>
  <c r="G245" i="4"/>
  <c r="F245" i="4"/>
  <c r="D245" i="4"/>
  <c r="A245" i="4"/>
  <c r="S244" i="4"/>
  <c r="R244" i="4"/>
  <c r="Q244" i="4"/>
  <c r="P244" i="4"/>
  <c r="O244" i="4"/>
  <c r="N244" i="4"/>
  <c r="H244" i="4"/>
  <c r="G244" i="4"/>
  <c r="F244" i="4"/>
  <c r="D244" i="4"/>
  <c r="A244" i="4"/>
  <c r="S243" i="4"/>
  <c r="R243" i="4"/>
  <c r="Q243" i="4"/>
  <c r="P243" i="4"/>
  <c r="O243" i="4"/>
  <c r="N243" i="4"/>
  <c r="H243" i="4"/>
  <c r="G243" i="4"/>
  <c r="F243" i="4"/>
  <c r="D243" i="4"/>
  <c r="A243" i="4"/>
  <c r="S242" i="4"/>
  <c r="R242" i="4"/>
  <c r="Q242" i="4"/>
  <c r="P242" i="4"/>
  <c r="O242" i="4"/>
  <c r="N242" i="4"/>
  <c r="H242" i="4"/>
  <c r="G242" i="4"/>
  <c r="F242" i="4"/>
  <c r="D242" i="4"/>
  <c r="A242" i="4"/>
  <c r="S241" i="4"/>
  <c r="R241" i="4"/>
  <c r="Q241" i="4"/>
  <c r="P241" i="4"/>
  <c r="O241" i="4"/>
  <c r="N241" i="4"/>
  <c r="H241" i="4"/>
  <c r="G241" i="4"/>
  <c r="F241" i="4"/>
  <c r="D241" i="4"/>
  <c r="A241" i="4"/>
  <c r="S240" i="4"/>
  <c r="R240" i="4"/>
  <c r="Q240" i="4"/>
  <c r="P240" i="4"/>
  <c r="O240" i="4"/>
  <c r="N240" i="4"/>
  <c r="H240" i="4"/>
  <c r="G240" i="4"/>
  <c r="F240" i="4"/>
  <c r="D240" i="4"/>
  <c r="A240" i="4"/>
  <c r="S239" i="4"/>
  <c r="R239" i="4"/>
  <c r="Q239" i="4"/>
  <c r="P239" i="4"/>
  <c r="O239" i="4"/>
  <c r="N239" i="4"/>
  <c r="H239" i="4"/>
  <c r="G239" i="4"/>
  <c r="F239" i="4"/>
  <c r="D239" i="4"/>
  <c r="A239" i="4"/>
  <c r="S238" i="4"/>
  <c r="R238" i="4"/>
  <c r="Q238" i="4"/>
  <c r="P238" i="4"/>
  <c r="O238" i="4"/>
  <c r="N238" i="4"/>
  <c r="H238" i="4"/>
  <c r="G238" i="4"/>
  <c r="F238" i="4"/>
  <c r="D238" i="4"/>
  <c r="A238" i="4"/>
  <c r="S237" i="4"/>
  <c r="R237" i="4"/>
  <c r="Q237" i="4"/>
  <c r="P237" i="4"/>
  <c r="O237" i="4"/>
  <c r="N237" i="4"/>
  <c r="H237" i="4"/>
  <c r="G237" i="4"/>
  <c r="F237" i="4"/>
  <c r="D237" i="4"/>
  <c r="A237" i="4"/>
  <c r="S236" i="4"/>
  <c r="R236" i="4"/>
  <c r="Q236" i="4"/>
  <c r="P236" i="4"/>
  <c r="O236" i="4"/>
  <c r="N236" i="4"/>
  <c r="H236" i="4"/>
  <c r="G236" i="4"/>
  <c r="F236" i="4"/>
  <c r="D236" i="4"/>
  <c r="A236" i="4"/>
  <c r="S235" i="4"/>
  <c r="R235" i="4"/>
  <c r="Q235" i="4"/>
  <c r="P235" i="4"/>
  <c r="O235" i="4"/>
  <c r="N235" i="4"/>
  <c r="H235" i="4"/>
  <c r="G235" i="4"/>
  <c r="F235" i="4"/>
  <c r="D235" i="4"/>
  <c r="A235" i="4"/>
  <c r="S234" i="4"/>
  <c r="R234" i="4"/>
  <c r="Q234" i="4"/>
  <c r="P234" i="4"/>
  <c r="O234" i="4"/>
  <c r="N234" i="4"/>
  <c r="H234" i="4"/>
  <c r="G234" i="4"/>
  <c r="F234" i="4"/>
  <c r="D234" i="4"/>
  <c r="A234" i="4"/>
  <c r="S233" i="4"/>
  <c r="R233" i="4"/>
  <c r="Q233" i="4"/>
  <c r="P233" i="4"/>
  <c r="O233" i="4"/>
  <c r="N233" i="4"/>
  <c r="H233" i="4"/>
  <c r="G233" i="4"/>
  <c r="F233" i="4"/>
  <c r="D233" i="4"/>
  <c r="A233" i="4"/>
  <c r="S232" i="4"/>
  <c r="R232" i="4"/>
  <c r="Q232" i="4"/>
  <c r="P232" i="4"/>
  <c r="O232" i="4"/>
  <c r="N232" i="4"/>
  <c r="H232" i="4"/>
  <c r="G232" i="4"/>
  <c r="F232" i="4"/>
  <c r="D232" i="4"/>
  <c r="A232" i="4"/>
  <c r="S231" i="4"/>
  <c r="R231" i="4"/>
  <c r="Q231" i="4"/>
  <c r="P231" i="4"/>
  <c r="O231" i="4"/>
  <c r="N231" i="4"/>
  <c r="H231" i="4"/>
  <c r="G231" i="4"/>
  <c r="F231" i="4"/>
  <c r="D231" i="4"/>
  <c r="A231" i="4"/>
  <c r="S230" i="4"/>
  <c r="R230" i="4"/>
  <c r="Q230" i="4"/>
  <c r="P230" i="4"/>
  <c r="O230" i="4"/>
  <c r="N230" i="4"/>
  <c r="H230" i="4"/>
  <c r="G230" i="4"/>
  <c r="F230" i="4"/>
  <c r="D230" i="4"/>
  <c r="A230" i="4"/>
  <c r="S229" i="4"/>
  <c r="R229" i="4"/>
  <c r="Q229" i="4"/>
  <c r="P229" i="4"/>
  <c r="O229" i="4"/>
  <c r="N229" i="4"/>
  <c r="H229" i="4"/>
  <c r="G229" i="4"/>
  <c r="F229" i="4"/>
  <c r="D229" i="4"/>
  <c r="A229" i="4"/>
  <c r="S228" i="4"/>
  <c r="R228" i="4"/>
  <c r="Q228" i="4"/>
  <c r="P228" i="4"/>
  <c r="O228" i="4"/>
  <c r="N228" i="4"/>
  <c r="H228" i="4"/>
  <c r="G228" i="4"/>
  <c r="F228" i="4"/>
  <c r="D228" i="4"/>
  <c r="A228" i="4"/>
  <c r="S227" i="4"/>
  <c r="R227" i="4"/>
  <c r="Q227" i="4"/>
  <c r="P227" i="4"/>
  <c r="O227" i="4"/>
  <c r="N227" i="4"/>
  <c r="H227" i="4"/>
  <c r="G227" i="4"/>
  <c r="F227" i="4"/>
  <c r="D227" i="4"/>
  <c r="A227" i="4"/>
  <c r="S226" i="4"/>
  <c r="R226" i="4"/>
  <c r="Q226" i="4"/>
  <c r="P226" i="4"/>
  <c r="O226" i="4"/>
  <c r="N226" i="4"/>
  <c r="H226" i="4"/>
  <c r="G226" i="4"/>
  <c r="F226" i="4"/>
  <c r="D226" i="4"/>
  <c r="A226" i="4"/>
  <c r="S225" i="4"/>
  <c r="R225" i="4"/>
  <c r="Q225" i="4"/>
  <c r="P225" i="4"/>
  <c r="O225" i="4"/>
  <c r="N225" i="4"/>
  <c r="H225" i="4"/>
  <c r="G225" i="4"/>
  <c r="F225" i="4"/>
  <c r="D225" i="4"/>
  <c r="A225" i="4"/>
  <c r="S224" i="4"/>
  <c r="R224" i="4"/>
  <c r="Q224" i="4"/>
  <c r="P224" i="4"/>
  <c r="O224" i="4"/>
  <c r="N224" i="4"/>
  <c r="H224" i="4"/>
  <c r="G224" i="4"/>
  <c r="F224" i="4"/>
  <c r="D224" i="4"/>
  <c r="A224" i="4"/>
  <c r="S223" i="4"/>
  <c r="R223" i="4"/>
  <c r="Q223" i="4"/>
  <c r="P223" i="4"/>
  <c r="O223" i="4"/>
  <c r="N223" i="4"/>
  <c r="H223" i="4"/>
  <c r="G223" i="4"/>
  <c r="F223" i="4"/>
  <c r="D223" i="4"/>
  <c r="A223" i="4"/>
  <c r="S222" i="4"/>
  <c r="R222" i="4"/>
  <c r="Q222" i="4"/>
  <c r="P222" i="4"/>
  <c r="O222" i="4"/>
  <c r="N222" i="4"/>
  <c r="H222" i="4"/>
  <c r="G222" i="4"/>
  <c r="F222" i="4"/>
  <c r="D222" i="4"/>
  <c r="A222" i="4"/>
  <c r="S221" i="4"/>
  <c r="R221" i="4"/>
  <c r="Q221" i="4"/>
  <c r="P221" i="4"/>
  <c r="O221" i="4"/>
  <c r="N221" i="4"/>
  <c r="H221" i="4"/>
  <c r="G221" i="4"/>
  <c r="F221" i="4"/>
  <c r="D221" i="4"/>
  <c r="A221" i="4"/>
  <c r="S220" i="4"/>
  <c r="R220" i="4"/>
  <c r="Q220" i="4"/>
  <c r="P220" i="4"/>
  <c r="O220" i="4"/>
  <c r="N220" i="4"/>
  <c r="H220" i="4"/>
  <c r="G220" i="4"/>
  <c r="F220" i="4"/>
  <c r="D220" i="4"/>
  <c r="A220" i="4"/>
  <c r="S219" i="4"/>
  <c r="R219" i="4"/>
  <c r="Q219" i="4"/>
  <c r="P219" i="4"/>
  <c r="O219" i="4"/>
  <c r="N219" i="4"/>
  <c r="H219" i="4"/>
  <c r="G219" i="4"/>
  <c r="F219" i="4"/>
  <c r="D219" i="4"/>
  <c r="A219" i="4"/>
  <c r="S218" i="4"/>
  <c r="R218" i="4"/>
  <c r="Q218" i="4"/>
  <c r="P218" i="4"/>
  <c r="O218" i="4"/>
  <c r="N218" i="4"/>
  <c r="H218" i="4"/>
  <c r="G218" i="4"/>
  <c r="F218" i="4"/>
  <c r="D218" i="4"/>
  <c r="A218" i="4"/>
  <c r="S217" i="4"/>
  <c r="R217" i="4"/>
  <c r="Q217" i="4"/>
  <c r="P217" i="4"/>
  <c r="O217" i="4"/>
  <c r="N217" i="4"/>
  <c r="H217" i="4"/>
  <c r="G217" i="4"/>
  <c r="F217" i="4"/>
  <c r="D217" i="4"/>
  <c r="A217" i="4"/>
  <c r="S216" i="4"/>
  <c r="R216" i="4"/>
  <c r="Q216" i="4"/>
  <c r="P216" i="4"/>
  <c r="O216" i="4"/>
  <c r="N216" i="4"/>
  <c r="H216" i="4"/>
  <c r="G216" i="4"/>
  <c r="F216" i="4"/>
  <c r="D216" i="4"/>
  <c r="A216" i="4"/>
  <c r="S215" i="4"/>
  <c r="R215" i="4"/>
  <c r="Q215" i="4"/>
  <c r="P215" i="4"/>
  <c r="O215" i="4"/>
  <c r="N215" i="4"/>
  <c r="H215" i="4"/>
  <c r="G215" i="4"/>
  <c r="F215" i="4"/>
  <c r="D215" i="4"/>
  <c r="A215" i="4"/>
  <c r="S214" i="4"/>
  <c r="R214" i="4"/>
  <c r="Q214" i="4"/>
  <c r="P214" i="4"/>
  <c r="O214" i="4"/>
  <c r="N214" i="4"/>
  <c r="H214" i="4"/>
  <c r="G214" i="4"/>
  <c r="F214" i="4"/>
  <c r="D214" i="4"/>
  <c r="A214" i="4"/>
  <c r="S213" i="4"/>
  <c r="R213" i="4"/>
  <c r="Q213" i="4"/>
  <c r="P213" i="4"/>
  <c r="O213" i="4"/>
  <c r="N213" i="4"/>
  <c r="H213" i="4"/>
  <c r="G213" i="4"/>
  <c r="F213" i="4"/>
  <c r="D213" i="4"/>
  <c r="A213" i="4"/>
  <c r="S212" i="4"/>
  <c r="R212" i="4"/>
  <c r="Q212" i="4"/>
  <c r="P212" i="4"/>
  <c r="O212" i="4"/>
  <c r="N212" i="4"/>
  <c r="H212" i="4"/>
  <c r="G212" i="4"/>
  <c r="F212" i="4"/>
  <c r="D212" i="4"/>
  <c r="A212" i="4"/>
  <c r="S211" i="4"/>
  <c r="R211" i="4"/>
  <c r="Q211" i="4"/>
  <c r="P211" i="4"/>
  <c r="O211" i="4"/>
  <c r="N211" i="4"/>
  <c r="H211" i="4"/>
  <c r="G211" i="4"/>
  <c r="F211" i="4"/>
  <c r="D211" i="4"/>
  <c r="A211" i="4"/>
  <c r="S210" i="4"/>
  <c r="R210" i="4"/>
  <c r="Q210" i="4"/>
  <c r="P210" i="4"/>
  <c r="O210" i="4"/>
  <c r="N210" i="4"/>
  <c r="H210" i="4"/>
  <c r="G210" i="4"/>
  <c r="F210" i="4"/>
  <c r="D210" i="4"/>
  <c r="A210" i="4"/>
  <c r="S209" i="4"/>
  <c r="R209" i="4"/>
  <c r="Q209" i="4"/>
  <c r="P209" i="4"/>
  <c r="O209" i="4"/>
  <c r="N209" i="4"/>
  <c r="H209" i="4"/>
  <c r="G209" i="4"/>
  <c r="F209" i="4"/>
  <c r="D209" i="4"/>
  <c r="A209" i="4"/>
  <c r="S208" i="4"/>
  <c r="R208" i="4"/>
  <c r="Q208" i="4"/>
  <c r="P208" i="4"/>
  <c r="O208" i="4"/>
  <c r="N208" i="4"/>
  <c r="H208" i="4"/>
  <c r="G208" i="4"/>
  <c r="F208" i="4"/>
  <c r="D208" i="4"/>
  <c r="A208" i="4"/>
  <c r="S207" i="4"/>
  <c r="R207" i="4"/>
  <c r="Q207" i="4"/>
  <c r="P207" i="4"/>
  <c r="O207" i="4"/>
  <c r="N207" i="4"/>
  <c r="H207" i="4"/>
  <c r="G207" i="4"/>
  <c r="F207" i="4"/>
  <c r="D207" i="4"/>
  <c r="A207" i="4"/>
  <c r="S206" i="4"/>
  <c r="R206" i="4"/>
  <c r="Q206" i="4"/>
  <c r="P206" i="4"/>
  <c r="O206" i="4"/>
  <c r="N206" i="4"/>
  <c r="H206" i="4"/>
  <c r="G206" i="4"/>
  <c r="F206" i="4"/>
  <c r="D206" i="4"/>
  <c r="A206" i="4"/>
  <c r="S205" i="4"/>
  <c r="R205" i="4"/>
  <c r="Q205" i="4"/>
  <c r="P205" i="4"/>
  <c r="O205" i="4"/>
  <c r="N205" i="4"/>
  <c r="H205" i="4"/>
  <c r="G205" i="4"/>
  <c r="F205" i="4"/>
  <c r="D205" i="4"/>
  <c r="A205" i="4"/>
  <c r="S204" i="4"/>
  <c r="R204" i="4"/>
  <c r="Q204" i="4"/>
  <c r="P204" i="4"/>
  <c r="O204" i="4"/>
  <c r="N204" i="4"/>
  <c r="H204" i="4"/>
  <c r="G204" i="4"/>
  <c r="F204" i="4"/>
  <c r="D204" i="4"/>
  <c r="A204" i="4"/>
  <c r="S203" i="4"/>
  <c r="R203" i="4"/>
  <c r="Q203" i="4"/>
  <c r="P203" i="4"/>
  <c r="O203" i="4"/>
  <c r="N203" i="4"/>
  <c r="H203" i="4"/>
  <c r="G203" i="4"/>
  <c r="F203" i="4"/>
  <c r="D203" i="4"/>
  <c r="A203" i="4"/>
  <c r="S202" i="4"/>
  <c r="R202" i="4"/>
  <c r="Q202" i="4"/>
  <c r="P202" i="4"/>
  <c r="O202" i="4"/>
  <c r="N202" i="4"/>
  <c r="H202" i="4"/>
  <c r="G202" i="4"/>
  <c r="F202" i="4"/>
  <c r="D202" i="4"/>
  <c r="A202" i="4"/>
  <c r="S201" i="4"/>
  <c r="R201" i="4"/>
  <c r="Q201" i="4"/>
  <c r="P201" i="4"/>
  <c r="O201" i="4"/>
  <c r="N201" i="4"/>
  <c r="H201" i="4"/>
  <c r="G201" i="4"/>
  <c r="F201" i="4"/>
  <c r="D201" i="4"/>
  <c r="A201" i="4"/>
  <c r="S200" i="4"/>
  <c r="R200" i="4"/>
  <c r="Q200" i="4"/>
  <c r="P200" i="4"/>
  <c r="O200" i="4"/>
  <c r="N200" i="4"/>
  <c r="H200" i="4"/>
  <c r="G200" i="4"/>
  <c r="F200" i="4"/>
  <c r="D200" i="4"/>
  <c r="A200" i="4"/>
  <c r="S199" i="4"/>
  <c r="R199" i="4"/>
  <c r="Q199" i="4"/>
  <c r="P199" i="4"/>
  <c r="O199" i="4"/>
  <c r="N199" i="4"/>
  <c r="H199" i="4"/>
  <c r="G199" i="4"/>
  <c r="F199" i="4"/>
  <c r="D199" i="4"/>
  <c r="A199" i="4"/>
  <c r="S198" i="4"/>
  <c r="R198" i="4"/>
  <c r="Q198" i="4"/>
  <c r="P198" i="4"/>
  <c r="O198" i="4"/>
  <c r="N198" i="4"/>
  <c r="H198" i="4"/>
  <c r="G198" i="4"/>
  <c r="F198" i="4"/>
  <c r="D198" i="4"/>
  <c r="A198" i="4"/>
  <c r="S197" i="4"/>
  <c r="R197" i="4"/>
  <c r="Q197" i="4"/>
  <c r="P197" i="4"/>
  <c r="O197" i="4"/>
  <c r="N197" i="4"/>
  <c r="H197" i="4"/>
  <c r="G197" i="4"/>
  <c r="F197" i="4"/>
  <c r="D197" i="4"/>
  <c r="A197" i="4"/>
  <c r="S196" i="4"/>
  <c r="R196" i="4"/>
  <c r="Q196" i="4"/>
  <c r="P196" i="4"/>
  <c r="O196" i="4"/>
  <c r="N196" i="4"/>
  <c r="H196" i="4"/>
  <c r="G196" i="4"/>
  <c r="F196" i="4"/>
  <c r="D196" i="4"/>
  <c r="A196" i="4"/>
  <c r="S195" i="4"/>
  <c r="R195" i="4"/>
  <c r="Q195" i="4"/>
  <c r="P195" i="4"/>
  <c r="O195" i="4"/>
  <c r="N195" i="4"/>
  <c r="H195" i="4"/>
  <c r="G195" i="4"/>
  <c r="F195" i="4"/>
  <c r="D195" i="4"/>
  <c r="A195" i="4"/>
  <c r="S194" i="4"/>
  <c r="R194" i="4"/>
  <c r="Q194" i="4"/>
  <c r="P194" i="4"/>
  <c r="O194" i="4"/>
  <c r="N194" i="4"/>
  <c r="H194" i="4"/>
  <c r="G194" i="4"/>
  <c r="F194" i="4"/>
  <c r="D194" i="4"/>
  <c r="A194" i="4"/>
  <c r="S193" i="4"/>
  <c r="R193" i="4"/>
  <c r="Q193" i="4"/>
  <c r="P193" i="4"/>
  <c r="O193" i="4"/>
  <c r="N193" i="4"/>
  <c r="H193" i="4"/>
  <c r="G193" i="4"/>
  <c r="F193" i="4"/>
  <c r="D193" i="4"/>
  <c r="A193" i="4"/>
  <c r="S192" i="4"/>
  <c r="R192" i="4"/>
  <c r="Q192" i="4"/>
  <c r="P192" i="4"/>
  <c r="O192" i="4"/>
  <c r="N192" i="4"/>
  <c r="H192" i="4"/>
  <c r="G192" i="4"/>
  <c r="F192" i="4"/>
  <c r="D192" i="4"/>
  <c r="A192" i="4"/>
  <c r="S191" i="4"/>
  <c r="R191" i="4"/>
  <c r="Q191" i="4"/>
  <c r="P191" i="4"/>
  <c r="O191" i="4"/>
  <c r="N191" i="4"/>
  <c r="H191" i="4"/>
  <c r="G191" i="4"/>
  <c r="F191" i="4"/>
  <c r="D191" i="4"/>
  <c r="A191" i="4"/>
  <c r="S190" i="4"/>
  <c r="R190" i="4"/>
  <c r="Q190" i="4"/>
  <c r="P190" i="4"/>
  <c r="O190" i="4"/>
  <c r="N190" i="4"/>
  <c r="H190" i="4"/>
  <c r="G190" i="4"/>
  <c r="F190" i="4"/>
  <c r="D190" i="4"/>
  <c r="A190" i="4"/>
  <c r="S189" i="4"/>
  <c r="R189" i="4"/>
  <c r="Q189" i="4"/>
  <c r="P189" i="4"/>
  <c r="O189" i="4"/>
  <c r="N189" i="4"/>
  <c r="H189" i="4"/>
  <c r="G189" i="4"/>
  <c r="F189" i="4"/>
  <c r="D189" i="4"/>
  <c r="A189" i="4"/>
  <c r="S188" i="4"/>
  <c r="R188" i="4"/>
  <c r="Q188" i="4"/>
  <c r="P188" i="4"/>
  <c r="O188" i="4"/>
  <c r="N188" i="4"/>
  <c r="H188" i="4"/>
  <c r="G188" i="4"/>
  <c r="F188" i="4"/>
  <c r="D188" i="4"/>
  <c r="A188" i="4"/>
  <c r="S187" i="4"/>
  <c r="R187" i="4"/>
  <c r="Q187" i="4"/>
  <c r="P187" i="4"/>
  <c r="O187" i="4"/>
  <c r="N187" i="4"/>
  <c r="H187" i="4"/>
  <c r="G187" i="4"/>
  <c r="F187" i="4"/>
  <c r="D187" i="4"/>
  <c r="A187" i="4"/>
  <c r="S186" i="4"/>
  <c r="R186" i="4"/>
  <c r="Q186" i="4"/>
  <c r="P186" i="4"/>
  <c r="O186" i="4"/>
  <c r="N186" i="4"/>
  <c r="H186" i="4"/>
  <c r="G186" i="4"/>
  <c r="F186" i="4"/>
  <c r="D186" i="4"/>
  <c r="A186" i="4"/>
  <c r="S185" i="4"/>
  <c r="R185" i="4"/>
  <c r="Q185" i="4"/>
  <c r="P185" i="4"/>
  <c r="O185" i="4"/>
  <c r="N185" i="4"/>
  <c r="H185" i="4"/>
  <c r="G185" i="4"/>
  <c r="F185" i="4"/>
  <c r="D185" i="4"/>
  <c r="A185" i="4"/>
  <c r="S184" i="4"/>
  <c r="R184" i="4"/>
  <c r="Q184" i="4"/>
  <c r="P184" i="4"/>
  <c r="O184" i="4"/>
  <c r="N184" i="4"/>
  <c r="H184" i="4"/>
  <c r="G184" i="4"/>
  <c r="F184" i="4"/>
  <c r="D184" i="4"/>
  <c r="A184" i="4"/>
  <c r="S183" i="4"/>
  <c r="R183" i="4"/>
  <c r="Q183" i="4"/>
  <c r="P183" i="4"/>
  <c r="O183" i="4"/>
  <c r="N183" i="4"/>
  <c r="H183" i="4"/>
  <c r="G183" i="4"/>
  <c r="F183" i="4"/>
  <c r="D183" i="4"/>
  <c r="A183" i="4"/>
  <c r="S182" i="4"/>
  <c r="R182" i="4"/>
  <c r="Q182" i="4"/>
  <c r="P182" i="4"/>
  <c r="O182" i="4"/>
  <c r="N182" i="4"/>
  <c r="H182" i="4"/>
  <c r="G182" i="4"/>
  <c r="F182" i="4"/>
  <c r="D182" i="4"/>
  <c r="A182" i="4"/>
  <c r="S181" i="4"/>
  <c r="R181" i="4"/>
  <c r="Q181" i="4"/>
  <c r="P181" i="4"/>
  <c r="O181" i="4"/>
  <c r="N181" i="4"/>
  <c r="H181" i="4"/>
  <c r="G181" i="4"/>
  <c r="F181" i="4"/>
  <c r="D181" i="4"/>
  <c r="A181" i="4"/>
  <c r="S180" i="4"/>
  <c r="R180" i="4"/>
  <c r="Q180" i="4"/>
  <c r="P180" i="4"/>
  <c r="O180" i="4"/>
  <c r="N180" i="4"/>
  <c r="H180" i="4"/>
  <c r="G180" i="4"/>
  <c r="F180" i="4"/>
  <c r="D180" i="4"/>
  <c r="A180" i="4"/>
  <c r="S179" i="4"/>
  <c r="R179" i="4"/>
  <c r="Q179" i="4"/>
  <c r="P179" i="4"/>
  <c r="O179" i="4"/>
  <c r="N179" i="4"/>
  <c r="H179" i="4"/>
  <c r="G179" i="4"/>
  <c r="F179" i="4"/>
  <c r="D179" i="4"/>
  <c r="A179" i="4"/>
  <c r="S178" i="4"/>
  <c r="R178" i="4"/>
  <c r="Q178" i="4"/>
  <c r="P178" i="4"/>
  <c r="O178" i="4"/>
  <c r="N178" i="4"/>
  <c r="H178" i="4"/>
  <c r="G178" i="4"/>
  <c r="F178" i="4"/>
  <c r="D178" i="4"/>
  <c r="A178" i="4"/>
  <c r="S177" i="4"/>
  <c r="R177" i="4"/>
  <c r="Q177" i="4"/>
  <c r="P177" i="4"/>
  <c r="O177" i="4"/>
  <c r="N177" i="4"/>
  <c r="H177" i="4"/>
  <c r="G177" i="4"/>
  <c r="F177" i="4"/>
  <c r="D177" i="4"/>
  <c r="A177" i="4"/>
  <c r="S176" i="4"/>
  <c r="R176" i="4"/>
  <c r="Q176" i="4"/>
  <c r="P176" i="4"/>
  <c r="O176" i="4"/>
  <c r="N176" i="4"/>
  <c r="H176" i="4"/>
  <c r="G176" i="4"/>
  <c r="F176" i="4"/>
  <c r="D176" i="4"/>
  <c r="A176" i="4"/>
  <c r="S175" i="4"/>
  <c r="R175" i="4"/>
  <c r="Q175" i="4"/>
  <c r="P175" i="4"/>
  <c r="O175" i="4"/>
  <c r="N175" i="4"/>
  <c r="H175" i="4"/>
  <c r="G175" i="4"/>
  <c r="F175" i="4"/>
  <c r="D175" i="4"/>
  <c r="A175" i="4"/>
  <c r="S174" i="4"/>
  <c r="R174" i="4"/>
  <c r="Q174" i="4"/>
  <c r="P174" i="4"/>
  <c r="O174" i="4"/>
  <c r="N174" i="4"/>
  <c r="H174" i="4"/>
  <c r="G174" i="4"/>
  <c r="F174" i="4"/>
  <c r="D174" i="4"/>
  <c r="A174" i="4"/>
  <c r="S173" i="4"/>
  <c r="R173" i="4"/>
  <c r="Q173" i="4"/>
  <c r="P173" i="4"/>
  <c r="O173" i="4"/>
  <c r="N173" i="4"/>
  <c r="H173" i="4"/>
  <c r="G173" i="4"/>
  <c r="F173" i="4"/>
  <c r="D173" i="4"/>
  <c r="A173" i="4"/>
  <c r="S172" i="4"/>
  <c r="R172" i="4"/>
  <c r="Q172" i="4"/>
  <c r="P172" i="4"/>
  <c r="O172" i="4"/>
  <c r="N172" i="4"/>
  <c r="H172" i="4"/>
  <c r="G172" i="4"/>
  <c r="F172" i="4"/>
  <c r="D172" i="4"/>
  <c r="A172" i="4"/>
  <c r="S171" i="4"/>
  <c r="R171" i="4"/>
  <c r="Q171" i="4"/>
  <c r="P171" i="4"/>
  <c r="O171" i="4"/>
  <c r="N171" i="4"/>
  <c r="H171" i="4"/>
  <c r="G171" i="4"/>
  <c r="F171" i="4"/>
  <c r="D171" i="4"/>
  <c r="A171" i="4"/>
  <c r="S170" i="4"/>
  <c r="R170" i="4"/>
  <c r="Q170" i="4"/>
  <c r="P170" i="4"/>
  <c r="O170" i="4"/>
  <c r="N170" i="4"/>
  <c r="H170" i="4"/>
  <c r="G170" i="4"/>
  <c r="F170" i="4"/>
  <c r="D170" i="4"/>
  <c r="A170" i="4"/>
  <c r="S169" i="4"/>
  <c r="R169" i="4"/>
  <c r="Q169" i="4"/>
  <c r="P169" i="4"/>
  <c r="O169" i="4"/>
  <c r="N169" i="4"/>
  <c r="H169" i="4"/>
  <c r="G169" i="4"/>
  <c r="F169" i="4"/>
  <c r="D169" i="4"/>
  <c r="A169" i="4"/>
  <c r="S168" i="4"/>
  <c r="R168" i="4"/>
  <c r="Q168" i="4"/>
  <c r="P168" i="4"/>
  <c r="O168" i="4"/>
  <c r="N168" i="4"/>
  <c r="H168" i="4"/>
  <c r="G168" i="4"/>
  <c r="F168" i="4"/>
  <c r="D168" i="4"/>
  <c r="A168" i="4"/>
  <c r="S167" i="4"/>
  <c r="R167" i="4"/>
  <c r="Q167" i="4"/>
  <c r="P167" i="4"/>
  <c r="O167" i="4"/>
  <c r="N167" i="4"/>
  <c r="H167" i="4"/>
  <c r="G167" i="4"/>
  <c r="F167" i="4"/>
  <c r="D167" i="4"/>
  <c r="A167" i="4"/>
  <c r="S166" i="4"/>
  <c r="R166" i="4"/>
  <c r="Q166" i="4"/>
  <c r="P166" i="4"/>
  <c r="O166" i="4"/>
  <c r="N166" i="4"/>
  <c r="H166" i="4"/>
  <c r="G166" i="4"/>
  <c r="F166" i="4"/>
  <c r="D166" i="4"/>
  <c r="A166" i="4"/>
  <c r="S165" i="4"/>
  <c r="R165" i="4"/>
  <c r="Q165" i="4"/>
  <c r="P165" i="4"/>
  <c r="O165" i="4"/>
  <c r="N165" i="4"/>
  <c r="H165" i="4"/>
  <c r="G165" i="4"/>
  <c r="F165" i="4"/>
  <c r="D165" i="4"/>
  <c r="A165" i="4"/>
  <c r="S164" i="4"/>
  <c r="R164" i="4"/>
  <c r="Q164" i="4"/>
  <c r="P164" i="4"/>
  <c r="O164" i="4"/>
  <c r="N164" i="4"/>
  <c r="H164" i="4"/>
  <c r="G164" i="4"/>
  <c r="F164" i="4"/>
  <c r="D164" i="4"/>
  <c r="A164" i="4"/>
  <c r="S163" i="4"/>
  <c r="R163" i="4"/>
  <c r="Q163" i="4"/>
  <c r="P163" i="4"/>
  <c r="O163" i="4"/>
  <c r="N163" i="4"/>
  <c r="H163" i="4"/>
  <c r="G163" i="4"/>
  <c r="F163" i="4"/>
  <c r="D163" i="4"/>
  <c r="A163" i="4"/>
  <c r="S162" i="4"/>
  <c r="R162" i="4"/>
  <c r="Q162" i="4"/>
  <c r="P162" i="4"/>
  <c r="O162" i="4"/>
  <c r="N162" i="4"/>
  <c r="H162" i="4"/>
  <c r="G162" i="4"/>
  <c r="F162" i="4"/>
  <c r="D162" i="4"/>
  <c r="A162" i="4"/>
  <c r="S161" i="4"/>
  <c r="R161" i="4"/>
  <c r="Q161" i="4"/>
  <c r="P161" i="4"/>
  <c r="O161" i="4"/>
  <c r="N161" i="4"/>
  <c r="H161" i="4"/>
  <c r="G161" i="4"/>
  <c r="F161" i="4"/>
  <c r="D161" i="4"/>
  <c r="A161" i="4"/>
  <c r="S160" i="4"/>
  <c r="R160" i="4"/>
  <c r="Q160" i="4"/>
  <c r="P160" i="4"/>
  <c r="O160" i="4"/>
  <c r="N160" i="4"/>
  <c r="H160" i="4"/>
  <c r="G160" i="4"/>
  <c r="F160" i="4"/>
  <c r="D160" i="4"/>
  <c r="A160" i="4"/>
  <c r="S159" i="4"/>
  <c r="R159" i="4"/>
  <c r="Q159" i="4"/>
  <c r="P159" i="4"/>
  <c r="O159" i="4"/>
  <c r="N159" i="4"/>
  <c r="H159" i="4"/>
  <c r="G159" i="4"/>
  <c r="F159" i="4"/>
  <c r="D159" i="4"/>
  <c r="A159" i="4"/>
  <c r="S158" i="4"/>
  <c r="R158" i="4"/>
  <c r="Q158" i="4"/>
  <c r="P158" i="4"/>
  <c r="O158" i="4"/>
  <c r="N158" i="4"/>
  <c r="H158" i="4"/>
  <c r="G158" i="4"/>
  <c r="F158" i="4"/>
  <c r="D158" i="4"/>
  <c r="A158" i="4"/>
  <c r="S157" i="4"/>
  <c r="R157" i="4"/>
  <c r="Q157" i="4"/>
  <c r="P157" i="4"/>
  <c r="O157" i="4"/>
  <c r="N157" i="4"/>
  <c r="H157" i="4"/>
  <c r="G157" i="4"/>
  <c r="F157" i="4"/>
  <c r="D157" i="4"/>
  <c r="A157" i="4"/>
  <c r="S156" i="4"/>
  <c r="R156" i="4"/>
  <c r="Q156" i="4"/>
  <c r="P156" i="4"/>
  <c r="O156" i="4"/>
  <c r="N156" i="4"/>
  <c r="H156" i="4"/>
  <c r="G156" i="4"/>
  <c r="F156" i="4"/>
  <c r="D156" i="4"/>
  <c r="A156" i="4"/>
  <c r="S155" i="4"/>
  <c r="R155" i="4"/>
  <c r="Q155" i="4"/>
  <c r="P155" i="4"/>
  <c r="O155" i="4"/>
  <c r="N155" i="4"/>
  <c r="H155" i="4"/>
  <c r="G155" i="4"/>
  <c r="F155" i="4"/>
  <c r="D155" i="4"/>
  <c r="A155" i="4"/>
  <c r="S154" i="4"/>
  <c r="R154" i="4"/>
  <c r="Q154" i="4"/>
  <c r="P154" i="4"/>
  <c r="O154" i="4"/>
  <c r="N154" i="4"/>
  <c r="H154" i="4"/>
  <c r="G154" i="4"/>
  <c r="F154" i="4"/>
  <c r="D154" i="4"/>
  <c r="A154" i="4"/>
  <c r="S153" i="4"/>
  <c r="R153" i="4"/>
  <c r="Q153" i="4"/>
  <c r="P153" i="4"/>
  <c r="O153" i="4"/>
  <c r="N153" i="4"/>
  <c r="H153" i="4"/>
  <c r="G153" i="4"/>
  <c r="F153" i="4"/>
  <c r="D153" i="4"/>
  <c r="A153" i="4"/>
  <c r="S152" i="4"/>
  <c r="R152" i="4"/>
  <c r="Q152" i="4"/>
  <c r="P152" i="4"/>
  <c r="O152" i="4"/>
  <c r="N152" i="4"/>
  <c r="H152" i="4"/>
  <c r="G152" i="4"/>
  <c r="F152" i="4"/>
  <c r="D152" i="4"/>
  <c r="A152" i="4"/>
  <c r="S151" i="4"/>
  <c r="R151" i="4"/>
  <c r="Q151" i="4"/>
  <c r="P151" i="4"/>
  <c r="O151" i="4"/>
  <c r="N151" i="4"/>
  <c r="H151" i="4"/>
  <c r="G151" i="4"/>
  <c r="F151" i="4"/>
  <c r="D151" i="4"/>
  <c r="A151" i="4"/>
  <c r="S150" i="4"/>
  <c r="R150" i="4"/>
  <c r="Q150" i="4"/>
  <c r="P150" i="4"/>
  <c r="O150" i="4"/>
  <c r="N150" i="4"/>
  <c r="H150" i="4"/>
  <c r="G150" i="4"/>
  <c r="F150" i="4"/>
  <c r="D150" i="4"/>
  <c r="A150" i="4"/>
  <c r="S149" i="4"/>
  <c r="R149" i="4"/>
  <c r="Q149" i="4"/>
  <c r="P149" i="4"/>
  <c r="O149" i="4"/>
  <c r="N149" i="4"/>
  <c r="H149" i="4"/>
  <c r="G149" i="4"/>
  <c r="F149" i="4"/>
  <c r="D149" i="4"/>
  <c r="A149" i="4"/>
  <c r="S148" i="4"/>
  <c r="R148" i="4"/>
  <c r="Q148" i="4"/>
  <c r="P148" i="4"/>
  <c r="O148" i="4"/>
  <c r="N148" i="4"/>
  <c r="H148" i="4"/>
  <c r="G148" i="4"/>
  <c r="F148" i="4"/>
  <c r="D148" i="4"/>
  <c r="A148" i="4"/>
  <c r="S147" i="4"/>
  <c r="R147" i="4"/>
  <c r="Q147" i="4"/>
  <c r="P147" i="4"/>
  <c r="O147" i="4"/>
  <c r="N147" i="4"/>
  <c r="H147" i="4"/>
  <c r="G147" i="4"/>
  <c r="F147" i="4"/>
  <c r="D147" i="4"/>
  <c r="A147" i="4"/>
  <c r="S146" i="4"/>
  <c r="R146" i="4"/>
  <c r="Q146" i="4"/>
  <c r="P146" i="4"/>
  <c r="O146" i="4"/>
  <c r="N146" i="4"/>
  <c r="H146" i="4"/>
  <c r="G146" i="4"/>
  <c r="F146" i="4"/>
  <c r="D146" i="4"/>
  <c r="A146" i="4"/>
  <c r="S145" i="4"/>
  <c r="R145" i="4"/>
  <c r="Q145" i="4"/>
  <c r="P145" i="4"/>
  <c r="O145" i="4"/>
  <c r="N145" i="4"/>
  <c r="H145" i="4"/>
  <c r="G145" i="4"/>
  <c r="F145" i="4"/>
  <c r="D145" i="4"/>
  <c r="A145" i="4"/>
  <c r="S144" i="4"/>
  <c r="R144" i="4"/>
  <c r="Q144" i="4"/>
  <c r="P144" i="4"/>
  <c r="O144" i="4"/>
  <c r="N144" i="4"/>
  <c r="H144" i="4"/>
  <c r="G144" i="4"/>
  <c r="F144" i="4"/>
  <c r="D144" i="4"/>
  <c r="A144" i="4"/>
  <c r="S143" i="4"/>
  <c r="R143" i="4"/>
  <c r="Q143" i="4"/>
  <c r="P143" i="4"/>
  <c r="O143" i="4"/>
  <c r="N143" i="4"/>
  <c r="H143" i="4"/>
  <c r="G143" i="4"/>
  <c r="F143" i="4"/>
  <c r="D143" i="4"/>
  <c r="A143" i="4"/>
  <c r="S142" i="4"/>
  <c r="R142" i="4"/>
  <c r="Q142" i="4"/>
  <c r="P142" i="4"/>
  <c r="O142" i="4"/>
  <c r="N142" i="4"/>
  <c r="H142" i="4"/>
  <c r="G142" i="4"/>
  <c r="F142" i="4"/>
  <c r="D142" i="4"/>
  <c r="A142" i="4"/>
  <c r="S141" i="4"/>
  <c r="R141" i="4"/>
  <c r="Q141" i="4"/>
  <c r="P141" i="4"/>
  <c r="O141" i="4"/>
  <c r="N141" i="4"/>
  <c r="H141" i="4"/>
  <c r="G141" i="4"/>
  <c r="F141" i="4"/>
  <c r="D141" i="4"/>
  <c r="A141" i="4"/>
  <c r="S140" i="4"/>
  <c r="R140" i="4"/>
  <c r="Q140" i="4"/>
  <c r="P140" i="4"/>
  <c r="O140" i="4"/>
  <c r="N140" i="4"/>
  <c r="H140" i="4"/>
  <c r="G140" i="4"/>
  <c r="F140" i="4"/>
  <c r="D140" i="4"/>
  <c r="A140" i="4"/>
  <c r="S139" i="4"/>
  <c r="R139" i="4"/>
  <c r="Q139" i="4"/>
  <c r="P139" i="4"/>
  <c r="O139" i="4"/>
  <c r="N139" i="4"/>
  <c r="H139" i="4"/>
  <c r="G139" i="4"/>
  <c r="F139" i="4"/>
  <c r="D139" i="4"/>
  <c r="A139" i="4"/>
  <c r="S138" i="4"/>
  <c r="R138" i="4"/>
  <c r="Q138" i="4"/>
  <c r="P138" i="4"/>
  <c r="O138" i="4"/>
  <c r="N138" i="4"/>
  <c r="H138" i="4"/>
  <c r="G138" i="4"/>
  <c r="F138" i="4"/>
  <c r="D138" i="4"/>
  <c r="A138" i="4"/>
  <c r="S137" i="4"/>
  <c r="R137" i="4"/>
  <c r="Q137" i="4"/>
  <c r="P137" i="4"/>
  <c r="O137" i="4"/>
  <c r="N137" i="4"/>
  <c r="H137" i="4"/>
  <c r="G137" i="4"/>
  <c r="F137" i="4"/>
  <c r="D137" i="4"/>
  <c r="A137" i="4"/>
  <c r="S136" i="4"/>
  <c r="R136" i="4"/>
  <c r="Q136" i="4"/>
  <c r="P136" i="4"/>
  <c r="O136" i="4"/>
  <c r="N136" i="4"/>
  <c r="H136" i="4"/>
  <c r="G136" i="4"/>
  <c r="F136" i="4"/>
  <c r="D136" i="4"/>
  <c r="A136" i="4"/>
  <c r="S135" i="4"/>
  <c r="R135" i="4"/>
  <c r="Q135" i="4"/>
  <c r="P135" i="4"/>
  <c r="O135" i="4"/>
  <c r="N135" i="4"/>
  <c r="H135" i="4"/>
  <c r="G135" i="4"/>
  <c r="F135" i="4"/>
  <c r="D135" i="4"/>
  <c r="A135" i="4"/>
  <c r="S134" i="4"/>
  <c r="R134" i="4"/>
  <c r="Q134" i="4"/>
  <c r="P134" i="4"/>
  <c r="O134" i="4"/>
  <c r="N134" i="4"/>
  <c r="H134" i="4"/>
  <c r="G134" i="4"/>
  <c r="F134" i="4"/>
  <c r="D134" i="4"/>
  <c r="A134" i="4"/>
  <c r="S133" i="4"/>
  <c r="R133" i="4"/>
  <c r="Q133" i="4"/>
  <c r="P133" i="4"/>
  <c r="O133" i="4"/>
  <c r="N133" i="4"/>
  <c r="H133" i="4"/>
  <c r="G133" i="4"/>
  <c r="F133" i="4"/>
  <c r="D133" i="4"/>
  <c r="A133" i="4"/>
  <c r="S132" i="4"/>
  <c r="R132" i="4"/>
  <c r="Q132" i="4"/>
  <c r="P132" i="4"/>
  <c r="O132" i="4"/>
  <c r="N132" i="4"/>
  <c r="H132" i="4"/>
  <c r="G132" i="4"/>
  <c r="F132" i="4"/>
  <c r="D132" i="4"/>
  <c r="A132" i="4"/>
  <c r="S131" i="4"/>
  <c r="R131" i="4"/>
  <c r="Q131" i="4"/>
  <c r="P131" i="4"/>
  <c r="O131" i="4"/>
  <c r="N131" i="4"/>
  <c r="H131" i="4"/>
  <c r="G131" i="4"/>
  <c r="F131" i="4"/>
  <c r="D131" i="4"/>
  <c r="A131" i="4"/>
  <c r="S130" i="4"/>
  <c r="R130" i="4"/>
  <c r="Q130" i="4"/>
  <c r="P130" i="4"/>
  <c r="O130" i="4"/>
  <c r="N130" i="4"/>
  <c r="H130" i="4"/>
  <c r="G130" i="4"/>
  <c r="F130" i="4"/>
  <c r="D130" i="4"/>
  <c r="A130" i="4"/>
  <c r="S129" i="4"/>
  <c r="R129" i="4"/>
  <c r="Q129" i="4"/>
  <c r="P129" i="4"/>
  <c r="O129" i="4"/>
  <c r="N129" i="4"/>
  <c r="H129" i="4"/>
  <c r="G129" i="4"/>
  <c r="F129" i="4"/>
  <c r="D129" i="4"/>
  <c r="A129" i="4"/>
  <c r="S128" i="4"/>
  <c r="R128" i="4"/>
  <c r="Q128" i="4"/>
  <c r="P128" i="4"/>
  <c r="O128" i="4"/>
  <c r="N128" i="4"/>
  <c r="H128" i="4"/>
  <c r="G128" i="4"/>
  <c r="F128" i="4"/>
  <c r="D128" i="4"/>
  <c r="A128" i="4"/>
  <c r="S127" i="4"/>
  <c r="R127" i="4"/>
  <c r="Q127" i="4"/>
  <c r="P127" i="4"/>
  <c r="O127" i="4"/>
  <c r="N127" i="4"/>
  <c r="H127" i="4"/>
  <c r="G127" i="4"/>
  <c r="F127" i="4"/>
  <c r="D127" i="4"/>
  <c r="A127" i="4"/>
  <c r="S126" i="4"/>
  <c r="R126" i="4"/>
  <c r="Q126" i="4"/>
  <c r="P126" i="4"/>
  <c r="O126" i="4"/>
  <c r="N126" i="4"/>
  <c r="H126" i="4"/>
  <c r="G126" i="4"/>
  <c r="F126" i="4"/>
  <c r="D126" i="4"/>
  <c r="A126" i="4"/>
  <c r="S125" i="4"/>
  <c r="R125" i="4"/>
  <c r="Q125" i="4"/>
  <c r="P125" i="4"/>
  <c r="O125" i="4"/>
  <c r="N125" i="4"/>
  <c r="H125" i="4"/>
  <c r="G125" i="4"/>
  <c r="F125" i="4"/>
  <c r="D125" i="4"/>
  <c r="A125" i="4"/>
  <c r="S124" i="4"/>
  <c r="R124" i="4"/>
  <c r="Q124" i="4"/>
  <c r="P124" i="4"/>
  <c r="O124" i="4"/>
  <c r="N124" i="4"/>
  <c r="H124" i="4"/>
  <c r="G124" i="4"/>
  <c r="F124" i="4"/>
  <c r="D124" i="4"/>
  <c r="A124" i="4"/>
  <c r="S123" i="4"/>
  <c r="R123" i="4"/>
  <c r="Q123" i="4"/>
  <c r="P123" i="4"/>
  <c r="O123" i="4"/>
  <c r="N123" i="4"/>
  <c r="H123" i="4"/>
  <c r="G123" i="4"/>
  <c r="F123" i="4"/>
  <c r="D123" i="4"/>
  <c r="A123" i="4"/>
  <c r="S122" i="4"/>
  <c r="R122" i="4"/>
  <c r="Q122" i="4"/>
  <c r="P122" i="4"/>
  <c r="O122" i="4"/>
  <c r="N122" i="4"/>
  <c r="H122" i="4"/>
  <c r="G122" i="4"/>
  <c r="F122" i="4"/>
  <c r="D122" i="4"/>
  <c r="A122" i="4"/>
  <c r="S121" i="4"/>
  <c r="R121" i="4"/>
  <c r="Q121" i="4"/>
  <c r="P121" i="4"/>
  <c r="O121" i="4"/>
  <c r="N121" i="4"/>
  <c r="H121" i="4"/>
  <c r="G121" i="4"/>
  <c r="F121" i="4"/>
  <c r="D121" i="4"/>
  <c r="A121" i="4"/>
  <c r="S120" i="4"/>
  <c r="R120" i="4"/>
  <c r="Q120" i="4"/>
  <c r="P120" i="4"/>
  <c r="O120" i="4"/>
  <c r="N120" i="4"/>
  <c r="H120" i="4"/>
  <c r="G120" i="4"/>
  <c r="F120" i="4"/>
  <c r="D120" i="4"/>
  <c r="A120" i="4"/>
  <c r="S119" i="4"/>
  <c r="R119" i="4"/>
  <c r="Q119" i="4"/>
  <c r="P119" i="4"/>
  <c r="O119" i="4"/>
  <c r="N119" i="4"/>
  <c r="H119" i="4"/>
  <c r="G119" i="4"/>
  <c r="F119" i="4"/>
  <c r="D119" i="4"/>
  <c r="A119" i="4"/>
  <c r="S118" i="4"/>
  <c r="R118" i="4"/>
  <c r="Q118" i="4"/>
  <c r="P118" i="4"/>
  <c r="O118" i="4"/>
  <c r="N118" i="4"/>
  <c r="H118" i="4"/>
  <c r="G118" i="4"/>
  <c r="F118" i="4"/>
  <c r="D118" i="4"/>
  <c r="A118" i="4"/>
  <c r="S117" i="4"/>
  <c r="R117" i="4"/>
  <c r="Q117" i="4"/>
  <c r="P117" i="4"/>
  <c r="O117" i="4"/>
  <c r="N117" i="4"/>
  <c r="H117" i="4"/>
  <c r="G117" i="4"/>
  <c r="F117" i="4"/>
  <c r="D117" i="4"/>
  <c r="A117" i="4"/>
  <c r="S116" i="4"/>
  <c r="R116" i="4"/>
  <c r="Q116" i="4"/>
  <c r="P116" i="4"/>
  <c r="O116" i="4"/>
  <c r="N116" i="4"/>
  <c r="H116" i="4"/>
  <c r="G116" i="4"/>
  <c r="F116" i="4"/>
  <c r="D116" i="4"/>
  <c r="A116" i="4"/>
  <c r="S115" i="4"/>
  <c r="R115" i="4"/>
  <c r="Q115" i="4"/>
  <c r="P115" i="4"/>
  <c r="O115" i="4"/>
  <c r="N115" i="4"/>
  <c r="H115" i="4"/>
  <c r="G115" i="4"/>
  <c r="F115" i="4"/>
  <c r="D115" i="4"/>
  <c r="A115" i="4"/>
  <c r="S114" i="4"/>
  <c r="R114" i="4"/>
  <c r="Q114" i="4"/>
  <c r="P114" i="4"/>
  <c r="O114" i="4"/>
  <c r="N114" i="4"/>
  <c r="H114" i="4"/>
  <c r="G114" i="4"/>
  <c r="F114" i="4"/>
  <c r="D114" i="4"/>
  <c r="A114" i="4"/>
  <c r="S113" i="4"/>
  <c r="R113" i="4"/>
  <c r="Q113" i="4"/>
  <c r="P113" i="4"/>
  <c r="O113" i="4"/>
  <c r="N113" i="4"/>
  <c r="H113" i="4"/>
  <c r="G113" i="4"/>
  <c r="F113" i="4"/>
  <c r="D113" i="4"/>
  <c r="A113" i="4"/>
  <c r="S112" i="4"/>
  <c r="R112" i="4"/>
  <c r="Q112" i="4"/>
  <c r="P112" i="4"/>
  <c r="O112" i="4"/>
  <c r="N112" i="4"/>
  <c r="H112" i="4"/>
  <c r="G112" i="4"/>
  <c r="F112" i="4"/>
  <c r="D112" i="4"/>
  <c r="A112" i="4"/>
  <c r="S111" i="4"/>
  <c r="R111" i="4"/>
  <c r="Q111" i="4"/>
  <c r="P111" i="4"/>
  <c r="O111" i="4"/>
  <c r="N111" i="4"/>
  <c r="H111" i="4"/>
  <c r="G111" i="4"/>
  <c r="F111" i="4"/>
  <c r="D111" i="4"/>
  <c r="A111" i="4"/>
  <c r="S110" i="4"/>
  <c r="R110" i="4"/>
  <c r="Q110" i="4"/>
  <c r="P110" i="4"/>
  <c r="O110" i="4"/>
  <c r="N110" i="4"/>
  <c r="H110" i="4"/>
  <c r="G110" i="4"/>
  <c r="F110" i="4"/>
  <c r="D110" i="4"/>
  <c r="A110" i="4"/>
  <c r="S109" i="4"/>
  <c r="R109" i="4"/>
  <c r="Q109" i="4"/>
  <c r="P109" i="4"/>
  <c r="O109" i="4"/>
  <c r="N109" i="4"/>
  <c r="H109" i="4"/>
  <c r="G109" i="4"/>
  <c r="F109" i="4"/>
  <c r="D109" i="4"/>
  <c r="A109" i="4"/>
  <c r="S108" i="4"/>
  <c r="R108" i="4"/>
  <c r="Q108" i="4"/>
  <c r="P108" i="4"/>
  <c r="O108" i="4"/>
  <c r="N108" i="4"/>
  <c r="H108" i="4"/>
  <c r="G108" i="4"/>
  <c r="F108" i="4"/>
  <c r="D108" i="4"/>
  <c r="A108" i="4"/>
  <c r="S107" i="4"/>
  <c r="R107" i="4"/>
  <c r="Q107" i="4"/>
  <c r="P107" i="4"/>
  <c r="O107" i="4"/>
  <c r="N107" i="4"/>
  <c r="H107" i="4"/>
  <c r="G107" i="4"/>
  <c r="F107" i="4"/>
  <c r="D107" i="4"/>
  <c r="A107" i="4"/>
  <c r="S106" i="4"/>
  <c r="R106" i="4"/>
  <c r="Q106" i="4"/>
  <c r="P106" i="4"/>
  <c r="O106" i="4"/>
  <c r="N106" i="4"/>
  <c r="H106" i="4"/>
  <c r="G106" i="4"/>
  <c r="F106" i="4"/>
  <c r="D106" i="4"/>
  <c r="A106" i="4"/>
  <c r="S105" i="4"/>
  <c r="R105" i="4"/>
  <c r="Q105" i="4"/>
  <c r="P105" i="4"/>
  <c r="O105" i="4"/>
  <c r="N105" i="4"/>
  <c r="H105" i="4"/>
  <c r="G105" i="4"/>
  <c r="F105" i="4"/>
  <c r="D105" i="4"/>
  <c r="A105" i="4"/>
  <c r="S104" i="4"/>
  <c r="R104" i="4"/>
  <c r="Q104" i="4"/>
  <c r="P104" i="4"/>
  <c r="O104" i="4"/>
  <c r="N104" i="4"/>
  <c r="H104" i="4"/>
  <c r="G104" i="4"/>
  <c r="F104" i="4"/>
  <c r="D104" i="4"/>
  <c r="A104" i="4"/>
  <c r="S103" i="4"/>
  <c r="R103" i="4"/>
  <c r="Q103" i="4"/>
  <c r="P103" i="4"/>
  <c r="O103" i="4"/>
  <c r="N103" i="4"/>
  <c r="H103" i="4"/>
  <c r="G103" i="4"/>
  <c r="F103" i="4"/>
  <c r="D103" i="4"/>
  <c r="A103" i="4"/>
  <c r="S102" i="4"/>
  <c r="R102" i="4"/>
  <c r="Q102" i="4"/>
  <c r="P102" i="4"/>
  <c r="O102" i="4"/>
  <c r="N102" i="4"/>
  <c r="H102" i="4"/>
  <c r="G102" i="4"/>
  <c r="F102" i="4"/>
  <c r="D102" i="4"/>
  <c r="A102" i="4"/>
  <c r="S101" i="4"/>
  <c r="R101" i="4"/>
  <c r="Q101" i="4"/>
  <c r="P101" i="4"/>
  <c r="O101" i="4"/>
  <c r="N101" i="4"/>
  <c r="H101" i="4"/>
  <c r="G101" i="4"/>
  <c r="F101" i="4"/>
  <c r="D101" i="4"/>
  <c r="A101" i="4"/>
  <c r="S100" i="4"/>
  <c r="R100" i="4"/>
  <c r="Q100" i="4"/>
  <c r="P100" i="4"/>
  <c r="O100" i="4"/>
  <c r="N100" i="4"/>
  <c r="H100" i="4"/>
  <c r="G100" i="4"/>
  <c r="F100" i="4"/>
  <c r="D100" i="4"/>
  <c r="A100" i="4"/>
  <c r="S99" i="4"/>
  <c r="R99" i="4"/>
  <c r="Q99" i="4"/>
  <c r="P99" i="4"/>
  <c r="O99" i="4"/>
  <c r="N99" i="4"/>
  <c r="H99" i="4"/>
  <c r="G99" i="4"/>
  <c r="F99" i="4"/>
  <c r="D99" i="4"/>
  <c r="A99" i="4"/>
  <c r="S98" i="4"/>
  <c r="R98" i="4"/>
  <c r="Q98" i="4"/>
  <c r="P98" i="4"/>
  <c r="O98" i="4"/>
  <c r="N98" i="4"/>
  <c r="H98" i="4"/>
  <c r="G98" i="4"/>
  <c r="F98" i="4"/>
  <c r="D98" i="4"/>
  <c r="A98" i="4"/>
  <c r="S97" i="4"/>
  <c r="R97" i="4"/>
  <c r="Q97" i="4"/>
  <c r="P97" i="4"/>
  <c r="O97" i="4"/>
  <c r="N97" i="4"/>
  <c r="H97" i="4"/>
  <c r="G97" i="4"/>
  <c r="F97" i="4"/>
  <c r="D97" i="4"/>
  <c r="A97" i="4"/>
  <c r="S96" i="4"/>
  <c r="R96" i="4"/>
  <c r="Q96" i="4"/>
  <c r="P96" i="4"/>
  <c r="O96" i="4"/>
  <c r="N96" i="4"/>
  <c r="H96" i="4"/>
  <c r="G96" i="4"/>
  <c r="F96" i="4"/>
  <c r="D96" i="4"/>
  <c r="A96" i="4"/>
  <c r="S95" i="4"/>
  <c r="R95" i="4"/>
  <c r="Q95" i="4"/>
  <c r="P95" i="4"/>
  <c r="O95" i="4"/>
  <c r="N95" i="4"/>
  <c r="H95" i="4"/>
  <c r="G95" i="4"/>
  <c r="F95" i="4"/>
  <c r="D95" i="4"/>
  <c r="A95" i="4"/>
  <c r="S94" i="4"/>
  <c r="R94" i="4"/>
  <c r="Q94" i="4"/>
  <c r="P94" i="4"/>
  <c r="O94" i="4"/>
  <c r="N94" i="4"/>
  <c r="H94" i="4"/>
  <c r="G94" i="4"/>
  <c r="F94" i="4"/>
  <c r="D94" i="4"/>
  <c r="A94" i="4"/>
  <c r="S93" i="4"/>
  <c r="R93" i="4"/>
  <c r="Q93" i="4"/>
  <c r="P93" i="4"/>
  <c r="O93" i="4"/>
  <c r="N93" i="4"/>
  <c r="H93" i="4"/>
  <c r="G93" i="4"/>
  <c r="F93" i="4"/>
  <c r="D93" i="4"/>
  <c r="A93" i="4"/>
  <c r="S92" i="4"/>
  <c r="R92" i="4"/>
  <c r="Q92" i="4"/>
  <c r="P92" i="4"/>
  <c r="O92" i="4"/>
  <c r="N92" i="4"/>
  <c r="H92" i="4"/>
  <c r="G92" i="4"/>
  <c r="F92" i="4"/>
  <c r="D92" i="4"/>
  <c r="A92" i="4"/>
  <c r="S91" i="4"/>
  <c r="R91" i="4"/>
  <c r="Q91" i="4"/>
  <c r="P91" i="4"/>
  <c r="O91" i="4"/>
  <c r="N91" i="4"/>
  <c r="H91" i="4"/>
  <c r="G91" i="4"/>
  <c r="F91" i="4"/>
  <c r="D91" i="4"/>
  <c r="A91" i="4"/>
  <c r="S90" i="4"/>
  <c r="R90" i="4"/>
  <c r="Q90" i="4"/>
  <c r="P90" i="4"/>
  <c r="O90" i="4"/>
  <c r="N90" i="4"/>
  <c r="H90" i="4"/>
  <c r="G90" i="4"/>
  <c r="F90" i="4"/>
  <c r="D90" i="4"/>
  <c r="A90" i="4"/>
  <c r="S89" i="4"/>
  <c r="R89" i="4"/>
  <c r="Q89" i="4"/>
  <c r="P89" i="4"/>
  <c r="O89" i="4"/>
  <c r="N89" i="4"/>
  <c r="H89" i="4"/>
  <c r="G89" i="4"/>
  <c r="F89" i="4"/>
  <c r="D89" i="4"/>
  <c r="A89" i="4"/>
  <c r="S88" i="4"/>
  <c r="R88" i="4"/>
  <c r="Q88" i="4"/>
  <c r="P88" i="4"/>
  <c r="O88" i="4"/>
  <c r="N88" i="4"/>
  <c r="H88" i="4"/>
  <c r="G88" i="4"/>
  <c r="F88" i="4"/>
  <c r="D88" i="4"/>
  <c r="A88" i="4"/>
  <c r="S87" i="4"/>
  <c r="R87" i="4"/>
  <c r="Q87" i="4"/>
  <c r="P87" i="4"/>
  <c r="O87" i="4"/>
  <c r="N87" i="4"/>
  <c r="H87" i="4"/>
  <c r="G87" i="4"/>
  <c r="F87" i="4"/>
  <c r="D87" i="4"/>
  <c r="A87" i="4"/>
  <c r="S86" i="4"/>
  <c r="R86" i="4"/>
  <c r="Q86" i="4"/>
  <c r="P86" i="4"/>
  <c r="O86" i="4"/>
  <c r="N86" i="4"/>
  <c r="H86" i="4"/>
  <c r="G86" i="4"/>
  <c r="F86" i="4"/>
  <c r="D86" i="4"/>
  <c r="A86" i="4"/>
  <c r="S85" i="4"/>
  <c r="R85" i="4"/>
  <c r="Q85" i="4"/>
  <c r="P85" i="4"/>
  <c r="O85" i="4"/>
  <c r="N85" i="4"/>
  <c r="H85" i="4"/>
  <c r="G85" i="4"/>
  <c r="F85" i="4"/>
  <c r="D85" i="4"/>
  <c r="A85" i="4"/>
  <c r="S84" i="4"/>
  <c r="R84" i="4"/>
  <c r="Q84" i="4"/>
  <c r="P84" i="4"/>
  <c r="O84" i="4"/>
  <c r="N84" i="4"/>
  <c r="H84" i="4"/>
  <c r="G84" i="4"/>
  <c r="F84" i="4"/>
  <c r="D84" i="4"/>
  <c r="A84" i="4"/>
  <c r="S83" i="4"/>
  <c r="R83" i="4"/>
  <c r="Q83" i="4"/>
  <c r="P83" i="4"/>
  <c r="O83" i="4"/>
  <c r="N83" i="4"/>
  <c r="H83" i="4"/>
  <c r="G83" i="4"/>
  <c r="F83" i="4"/>
  <c r="D83" i="4"/>
  <c r="A83" i="4"/>
  <c r="S82" i="4"/>
  <c r="R82" i="4"/>
  <c r="Q82" i="4"/>
  <c r="P82" i="4"/>
  <c r="O82" i="4"/>
  <c r="N82" i="4"/>
  <c r="H82" i="4"/>
  <c r="G82" i="4"/>
  <c r="F82" i="4"/>
  <c r="D82" i="4"/>
  <c r="A82" i="4"/>
  <c r="S81" i="4"/>
  <c r="R81" i="4"/>
  <c r="Q81" i="4"/>
  <c r="P81" i="4"/>
  <c r="O81" i="4"/>
  <c r="N81" i="4"/>
  <c r="H81" i="4"/>
  <c r="G81" i="4"/>
  <c r="F81" i="4"/>
  <c r="D81" i="4"/>
  <c r="A81" i="4"/>
  <c r="S80" i="4"/>
  <c r="R80" i="4"/>
  <c r="Q80" i="4"/>
  <c r="P80" i="4"/>
  <c r="O80" i="4"/>
  <c r="N80" i="4"/>
  <c r="H80" i="4"/>
  <c r="G80" i="4"/>
  <c r="F80" i="4"/>
  <c r="D80" i="4"/>
  <c r="A80" i="4"/>
  <c r="S79" i="4"/>
  <c r="R79" i="4"/>
  <c r="Q79" i="4"/>
  <c r="P79" i="4"/>
  <c r="O79" i="4"/>
  <c r="N79" i="4"/>
  <c r="H79" i="4"/>
  <c r="G79" i="4"/>
  <c r="F79" i="4"/>
  <c r="D79" i="4"/>
  <c r="A79" i="4"/>
  <c r="S78" i="4"/>
  <c r="R78" i="4"/>
  <c r="Q78" i="4"/>
  <c r="P78" i="4"/>
  <c r="O78" i="4"/>
  <c r="N78" i="4"/>
  <c r="H78" i="4"/>
  <c r="G78" i="4"/>
  <c r="F78" i="4"/>
  <c r="D78" i="4"/>
  <c r="A78" i="4"/>
  <c r="S77" i="4"/>
  <c r="R77" i="4"/>
  <c r="Q77" i="4"/>
  <c r="P77" i="4"/>
  <c r="O77" i="4"/>
  <c r="N77" i="4"/>
  <c r="H77" i="4"/>
  <c r="G77" i="4"/>
  <c r="F77" i="4"/>
  <c r="D77" i="4"/>
  <c r="A77" i="4"/>
  <c r="S76" i="4"/>
  <c r="R76" i="4"/>
  <c r="Q76" i="4"/>
  <c r="P76" i="4"/>
  <c r="O76" i="4"/>
  <c r="N76" i="4"/>
  <c r="H76" i="4"/>
  <c r="G76" i="4"/>
  <c r="F76" i="4"/>
  <c r="D76" i="4"/>
  <c r="A76" i="4"/>
  <c r="S75" i="4"/>
  <c r="R75" i="4"/>
  <c r="Q75" i="4"/>
  <c r="P75" i="4"/>
  <c r="O75" i="4"/>
  <c r="N75" i="4"/>
  <c r="H75" i="4"/>
  <c r="G75" i="4"/>
  <c r="F75" i="4"/>
  <c r="D75" i="4"/>
  <c r="A75" i="4"/>
  <c r="S74" i="4"/>
  <c r="R74" i="4"/>
  <c r="Q74" i="4"/>
  <c r="P74" i="4"/>
  <c r="O74" i="4"/>
  <c r="N74" i="4"/>
  <c r="H74" i="4"/>
  <c r="G74" i="4"/>
  <c r="F74" i="4"/>
  <c r="D74" i="4"/>
  <c r="A74" i="4"/>
  <c r="S73" i="4"/>
  <c r="R73" i="4"/>
  <c r="Q73" i="4"/>
  <c r="P73" i="4"/>
  <c r="O73" i="4"/>
  <c r="N73" i="4"/>
  <c r="H73" i="4"/>
  <c r="G73" i="4"/>
  <c r="F73" i="4"/>
  <c r="D73" i="4"/>
  <c r="A73" i="4"/>
  <c r="S72" i="4"/>
  <c r="R72" i="4"/>
  <c r="Q72" i="4"/>
  <c r="P72" i="4"/>
  <c r="O72" i="4"/>
  <c r="N72" i="4"/>
  <c r="H72" i="4"/>
  <c r="G72" i="4"/>
  <c r="F72" i="4"/>
  <c r="D72" i="4"/>
  <c r="A72" i="4"/>
  <c r="S71" i="4"/>
  <c r="R71" i="4"/>
  <c r="Q71" i="4"/>
  <c r="P71" i="4"/>
  <c r="O71" i="4"/>
  <c r="N71" i="4"/>
  <c r="H71" i="4"/>
  <c r="G71" i="4"/>
  <c r="F71" i="4"/>
  <c r="D71" i="4"/>
  <c r="A71" i="4"/>
  <c r="S70" i="4"/>
  <c r="R70" i="4"/>
  <c r="Q70" i="4"/>
  <c r="P70" i="4"/>
  <c r="O70" i="4"/>
  <c r="N70" i="4"/>
  <c r="H70" i="4"/>
  <c r="G70" i="4"/>
  <c r="F70" i="4"/>
  <c r="D70" i="4"/>
  <c r="A70" i="4"/>
  <c r="S69" i="4"/>
  <c r="R69" i="4"/>
  <c r="Q69" i="4"/>
  <c r="P69" i="4"/>
  <c r="O69" i="4"/>
  <c r="N69" i="4"/>
  <c r="H69" i="4"/>
  <c r="G69" i="4"/>
  <c r="F69" i="4"/>
  <c r="D69" i="4"/>
  <c r="A69" i="4"/>
  <c r="S68" i="4"/>
  <c r="R68" i="4"/>
  <c r="Q68" i="4"/>
  <c r="P68" i="4"/>
  <c r="O68" i="4"/>
  <c r="N68" i="4"/>
  <c r="H68" i="4"/>
  <c r="G68" i="4"/>
  <c r="F68" i="4"/>
  <c r="D68" i="4"/>
  <c r="A68" i="4"/>
  <c r="S67" i="4"/>
  <c r="R67" i="4"/>
  <c r="Q67" i="4"/>
  <c r="P67" i="4"/>
  <c r="O67" i="4"/>
  <c r="N67" i="4"/>
  <c r="H67" i="4"/>
  <c r="G67" i="4"/>
  <c r="F67" i="4"/>
  <c r="D67" i="4"/>
  <c r="A67" i="4"/>
  <c r="S66" i="4"/>
  <c r="R66" i="4"/>
  <c r="Q66" i="4"/>
  <c r="P66" i="4"/>
  <c r="O66" i="4"/>
  <c r="N66" i="4"/>
  <c r="H66" i="4"/>
  <c r="G66" i="4"/>
  <c r="F66" i="4"/>
  <c r="D66" i="4"/>
  <c r="A66" i="4"/>
  <c r="S65" i="4"/>
  <c r="R65" i="4"/>
  <c r="Q65" i="4"/>
  <c r="P65" i="4"/>
  <c r="O65" i="4"/>
  <c r="N65" i="4"/>
  <c r="H65" i="4"/>
  <c r="G65" i="4"/>
  <c r="F65" i="4"/>
  <c r="D65" i="4"/>
  <c r="A65" i="4"/>
  <c r="S64" i="4"/>
  <c r="R64" i="4"/>
  <c r="Q64" i="4"/>
  <c r="P64" i="4"/>
  <c r="O64" i="4"/>
  <c r="N64" i="4"/>
  <c r="H64" i="4"/>
  <c r="G64" i="4"/>
  <c r="F64" i="4"/>
  <c r="D64" i="4"/>
  <c r="A64" i="4"/>
  <c r="S63" i="4"/>
  <c r="R63" i="4"/>
  <c r="Q63" i="4"/>
  <c r="P63" i="4"/>
  <c r="O63" i="4"/>
  <c r="N63" i="4"/>
  <c r="H63" i="4"/>
  <c r="G63" i="4"/>
  <c r="F63" i="4"/>
  <c r="D63" i="4"/>
  <c r="A63" i="4"/>
  <c r="S62" i="4"/>
  <c r="R62" i="4"/>
  <c r="Q62" i="4"/>
  <c r="P62" i="4"/>
  <c r="O62" i="4"/>
  <c r="N62" i="4"/>
  <c r="H62" i="4"/>
  <c r="G62" i="4"/>
  <c r="F62" i="4"/>
  <c r="D62" i="4"/>
  <c r="A62" i="4"/>
  <c r="S61" i="4"/>
  <c r="R61" i="4"/>
  <c r="Q61" i="4"/>
  <c r="P61" i="4"/>
  <c r="O61" i="4"/>
  <c r="N61" i="4"/>
  <c r="H61" i="4"/>
  <c r="G61" i="4"/>
  <c r="F61" i="4"/>
  <c r="D61" i="4"/>
  <c r="A61" i="4"/>
  <c r="S60" i="4"/>
  <c r="R60" i="4"/>
  <c r="Q60" i="4"/>
  <c r="P60" i="4"/>
  <c r="O60" i="4"/>
  <c r="N60" i="4"/>
  <c r="H60" i="4"/>
  <c r="G60" i="4"/>
  <c r="F60" i="4"/>
  <c r="D60" i="4"/>
  <c r="A60" i="4"/>
  <c r="S59" i="4"/>
  <c r="R59" i="4"/>
  <c r="Q59" i="4"/>
  <c r="P59" i="4"/>
  <c r="O59" i="4"/>
  <c r="N59" i="4"/>
  <c r="H59" i="4"/>
  <c r="G59" i="4"/>
  <c r="F59" i="4"/>
  <c r="D59" i="4"/>
  <c r="A59" i="4"/>
  <c r="S58" i="4"/>
  <c r="R58" i="4"/>
  <c r="Q58" i="4"/>
  <c r="P58" i="4"/>
  <c r="O58" i="4"/>
  <c r="N58" i="4"/>
  <c r="H58" i="4"/>
  <c r="G58" i="4"/>
  <c r="F58" i="4"/>
  <c r="D58" i="4"/>
  <c r="A58" i="4"/>
  <c r="S57" i="4"/>
  <c r="R57" i="4"/>
  <c r="Q57" i="4"/>
  <c r="P57" i="4"/>
  <c r="O57" i="4"/>
  <c r="N57" i="4"/>
  <c r="H57" i="4"/>
  <c r="G57" i="4"/>
  <c r="F57" i="4"/>
  <c r="D57" i="4"/>
  <c r="A57" i="4"/>
  <c r="S56" i="4"/>
  <c r="R56" i="4"/>
  <c r="Q56" i="4"/>
  <c r="P56" i="4"/>
  <c r="O56" i="4"/>
  <c r="N56" i="4"/>
  <c r="H56" i="4"/>
  <c r="G56" i="4"/>
  <c r="F56" i="4"/>
  <c r="D56" i="4"/>
  <c r="A56" i="4"/>
  <c r="S55" i="4"/>
  <c r="R55" i="4"/>
  <c r="Q55" i="4"/>
  <c r="P55" i="4"/>
  <c r="O55" i="4"/>
  <c r="N55" i="4"/>
  <c r="H55" i="4"/>
  <c r="G55" i="4"/>
  <c r="F55" i="4"/>
  <c r="D55" i="4"/>
  <c r="A55" i="4"/>
  <c r="S54" i="4"/>
  <c r="R54" i="4"/>
  <c r="Q54" i="4"/>
  <c r="P54" i="4"/>
  <c r="O54" i="4"/>
  <c r="N54" i="4"/>
  <c r="H54" i="4"/>
  <c r="G54" i="4"/>
  <c r="F54" i="4"/>
  <c r="D54" i="4"/>
  <c r="A54" i="4"/>
  <c r="S53" i="4"/>
  <c r="R53" i="4"/>
  <c r="Q53" i="4"/>
  <c r="P53" i="4"/>
  <c r="O53" i="4"/>
  <c r="N53" i="4"/>
  <c r="H53" i="4"/>
  <c r="G53" i="4"/>
  <c r="F53" i="4"/>
  <c r="D53" i="4"/>
  <c r="A53" i="4"/>
  <c r="S52" i="4"/>
  <c r="R52" i="4"/>
  <c r="Q52" i="4"/>
  <c r="P52" i="4"/>
  <c r="O52" i="4"/>
  <c r="N52" i="4"/>
  <c r="H52" i="4"/>
  <c r="G52" i="4"/>
  <c r="F52" i="4"/>
  <c r="D52" i="4"/>
  <c r="A52" i="4"/>
  <c r="S51" i="4"/>
  <c r="R51" i="4"/>
  <c r="Q51" i="4"/>
  <c r="P51" i="4"/>
  <c r="O51" i="4"/>
  <c r="N51" i="4"/>
  <c r="H51" i="4"/>
  <c r="G51" i="4"/>
  <c r="F51" i="4"/>
  <c r="D51" i="4"/>
  <c r="A51" i="4"/>
  <c r="S50" i="4"/>
  <c r="R50" i="4"/>
  <c r="Q50" i="4"/>
  <c r="P50" i="4"/>
  <c r="O50" i="4"/>
  <c r="N50" i="4"/>
  <c r="H50" i="4"/>
  <c r="G50" i="4"/>
  <c r="F50" i="4"/>
  <c r="D50" i="4"/>
  <c r="A50" i="4"/>
  <c r="S49" i="4"/>
  <c r="R49" i="4"/>
  <c r="Q49" i="4"/>
  <c r="P49" i="4"/>
  <c r="O49" i="4"/>
  <c r="N49" i="4"/>
  <c r="H49" i="4"/>
  <c r="G49" i="4"/>
  <c r="F49" i="4"/>
  <c r="D49" i="4"/>
  <c r="A49" i="4"/>
  <c r="S48" i="4"/>
  <c r="R48" i="4"/>
  <c r="Q48" i="4"/>
  <c r="P48" i="4"/>
  <c r="O48" i="4"/>
  <c r="N48" i="4"/>
  <c r="H48" i="4"/>
  <c r="G48" i="4"/>
  <c r="F48" i="4"/>
  <c r="D48" i="4"/>
  <c r="A48" i="4"/>
  <c r="S47" i="4"/>
  <c r="R47" i="4"/>
  <c r="Q47" i="4"/>
  <c r="P47" i="4"/>
  <c r="O47" i="4"/>
  <c r="N47" i="4"/>
  <c r="H47" i="4"/>
  <c r="G47" i="4"/>
  <c r="F47" i="4"/>
  <c r="D47" i="4"/>
  <c r="A47" i="4"/>
  <c r="S46" i="4"/>
  <c r="R46" i="4"/>
  <c r="Q46" i="4"/>
  <c r="P46" i="4"/>
  <c r="O46" i="4"/>
  <c r="N46" i="4"/>
  <c r="H46" i="4"/>
  <c r="G46" i="4"/>
  <c r="F46" i="4"/>
  <c r="D46" i="4"/>
  <c r="A46" i="4"/>
  <c r="S45" i="4"/>
  <c r="R45" i="4"/>
  <c r="Q45" i="4"/>
  <c r="P45" i="4"/>
  <c r="O45" i="4"/>
  <c r="N45" i="4"/>
  <c r="H45" i="4"/>
  <c r="G45" i="4"/>
  <c r="F45" i="4"/>
  <c r="D45" i="4"/>
  <c r="A45" i="4"/>
  <c r="S44" i="4"/>
  <c r="R44" i="4"/>
  <c r="Q44" i="4"/>
  <c r="P44" i="4"/>
  <c r="O44" i="4"/>
  <c r="N44" i="4"/>
  <c r="H44" i="4"/>
  <c r="G44" i="4"/>
  <c r="F44" i="4"/>
  <c r="D44" i="4"/>
  <c r="A44" i="4"/>
  <c r="S43" i="4"/>
  <c r="R43" i="4"/>
  <c r="Q43" i="4"/>
  <c r="P43" i="4"/>
  <c r="O43" i="4"/>
  <c r="N43" i="4"/>
  <c r="H43" i="4"/>
  <c r="G43" i="4"/>
  <c r="F43" i="4"/>
  <c r="D43" i="4"/>
  <c r="A43" i="4"/>
  <c r="S42" i="4"/>
  <c r="R42" i="4"/>
  <c r="Q42" i="4"/>
  <c r="P42" i="4"/>
  <c r="O42" i="4"/>
  <c r="N42" i="4"/>
  <c r="H42" i="4"/>
  <c r="G42" i="4"/>
  <c r="F42" i="4"/>
  <c r="D42" i="4"/>
  <c r="A42" i="4"/>
  <c r="S41" i="4"/>
  <c r="R41" i="4"/>
  <c r="Q41" i="4"/>
  <c r="P41" i="4"/>
  <c r="O41" i="4"/>
  <c r="N41" i="4"/>
  <c r="H41" i="4"/>
  <c r="G41" i="4"/>
  <c r="F41" i="4"/>
  <c r="D41" i="4"/>
  <c r="A41" i="4"/>
  <c r="S40" i="4"/>
  <c r="R40" i="4"/>
  <c r="Q40" i="4"/>
  <c r="P40" i="4"/>
  <c r="O40" i="4"/>
  <c r="N40" i="4"/>
  <c r="H40" i="4"/>
  <c r="G40" i="4"/>
  <c r="F40" i="4"/>
  <c r="D40" i="4"/>
  <c r="A40" i="4"/>
  <c r="S39" i="4"/>
  <c r="R39" i="4"/>
  <c r="Q39" i="4"/>
  <c r="P39" i="4"/>
  <c r="O39" i="4"/>
  <c r="N39" i="4"/>
  <c r="H39" i="4"/>
  <c r="G39" i="4"/>
  <c r="F39" i="4"/>
  <c r="D39" i="4"/>
  <c r="A39" i="4"/>
  <c r="S38" i="4"/>
  <c r="R38" i="4"/>
  <c r="Q38" i="4"/>
  <c r="P38" i="4"/>
  <c r="O38" i="4"/>
  <c r="N38" i="4"/>
  <c r="H38" i="4"/>
  <c r="G38" i="4"/>
  <c r="F38" i="4"/>
  <c r="D38" i="4"/>
  <c r="A38" i="4"/>
  <c r="S37" i="4"/>
  <c r="R37" i="4"/>
  <c r="Q37" i="4"/>
  <c r="P37" i="4"/>
  <c r="O37" i="4"/>
  <c r="N37" i="4"/>
  <c r="H37" i="4"/>
  <c r="G37" i="4"/>
  <c r="F37" i="4"/>
  <c r="D37" i="4"/>
  <c r="A37" i="4"/>
  <c r="S36" i="4"/>
  <c r="R36" i="4"/>
  <c r="Q36" i="4"/>
  <c r="P36" i="4"/>
  <c r="O36" i="4"/>
  <c r="N36" i="4"/>
  <c r="H36" i="4"/>
  <c r="G36" i="4"/>
  <c r="F36" i="4"/>
  <c r="D36" i="4"/>
  <c r="S35" i="4"/>
  <c r="R35" i="4"/>
  <c r="Q35" i="4"/>
  <c r="P35" i="4"/>
  <c r="O35" i="4"/>
  <c r="N35" i="4"/>
  <c r="H35" i="4"/>
  <c r="G35" i="4"/>
  <c r="F35" i="4"/>
  <c r="D35" i="4"/>
  <c r="S34" i="4"/>
  <c r="R34" i="4"/>
  <c r="Q34" i="4"/>
  <c r="P34" i="4"/>
  <c r="O34" i="4"/>
  <c r="N34" i="4"/>
  <c r="H34" i="4"/>
  <c r="G34" i="4"/>
  <c r="F34" i="4"/>
  <c r="D34" i="4"/>
  <c r="S33" i="4"/>
  <c r="R33" i="4"/>
  <c r="Q33" i="4"/>
  <c r="P33" i="4"/>
  <c r="O33" i="4"/>
  <c r="N33" i="4"/>
  <c r="H33" i="4"/>
  <c r="G33" i="4"/>
  <c r="F33" i="4"/>
  <c r="D33" i="4"/>
  <c r="S32" i="4"/>
  <c r="R32" i="4"/>
  <c r="Q32" i="4"/>
  <c r="P32" i="4"/>
  <c r="O32" i="4"/>
  <c r="N32" i="4"/>
  <c r="H32" i="4"/>
  <c r="G32" i="4"/>
  <c r="F32" i="4"/>
  <c r="D32" i="4"/>
  <c r="S31" i="4"/>
  <c r="R31" i="4"/>
  <c r="Q31" i="4"/>
  <c r="P31" i="4"/>
  <c r="O31" i="4"/>
  <c r="N31" i="4"/>
  <c r="H31" i="4"/>
  <c r="G31" i="4"/>
  <c r="F31" i="4"/>
  <c r="D31" i="4"/>
  <c r="S30" i="4"/>
  <c r="R30" i="4"/>
  <c r="Q30" i="4"/>
  <c r="P30" i="4"/>
  <c r="O30" i="4"/>
  <c r="N30" i="4"/>
  <c r="H30" i="4"/>
  <c r="G30" i="4"/>
  <c r="F30" i="4"/>
  <c r="D30" i="4"/>
  <c r="S29" i="4"/>
  <c r="R29" i="4"/>
  <c r="Q29" i="4"/>
  <c r="P29" i="4"/>
  <c r="O29" i="4"/>
  <c r="N29" i="4"/>
  <c r="H29" i="4"/>
  <c r="G29" i="4"/>
  <c r="F29" i="4"/>
  <c r="D29" i="4"/>
  <c r="S28" i="4"/>
  <c r="R28" i="4"/>
  <c r="Q28" i="4"/>
  <c r="P28" i="4"/>
  <c r="O28" i="4"/>
  <c r="N28" i="4"/>
  <c r="H28" i="4"/>
  <c r="G28" i="4"/>
  <c r="F28" i="4"/>
  <c r="D28" i="4"/>
  <c r="S27" i="4"/>
  <c r="R27" i="4"/>
  <c r="Q27" i="4"/>
  <c r="P27" i="4"/>
  <c r="O27" i="4"/>
  <c r="N27" i="4"/>
  <c r="H27" i="4"/>
  <c r="G27" i="4"/>
  <c r="F27" i="4"/>
  <c r="D27" i="4"/>
  <c r="S26" i="4"/>
  <c r="R26" i="4"/>
  <c r="Q26" i="4"/>
  <c r="P26" i="4"/>
  <c r="O26" i="4"/>
  <c r="N26" i="4"/>
  <c r="H26" i="4"/>
  <c r="G26" i="4"/>
  <c r="F26" i="4"/>
  <c r="D26" i="4"/>
  <c r="S25" i="4"/>
  <c r="R25" i="4"/>
  <c r="Q25" i="4"/>
  <c r="P25" i="4"/>
  <c r="O25" i="4"/>
  <c r="N25" i="4"/>
  <c r="H25" i="4"/>
  <c r="G25" i="4"/>
  <c r="F25" i="4"/>
  <c r="D25" i="4"/>
  <c r="S24" i="4"/>
  <c r="R24" i="4"/>
  <c r="Q24" i="4"/>
  <c r="P24" i="4"/>
  <c r="O24" i="4"/>
  <c r="N24" i="4"/>
  <c r="H24" i="4"/>
  <c r="G24" i="4"/>
  <c r="F24" i="4"/>
  <c r="D24" i="4"/>
  <c r="S23" i="4"/>
  <c r="R23" i="4"/>
  <c r="Q23" i="4"/>
  <c r="P23" i="4"/>
  <c r="O23" i="4"/>
  <c r="N23" i="4"/>
  <c r="H23" i="4"/>
  <c r="G23" i="4"/>
  <c r="F23" i="4"/>
  <c r="D23" i="4"/>
  <c r="S22" i="4"/>
  <c r="R22" i="4"/>
  <c r="Q22" i="4"/>
  <c r="P22" i="4"/>
  <c r="O22" i="4"/>
  <c r="N22" i="4"/>
  <c r="H22" i="4"/>
  <c r="G22" i="4"/>
  <c r="F22" i="4"/>
  <c r="D22" i="4"/>
  <c r="S21" i="4"/>
  <c r="R21" i="4"/>
  <c r="Q21" i="4"/>
  <c r="P21" i="4"/>
  <c r="O21" i="4"/>
  <c r="N21" i="4"/>
  <c r="H21" i="4"/>
  <c r="G21" i="4"/>
  <c r="F21" i="4"/>
  <c r="D21" i="4"/>
  <c r="S20" i="4"/>
  <c r="R20" i="4"/>
  <c r="Q20" i="4"/>
  <c r="P20" i="4"/>
  <c r="O20" i="4"/>
  <c r="N20" i="4"/>
  <c r="H20" i="4"/>
  <c r="G20" i="4"/>
  <c r="F20" i="4"/>
  <c r="D20" i="4"/>
  <c r="S19" i="4"/>
  <c r="R19" i="4"/>
  <c r="Q19" i="4"/>
  <c r="P19" i="4"/>
  <c r="O19" i="4"/>
  <c r="N19" i="4"/>
  <c r="H19" i="4"/>
  <c r="G19" i="4"/>
  <c r="F19" i="4"/>
  <c r="D19" i="4"/>
  <c r="S18" i="4"/>
  <c r="R18" i="4"/>
  <c r="Q18" i="4"/>
  <c r="P18" i="4"/>
  <c r="O18" i="4"/>
  <c r="N18" i="4"/>
  <c r="H18" i="4"/>
  <c r="G18" i="4"/>
  <c r="F18" i="4"/>
  <c r="D18" i="4"/>
  <c r="S17" i="4"/>
  <c r="R17" i="4"/>
  <c r="Q17" i="4"/>
  <c r="P17" i="4"/>
  <c r="O17" i="4"/>
  <c r="N17" i="4"/>
  <c r="H17" i="4"/>
  <c r="G17" i="4"/>
  <c r="F17" i="4"/>
  <c r="D17" i="4"/>
  <c r="S16" i="4"/>
  <c r="R16" i="4"/>
  <c r="Q16" i="4"/>
  <c r="P16" i="4"/>
  <c r="O16" i="4"/>
  <c r="N16" i="4"/>
  <c r="H16" i="4"/>
  <c r="G16" i="4"/>
  <c r="F16" i="4"/>
  <c r="D16" i="4"/>
  <c r="S15" i="4"/>
  <c r="R15" i="4"/>
  <c r="Q15" i="4"/>
  <c r="P15" i="4"/>
  <c r="O15" i="4"/>
  <c r="N15" i="4"/>
  <c r="H15" i="4"/>
  <c r="G15" i="4"/>
  <c r="F15" i="4"/>
  <c r="D15" i="4"/>
  <c r="S14" i="4"/>
  <c r="R14" i="4"/>
  <c r="Q14" i="4"/>
  <c r="P14" i="4"/>
  <c r="O14" i="4"/>
  <c r="N14" i="4"/>
  <c r="H14" i="4"/>
  <c r="G14" i="4"/>
  <c r="F14" i="4"/>
  <c r="D14" i="4"/>
  <c r="S13" i="4"/>
  <c r="R13" i="4"/>
  <c r="Q13" i="4"/>
  <c r="P13" i="4"/>
  <c r="O13" i="4"/>
  <c r="N13" i="4"/>
  <c r="H13" i="4"/>
  <c r="G13" i="4"/>
  <c r="F13" i="4"/>
  <c r="D13" i="4"/>
  <c r="S12" i="4"/>
  <c r="R12" i="4"/>
  <c r="Q12" i="4"/>
  <c r="P12" i="4"/>
  <c r="O12" i="4"/>
  <c r="N12" i="4"/>
  <c r="H12" i="4"/>
  <c r="G12" i="4"/>
  <c r="F12" i="4"/>
  <c r="D12" i="4"/>
  <c r="S11" i="4"/>
  <c r="R11" i="4"/>
  <c r="Q11" i="4"/>
  <c r="P11" i="4"/>
  <c r="O11" i="4"/>
  <c r="N11" i="4"/>
  <c r="H11" i="4"/>
  <c r="G11" i="4"/>
  <c r="F11" i="4"/>
  <c r="D11" i="4"/>
  <c r="S10" i="4"/>
  <c r="R10" i="4"/>
  <c r="Q10" i="4"/>
  <c r="P10" i="4"/>
  <c r="O10" i="4"/>
  <c r="N10" i="4"/>
  <c r="H10" i="4"/>
  <c r="G10" i="4"/>
  <c r="F10" i="4"/>
  <c r="D10" i="4"/>
  <c r="S9" i="4"/>
  <c r="R9" i="4"/>
  <c r="Q9" i="4"/>
  <c r="P9" i="4"/>
  <c r="O9" i="4"/>
  <c r="N9" i="4"/>
  <c r="H9" i="4"/>
  <c r="G9" i="4"/>
  <c r="F9" i="4"/>
  <c r="D9" i="4"/>
  <c r="S8" i="4"/>
  <c r="R8" i="4"/>
  <c r="Q8" i="4"/>
  <c r="P8" i="4"/>
  <c r="O8" i="4"/>
  <c r="N8" i="4"/>
  <c r="H8" i="4"/>
  <c r="G8" i="4"/>
  <c r="F8" i="4"/>
  <c r="D8" i="4"/>
  <c r="S7" i="4"/>
  <c r="R7" i="4"/>
  <c r="Q7" i="4"/>
  <c r="P7" i="4"/>
  <c r="P1001" i="4" s="1"/>
  <c r="O7" i="4"/>
  <c r="N7" i="4"/>
  <c r="N1001" i="4" s="1"/>
  <c r="H7" i="4"/>
  <c r="G7" i="4"/>
  <c r="F7" i="4"/>
  <c r="D7" i="4"/>
  <c r="A7" i="4"/>
  <c r="P3" i="4"/>
  <c r="L3" i="4"/>
  <c r="K3" i="4"/>
  <c r="F3" i="4"/>
  <c r="A1" i="4"/>
  <c r="F303" i="3"/>
  <c r="C3" i="3" s="1"/>
  <c r="O302" i="3"/>
  <c r="I302" i="3"/>
  <c r="H302" i="3"/>
  <c r="G302" i="3"/>
  <c r="AD301" i="3"/>
  <c r="AC301" i="3"/>
  <c r="AB301" i="3"/>
  <c r="AA301" i="3"/>
  <c r="Z301" i="3"/>
  <c r="Y301" i="3"/>
  <c r="X301" i="3"/>
  <c r="F302" i="3" s="1"/>
  <c r="W301" i="3"/>
  <c r="V301" i="3"/>
  <c r="U301" i="3"/>
  <c r="T301" i="3"/>
  <c r="S301" i="3"/>
  <c r="P301" i="3"/>
  <c r="H301" i="3"/>
  <c r="H303" i="3" s="1"/>
  <c r="A300" i="3"/>
  <c r="R299" i="3"/>
  <c r="Q299" i="3"/>
  <c r="P299" i="3"/>
  <c r="O299" i="3"/>
  <c r="N299" i="3"/>
  <c r="M299" i="3"/>
  <c r="L299" i="3"/>
  <c r="J299" i="3"/>
  <c r="I299" i="3"/>
  <c r="H299" i="3"/>
  <c r="G299" i="3"/>
  <c r="F299" i="3"/>
  <c r="K299" i="3" s="1"/>
  <c r="A299" i="3"/>
  <c r="R298" i="3"/>
  <c r="Q298" i="3"/>
  <c r="P298" i="3"/>
  <c r="O298" i="3"/>
  <c r="N298" i="3"/>
  <c r="M298" i="3"/>
  <c r="L298" i="3"/>
  <c r="K298" i="3"/>
  <c r="J298" i="3"/>
  <c r="I298" i="3"/>
  <c r="H298" i="3"/>
  <c r="G298" i="3"/>
  <c r="F298" i="3"/>
  <c r="A298" i="3"/>
  <c r="R297" i="3"/>
  <c r="Q297" i="3"/>
  <c r="P297" i="3"/>
  <c r="O297" i="3"/>
  <c r="N297" i="3"/>
  <c r="M297" i="3"/>
  <c r="L297" i="3"/>
  <c r="J297" i="3"/>
  <c r="I297" i="3"/>
  <c r="H297" i="3"/>
  <c r="G297" i="3"/>
  <c r="F297" i="3"/>
  <c r="K297" i="3" s="1"/>
  <c r="A297" i="3"/>
  <c r="R296" i="3"/>
  <c r="Q296" i="3"/>
  <c r="P296" i="3"/>
  <c r="O296" i="3"/>
  <c r="N296" i="3"/>
  <c r="M296" i="3"/>
  <c r="L296" i="3"/>
  <c r="K296" i="3"/>
  <c r="J296" i="3"/>
  <c r="I296" i="3"/>
  <c r="H296" i="3"/>
  <c r="G296" i="3"/>
  <c r="F296" i="3"/>
  <c r="A296" i="3"/>
  <c r="R295" i="3"/>
  <c r="Q295" i="3"/>
  <c r="P295" i="3"/>
  <c r="O295" i="3"/>
  <c r="N295" i="3"/>
  <c r="M295" i="3"/>
  <c r="L295" i="3"/>
  <c r="J295" i="3"/>
  <c r="I295" i="3"/>
  <c r="H295" i="3"/>
  <c r="G295" i="3"/>
  <c r="F295" i="3"/>
  <c r="K295" i="3" s="1"/>
  <c r="A295" i="3"/>
  <c r="R294" i="3"/>
  <c r="Q294" i="3"/>
  <c r="P294" i="3"/>
  <c r="O294" i="3"/>
  <c r="N294" i="3"/>
  <c r="M294" i="3"/>
  <c r="L294" i="3"/>
  <c r="J294" i="3"/>
  <c r="I294" i="3"/>
  <c r="H294" i="3"/>
  <c r="G294" i="3"/>
  <c r="F294" i="3"/>
  <c r="K294" i="3" s="1"/>
  <c r="A294" i="3"/>
  <c r="R293" i="3"/>
  <c r="Q293" i="3"/>
  <c r="P293" i="3"/>
  <c r="O293" i="3"/>
  <c r="N293" i="3"/>
  <c r="M293" i="3"/>
  <c r="L293" i="3"/>
  <c r="J293" i="3"/>
  <c r="I293" i="3"/>
  <c r="H293" i="3"/>
  <c r="G293" i="3"/>
  <c r="F293" i="3"/>
  <c r="K293" i="3" s="1"/>
  <c r="A293" i="3"/>
  <c r="R292" i="3"/>
  <c r="Q292" i="3"/>
  <c r="P292" i="3"/>
  <c r="O292" i="3"/>
  <c r="N292" i="3"/>
  <c r="M292" i="3"/>
  <c r="L292" i="3"/>
  <c r="J292" i="3"/>
  <c r="I292" i="3"/>
  <c r="H292" i="3"/>
  <c r="G292" i="3"/>
  <c r="F292" i="3"/>
  <c r="K292" i="3" s="1"/>
  <c r="A292" i="3"/>
  <c r="R291" i="3"/>
  <c r="Q291" i="3"/>
  <c r="P291" i="3"/>
  <c r="O291" i="3"/>
  <c r="N291" i="3"/>
  <c r="M291" i="3"/>
  <c r="L291" i="3"/>
  <c r="J291" i="3"/>
  <c r="I291" i="3"/>
  <c r="H291" i="3"/>
  <c r="G291" i="3"/>
  <c r="F291" i="3"/>
  <c r="K291" i="3" s="1"/>
  <c r="A291" i="3"/>
  <c r="R290" i="3"/>
  <c r="Q290" i="3"/>
  <c r="P290" i="3"/>
  <c r="O290" i="3"/>
  <c r="N290" i="3"/>
  <c r="M290" i="3"/>
  <c r="L290" i="3"/>
  <c r="K290" i="3"/>
  <c r="J290" i="3"/>
  <c r="I290" i="3"/>
  <c r="H290" i="3"/>
  <c r="G290" i="3"/>
  <c r="F290" i="3"/>
  <c r="A290" i="3"/>
  <c r="R289" i="3"/>
  <c r="Q289" i="3"/>
  <c r="P289" i="3"/>
  <c r="O289" i="3"/>
  <c r="N289" i="3"/>
  <c r="M289" i="3"/>
  <c r="L289" i="3"/>
  <c r="J289" i="3"/>
  <c r="I289" i="3"/>
  <c r="H289" i="3"/>
  <c r="G289" i="3"/>
  <c r="F289" i="3"/>
  <c r="K289" i="3" s="1"/>
  <c r="A289" i="3"/>
  <c r="R288" i="3"/>
  <c r="Q288" i="3"/>
  <c r="P288" i="3"/>
  <c r="O288" i="3"/>
  <c r="N288" i="3"/>
  <c r="M288" i="3"/>
  <c r="L288" i="3"/>
  <c r="J288" i="3"/>
  <c r="I288" i="3"/>
  <c r="H288" i="3"/>
  <c r="G288" i="3"/>
  <c r="F288" i="3"/>
  <c r="K288" i="3" s="1"/>
  <c r="A288" i="3"/>
  <c r="R287" i="3"/>
  <c r="Q287" i="3"/>
  <c r="P287" i="3"/>
  <c r="O287" i="3"/>
  <c r="N287" i="3"/>
  <c r="M287" i="3"/>
  <c r="L287" i="3"/>
  <c r="J287" i="3"/>
  <c r="I287" i="3"/>
  <c r="H287" i="3"/>
  <c r="G287" i="3"/>
  <c r="F287" i="3"/>
  <c r="K287" i="3" s="1"/>
  <c r="A287" i="3"/>
  <c r="R286" i="3"/>
  <c r="Q286" i="3"/>
  <c r="P286" i="3"/>
  <c r="O286" i="3"/>
  <c r="N286" i="3"/>
  <c r="M286" i="3"/>
  <c r="L286" i="3"/>
  <c r="J286" i="3"/>
  <c r="I286" i="3"/>
  <c r="H286" i="3"/>
  <c r="G286" i="3"/>
  <c r="F286" i="3"/>
  <c r="K286" i="3" s="1"/>
  <c r="A286" i="3"/>
  <c r="R285" i="3"/>
  <c r="Q285" i="3"/>
  <c r="P285" i="3"/>
  <c r="O285" i="3"/>
  <c r="N285" i="3"/>
  <c r="M285" i="3"/>
  <c r="L285" i="3"/>
  <c r="J285" i="3"/>
  <c r="I285" i="3"/>
  <c r="H285" i="3"/>
  <c r="G285" i="3"/>
  <c r="F285" i="3"/>
  <c r="K285" i="3" s="1"/>
  <c r="A285" i="3"/>
  <c r="R284" i="3"/>
  <c r="Q284" i="3"/>
  <c r="P284" i="3"/>
  <c r="O284" i="3"/>
  <c r="N284" i="3"/>
  <c r="M284" i="3"/>
  <c r="L284" i="3"/>
  <c r="J284" i="3"/>
  <c r="I284" i="3"/>
  <c r="H284" i="3"/>
  <c r="G284" i="3"/>
  <c r="F284" i="3"/>
  <c r="K284" i="3" s="1"/>
  <c r="A284" i="3"/>
  <c r="R283" i="3"/>
  <c r="Q283" i="3"/>
  <c r="P283" i="3"/>
  <c r="O283" i="3"/>
  <c r="N283" i="3"/>
  <c r="M283" i="3"/>
  <c r="L283" i="3"/>
  <c r="J283" i="3"/>
  <c r="I283" i="3"/>
  <c r="H283" i="3"/>
  <c r="G283" i="3"/>
  <c r="F283" i="3"/>
  <c r="K283" i="3" s="1"/>
  <c r="A283" i="3"/>
  <c r="R282" i="3"/>
  <c r="Q282" i="3"/>
  <c r="P282" i="3"/>
  <c r="O282" i="3"/>
  <c r="N282" i="3"/>
  <c r="M282" i="3"/>
  <c r="L282" i="3"/>
  <c r="K282" i="3"/>
  <c r="J282" i="3"/>
  <c r="I282" i="3"/>
  <c r="H282" i="3"/>
  <c r="G282" i="3"/>
  <c r="F282" i="3"/>
  <c r="A282" i="3"/>
  <c r="R281" i="3"/>
  <c r="Q281" i="3"/>
  <c r="P281" i="3"/>
  <c r="O281" i="3"/>
  <c r="N281" i="3"/>
  <c r="M281" i="3"/>
  <c r="L281" i="3"/>
  <c r="J281" i="3"/>
  <c r="I281" i="3"/>
  <c r="H281" i="3"/>
  <c r="G281" i="3"/>
  <c r="F281" i="3"/>
  <c r="K281" i="3" s="1"/>
  <c r="A281" i="3"/>
  <c r="R280" i="3"/>
  <c r="Q280" i="3"/>
  <c r="P280" i="3"/>
  <c r="O280" i="3"/>
  <c r="N280" i="3"/>
  <c r="M280" i="3"/>
  <c r="L280" i="3"/>
  <c r="K280" i="3"/>
  <c r="J280" i="3"/>
  <c r="I280" i="3"/>
  <c r="H280" i="3"/>
  <c r="G280" i="3"/>
  <c r="F280" i="3"/>
  <c r="A280" i="3"/>
  <c r="R279" i="3"/>
  <c r="Q279" i="3"/>
  <c r="P279" i="3"/>
  <c r="O279" i="3"/>
  <c r="N279" i="3"/>
  <c r="M279" i="3"/>
  <c r="L279" i="3"/>
  <c r="J279" i="3"/>
  <c r="I279" i="3"/>
  <c r="H279" i="3"/>
  <c r="G279" i="3"/>
  <c r="F279" i="3"/>
  <c r="K279" i="3" s="1"/>
  <c r="A279" i="3"/>
  <c r="R278" i="3"/>
  <c r="Q278" i="3"/>
  <c r="P278" i="3"/>
  <c r="O278" i="3"/>
  <c r="N278" i="3"/>
  <c r="M278" i="3"/>
  <c r="L278" i="3"/>
  <c r="J278" i="3"/>
  <c r="I278" i="3"/>
  <c r="H278" i="3"/>
  <c r="G278" i="3"/>
  <c r="F278" i="3"/>
  <c r="K278" i="3" s="1"/>
  <c r="A278" i="3"/>
  <c r="R277" i="3"/>
  <c r="Q277" i="3"/>
  <c r="P277" i="3"/>
  <c r="O277" i="3"/>
  <c r="N277" i="3"/>
  <c r="M277" i="3"/>
  <c r="L277" i="3"/>
  <c r="J277" i="3"/>
  <c r="I277" i="3"/>
  <c r="H277" i="3"/>
  <c r="G277" i="3"/>
  <c r="F277" i="3"/>
  <c r="K277" i="3" s="1"/>
  <c r="A277" i="3"/>
  <c r="R276" i="3"/>
  <c r="Q276" i="3"/>
  <c r="P276" i="3"/>
  <c r="O276" i="3"/>
  <c r="N276" i="3"/>
  <c r="M276" i="3"/>
  <c r="L276" i="3"/>
  <c r="J276" i="3"/>
  <c r="I276" i="3"/>
  <c r="H276" i="3"/>
  <c r="G276" i="3"/>
  <c r="F276" i="3"/>
  <c r="K276" i="3" s="1"/>
  <c r="A276" i="3"/>
  <c r="R275" i="3"/>
  <c r="Q275" i="3"/>
  <c r="P275" i="3"/>
  <c r="O275" i="3"/>
  <c r="N275" i="3"/>
  <c r="M275" i="3"/>
  <c r="L275" i="3"/>
  <c r="J275" i="3"/>
  <c r="I275" i="3"/>
  <c r="H275" i="3"/>
  <c r="G275" i="3"/>
  <c r="F275" i="3"/>
  <c r="K275" i="3" s="1"/>
  <c r="A275" i="3"/>
  <c r="R274" i="3"/>
  <c r="Q274" i="3"/>
  <c r="P274" i="3"/>
  <c r="O274" i="3"/>
  <c r="N274" i="3"/>
  <c r="M274" i="3"/>
  <c r="L274" i="3"/>
  <c r="K274" i="3"/>
  <c r="J274" i="3"/>
  <c r="I274" i="3"/>
  <c r="H274" i="3"/>
  <c r="G274" i="3"/>
  <c r="F274" i="3"/>
  <c r="A274" i="3"/>
  <c r="R273" i="3"/>
  <c r="Q273" i="3"/>
  <c r="P273" i="3"/>
  <c r="O273" i="3"/>
  <c r="N273" i="3"/>
  <c r="M273" i="3"/>
  <c r="L273" i="3"/>
  <c r="J273" i="3"/>
  <c r="I273" i="3"/>
  <c r="H273" i="3"/>
  <c r="G273" i="3"/>
  <c r="F273" i="3"/>
  <c r="K273" i="3" s="1"/>
  <c r="A273" i="3"/>
  <c r="R272" i="3"/>
  <c r="Q272" i="3"/>
  <c r="P272" i="3"/>
  <c r="O272" i="3"/>
  <c r="N272" i="3"/>
  <c r="M272" i="3"/>
  <c r="L272" i="3"/>
  <c r="J272" i="3"/>
  <c r="I272" i="3"/>
  <c r="H272" i="3"/>
  <c r="G272" i="3"/>
  <c r="F272" i="3"/>
  <c r="K272" i="3" s="1"/>
  <c r="A272" i="3"/>
  <c r="R271" i="3"/>
  <c r="Q271" i="3"/>
  <c r="P271" i="3"/>
  <c r="O271" i="3"/>
  <c r="N271" i="3"/>
  <c r="M271" i="3"/>
  <c r="L271" i="3"/>
  <c r="J271" i="3"/>
  <c r="I271" i="3"/>
  <c r="H271" i="3"/>
  <c r="G271" i="3"/>
  <c r="F271" i="3"/>
  <c r="K271" i="3" s="1"/>
  <c r="A271" i="3"/>
  <c r="R270" i="3"/>
  <c r="Q270" i="3"/>
  <c r="P270" i="3"/>
  <c r="O270" i="3"/>
  <c r="N270" i="3"/>
  <c r="M270" i="3"/>
  <c r="L270" i="3"/>
  <c r="J270" i="3"/>
  <c r="I270" i="3"/>
  <c r="H270" i="3"/>
  <c r="G270" i="3"/>
  <c r="F270" i="3"/>
  <c r="K270" i="3" s="1"/>
  <c r="A270" i="3"/>
  <c r="R269" i="3"/>
  <c r="Q269" i="3"/>
  <c r="P269" i="3"/>
  <c r="O269" i="3"/>
  <c r="N269" i="3"/>
  <c r="M269" i="3"/>
  <c r="L269" i="3"/>
  <c r="J269" i="3"/>
  <c r="I269" i="3"/>
  <c r="H269" i="3"/>
  <c r="G269" i="3"/>
  <c r="F269" i="3"/>
  <c r="K269" i="3" s="1"/>
  <c r="A269" i="3"/>
  <c r="R268" i="3"/>
  <c r="Q268" i="3"/>
  <c r="P268" i="3"/>
  <c r="O268" i="3"/>
  <c r="N268" i="3"/>
  <c r="M268" i="3"/>
  <c r="L268" i="3"/>
  <c r="J268" i="3"/>
  <c r="I268" i="3"/>
  <c r="H268" i="3"/>
  <c r="G268" i="3"/>
  <c r="F268" i="3"/>
  <c r="K268" i="3" s="1"/>
  <c r="A268" i="3"/>
  <c r="R267" i="3"/>
  <c r="Q267" i="3"/>
  <c r="P267" i="3"/>
  <c r="O267" i="3"/>
  <c r="N267" i="3"/>
  <c r="M267" i="3"/>
  <c r="L267" i="3"/>
  <c r="J267" i="3"/>
  <c r="I267" i="3"/>
  <c r="H267" i="3"/>
  <c r="G267" i="3"/>
  <c r="F267" i="3"/>
  <c r="K267" i="3" s="1"/>
  <c r="A267" i="3"/>
  <c r="R266" i="3"/>
  <c r="Q266" i="3"/>
  <c r="P266" i="3"/>
  <c r="O266" i="3"/>
  <c r="N266" i="3"/>
  <c r="M266" i="3"/>
  <c r="L266" i="3"/>
  <c r="K266" i="3"/>
  <c r="J266" i="3"/>
  <c r="I266" i="3"/>
  <c r="H266" i="3"/>
  <c r="G266" i="3"/>
  <c r="F266" i="3"/>
  <c r="A266" i="3"/>
  <c r="R265" i="3"/>
  <c r="Q265" i="3"/>
  <c r="P265" i="3"/>
  <c r="O265" i="3"/>
  <c r="N265" i="3"/>
  <c r="M265" i="3"/>
  <c r="L265" i="3"/>
  <c r="J265" i="3"/>
  <c r="I265" i="3"/>
  <c r="H265" i="3"/>
  <c r="G265" i="3"/>
  <c r="F265" i="3"/>
  <c r="K265" i="3" s="1"/>
  <c r="A265" i="3"/>
  <c r="R264" i="3"/>
  <c r="Q264" i="3"/>
  <c r="P264" i="3"/>
  <c r="O264" i="3"/>
  <c r="N264" i="3"/>
  <c r="M264" i="3"/>
  <c r="L264" i="3"/>
  <c r="K264" i="3"/>
  <c r="J264" i="3"/>
  <c r="I264" i="3"/>
  <c r="H264" i="3"/>
  <c r="G264" i="3"/>
  <c r="F264" i="3"/>
  <c r="A264" i="3"/>
  <c r="R263" i="3"/>
  <c r="Q263" i="3"/>
  <c r="P263" i="3"/>
  <c r="O263" i="3"/>
  <c r="N263" i="3"/>
  <c r="M263" i="3"/>
  <c r="L263" i="3"/>
  <c r="J263" i="3"/>
  <c r="I263" i="3"/>
  <c r="H263" i="3"/>
  <c r="G263" i="3"/>
  <c r="F263" i="3"/>
  <c r="K263" i="3" s="1"/>
  <c r="A263" i="3"/>
  <c r="R262" i="3"/>
  <c r="Q262" i="3"/>
  <c r="P262" i="3"/>
  <c r="O262" i="3"/>
  <c r="N262" i="3"/>
  <c r="M262" i="3"/>
  <c r="L262" i="3"/>
  <c r="J262" i="3"/>
  <c r="I262" i="3"/>
  <c r="H262" i="3"/>
  <c r="G262" i="3"/>
  <c r="F262" i="3"/>
  <c r="K262" i="3" s="1"/>
  <c r="A262" i="3"/>
  <c r="R261" i="3"/>
  <c r="Q261" i="3"/>
  <c r="P261" i="3"/>
  <c r="O261" i="3"/>
  <c r="N261" i="3"/>
  <c r="M261" i="3"/>
  <c r="L261" i="3"/>
  <c r="J261" i="3"/>
  <c r="I261" i="3"/>
  <c r="H261" i="3"/>
  <c r="G261" i="3"/>
  <c r="F261" i="3"/>
  <c r="K261" i="3" s="1"/>
  <c r="A261" i="3"/>
  <c r="R260" i="3"/>
  <c r="Q260" i="3"/>
  <c r="P260" i="3"/>
  <c r="O260" i="3"/>
  <c r="N260" i="3"/>
  <c r="M260" i="3"/>
  <c r="L260" i="3"/>
  <c r="J260" i="3"/>
  <c r="I260" i="3"/>
  <c r="H260" i="3"/>
  <c r="G260" i="3"/>
  <c r="F260" i="3"/>
  <c r="K260" i="3" s="1"/>
  <c r="A260" i="3"/>
  <c r="R259" i="3"/>
  <c r="Q259" i="3"/>
  <c r="P259" i="3"/>
  <c r="O259" i="3"/>
  <c r="N259" i="3"/>
  <c r="M259" i="3"/>
  <c r="L259" i="3"/>
  <c r="J259" i="3"/>
  <c r="I259" i="3"/>
  <c r="H259" i="3"/>
  <c r="G259" i="3"/>
  <c r="F259" i="3"/>
  <c r="K259" i="3" s="1"/>
  <c r="A259" i="3"/>
  <c r="R258" i="3"/>
  <c r="Q258" i="3"/>
  <c r="P258" i="3"/>
  <c r="O258" i="3"/>
  <c r="N258" i="3"/>
  <c r="M258" i="3"/>
  <c r="L258" i="3"/>
  <c r="K258" i="3"/>
  <c r="J258" i="3"/>
  <c r="I258" i="3"/>
  <c r="H258" i="3"/>
  <c r="G258" i="3"/>
  <c r="F258" i="3"/>
  <c r="A258" i="3"/>
  <c r="R257" i="3"/>
  <c r="Q257" i="3"/>
  <c r="P257" i="3"/>
  <c r="O257" i="3"/>
  <c r="N257" i="3"/>
  <c r="M257" i="3"/>
  <c r="L257" i="3"/>
  <c r="J257" i="3"/>
  <c r="I257" i="3"/>
  <c r="H257" i="3"/>
  <c r="G257" i="3"/>
  <c r="F257" i="3"/>
  <c r="K257" i="3" s="1"/>
  <c r="A257" i="3"/>
  <c r="R256" i="3"/>
  <c r="Q256" i="3"/>
  <c r="P256" i="3"/>
  <c r="O256" i="3"/>
  <c r="N256" i="3"/>
  <c r="M256" i="3"/>
  <c r="L256" i="3"/>
  <c r="J256" i="3"/>
  <c r="I256" i="3"/>
  <c r="H256" i="3"/>
  <c r="G256" i="3"/>
  <c r="F256" i="3"/>
  <c r="K256" i="3" s="1"/>
  <c r="A256" i="3"/>
  <c r="R255" i="3"/>
  <c r="Q255" i="3"/>
  <c r="P255" i="3"/>
  <c r="O255" i="3"/>
  <c r="N255" i="3"/>
  <c r="M255" i="3"/>
  <c r="L255" i="3"/>
  <c r="J255" i="3"/>
  <c r="I255" i="3"/>
  <c r="H255" i="3"/>
  <c r="G255" i="3"/>
  <c r="F255" i="3"/>
  <c r="K255" i="3" s="1"/>
  <c r="A255" i="3"/>
  <c r="R254" i="3"/>
  <c r="Q254" i="3"/>
  <c r="P254" i="3"/>
  <c r="O254" i="3"/>
  <c r="N254" i="3"/>
  <c r="M254" i="3"/>
  <c r="L254" i="3"/>
  <c r="J254" i="3"/>
  <c r="I254" i="3"/>
  <c r="H254" i="3"/>
  <c r="G254" i="3"/>
  <c r="F254" i="3"/>
  <c r="K254" i="3" s="1"/>
  <c r="A254" i="3"/>
  <c r="R253" i="3"/>
  <c r="Q253" i="3"/>
  <c r="P253" i="3"/>
  <c r="O253" i="3"/>
  <c r="N253" i="3"/>
  <c r="M253" i="3"/>
  <c r="L253" i="3"/>
  <c r="J253" i="3"/>
  <c r="I253" i="3"/>
  <c r="H253" i="3"/>
  <c r="G253" i="3"/>
  <c r="F253" i="3"/>
  <c r="K253" i="3" s="1"/>
  <c r="A253" i="3"/>
  <c r="R252" i="3"/>
  <c r="Q252" i="3"/>
  <c r="P252" i="3"/>
  <c r="O252" i="3"/>
  <c r="N252" i="3"/>
  <c r="M252" i="3"/>
  <c r="L252" i="3"/>
  <c r="J252" i="3"/>
  <c r="I252" i="3"/>
  <c r="H252" i="3"/>
  <c r="G252" i="3"/>
  <c r="F252" i="3"/>
  <c r="K252" i="3" s="1"/>
  <c r="A252" i="3"/>
  <c r="R251" i="3"/>
  <c r="Q251" i="3"/>
  <c r="P251" i="3"/>
  <c r="O251" i="3"/>
  <c r="N251" i="3"/>
  <c r="M251" i="3"/>
  <c r="L251" i="3"/>
  <c r="J251" i="3"/>
  <c r="I251" i="3"/>
  <c r="H251" i="3"/>
  <c r="G251" i="3"/>
  <c r="F251" i="3"/>
  <c r="K251" i="3" s="1"/>
  <c r="A251" i="3"/>
  <c r="R250" i="3"/>
  <c r="Q250" i="3"/>
  <c r="P250" i="3"/>
  <c r="O250" i="3"/>
  <c r="N250" i="3"/>
  <c r="M250" i="3"/>
  <c r="L250" i="3"/>
  <c r="K250" i="3"/>
  <c r="J250" i="3"/>
  <c r="I250" i="3"/>
  <c r="H250" i="3"/>
  <c r="G250" i="3"/>
  <c r="F250" i="3"/>
  <c r="A250" i="3"/>
  <c r="R249" i="3"/>
  <c r="Q249" i="3"/>
  <c r="P249" i="3"/>
  <c r="O249" i="3"/>
  <c r="N249" i="3"/>
  <c r="M249" i="3"/>
  <c r="L249" i="3"/>
  <c r="J249" i="3"/>
  <c r="I249" i="3"/>
  <c r="H249" i="3"/>
  <c r="G249" i="3"/>
  <c r="F249" i="3"/>
  <c r="K249" i="3" s="1"/>
  <c r="A249" i="3"/>
  <c r="R248" i="3"/>
  <c r="Q248" i="3"/>
  <c r="P248" i="3"/>
  <c r="O248" i="3"/>
  <c r="N248" i="3"/>
  <c r="M248" i="3"/>
  <c r="L248" i="3"/>
  <c r="K248" i="3"/>
  <c r="J248" i="3"/>
  <c r="I248" i="3"/>
  <c r="H248" i="3"/>
  <c r="G248" i="3"/>
  <c r="F248" i="3"/>
  <c r="A248" i="3"/>
  <c r="R247" i="3"/>
  <c r="Q247" i="3"/>
  <c r="P247" i="3"/>
  <c r="O247" i="3"/>
  <c r="N247" i="3"/>
  <c r="M247" i="3"/>
  <c r="L247" i="3"/>
  <c r="J247" i="3"/>
  <c r="I247" i="3"/>
  <c r="H247" i="3"/>
  <c r="G247" i="3"/>
  <c r="F247" i="3"/>
  <c r="K247" i="3" s="1"/>
  <c r="A247" i="3"/>
  <c r="R246" i="3"/>
  <c r="Q246" i="3"/>
  <c r="P246" i="3"/>
  <c r="O246" i="3"/>
  <c r="N246" i="3"/>
  <c r="M246" i="3"/>
  <c r="L246" i="3"/>
  <c r="J246" i="3"/>
  <c r="I246" i="3"/>
  <c r="H246" i="3"/>
  <c r="G246" i="3"/>
  <c r="F246" i="3"/>
  <c r="K246" i="3" s="1"/>
  <c r="A246" i="3"/>
  <c r="R245" i="3"/>
  <c r="Q245" i="3"/>
  <c r="P245" i="3"/>
  <c r="O245" i="3"/>
  <c r="N245" i="3"/>
  <c r="M245" i="3"/>
  <c r="L245" i="3"/>
  <c r="J245" i="3"/>
  <c r="I245" i="3"/>
  <c r="H245" i="3"/>
  <c r="G245" i="3"/>
  <c r="F245" i="3"/>
  <c r="K245" i="3" s="1"/>
  <c r="A245" i="3"/>
  <c r="R244" i="3"/>
  <c r="Q244" i="3"/>
  <c r="P244" i="3"/>
  <c r="O244" i="3"/>
  <c r="N244" i="3"/>
  <c r="M244" i="3"/>
  <c r="L244" i="3"/>
  <c r="J244" i="3"/>
  <c r="I244" i="3"/>
  <c r="H244" i="3"/>
  <c r="G244" i="3"/>
  <c r="F244" i="3"/>
  <c r="K244" i="3" s="1"/>
  <c r="A244" i="3"/>
  <c r="R243" i="3"/>
  <c r="Q243" i="3"/>
  <c r="P243" i="3"/>
  <c r="O243" i="3"/>
  <c r="N243" i="3"/>
  <c r="M243" i="3"/>
  <c r="L243" i="3"/>
  <c r="J243" i="3"/>
  <c r="I243" i="3"/>
  <c r="H243" i="3"/>
  <c r="G243" i="3"/>
  <c r="F243" i="3"/>
  <c r="K243" i="3" s="1"/>
  <c r="A243" i="3"/>
  <c r="R242" i="3"/>
  <c r="Q242" i="3"/>
  <c r="P242" i="3"/>
  <c r="O242" i="3"/>
  <c r="N242" i="3"/>
  <c r="M242" i="3"/>
  <c r="L242" i="3"/>
  <c r="K242" i="3"/>
  <c r="J242" i="3"/>
  <c r="I242" i="3"/>
  <c r="H242" i="3"/>
  <c r="G242" i="3"/>
  <c r="F242" i="3"/>
  <c r="A242" i="3"/>
  <c r="R241" i="3"/>
  <c r="Q241" i="3"/>
  <c r="P241" i="3"/>
  <c r="O241" i="3"/>
  <c r="N241" i="3"/>
  <c r="M241" i="3"/>
  <c r="L241" i="3"/>
  <c r="J241" i="3"/>
  <c r="I241" i="3"/>
  <c r="H241" i="3"/>
  <c r="G241" i="3"/>
  <c r="F241" i="3"/>
  <c r="K241" i="3" s="1"/>
  <c r="A241" i="3"/>
  <c r="R240" i="3"/>
  <c r="Q240" i="3"/>
  <c r="P240" i="3"/>
  <c r="O240" i="3"/>
  <c r="N240" i="3"/>
  <c r="M240" i="3"/>
  <c r="L240" i="3"/>
  <c r="J240" i="3"/>
  <c r="I240" i="3"/>
  <c r="H240" i="3"/>
  <c r="G240" i="3"/>
  <c r="F240" i="3"/>
  <c r="K240" i="3" s="1"/>
  <c r="A240" i="3"/>
  <c r="R239" i="3"/>
  <c r="Q239" i="3"/>
  <c r="P239" i="3"/>
  <c r="O239" i="3"/>
  <c r="N239" i="3"/>
  <c r="M239" i="3"/>
  <c r="L239" i="3"/>
  <c r="J239" i="3"/>
  <c r="I239" i="3"/>
  <c r="H239" i="3"/>
  <c r="G239" i="3"/>
  <c r="F239" i="3"/>
  <c r="K239" i="3" s="1"/>
  <c r="A239" i="3"/>
  <c r="R238" i="3"/>
  <c r="Q238" i="3"/>
  <c r="P238" i="3"/>
  <c r="O238" i="3"/>
  <c r="N238" i="3"/>
  <c r="M238" i="3"/>
  <c r="L238" i="3"/>
  <c r="J238" i="3"/>
  <c r="I238" i="3"/>
  <c r="H238" i="3"/>
  <c r="G238" i="3"/>
  <c r="F238" i="3"/>
  <c r="K238" i="3" s="1"/>
  <c r="A238" i="3"/>
  <c r="R237" i="3"/>
  <c r="Q237" i="3"/>
  <c r="P237" i="3"/>
  <c r="O237" i="3"/>
  <c r="N237" i="3"/>
  <c r="M237" i="3"/>
  <c r="L237" i="3"/>
  <c r="J237" i="3"/>
  <c r="I237" i="3"/>
  <c r="H237" i="3"/>
  <c r="G237" i="3"/>
  <c r="F237" i="3"/>
  <c r="K237" i="3" s="1"/>
  <c r="A237" i="3"/>
  <c r="R236" i="3"/>
  <c r="Q236" i="3"/>
  <c r="P236" i="3"/>
  <c r="O236" i="3"/>
  <c r="N236" i="3"/>
  <c r="M236" i="3"/>
  <c r="L236" i="3"/>
  <c r="J236" i="3"/>
  <c r="I236" i="3"/>
  <c r="H236" i="3"/>
  <c r="G236" i="3"/>
  <c r="F236" i="3"/>
  <c r="K236" i="3" s="1"/>
  <c r="A236" i="3"/>
  <c r="R235" i="3"/>
  <c r="Q235" i="3"/>
  <c r="P235" i="3"/>
  <c r="O235" i="3"/>
  <c r="N235" i="3"/>
  <c r="M235" i="3"/>
  <c r="L235" i="3"/>
  <c r="J235" i="3"/>
  <c r="I235" i="3"/>
  <c r="H235" i="3"/>
  <c r="G235" i="3"/>
  <c r="F235" i="3"/>
  <c r="K235" i="3" s="1"/>
  <c r="A235" i="3"/>
  <c r="R234" i="3"/>
  <c r="Q234" i="3"/>
  <c r="P234" i="3"/>
  <c r="O234" i="3"/>
  <c r="N234" i="3"/>
  <c r="M234" i="3"/>
  <c r="L234" i="3"/>
  <c r="K234" i="3"/>
  <c r="J234" i="3"/>
  <c r="I234" i="3"/>
  <c r="H234" i="3"/>
  <c r="G234" i="3"/>
  <c r="F234" i="3"/>
  <c r="A234" i="3"/>
  <c r="R233" i="3"/>
  <c r="Q233" i="3"/>
  <c r="P233" i="3"/>
  <c r="O233" i="3"/>
  <c r="N233" i="3"/>
  <c r="M233" i="3"/>
  <c r="L233" i="3"/>
  <c r="J233" i="3"/>
  <c r="I233" i="3"/>
  <c r="H233" i="3"/>
  <c r="G233" i="3"/>
  <c r="F233" i="3"/>
  <c r="K233" i="3" s="1"/>
  <c r="A233" i="3"/>
  <c r="R232" i="3"/>
  <c r="Q232" i="3"/>
  <c r="P232" i="3"/>
  <c r="O232" i="3"/>
  <c r="N232" i="3"/>
  <c r="M232" i="3"/>
  <c r="L232" i="3"/>
  <c r="K232" i="3"/>
  <c r="J232" i="3"/>
  <c r="I232" i="3"/>
  <c r="H232" i="3"/>
  <c r="G232" i="3"/>
  <c r="F232" i="3"/>
  <c r="A232" i="3"/>
  <c r="R231" i="3"/>
  <c r="Q231" i="3"/>
  <c r="P231" i="3"/>
  <c r="O231" i="3"/>
  <c r="N231" i="3"/>
  <c r="M231" i="3"/>
  <c r="L231" i="3"/>
  <c r="J231" i="3"/>
  <c r="I231" i="3"/>
  <c r="H231" i="3"/>
  <c r="G231" i="3"/>
  <c r="F231" i="3"/>
  <c r="K231" i="3" s="1"/>
  <c r="A231" i="3"/>
  <c r="R230" i="3"/>
  <c r="Q230" i="3"/>
  <c r="P230" i="3"/>
  <c r="O230" i="3"/>
  <c r="N230" i="3"/>
  <c r="M230" i="3"/>
  <c r="L230" i="3"/>
  <c r="J230" i="3"/>
  <c r="I230" i="3"/>
  <c r="H230" i="3"/>
  <c r="G230" i="3"/>
  <c r="F230" i="3"/>
  <c r="K230" i="3" s="1"/>
  <c r="A230" i="3"/>
  <c r="R229" i="3"/>
  <c r="Q229" i="3"/>
  <c r="P229" i="3"/>
  <c r="O229" i="3"/>
  <c r="N229" i="3"/>
  <c r="M229" i="3"/>
  <c r="L229" i="3"/>
  <c r="J229" i="3"/>
  <c r="I229" i="3"/>
  <c r="H229" i="3"/>
  <c r="G229" i="3"/>
  <c r="F229" i="3"/>
  <c r="K229" i="3" s="1"/>
  <c r="A229" i="3"/>
  <c r="R228" i="3"/>
  <c r="Q228" i="3"/>
  <c r="P228" i="3"/>
  <c r="O228" i="3"/>
  <c r="N228" i="3"/>
  <c r="M228" i="3"/>
  <c r="L228" i="3"/>
  <c r="J228" i="3"/>
  <c r="I228" i="3"/>
  <c r="H228" i="3"/>
  <c r="G228" i="3"/>
  <c r="F228" i="3"/>
  <c r="K228" i="3" s="1"/>
  <c r="A228" i="3"/>
  <c r="R227" i="3"/>
  <c r="Q227" i="3"/>
  <c r="P227" i="3"/>
  <c r="O227" i="3"/>
  <c r="N227" i="3"/>
  <c r="M227" i="3"/>
  <c r="L227" i="3"/>
  <c r="J227" i="3"/>
  <c r="I227" i="3"/>
  <c r="H227" i="3"/>
  <c r="G227" i="3"/>
  <c r="F227" i="3"/>
  <c r="K227" i="3" s="1"/>
  <c r="A227" i="3"/>
  <c r="R226" i="3"/>
  <c r="Q226" i="3"/>
  <c r="P226" i="3"/>
  <c r="O226" i="3"/>
  <c r="N226" i="3"/>
  <c r="M226" i="3"/>
  <c r="L226" i="3"/>
  <c r="K226" i="3"/>
  <c r="J226" i="3"/>
  <c r="I226" i="3"/>
  <c r="H226" i="3"/>
  <c r="G226" i="3"/>
  <c r="F226" i="3"/>
  <c r="A226" i="3"/>
  <c r="R225" i="3"/>
  <c r="Q225" i="3"/>
  <c r="P225" i="3"/>
  <c r="O225" i="3"/>
  <c r="N225" i="3"/>
  <c r="M225" i="3"/>
  <c r="L225" i="3"/>
  <c r="J225" i="3"/>
  <c r="I225" i="3"/>
  <c r="H225" i="3"/>
  <c r="G225" i="3"/>
  <c r="F225" i="3"/>
  <c r="K225" i="3" s="1"/>
  <c r="A225" i="3"/>
  <c r="R224" i="3"/>
  <c r="Q224" i="3"/>
  <c r="P224" i="3"/>
  <c r="O224" i="3"/>
  <c r="N224" i="3"/>
  <c r="M224" i="3"/>
  <c r="L224" i="3"/>
  <c r="J224" i="3"/>
  <c r="I224" i="3"/>
  <c r="H224" i="3"/>
  <c r="G224" i="3"/>
  <c r="F224" i="3"/>
  <c r="K224" i="3" s="1"/>
  <c r="A224" i="3"/>
  <c r="R223" i="3"/>
  <c r="Q223" i="3"/>
  <c r="P223" i="3"/>
  <c r="O223" i="3"/>
  <c r="N223" i="3"/>
  <c r="M223" i="3"/>
  <c r="L223" i="3"/>
  <c r="J223" i="3"/>
  <c r="I223" i="3"/>
  <c r="H223" i="3"/>
  <c r="G223" i="3"/>
  <c r="F223" i="3"/>
  <c r="K223" i="3" s="1"/>
  <c r="A223" i="3"/>
  <c r="R222" i="3"/>
  <c r="Q222" i="3"/>
  <c r="P222" i="3"/>
  <c r="O222" i="3"/>
  <c r="N222" i="3"/>
  <c r="M222" i="3"/>
  <c r="L222" i="3"/>
  <c r="J222" i="3"/>
  <c r="I222" i="3"/>
  <c r="H222" i="3"/>
  <c r="G222" i="3"/>
  <c r="F222" i="3"/>
  <c r="K222" i="3" s="1"/>
  <c r="A222" i="3"/>
  <c r="R221" i="3"/>
  <c r="Q221" i="3"/>
  <c r="P221" i="3"/>
  <c r="O221" i="3"/>
  <c r="N221" i="3"/>
  <c r="M221" i="3"/>
  <c r="L221" i="3"/>
  <c r="J221" i="3"/>
  <c r="I221" i="3"/>
  <c r="H221" i="3"/>
  <c r="G221" i="3"/>
  <c r="F221" i="3"/>
  <c r="K221" i="3" s="1"/>
  <c r="A221" i="3"/>
  <c r="R220" i="3"/>
  <c r="Q220" i="3"/>
  <c r="P220" i="3"/>
  <c r="O220" i="3"/>
  <c r="N220" i="3"/>
  <c r="M220" i="3"/>
  <c r="L220" i="3"/>
  <c r="J220" i="3"/>
  <c r="I220" i="3"/>
  <c r="H220" i="3"/>
  <c r="G220" i="3"/>
  <c r="F220" i="3"/>
  <c r="K220" i="3" s="1"/>
  <c r="A220" i="3"/>
  <c r="R219" i="3"/>
  <c r="Q219" i="3"/>
  <c r="P219" i="3"/>
  <c r="O219" i="3"/>
  <c r="N219" i="3"/>
  <c r="M219" i="3"/>
  <c r="L219" i="3"/>
  <c r="J219" i="3"/>
  <c r="I219" i="3"/>
  <c r="H219" i="3"/>
  <c r="G219" i="3"/>
  <c r="F219" i="3"/>
  <c r="K219" i="3" s="1"/>
  <c r="A219" i="3"/>
  <c r="R218" i="3"/>
  <c r="Q218" i="3"/>
  <c r="P218" i="3"/>
  <c r="O218" i="3"/>
  <c r="N218" i="3"/>
  <c r="M218" i="3"/>
  <c r="L218" i="3"/>
  <c r="K218" i="3"/>
  <c r="J218" i="3"/>
  <c r="I218" i="3"/>
  <c r="H218" i="3"/>
  <c r="G218" i="3"/>
  <c r="F218" i="3"/>
  <c r="A218" i="3"/>
  <c r="R217" i="3"/>
  <c r="Q217" i="3"/>
  <c r="P217" i="3"/>
  <c r="O217" i="3"/>
  <c r="N217" i="3"/>
  <c r="M217" i="3"/>
  <c r="L217" i="3"/>
  <c r="J217" i="3"/>
  <c r="I217" i="3"/>
  <c r="H217" i="3"/>
  <c r="G217" i="3"/>
  <c r="F217" i="3"/>
  <c r="K217" i="3" s="1"/>
  <c r="A217" i="3"/>
  <c r="R216" i="3"/>
  <c r="Q216" i="3"/>
  <c r="P216" i="3"/>
  <c r="O216" i="3"/>
  <c r="N216" i="3"/>
  <c r="M216" i="3"/>
  <c r="L216" i="3"/>
  <c r="K216" i="3"/>
  <c r="J216" i="3"/>
  <c r="I216" i="3"/>
  <c r="H216" i="3"/>
  <c r="G216" i="3"/>
  <c r="F216" i="3"/>
  <c r="A216" i="3"/>
  <c r="R215" i="3"/>
  <c r="Q215" i="3"/>
  <c r="P215" i="3"/>
  <c r="O215" i="3"/>
  <c r="N215" i="3"/>
  <c r="M215" i="3"/>
  <c r="L215" i="3"/>
  <c r="J215" i="3"/>
  <c r="I215" i="3"/>
  <c r="H215" i="3"/>
  <c r="G215" i="3"/>
  <c r="F215" i="3"/>
  <c r="K215" i="3" s="1"/>
  <c r="A215" i="3"/>
  <c r="R214" i="3"/>
  <c r="Q214" i="3"/>
  <c r="P214" i="3"/>
  <c r="O214" i="3"/>
  <c r="N214" i="3"/>
  <c r="M214" i="3"/>
  <c r="L214" i="3"/>
  <c r="J214" i="3"/>
  <c r="I214" i="3"/>
  <c r="H214" i="3"/>
  <c r="G214" i="3"/>
  <c r="F214" i="3"/>
  <c r="K214" i="3" s="1"/>
  <c r="A214" i="3"/>
  <c r="R213" i="3"/>
  <c r="Q213" i="3"/>
  <c r="P213" i="3"/>
  <c r="O213" i="3"/>
  <c r="N213" i="3"/>
  <c r="M213" i="3"/>
  <c r="L213" i="3"/>
  <c r="J213" i="3"/>
  <c r="I213" i="3"/>
  <c r="H213" i="3"/>
  <c r="G213" i="3"/>
  <c r="F213" i="3"/>
  <c r="K213" i="3" s="1"/>
  <c r="A213" i="3"/>
  <c r="R212" i="3"/>
  <c r="Q212" i="3"/>
  <c r="P212" i="3"/>
  <c r="O212" i="3"/>
  <c r="N212" i="3"/>
  <c r="M212" i="3"/>
  <c r="L212" i="3"/>
  <c r="J212" i="3"/>
  <c r="I212" i="3"/>
  <c r="H212" i="3"/>
  <c r="G212" i="3"/>
  <c r="F212" i="3"/>
  <c r="K212" i="3" s="1"/>
  <c r="A212" i="3"/>
  <c r="R211" i="3"/>
  <c r="Q211" i="3"/>
  <c r="P211" i="3"/>
  <c r="O211" i="3"/>
  <c r="N211" i="3"/>
  <c r="M211" i="3"/>
  <c r="L211" i="3"/>
  <c r="J211" i="3"/>
  <c r="I211" i="3"/>
  <c r="H211" i="3"/>
  <c r="G211" i="3"/>
  <c r="F211" i="3"/>
  <c r="K211" i="3" s="1"/>
  <c r="A211" i="3"/>
  <c r="R210" i="3"/>
  <c r="Q210" i="3"/>
  <c r="P210" i="3"/>
  <c r="O210" i="3"/>
  <c r="N210" i="3"/>
  <c r="M210" i="3"/>
  <c r="L210" i="3"/>
  <c r="K210" i="3"/>
  <c r="J210" i="3"/>
  <c r="I210" i="3"/>
  <c r="H210" i="3"/>
  <c r="G210" i="3"/>
  <c r="F210" i="3"/>
  <c r="A210" i="3"/>
  <c r="R209" i="3"/>
  <c r="Q209" i="3"/>
  <c r="P209" i="3"/>
  <c r="O209" i="3"/>
  <c r="N209" i="3"/>
  <c r="M209" i="3"/>
  <c r="L209" i="3"/>
  <c r="J209" i="3"/>
  <c r="I209" i="3"/>
  <c r="H209" i="3"/>
  <c r="G209" i="3"/>
  <c r="F209" i="3"/>
  <c r="K209" i="3" s="1"/>
  <c r="A209" i="3"/>
  <c r="R208" i="3"/>
  <c r="Q208" i="3"/>
  <c r="P208" i="3"/>
  <c r="O208" i="3"/>
  <c r="N208" i="3"/>
  <c r="M208" i="3"/>
  <c r="L208" i="3"/>
  <c r="J208" i="3"/>
  <c r="I208" i="3"/>
  <c r="H208" i="3"/>
  <c r="G208" i="3"/>
  <c r="F208" i="3"/>
  <c r="K208" i="3" s="1"/>
  <c r="A208" i="3"/>
  <c r="R207" i="3"/>
  <c r="Q207" i="3"/>
  <c r="P207" i="3"/>
  <c r="O207" i="3"/>
  <c r="N207" i="3"/>
  <c r="M207" i="3"/>
  <c r="L207" i="3"/>
  <c r="J207" i="3"/>
  <c r="I207" i="3"/>
  <c r="H207" i="3"/>
  <c r="G207" i="3"/>
  <c r="F207" i="3"/>
  <c r="K207" i="3" s="1"/>
  <c r="A207" i="3"/>
  <c r="R206" i="3"/>
  <c r="Q206" i="3"/>
  <c r="P206" i="3"/>
  <c r="O206" i="3"/>
  <c r="N206" i="3"/>
  <c r="M206" i="3"/>
  <c r="L206" i="3"/>
  <c r="J206" i="3"/>
  <c r="I206" i="3"/>
  <c r="H206" i="3"/>
  <c r="G206" i="3"/>
  <c r="F206" i="3"/>
  <c r="K206" i="3" s="1"/>
  <c r="A206" i="3"/>
  <c r="R205" i="3"/>
  <c r="Q205" i="3"/>
  <c r="P205" i="3"/>
  <c r="O205" i="3"/>
  <c r="N205" i="3"/>
  <c r="M205" i="3"/>
  <c r="L205" i="3"/>
  <c r="J205" i="3"/>
  <c r="I205" i="3"/>
  <c r="H205" i="3"/>
  <c r="G205" i="3"/>
  <c r="F205" i="3"/>
  <c r="K205" i="3" s="1"/>
  <c r="A205" i="3"/>
  <c r="R204" i="3"/>
  <c r="Q204" i="3"/>
  <c r="P204" i="3"/>
  <c r="O204" i="3"/>
  <c r="N204" i="3"/>
  <c r="M204" i="3"/>
  <c r="L204" i="3"/>
  <c r="J204" i="3"/>
  <c r="I204" i="3"/>
  <c r="H204" i="3"/>
  <c r="G204" i="3"/>
  <c r="F204" i="3"/>
  <c r="K204" i="3" s="1"/>
  <c r="A204" i="3"/>
  <c r="R203" i="3"/>
  <c r="Q203" i="3"/>
  <c r="P203" i="3"/>
  <c r="O203" i="3"/>
  <c r="N203" i="3"/>
  <c r="M203" i="3"/>
  <c r="L203" i="3"/>
  <c r="J203" i="3"/>
  <c r="I203" i="3"/>
  <c r="H203" i="3"/>
  <c r="G203" i="3"/>
  <c r="F203" i="3"/>
  <c r="K203" i="3" s="1"/>
  <c r="A203" i="3"/>
  <c r="R202" i="3"/>
  <c r="Q202" i="3"/>
  <c r="P202" i="3"/>
  <c r="O202" i="3"/>
  <c r="N202" i="3"/>
  <c r="M202" i="3"/>
  <c r="L202" i="3"/>
  <c r="K202" i="3"/>
  <c r="J202" i="3"/>
  <c r="I202" i="3"/>
  <c r="H202" i="3"/>
  <c r="G202" i="3"/>
  <c r="F202" i="3"/>
  <c r="A202" i="3"/>
  <c r="R201" i="3"/>
  <c r="Q201" i="3"/>
  <c r="P201" i="3"/>
  <c r="O201" i="3"/>
  <c r="N201" i="3"/>
  <c r="M201" i="3"/>
  <c r="L201" i="3"/>
  <c r="J201" i="3"/>
  <c r="I201" i="3"/>
  <c r="H201" i="3"/>
  <c r="G201" i="3"/>
  <c r="F201" i="3"/>
  <c r="K201" i="3" s="1"/>
  <c r="A201" i="3"/>
  <c r="R200" i="3"/>
  <c r="Q200" i="3"/>
  <c r="P200" i="3"/>
  <c r="O200" i="3"/>
  <c r="N200" i="3"/>
  <c r="M200" i="3"/>
  <c r="L200" i="3"/>
  <c r="K200" i="3"/>
  <c r="J200" i="3"/>
  <c r="I200" i="3"/>
  <c r="H200" i="3"/>
  <c r="G200" i="3"/>
  <c r="F200" i="3"/>
  <c r="A200" i="3"/>
  <c r="R199" i="3"/>
  <c r="Q199" i="3"/>
  <c r="P199" i="3"/>
  <c r="O199" i="3"/>
  <c r="N199" i="3"/>
  <c r="M199" i="3"/>
  <c r="L199" i="3"/>
  <c r="J199" i="3"/>
  <c r="I199" i="3"/>
  <c r="H199" i="3"/>
  <c r="G199" i="3"/>
  <c r="F199" i="3"/>
  <c r="K199" i="3" s="1"/>
  <c r="A199" i="3"/>
  <c r="R198" i="3"/>
  <c r="Q198" i="3"/>
  <c r="P198" i="3"/>
  <c r="O198" i="3"/>
  <c r="N198" i="3"/>
  <c r="M198" i="3"/>
  <c r="L198" i="3"/>
  <c r="J198" i="3"/>
  <c r="I198" i="3"/>
  <c r="H198" i="3"/>
  <c r="G198" i="3"/>
  <c r="F198" i="3"/>
  <c r="K198" i="3" s="1"/>
  <c r="A198" i="3"/>
  <c r="R197" i="3"/>
  <c r="Q197" i="3"/>
  <c r="P197" i="3"/>
  <c r="O197" i="3"/>
  <c r="N197" i="3"/>
  <c r="M197" i="3"/>
  <c r="L197" i="3"/>
  <c r="J197" i="3"/>
  <c r="I197" i="3"/>
  <c r="H197" i="3"/>
  <c r="G197" i="3"/>
  <c r="F197" i="3"/>
  <c r="K197" i="3" s="1"/>
  <c r="A197" i="3"/>
  <c r="R196" i="3"/>
  <c r="Q196" i="3"/>
  <c r="P196" i="3"/>
  <c r="O196" i="3"/>
  <c r="N196" i="3"/>
  <c r="M196" i="3"/>
  <c r="L196" i="3"/>
  <c r="J196" i="3"/>
  <c r="I196" i="3"/>
  <c r="H196" i="3"/>
  <c r="G196" i="3"/>
  <c r="F196" i="3"/>
  <c r="K196" i="3" s="1"/>
  <c r="A196" i="3"/>
  <c r="R195" i="3"/>
  <c r="Q195" i="3"/>
  <c r="P195" i="3"/>
  <c r="O195" i="3"/>
  <c r="N195" i="3"/>
  <c r="M195" i="3"/>
  <c r="L195" i="3"/>
  <c r="J195" i="3"/>
  <c r="I195" i="3"/>
  <c r="H195" i="3"/>
  <c r="G195" i="3"/>
  <c r="F195" i="3"/>
  <c r="K195" i="3" s="1"/>
  <c r="A195" i="3"/>
  <c r="R194" i="3"/>
  <c r="Q194" i="3"/>
  <c r="P194" i="3"/>
  <c r="O194" i="3"/>
  <c r="N194" i="3"/>
  <c r="M194" i="3"/>
  <c r="L194" i="3"/>
  <c r="K194" i="3"/>
  <c r="J194" i="3"/>
  <c r="I194" i="3"/>
  <c r="H194" i="3"/>
  <c r="G194" i="3"/>
  <c r="F194" i="3"/>
  <c r="A194" i="3"/>
  <c r="R193" i="3"/>
  <c r="Q193" i="3"/>
  <c r="P193" i="3"/>
  <c r="O193" i="3"/>
  <c r="N193" i="3"/>
  <c r="M193" i="3"/>
  <c r="L193" i="3"/>
  <c r="J193" i="3"/>
  <c r="I193" i="3"/>
  <c r="H193" i="3"/>
  <c r="G193" i="3"/>
  <c r="F193" i="3"/>
  <c r="K193" i="3" s="1"/>
  <c r="A193" i="3"/>
  <c r="R192" i="3"/>
  <c r="Q192" i="3"/>
  <c r="P192" i="3"/>
  <c r="O192" i="3"/>
  <c r="N192" i="3"/>
  <c r="M192" i="3"/>
  <c r="L192" i="3"/>
  <c r="J192" i="3"/>
  <c r="I192" i="3"/>
  <c r="H192" i="3"/>
  <c r="G192" i="3"/>
  <c r="F192" i="3"/>
  <c r="K192" i="3" s="1"/>
  <c r="A192" i="3"/>
  <c r="R191" i="3"/>
  <c r="Q191" i="3"/>
  <c r="P191" i="3"/>
  <c r="O191" i="3"/>
  <c r="N191" i="3"/>
  <c r="M191" i="3"/>
  <c r="L191" i="3"/>
  <c r="J191" i="3"/>
  <c r="I191" i="3"/>
  <c r="H191" i="3"/>
  <c r="G191" i="3"/>
  <c r="F191" i="3"/>
  <c r="K191" i="3" s="1"/>
  <c r="A191" i="3"/>
  <c r="R190" i="3"/>
  <c r="Q190" i="3"/>
  <c r="P190" i="3"/>
  <c r="O190" i="3"/>
  <c r="N190" i="3"/>
  <c r="M190" i="3"/>
  <c r="L190" i="3"/>
  <c r="J190" i="3"/>
  <c r="I190" i="3"/>
  <c r="H190" i="3"/>
  <c r="G190" i="3"/>
  <c r="F190" i="3"/>
  <c r="K190" i="3" s="1"/>
  <c r="A190" i="3"/>
  <c r="R189" i="3"/>
  <c r="Q189" i="3"/>
  <c r="P189" i="3"/>
  <c r="O189" i="3"/>
  <c r="N189" i="3"/>
  <c r="M189" i="3"/>
  <c r="L189" i="3"/>
  <c r="J189" i="3"/>
  <c r="I189" i="3"/>
  <c r="H189" i="3"/>
  <c r="G189" i="3"/>
  <c r="F189" i="3"/>
  <c r="K189" i="3" s="1"/>
  <c r="A189" i="3"/>
  <c r="R188" i="3"/>
  <c r="Q188" i="3"/>
  <c r="P188" i="3"/>
  <c r="O188" i="3"/>
  <c r="N188" i="3"/>
  <c r="M188" i="3"/>
  <c r="L188" i="3"/>
  <c r="J188" i="3"/>
  <c r="I188" i="3"/>
  <c r="H188" i="3"/>
  <c r="G188" i="3"/>
  <c r="F188" i="3"/>
  <c r="K188" i="3" s="1"/>
  <c r="A188" i="3"/>
  <c r="R187" i="3"/>
  <c r="Q187" i="3"/>
  <c r="P187" i="3"/>
  <c r="O187" i="3"/>
  <c r="N187" i="3"/>
  <c r="M187" i="3"/>
  <c r="L187" i="3"/>
  <c r="J187" i="3"/>
  <c r="I187" i="3"/>
  <c r="H187" i="3"/>
  <c r="G187" i="3"/>
  <c r="F187" i="3"/>
  <c r="K187" i="3" s="1"/>
  <c r="A187" i="3"/>
  <c r="R186" i="3"/>
  <c r="Q186" i="3"/>
  <c r="P186" i="3"/>
  <c r="O186" i="3"/>
  <c r="N186" i="3"/>
  <c r="M186" i="3"/>
  <c r="L186" i="3"/>
  <c r="K186" i="3"/>
  <c r="J186" i="3"/>
  <c r="I186" i="3"/>
  <c r="H186" i="3"/>
  <c r="G186" i="3"/>
  <c r="F186" i="3"/>
  <c r="A186" i="3"/>
  <c r="R185" i="3"/>
  <c r="Q185" i="3"/>
  <c r="P185" i="3"/>
  <c r="O185" i="3"/>
  <c r="N185" i="3"/>
  <c r="M185" i="3"/>
  <c r="L185" i="3"/>
  <c r="J185" i="3"/>
  <c r="I185" i="3"/>
  <c r="H185" i="3"/>
  <c r="G185" i="3"/>
  <c r="F185" i="3"/>
  <c r="K185" i="3" s="1"/>
  <c r="A185" i="3"/>
  <c r="R184" i="3"/>
  <c r="Q184" i="3"/>
  <c r="P184" i="3"/>
  <c r="O184" i="3"/>
  <c r="N184" i="3"/>
  <c r="M184" i="3"/>
  <c r="L184" i="3"/>
  <c r="K184" i="3"/>
  <c r="J184" i="3"/>
  <c r="I184" i="3"/>
  <c r="H184" i="3"/>
  <c r="G184" i="3"/>
  <c r="F184" i="3"/>
  <c r="A184" i="3"/>
  <c r="R183" i="3"/>
  <c r="Q183" i="3"/>
  <c r="P183" i="3"/>
  <c r="O183" i="3"/>
  <c r="N183" i="3"/>
  <c r="M183" i="3"/>
  <c r="L183" i="3"/>
  <c r="J183" i="3"/>
  <c r="I183" i="3"/>
  <c r="H183" i="3"/>
  <c r="G183" i="3"/>
  <c r="F183" i="3"/>
  <c r="K183" i="3" s="1"/>
  <c r="A183" i="3"/>
  <c r="R182" i="3"/>
  <c r="Q182" i="3"/>
  <c r="P182" i="3"/>
  <c r="O182" i="3"/>
  <c r="N182" i="3"/>
  <c r="M182" i="3"/>
  <c r="L182" i="3"/>
  <c r="J182" i="3"/>
  <c r="I182" i="3"/>
  <c r="H182" i="3"/>
  <c r="G182" i="3"/>
  <c r="F182" i="3"/>
  <c r="K182" i="3" s="1"/>
  <c r="A182" i="3"/>
  <c r="R181" i="3"/>
  <c r="Q181" i="3"/>
  <c r="P181" i="3"/>
  <c r="O181" i="3"/>
  <c r="N181" i="3"/>
  <c r="M181" i="3"/>
  <c r="L181" i="3"/>
  <c r="J181" i="3"/>
  <c r="I181" i="3"/>
  <c r="H181" i="3"/>
  <c r="G181" i="3"/>
  <c r="F181" i="3"/>
  <c r="K181" i="3" s="1"/>
  <c r="A181" i="3"/>
  <c r="R180" i="3"/>
  <c r="Q180" i="3"/>
  <c r="P180" i="3"/>
  <c r="O180" i="3"/>
  <c r="N180" i="3"/>
  <c r="M180" i="3"/>
  <c r="L180" i="3"/>
  <c r="J180" i="3"/>
  <c r="I180" i="3"/>
  <c r="H180" i="3"/>
  <c r="G180" i="3"/>
  <c r="F180" i="3"/>
  <c r="K180" i="3" s="1"/>
  <c r="A180" i="3"/>
  <c r="R179" i="3"/>
  <c r="Q179" i="3"/>
  <c r="P179" i="3"/>
  <c r="O179" i="3"/>
  <c r="N179" i="3"/>
  <c r="M179" i="3"/>
  <c r="L179" i="3"/>
  <c r="J179" i="3"/>
  <c r="I179" i="3"/>
  <c r="H179" i="3"/>
  <c r="G179" i="3"/>
  <c r="F179" i="3"/>
  <c r="K179" i="3" s="1"/>
  <c r="A179" i="3"/>
  <c r="R178" i="3"/>
  <c r="Q178" i="3"/>
  <c r="P178" i="3"/>
  <c r="O178" i="3"/>
  <c r="N178" i="3"/>
  <c r="M178" i="3"/>
  <c r="L178" i="3"/>
  <c r="K178" i="3"/>
  <c r="J178" i="3"/>
  <c r="I178" i="3"/>
  <c r="H178" i="3"/>
  <c r="G178" i="3"/>
  <c r="F178" i="3"/>
  <c r="A178" i="3"/>
  <c r="R177" i="3"/>
  <c r="Q177" i="3"/>
  <c r="P177" i="3"/>
  <c r="O177" i="3"/>
  <c r="N177" i="3"/>
  <c r="M177" i="3"/>
  <c r="L177" i="3"/>
  <c r="J177" i="3"/>
  <c r="I177" i="3"/>
  <c r="H177" i="3"/>
  <c r="G177" i="3"/>
  <c r="F177" i="3"/>
  <c r="K177" i="3" s="1"/>
  <c r="A177" i="3"/>
  <c r="R176" i="3"/>
  <c r="Q176" i="3"/>
  <c r="P176" i="3"/>
  <c r="O176" i="3"/>
  <c r="N176" i="3"/>
  <c r="M176" i="3"/>
  <c r="L176" i="3"/>
  <c r="J176" i="3"/>
  <c r="I176" i="3"/>
  <c r="H176" i="3"/>
  <c r="G176" i="3"/>
  <c r="F176" i="3"/>
  <c r="K176" i="3" s="1"/>
  <c r="A176" i="3"/>
  <c r="R175" i="3"/>
  <c r="Q175" i="3"/>
  <c r="P175" i="3"/>
  <c r="O175" i="3"/>
  <c r="N175" i="3"/>
  <c r="M175" i="3"/>
  <c r="L175" i="3"/>
  <c r="J175" i="3"/>
  <c r="I175" i="3"/>
  <c r="H175" i="3"/>
  <c r="G175" i="3"/>
  <c r="F175" i="3"/>
  <c r="K175" i="3" s="1"/>
  <c r="A175" i="3"/>
  <c r="R174" i="3"/>
  <c r="Q174" i="3"/>
  <c r="P174" i="3"/>
  <c r="O174" i="3"/>
  <c r="N174" i="3"/>
  <c r="M174" i="3"/>
  <c r="L174" i="3"/>
  <c r="J174" i="3"/>
  <c r="I174" i="3"/>
  <c r="H174" i="3"/>
  <c r="G174" i="3"/>
  <c r="F174" i="3"/>
  <c r="K174" i="3" s="1"/>
  <c r="A174" i="3"/>
  <c r="R173" i="3"/>
  <c r="Q173" i="3"/>
  <c r="P173" i="3"/>
  <c r="O173" i="3"/>
  <c r="N173" i="3"/>
  <c r="M173" i="3"/>
  <c r="L173" i="3"/>
  <c r="J173" i="3"/>
  <c r="I173" i="3"/>
  <c r="H173" i="3"/>
  <c r="G173" i="3"/>
  <c r="F173" i="3"/>
  <c r="K173" i="3" s="1"/>
  <c r="A173" i="3"/>
  <c r="R172" i="3"/>
  <c r="Q172" i="3"/>
  <c r="P172" i="3"/>
  <c r="O172" i="3"/>
  <c r="N172" i="3"/>
  <c r="M172" i="3"/>
  <c r="L172" i="3"/>
  <c r="J172" i="3"/>
  <c r="I172" i="3"/>
  <c r="H172" i="3"/>
  <c r="G172" i="3"/>
  <c r="F172" i="3"/>
  <c r="K172" i="3" s="1"/>
  <c r="A172" i="3"/>
  <c r="R171" i="3"/>
  <c r="Q171" i="3"/>
  <c r="P171" i="3"/>
  <c r="O171" i="3"/>
  <c r="N171" i="3"/>
  <c r="M171" i="3"/>
  <c r="L171" i="3"/>
  <c r="J171" i="3"/>
  <c r="I171" i="3"/>
  <c r="H171" i="3"/>
  <c r="G171" i="3"/>
  <c r="F171" i="3"/>
  <c r="K171" i="3" s="1"/>
  <c r="A171" i="3"/>
  <c r="R170" i="3"/>
  <c r="Q170" i="3"/>
  <c r="P170" i="3"/>
  <c r="O170" i="3"/>
  <c r="N170" i="3"/>
  <c r="M170" i="3"/>
  <c r="L170" i="3"/>
  <c r="K170" i="3"/>
  <c r="J170" i="3"/>
  <c r="I170" i="3"/>
  <c r="H170" i="3"/>
  <c r="G170" i="3"/>
  <c r="F170" i="3"/>
  <c r="A170" i="3"/>
  <c r="R169" i="3"/>
  <c r="Q169" i="3"/>
  <c r="P169" i="3"/>
  <c r="O169" i="3"/>
  <c r="N169" i="3"/>
  <c r="M169" i="3"/>
  <c r="L169" i="3"/>
  <c r="J169" i="3"/>
  <c r="I169" i="3"/>
  <c r="H169" i="3"/>
  <c r="G169" i="3"/>
  <c r="F169" i="3"/>
  <c r="K169" i="3" s="1"/>
  <c r="A169" i="3"/>
  <c r="R168" i="3"/>
  <c r="Q168" i="3"/>
  <c r="P168" i="3"/>
  <c r="O168" i="3"/>
  <c r="N168" i="3"/>
  <c r="M168" i="3"/>
  <c r="L168" i="3"/>
  <c r="K168" i="3"/>
  <c r="J168" i="3"/>
  <c r="I168" i="3"/>
  <c r="H168" i="3"/>
  <c r="G168" i="3"/>
  <c r="F168" i="3"/>
  <c r="A168" i="3"/>
  <c r="R167" i="3"/>
  <c r="Q167" i="3"/>
  <c r="P167" i="3"/>
  <c r="O167" i="3"/>
  <c r="N167" i="3"/>
  <c r="M167" i="3"/>
  <c r="L167" i="3"/>
  <c r="J167" i="3"/>
  <c r="I167" i="3"/>
  <c r="H167" i="3"/>
  <c r="G167" i="3"/>
  <c r="F167" i="3"/>
  <c r="K167" i="3" s="1"/>
  <c r="A167" i="3"/>
  <c r="R166" i="3"/>
  <c r="Q166" i="3"/>
  <c r="P166" i="3"/>
  <c r="O166" i="3"/>
  <c r="N166" i="3"/>
  <c r="M166" i="3"/>
  <c r="L166" i="3"/>
  <c r="K166" i="3"/>
  <c r="J166" i="3"/>
  <c r="I166" i="3"/>
  <c r="H166" i="3"/>
  <c r="G166" i="3"/>
  <c r="F166" i="3"/>
  <c r="A166" i="3"/>
  <c r="R165" i="3"/>
  <c r="Q165" i="3"/>
  <c r="P165" i="3"/>
  <c r="O165" i="3"/>
  <c r="N165" i="3"/>
  <c r="M165" i="3"/>
  <c r="L165" i="3"/>
  <c r="J165" i="3"/>
  <c r="I165" i="3"/>
  <c r="H165" i="3"/>
  <c r="G165" i="3"/>
  <c r="F165" i="3"/>
  <c r="K165" i="3" s="1"/>
  <c r="A165" i="3"/>
  <c r="R164" i="3"/>
  <c r="Q164" i="3"/>
  <c r="P164" i="3"/>
  <c r="O164" i="3"/>
  <c r="N164" i="3"/>
  <c r="M164" i="3"/>
  <c r="L164" i="3"/>
  <c r="K164" i="3"/>
  <c r="J164" i="3"/>
  <c r="I164" i="3"/>
  <c r="H164" i="3"/>
  <c r="G164" i="3"/>
  <c r="F164" i="3"/>
  <c r="A164" i="3"/>
  <c r="R163" i="3"/>
  <c r="Q163" i="3"/>
  <c r="P163" i="3"/>
  <c r="O163" i="3"/>
  <c r="N163" i="3"/>
  <c r="M163" i="3"/>
  <c r="L163" i="3"/>
  <c r="J163" i="3"/>
  <c r="I163" i="3"/>
  <c r="H163" i="3"/>
  <c r="G163" i="3"/>
  <c r="F163" i="3"/>
  <c r="K163" i="3" s="1"/>
  <c r="A163" i="3"/>
  <c r="R162" i="3"/>
  <c r="Q162" i="3"/>
  <c r="P162" i="3"/>
  <c r="O162" i="3"/>
  <c r="N162" i="3"/>
  <c r="M162" i="3"/>
  <c r="L162" i="3"/>
  <c r="K162" i="3"/>
  <c r="J162" i="3"/>
  <c r="I162" i="3"/>
  <c r="H162" i="3"/>
  <c r="G162" i="3"/>
  <c r="F162" i="3"/>
  <c r="A162" i="3"/>
  <c r="R161" i="3"/>
  <c r="Q161" i="3"/>
  <c r="P161" i="3"/>
  <c r="O161" i="3"/>
  <c r="N161" i="3"/>
  <c r="M161" i="3"/>
  <c r="L161" i="3"/>
  <c r="J161" i="3"/>
  <c r="I161" i="3"/>
  <c r="H161" i="3"/>
  <c r="G161" i="3"/>
  <c r="F161" i="3"/>
  <c r="K161" i="3" s="1"/>
  <c r="A161" i="3"/>
  <c r="R160" i="3"/>
  <c r="Q160" i="3"/>
  <c r="P160" i="3"/>
  <c r="O160" i="3"/>
  <c r="N160" i="3"/>
  <c r="M160" i="3"/>
  <c r="L160" i="3"/>
  <c r="K160" i="3"/>
  <c r="J160" i="3"/>
  <c r="I160" i="3"/>
  <c r="H160" i="3"/>
  <c r="G160" i="3"/>
  <c r="F160" i="3"/>
  <c r="A160" i="3"/>
  <c r="R159" i="3"/>
  <c r="Q159" i="3"/>
  <c r="P159" i="3"/>
  <c r="O159" i="3"/>
  <c r="N159" i="3"/>
  <c r="M159" i="3"/>
  <c r="L159" i="3"/>
  <c r="J159" i="3"/>
  <c r="I159" i="3"/>
  <c r="H159" i="3"/>
  <c r="G159" i="3"/>
  <c r="F159" i="3"/>
  <c r="K159" i="3" s="1"/>
  <c r="A159" i="3"/>
  <c r="R158" i="3"/>
  <c r="Q158" i="3"/>
  <c r="P158" i="3"/>
  <c r="O158" i="3"/>
  <c r="N158" i="3"/>
  <c r="M158" i="3"/>
  <c r="L158" i="3"/>
  <c r="K158" i="3"/>
  <c r="J158" i="3"/>
  <c r="I158" i="3"/>
  <c r="H158" i="3"/>
  <c r="G158" i="3"/>
  <c r="F158" i="3"/>
  <c r="A158" i="3"/>
  <c r="R157" i="3"/>
  <c r="Q157" i="3"/>
  <c r="P157" i="3"/>
  <c r="O157" i="3"/>
  <c r="N157" i="3"/>
  <c r="M157" i="3"/>
  <c r="L157" i="3"/>
  <c r="J157" i="3"/>
  <c r="I157" i="3"/>
  <c r="H157" i="3"/>
  <c r="G157" i="3"/>
  <c r="F157" i="3"/>
  <c r="K157" i="3" s="1"/>
  <c r="A157" i="3"/>
  <c r="R156" i="3"/>
  <c r="Q156" i="3"/>
  <c r="P156" i="3"/>
  <c r="O156" i="3"/>
  <c r="N156" i="3"/>
  <c r="M156" i="3"/>
  <c r="L156" i="3"/>
  <c r="K156" i="3"/>
  <c r="J156" i="3"/>
  <c r="I156" i="3"/>
  <c r="H156" i="3"/>
  <c r="G156" i="3"/>
  <c r="F156" i="3"/>
  <c r="A156" i="3"/>
  <c r="R155" i="3"/>
  <c r="Q155" i="3"/>
  <c r="P155" i="3"/>
  <c r="O155" i="3"/>
  <c r="N155" i="3"/>
  <c r="M155" i="3"/>
  <c r="L155" i="3"/>
  <c r="J155" i="3"/>
  <c r="I155" i="3"/>
  <c r="H155" i="3"/>
  <c r="G155" i="3"/>
  <c r="F155" i="3"/>
  <c r="K155" i="3" s="1"/>
  <c r="A155" i="3"/>
  <c r="R154" i="3"/>
  <c r="Q154" i="3"/>
  <c r="P154" i="3"/>
  <c r="O154" i="3"/>
  <c r="N154" i="3"/>
  <c r="M154" i="3"/>
  <c r="L154" i="3"/>
  <c r="K154" i="3"/>
  <c r="J154" i="3"/>
  <c r="I154" i="3"/>
  <c r="H154" i="3"/>
  <c r="G154" i="3"/>
  <c r="F154" i="3"/>
  <c r="A154" i="3"/>
  <c r="R153" i="3"/>
  <c r="Q153" i="3"/>
  <c r="P153" i="3"/>
  <c r="O153" i="3"/>
  <c r="N153" i="3"/>
  <c r="M153" i="3"/>
  <c r="L153" i="3"/>
  <c r="J153" i="3"/>
  <c r="I153" i="3"/>
  <c r="H153" i="3"/>
  <c r="G153" i="3"/>
  <c r="F153" i="3"/>
  <c r="K153" i="3" s="1"/>
  <c r="A153" i="3"/>
  <c r="R152" i="3"/>
  <c r="Q152" i="3"/>
  <c r="P152" i="3"/>
  <c r="O152" i="3"/>
  <c r="N152" i="3"/>
  <c r="M152" i="3"/>
  <c r="L152" i="3"/>
  <c r="K152" i="3"/>
  <c r="J152" i="3"/>
  <c r="I152" i="3"/>
  <c r="H152" i="3"/>
  <c r="G152" i="3"/>
  <c r="F152" i="3"/>
  <c r="A152" i="3"/>
  <c r="R151" i="3"/>
  <c r="Q151" i="3"/>
  <c r="P151" i="3"/>
  <c r="O151" i="3"/>
  <c r="N151" i="3"/>
  <c r="M151" i="3"/>
  <c r="L151" i="3"/>
  <c r="J151" i="3"/>
  <c r="I151" i="3"/>
  <c r="H151" i="3"/>
  <c r="G151" i="3"/>
  <c r="F151" i="3"/>
  <c r="K151" i="3" s="1"/>
  <c r="A151" i="3"/>
  <c r="R150" i="3"/>
  <c r="Q150" i="3"/>
  <c r="P150" i="3"/>
  <c r="O150" i="3"/>
  <c r="N150" i="3"/>
  <c r="M150" i="3"/>
  <c r="L150" i="3"/>
  <c r="K150" i="3"/>
  <c r="J150" i="3"/>
  <c r="I150" i="3"/>
  <c r="H150" i="3"/>
  <c r="G150" i="3"/>
  <c r="F150" i="3"/>
  <c r="A150" i="3"/>
  <c r="R149" i="3"/>
  <c r="Q149" i="3"/>
  <c r="P149" i="3"/>
  <c r="O149" i="3"/>
  <c r="N149" i="3"/>
  <c r="M149" i="3"/>
  <c r="L149" i="3"/>
  <c r="J149" i="3"/>
  <c r="I149" i="3"/>
  <c r="H149" i="3"/>
  <c r="G149" i="3"/>
  <c r="F149" i="3"/>
  <c r="K149" i="3" s="1"/>
  <c r="A149" i="3"/>
  <c r="R148" i="3"/>
  <c r="Q148" i="3"/>
  <c r="P148" i="3"/>
  <c r="O148" i="3"/>
  <c r="N148" i="3"/>
  <c r="M148" i="3"/>
  <c r="L148" i="3"/>
  <c r="K148" i="3"/>
  <c r="J148" i="3"/>
  <c r="I148" i="3"/>
  <c r="H148" i="3"/>
  <c r="G148" i="3"/>
  <c r="F148" i="3"/>
  <c r="A148" i="3"/>
  <c r="R147" i="3"/>
  <c r="Q147" i="3"/>
  <c r="P147" i="3"/>
  <c r="O147" i="3"/>
  <c r="N147" i="3"/>
  <c r="M147" i="3"/>
  <c r="L147" i="3"/>
  <c r="J147" i="3"/>
  <c r="I147" i="3"/>
  <c r="H147" i="3"/>
  <c r="G147" i="3"/>
  <c r="F147" i="3"/>
  <c r="K147" i="3" s="1"/>
  <c r="A147" i="3"/>
  <c r="R146" i="3"/>
  <c r="Q146" i="3"/>
  <c r="P146" i="3"/>
  <c r="O146" i="3"/>
  <c r="N146" i="3"/>
  <c r="M146" i="3"/>
  <c r="L146" i="3"/>
  <c r="K146" i="3"/>
  <c r="J146" i="3"/>
  <c r="I146" i="3"/>
  <c r="H146" i="3"/>
  <c r="G146" i="3"/>
  <c r="F146" i="3"/>
  <c r="A146" i="3"/>
  <c r="R145" i="3"/>
  <c r="Q145" i="3"/>
  <c r="P145" i="3"/>
  <c r="O145" i="3"/>
  <c r="N145" i="3"/>
  <c r="M145" i="3"/>
  <c r="L145" i="3"/>
  <c r="J145" i="3"/>
  <c r="I145" i="3"/>
  <c r="H145" i="3"/>
  <c r="G145" i="3"/>
  <c r="F145" i="3"/>
  <c r="K145" i="3" s="1"/>
  <c r="A145" i="3"/>
  <c r="R144" i="3"/>
  <c r="Q144" i="3"/>
  <c r="P144" i="3"/>
  <c r="O144" i="3"/>
  <c r="N144" i="3"/>
  <c r="M144" i="3"/>
  <c r="L144" i="3"/>
  <c r="K144" i="3"/>
  <c r="J144" i="3"/>
  <c r="I144" i="3"/>
  <c r="H144" i="3"/>
  <c r="G144" i="3"/>
  <c r="F144" i="3"/>
  <c r="A144" i="3"/>
  <c r="R143" i="3"/>
  <c r="Q143" i="3"/>
  <c r="P143" i="3"/>
  <c r="O143" i="3"/>
  <c r="N143" i="3"/>
  <c r="M143" i="3"/>
  <c r="L143" i="3"/>
  <c r="K143" i="3"/>
  <c r="J143" i="3"/>
  <c r="I143" i="3"/>
  <c r="H143" i="3"/>
  <c r="G143" i="3"/>
  <c r="F143" i="3"/>
  <c r="A143" i="3"/>
  <c r="R142" i="3"/>
  <c r="Q142" i="3"/>
  <c r="P142" i="3"/>
  <c r="O142" i="3"/>
  <c r="N142" i="3"/>
  <c r="M142" i="3"/>
  <c r="L142" i="3"/>
  <c r="K142" i="3"/>
  <c r="J142" i="3"/>
  <c r="I142" i="3"/>
  <c r="H142" i="3"/>
  <c r="G142" i="3"/>
  <c r="F142" i="3"/>
  <c r="A142" i="3"/>
  <c r="R141" i="3"/>
  <c r="Q141" i="3"/>
  <c r="P141" i="3"/>
  <c r="O141" i="3"/>
  <c r="N141" i="3"/>
  <c r="M141" i="3"/>
  <c r="L141" i="3"/>
  <c r="K141" i="3"/>
  <c r="J141" i="3"/>
  <c r="I141" i="3"/>
  <c r="H141" i="3"/>
  <c r="G141" i="3"/>
  <c r="F141" i="3"/>
  <c r="A141" i="3"/>
  <c r="R140" i="3"/>
  <c r="Q140" i="3"/>
  <c r="P140" i="3"/>
  <c r="O140" i="3"/>
  <c r="N140" i="3"/>
  <c r="M140" i="3"/>
  <c r="L140" i="3"/>
  <c r="K140" i="3"/>
  <c r="J140" i="3"/>
  <c r="I140" i="3"/>
  <c r="H140" i="3"/>
  <c r="G140" i="3"/>
  <c r="F140" i="3"/>
  <c r="A140" i="3"/>
  <c r="R139" i="3"/>
  <c r="Q139" i="3"/>
  <c r="P139" i="3"/>
  <c r="O139" i="3"/>
  <c r="N139" i="3"/>
  <c r="M139" i="3"/>
  <c r="L139" i="3"/>
  <c r="K139" i="3"/>
  <c r="J139" i="3"/>
  <c r="I139" i="3"/>
  <c r="H139" i="3"/>
  <c r="G139" i="3"/>
  <c r="F139" i="3"/>
  <c r="A139" i="3"/>
  <c r="R138" i="3"/>
  <c r="Q138" i="3"/>
  <c r="P138" i="3"/>
  <c r="O138" i="3"/>
  <c r="N138" i="3"/>
  <c r="M138" i="3"/>
  <c r="L138" i="3"/>
  <c r="K138" i="3"/>
  <c r="J138" i="3"/>
  <c r="I138" i="3"/>
  <c r="H138" i="3"/>
  <c r="G138" i="3"/>
  <c r="F138" i="3"/>
  <c r="A138" i="3"/>
  <c r="R137" i="3"/>
  <c r="Q137" i="3"/>
  <c r="P137" i="3"/>
  <c r="O137" i="3"/>
  <c r="N137" i="3"/>
  <c r="M137" i="3"/>
  <c r="L137" i="3"/>
  <c r="K137" i="3"/>
  <c r="J137" i="3"/>
  <c r="I137" i="3"/>
  <c r="H137" i="3"/>
  <c r="G137" i="3"/>
  <c r="F137" i="3"/>
  <c r="A137" i="3"/>
  <c r="R136" i="3"/>
  <c r="Q136" i="3"/>
  <c r="P136" i="3"/>
  <c r="O136" i="3"/>
  <c r="N136" i="3"/>
  <c r="M136" i="3"/>
  <c r="L136" i="3"/>
  <c r="K136" i="3"/>
  <c r="J136" i="3"/>
  <c r="I136" i="3"/>
  <c r="H136" i="3"/>
  <c r="G136" i="3"/>
  <c r="F136" i="3"/>
  <c r="A136" i="3"/>
  <c r="R135" i="3"/>
  <c r="Q135" i="3"/>
  <c r="P135" i="3"/>
  <c r="O135" i="3"/>
  <c r="N135" i="3"/>
  <c r="M135" i="3"/>
  <c r="L135" i="3"/>
  <c r="K135" i="3"/>
  <c r="J135" i="3"/>
  <c r="I135" i="3"/>
  <c r="H135" i="3"/>
  <c r="G135" i="3"/>
  <c r="F135" i="3"/>
  <c r="A135" i="3"/>
  <c r="R134" i="3"/>
  <c r="Q134" i="3"/>
  <c r="P134" i="3"/>
  <c r="O134" i="3"/>
  <c r="N134" i="3"/>
  <c r="M134" i="3"/>
  <c r="L134" i="3"/>
  <c r="K134" i="3"/>
  <c r="J134" i="3"/>
  <c r="I134" i="3"/>
  <c r="H134" i="3"/>
  <c r="G134" i="3"/>
  <c r="F134" i="3"/>
  <c r="A134" i="3"/>
  <c r="R133" i="3"/>
  <c r="Q133" i="3"/>
  <c r="P133" i="3"/>
  <c r="O133" i="3"/>
  <c r="N133" i="3"/>
  <c r="M133" i="3"/>
  <c r="L133" i="3"/>
  <c r="K133" i="3"/>
  <c r="J133" i="3"/>
  <c r="I133" i="3"/>
  <c r="H133" i="3"/>
  <c r="G133" i="3"/>
  <c r="F133" i="3"/>
  <c r="A133" i="3"/>
  <c r="R132" i="3"/>
  <c r="Q132" i="3"/>
  <c r="P132" i="3"/>
  <c r="O132" i="3"/>
  <c r="N132" i="3"/>
  <c r="M132" i="3"/>
  <c r="L132" i="3"/>
  <c r="K132" i="3"/>
  <c r="J132" i="3"/>
  <c r="I132" i="3"/>
  <c r="H132" i="3"/>
  <c r="G132" i="3"/>
  <c r="F132" i="3"/>
  <c r="A132" i="3"/>
  <c r="R131" i="3"/>
  <c r="Q131" i="3"/>
  <c r="P131" i="3"/>
  <c r="O131" i="3"/>
  <c r="N131" i="3"/>
  <c r="M131" i="3"/>
  <c r="L131" i="3"/>
  <c r="K131" i="3"/>
  <c r="J131" i="3"/>
  <c r="I131" i="3"/>
  <c r="H131" i="3"/>
  <c r="G131" i="3"/>
  <c r="F131" i="3"/>
  <c r="A131" i="3"/>
  <c r="R130" i="3"/>
  <c r="Q130" i="3"/>
  <c r="P130" i="3"/>
  <c r="O130" i="3"/>
  <c r="N130" i="3"/>
  <c r="M130" i="3"/>
  <c r="L130" i="3"/>
  <c r="K130" i="3"/>
  <c r="J130" i="3"/>
  <c r="I130" i="3"/>
  <c r="H130" i="3"/>
  <c r="G130" i="3"/>
  <c r="F130" i="3"/>
  <c r="A130" i="3"/>
  <c r="R129" i="3"/>
  <c r="Q129" i="3"/>
  <c r="P129" i="3"/>
  <c r="O129" i="3"/>
  <c r="N129" i="3"/>
  <c r="M129" i="3"/>
  <c r="L129" i="3"/>
  <c r="K129" i="3"/>
  <c r="J129" i="3"/>
  <c r="I129" i="3"/>
  <c r="H129" i="3"/>
  <c r="G129" i="3"/>
  <c r="F129" i="3"/>
  <c r="A129" i="3"/>
  <c r="R128" i="3"/>
  <c r="Q128" i="3"/>
  <c r="P128" i="3"/>
  <c r="O128" i="3"/>
  <c r="N128" i="3"/>
  <c r="M128" i="3"/>
  <c r="L128" i="3"/>
  <c r="K128" i="3"/>
  <c r="J128" i="3"/>
  <c r="I128" i="3"/>
  <c r="H128" i="3"/>
  <c r="G128" i="3"/>
  <c r="F128" i="3"/>
  <c r="A128" i="3"/>
  <c r="R127" i="3"/>
  <c r="Q127" i="3"/>
  <c r="P127" i="3"/>
  <c r="O127" i="3"/>
  <c r="N127" i="3"/>
  <c r="M127" i="3"/>
  <c r="L127" i="3"/>
  <c r="K127" i="3"/>
  <c r="J127" i="3"/>
  <c r="I127" i="3"/>
  <c r="H127" i="3"/>
  <c r="G127" i="3"/>
  <c r="F127" i="3"/>
  <c r="A127" i="3"/>
  <c r="R126" i="3"/>
  <c r="Q126" i="3"/>
  <c r="P126" i="3"/>
  <c r="O126" i="3"/>
  <c r="N126" i="3"/>
  <c r="M126" i="3"/>
  <c r="L126" i="3"/>
  <c r="K126" i="3"/>
  <c r="J126" i="3"/>
  <c r="I126" i="3"/>
  <c r="H126" i="3"/>
  <c r="G126" i="3"/>
  <c r="F126" i="3"/>
  <c r="A126" i="3"/>
  <c r="R125" i="3"/>
  <c r="Q125" i="3"/>
  <c r="P125" i="3"/>
  <c r="O125" i="3"/>
  <c r="N125" i="3"/>
  <c r="M125" i="3"/>
  <c r="L125" i="3"/>
  <c r="K125" i="3"/>
  <c r="J125" i="3"/>
  <c r="I125" i="3"/>
  <c r="H125" i="3"/>
  <c r="G125" i="3"/>
  <c r="F125" i="3"/>
  <c r="A125" i="3"/>
  <c r="R124" i="3"/>
  <c r="Q124" i="3"/>
  <c r="P124" i="3"/>
  <c r="O124" i="3"/>
  <c r="N124" i="3"/>
  <c r="M124" i="3"/>
  <c r="L124" i="3"/>
  <c r="K124" i="3"/>
  <c r="J124" i="3"/>
  <c r="I124" i="3"/>
  <c r="H124" i="3"/>
  <c r="G124" i="3"/>
  <c r="F124" i="3"/>
  <c r="A124" i="3"/>
  <c r="R123" i="3"/>
  <c r="Q123" i="3"/>
  <c r="P123" i="3"/>
  <c r="O123" i="3"/>
  <c r="N123" i="3"/>
  <c r="M123" i="3"/>
  <c r="L123" i="3"/>
  <c r="K123" i="3"/>
  <c r="J123" i="3"/>
  <c r="I123" i="3"/>
  <c r="H123" i="3"/>
  <c r="G123" i="3"/>
  <c r="F123" i="3"/>
  <c r="A123" i="3"/>
  <c r="R122" i="3"/>
  <c r="Q122" i="3"/>
  <c r="P122" i="3"/>
  <c r="O122" i="3"/>
  <c r="N122" i="3"/>
  <c r="M122" i="3"/>
  <c r="L122" i="3"/>
  <c r="K122" i="3"/>
  <c r="J122" i="3"/>
  <c r="I122" i="3"/>
  <c r="H122" i="3"/>
  <c r="G122" i="3"/>
  <c r="F122" i="3"/>
  <c r="A122" i="3"/>
  <c r="R121" i="3"/>
  <c r="Q121" i="3"/>
  <c r="P121" i="3"/>
  <c r="O121" i="3"/>
  <c r="N121" i="3"/>
  <c r="M121" i="3"/>
  <c r="L121" i="3"/>
  <c r="K121" i="3"/>
  <c r="J121" i="3"/>
  <c r="I121" i="3"/>
  <c r="H121" i="3"/>
  <c r="G121" i="3"/>
  <c r="F121" i="3"/>
  <c r="A121" i="3"/>
  <c r="R120" i="3"/>
  <c r="Q120" i="3"/>
  <c r="P120" i="3"/>
  <c r="O120" i="3"/>
  <c r="N120" i="3"/>
  <c r="M120" i="3"/>
  <c r="L120" i="3"/>
  <c r="K120" i="3"/>
  <c r="J120" i="3"/>
  <c r="I120" i="3"/>
  <c r="H120" i="3"/>
  <c r="G120" i="3"/>
  <c r="F120" i="3"/>
  <c r="A120" i="3"/>
  <c r="R119" i="3"/>
  <c r="Q119" i="3"/>
  <c r="P119" i="3"/>
  <c r="O119" i="3"/>
  <c r="N119" i="3"/>
  <c r="M119" i="3"/>
  <c r="L119" i="3"/>
  <c r="K119" i="3"/>
  <c r="J119" i="3"/>
  <c r="I119" i="3"/>
  <c r="H119" i="3"/>
  <c r="G119" i="3"/>
  <c r="F119" i="3"/>
  <c r="A119" i="3"/>
  <c r="R118" i="3"/>
  <c r="Q118" i="3"/>
  <c r="P118" i="3"/>
  <c r="O118" i="3"/>
  <c r="N118" i="3"/>
  <c r="M118" i="3"/>
  <c r="L118" i="3"/>
  <c r="K118" i="3"/>
  <c r="J118" i="3"/>
  <c r="I118" i="3"/>
  <c r="H118" i="3"/>
  <c r="G118" i="3"/>
  <c r="F118" i="3"/>
  <c r="A118" i="3"/>
  <c r="R117" i="3"/>
  <c r="Q117" i="3"/>
  <c r="P117" i="3"/>
  <c r="O117" i="3"/>
  <c r="N117" i="3"/>
  <c r="M117" i="3"/>
  <c r="L117" i="3"/>
  <c r="K117" i="3"/>
  <c r="J117" i="3"/>
  <c r="I117" i="3"/>
  <c r="H117" i="3"/>
  <c r="G117" i="3"/>
  <c r="F117" i="3"/>
  <c r="A117" i="3"/>
  <c r="R116" i="3"/>
  <c r="Q116" i="3"/>
  <c r="P116" i="3"/>
  <c r="O116" i="3"/>
  <c r="N116" i="3"/>
  <c r="M116" i="3"/>
  <c r="L116" i="3"/>
  <c r="K116" i="3"/>
  <c r="J116" i="3"/>
  <c r="I116" i="3"/>
  <c r="H116" i="3"/>
  <c r="G116" i="3"/>
  <c r="F116" i="3"/>
  <c r="A116" i="3"/>
  <c r="R115" i="3"/>
  <c r="Q115" i="3"/>
  <c r="P115" i="3"/>
  <c r="O115" i="3"/>
  <c r="N115" i="3"/>
  <c r="M115" i="3"/>
  <c r="L115" i="3"/>
  <c r="K115" i="3"/>
  <c r="J115" i="3"/>
  <c r="I115" i="3"/>
  <c r="H115" i="3"/>
  <c r="G115" i="3"/>
  <c r="F115" i="3"/>
  <c r="A115" i="3"/>
  <c r="R114" i="3"/>
  <c r="Q114" i="3"/>
  <c r="P114" i="3"/>
  <c r="O114" i="3"/>
  <c r="N114" i="3"/>
  <c r="M114" i="3"/>
  <c r="L114" i="3"/>
  <c r="K114" i="3"/>
  <c r="J114" i="3"/>
  <c r="I114" i="3"/>
  <c r="H114" i="3"/>
  <c r="G114" i="3"/>
  <c r="F114" i="3"/>
  <c r="A114" i="3"/>
  <c r="R113" i="3"/>
  <c r="Q113" i="3"/>
  <c r="P113" i="3"/>
  <c r="O113" i="3"/>
  <c r="N113" i="3"/>
  <c r="M113" i="3"/>
  <c r="L113" i="3"/>
  <c r="K113" i="3"/>
  <c r="J113" i="3"/>
  <c r="I113" i="3"/>
  <c r="H113" i="3"/>
  <c r="G113" i="3"/>
  <c r="F113" i="3"/>
  <c r="A113" i="3"/>
  <c r="R112" i="3"/>
  <c r="Q112" i="3"/>
  <c r="P112" i="3"/>
  <c r="O112" i="3"/>
  <c r="N112" i="3"/>
  <c r="M112" i="3"/>
  <c r="L112" i="3"/>
  <c r="K112" i="3"/>
  <c r="J112" i="3"/>
  <c r="I112" i="3"/>
  <c r="H112" i="3"/>
  <c r="G112" i="3"/>
  <c r="F112" i="3"/>
  <c r="A112" i="3"/>
  <c r="R111" i="3"/>
  <c r="Q111" i="3"/>
  <c r="P111" i="3"/>
  <c r="O111" i="3"/>
  <c r="N111" i="3"/>
  <c r="M111" i="3"/>
  <c r="L111" i="3"/>
  <c r="K111" i="3"/>
  <c r="J111" i="3"/>
  <c r="I111" i="3"/>
  <c r="H111" i="3"/>
  <c r="G111" i="3"/>
  <c r="F111" i="3"/>
  <c r="A111" i="3"/>
  <c r="R110" i="3"/>
  <c r="Q110" i="3"/>
  <c r="P110" i="3"/>
  <c r="O110" i="3"/>
  <c r="N110" i="3"/>
  <c r="M110" i="3"/>
  <c r="L110" i="3"/>
  <c r="K110" i="3"/>
  <c r="J110" i="3"/>
  <c r="I110" i="3"/>
  <c r="H110" i="3"/>
  <c r="G110" i="3"/>
  <c r="F110" i="3"/>
  <c r="A110" i="3"/>
  <c r="R109" i="3"/>
  <c r="Q109" i="3"/>
  <c r="P109" i="3"/>
  <c r="O109" i="3"/>
  <c r="N109" i="3"/>
  <c r="M109" i="3"/>
  <c r="L109" i="3"/>
  <c r="K109" i="3"/>
  <c r="J109" i="3"/>
  <c r="I109" i="3"/>
  <c r="H109" i="3"/>
  <c r="G109" i="3"/>
  <c r="F109" i="3"/>
  <c r="A109" i="3"/>
  <c r="R108" i="3"/>
  <c r="Q108" i="3"/>
  <c r="P108" i="3"/>
  <c r="O108" i="3"/>
  <c r="N108" i="3"/>
  <c r="M108" i="3"/>
  <c r="L108" i="3"/>
  <c r="K108" i="3"/>
  <c r="J108" i="3"/>
  <c r="I108" i="3"/>
  <c r="H108" i="3"/>
  <c r="G108" i="3"/>
  <c r="F108" i="3"/>
  <c r="A108" i="3"/>
  <c r="R107" i="3"/>
  <c r="Q107" i="3"/>
  <c r="P107" i="3"/>
  <c r="O107" i="3"/>
  <c r="N107" i="3"/>
  <c r="M107" i="3"/>
  <c r="L107" i="3"/>
  <c r="K107" i="3"/>
  <c r="J107" i="3"/>
  <c r="I107" i="3"/>
  <c r="H107" i="3"/>
  <c r="G107" i="3"/>
  <c r="F107" i="3"/>
  <c r="A107" i="3"/>
  <c r="R106" i="3"/>
  <c r="Q106" i="3"/>
  <c r="P106" i="3"/>
  <c r="O106" i="3"/>
  <c r="N106" i="3"/>
  <c r="M106" i="3"/>
  <c r="L106" i="3"/>
  <c r="K106" i="3"/>
  <c r="J106" i="3"/>
  <c r="I106" i="3"/>
  <c r="H106" i="3"/>
  <c r="G106" i="3"/>
  <c r="F106" i="3"/>
  <c r="A106" i="3"/>
  <c r="R105" i="3"/>
  <c r="Q105" i="3"/>
  <c r="P105" i="3"/>
  <c r="O105" i="3"/>
  <c r="N105" i="3"/>
  <c r="M105" i="3"/>
  <c r="L105" i="3"/>
  <c r="K105" i="3"/>
  <c r="J105" i="3"/>
  <c r="I105" i="3"/>
  <c r="H105" i="3"/>
  <c r="G105" i="3"/>
  <c r="F105" i="3"/>
  <c r="A105" i="3"/>
  <c r="R104" i="3"/>
  <c r="Q104" i="3"/>
  <c r="P104" i="3"/>
  <c r="O104" i="3"/>
  <c r="N104" i="3"/>
  <c r="M104" i="3"/>
  <c r="L104" i="3"/>
  <c r="K104" i="3"/>
  <c r="J104" i="3"/>
  <c r="I104" i="3"/>
  <c r="H104" i="3"/>
  <c r="G104" i="3"/>
  <c r="F104" i="3"/>
  <c r="A104" i="3"/>
  <c r="R103" i="3"/>
  <c r="Q103" i="3"/>
  <c r="P103" i="3"/>
  <c r="O103" i="3"/>
  <c r="N103" i="3"/>
  <c r="M103" i="3"/>
  <c r="L103" i="3"/>
  <c r="K103" i="3"/>
  <c r="J103" i="3"/>
  <c r="I103" i="3"/>
  <c r="H103" i="3"/>
  <c r="G103" i="3"/>
  <c r="F103" i="3"/>
  <c r="A103" i="3"/>
  <c r="R102" i="3"/>
  <c r="Q102" i="3"/>
  <c r="P102" i="3"/>
  <c r="O102" i="3"/>
  <c r="N102" i="3"/>
  <c r="M102" i="3"/>
  <c r="L102" i="3"/>
  <c r="K102" i="3"/>
  <c r="J102" i="3"/>
  <c r="I102" i="3"/>
  <c r="H102" i="3"/>
  <c r="G102" i="3"/>
  <c r="F102" i="3"/>
  <c r="A102" i="3"/>
  <c r="R101" i="3"/>
  <c r="Q101" i="3"/>
  <c r="P101" i="3"/>
  <c r="O101" i="3"/>
  <c r="N101" i="3"/>
  <c r="M101" i="3"/>
  <c r="L101" i="3"/>
  <c r="K101" i="3"/>
  <c r="J101" i="3"/>
  <c r="I101" i="3"/>
  <c r="H101" i="3"/>
  <c r="G101" i="3"/>
  <c r="F101" i="3"/>
  <c r="A101" i="3"/>
  <c r="R100" i="3"/>
  <c r="Q100" i="3"/>
  <c r="P100" i="3"/>
  <c r="O100" i="3"/>
  <c r="N100" i="3"/>
  <c r="M100" i="3"/>
  <c r="L100" i="3"/>
  <c r="K100" i="3"/>
  <c r="J100" i="3"/>
  <c r="I100" i="3"/>
  <c r="H100" i="3"/>
  <c r="G100" i="3"/>
  <c r="F100" i="3"/>
  <c r="A100" i="3"/>
  <c r="R99" i="3"/>
  <c r="Q99" i="3"/>
  <c r="P99" i="3"/>
  <c r="O99" i="3"/>
  <c r="N99" i="3"/>
  <c r="M99" i="3"/>
  <c r="L99" i="3"/>
  <c r="K99" i="3"/>
  <c r="J99" i="3"/>
  <c r="I99" i="3"/>
  <c r="H99" i="3"/>
  <c r="G99" i="3"/>
  <c r="F99" i="3"/>
  <c r="A99" i="3"/>
  <c r="R98" i="3"/>
  <c r="Q98" i="3"/>
  <c r="P98" i="3"/>
  <c r="O98" i="3"/>
  <c r="N98" i="3"/>
  <c r="M98" i="3"/>
  <c r="L98" i="3"/>
  <c r="K98" i="3"/>
  <c r="J98" i="3"/>
  <c r="I98" i="3"/>
  <c r="H98" i="3"/>
  <c r="G98" i="3"/>
  <c r="F98" i="3"/>
  <c r="A98" i="3"/>
  <c r="R97" i="3"/>
  <c r="Q97" i="3"/>
  <c r="P97" i="3"/>
  <c r="O97" i="3"/>
  <c r="N97" i="3"/>
  <c r="M97" i="3"/>
  <c r="L97" i="3"/>
  <c r="K97" i="3"/>
  <c r="J97" i="3"/>
  <c r="I97" i="3"/>
  <c r="H97" i="3"/>
  <c r="G97" i="3"/>
  <c r="F97" i="3"/>
  <c r="A97" i="3"/>
  <c r="R96" i="3"/>
  <c r="Q96" i="3"/>
  <c r="P96" i="3"/>
  <c r="O96" i="3"/>
  <c r="N96" i="3"/>
  <c r="M96" i="3"/>
  <c r="L96" i="3"/>
  <c r="K96" i="3"/>
  <c r="J96" i="3"/>
  <c r="I96" i="3"/>
  <c r="H96" i="3"/>
  <c r="G96" i="3"/>
  <c r="F96" i="3"/>
  <c r="A96" i="3"/>
  <c r="R95" i="3"/>
  <c r="Q95" i="3"/>
  <c r="P95" i="3"/>
  <c r="O95" i="3"/>
  <c r="N95" i="3"/>
  <c r="M95" i="3"/>
  <c r="L95" i="3"/>
  <c r="K95" i="3"/>
  <c r="J95" i="3"/>
  <c r="I95" i="3"/>
  <c r="H95" i="3"/>
  <c r="G95" i="3"/>
  <c r="F95" i="3"/>
  <c r="A95" i="3"/>
  <c r="R94" i="3"/>
  <c r="Q94" i="3"/>
  <c r="P94" i="3"/>
  <c r="O94" i="3"/>
  <c r="N94" i="3"/>
  <c r="M94" i="3"/>
  <c r="L94" i="3"/>
  <c r="K94" i="3"/>
  <c r="J94" i="3"/>
  <c r="I94" i="3"/>
  <c r="H94" i="3"/>
  <c r="G94" i="3"/>
  <c r="F94" i="3"/>
  <c r="A94" i="3"/>
  <c r="R93" i="3"/>
  <c r="Q93" i="3"/>
  <c r="P93" i="3"/>
  <c r="O93" i="3"/>
  <c r="N93" i="3"/>
  <c r="M93" i="3"/>
  <c r="L93" i="3"/>
  <c r="K93" i="3"/>
  <c r="J93" i="3"/>
  <c r="I93" i="3"/>
  <c r="H93" i="3"/>
  <c r="G93" i="3"/>
  <c r="F93" i="3"/>
  <c r="A93" i="3"/>
  <c r="R92" i="3"/>
  <c r="Q92" i="3"/>
  <c r="P92" i="3"/>
  <c r="O92" i="3"/>
  <c r="N92" i="3"/>
  <c r="M92" i="3"/>
  <c r="L92" i="3"/>
  <c r="K92" i="3"/>
  <c r="J92" i="3"/>
  <c r="I92" i="3"/>
  <c r="H92" i="3"/>
  <c r="G92" i="3"/>
  <c r="F92" i="3"/>
  <c r="A92" i="3"/>
  <c r="R91" i="3"/>
  <c r="Q91" i="3"/>
  <c r="P91" i="3"/>
  <c r="O91" i="3"/>
  <c r="N91" i="3"/>
  <c r="M91" i="3"/>
  <c r="L91" i="3"/>
  <c r="K91" i="3"/>
  <c r="J91" i="3"/>
  <c r="I91" i="3"/>
  <c r="H91" i="3"/>
  <c r="G91" i="3"/>
  <c r="F91" i="3"/>
  <c r="A91" i="3"/>
  <c r="R90" i="3"/>
  <c r="Q90" i="3"/>
  <c r="P90" i="3"/>
  <c r="O90" i="3"/>
  <c r="N90" i="3"/>
  <c r="M90" i="3"/>
  <c r="L90" i="3"/>
  <c r="K90" i="3"/>
  <c r="J90" i="3"/>
  <c r="I90" i="3"/>
  <c r="H90" i="3"/>
  <c r="G90" i="3"/>
  <c r="F90" i="3"/>
  <c r="A90" i="3"/>
  <c r="R89" i="3"/>
  <c r="Q89" i="3"/>
  <c r="P89" i="3"/>
  <c r="O89" i="3"/>
  <c r="N89" i="3"/>
  <c r="M89" i="3"/>
  <c r="L89" i="3"/>
  <c r="K89" i="3"/>
  <c r="J89" i="3"/>
  <c r="I89" i="3"/>
  <c r="H89" i="3"/>
  <c r="G89" i="3"/>
  <c r="F89" i="3"/>
  <c r="A89" i="3"/>
  <c r="R88" i="3"/>
  <c r="Q88" i="3"/>
  <c r="P88" i="3"/>
  <c r="O88" i="3"/>
  <c r="N88" i="3"/>
  <c r="M88" i="3"/>
  <c r="L88" i="3"/>
  <c r="K88" i="3"/>
  <c r="J88" i="3"/>
  <c r="I88" i="3"/>
  <c r="H88" i="3"/>
  <c r="G88" i="3"/>
  <c r="F88" i="3"/>
  <c r="A88" i="3"/>
  <c r="R87" i="3"/>
  <c r="Q87" i="3"/>
  <c r="P87" i="3"/>
  <c r="O87" i="3"/>
  <c r="N87" i="3"/>
  <c r="M87" i="3"/>
  <c r="L87" i="3"/>
  <c r="K87" i="3"/>
  <c r="J87" i="3"/>
  <c r="I87" i="3"/>
  <c r="H87" i="3"/>
  <c r="G87" i="3"/>
  <c r="F87" i="3"/>
  <c r="A87" i="3"/>
  <c r="R86" i="3"/>
  <c r="Q86" i="3"/>
  <c r="P86" i="3"/>
  <c r="O86" i="3"/>
  <c r="N86" i="3"/>
  <c r="M86" i="3"/>
  <c r="L86" i="3"/>
  <c r="K86" i="3"/>
  <c r="J86" i="3"/>
  <c r="I86" i="3"/>
  <c r="H86" i="3"/>
  <c r="G86" i="3"/>
  <c r="F86" i="3"/>
  <c r="A86" i="3"/>
  <c r="R85" i="3"/>
  <c r="Q85" i="3"/>
  <c r="P85" i="3"/>
  <c r="O85" i="3"/>
  <c r="N85" i="3"/>
  <c r="M85" i="3"/>
  <c r="L85" i="3"/>
  <c r="K85" i="3"/>
  <c r="J85" i="3"/>
  <c r="I85" i="3"/>
  <c r="H85" i="3"/>
  <c r="G85" i="3"/>
  <c r="F85" i="3"/>
  <c r="A85" i="3"/>
  <c r="R84" i="3"/>
  <c r="Q84" i="3"/>
  <c r="P84" i="3"/>
  <c r="O84" i="3"/>
  <c r="N84" i="3"/>
  <c r="M84" i="3"/>
  <c r="L84" i="3"/>
  <c r="K84" i="3"/>
  <c r="J84" i="3"/>
  <c r="I84" i="3"/>
  <c r="H84" i="3"/>
  <c r="G84" i="3"/>
  <c r="F84" i="3"/>
  <c r="A84" i="3"/>
  <c r="R83" i="3"/>
  <c r="Q83" i="3"/>
  <c r="P83" i="3"/>
  <c r="O83" i="3"/>
  <c r="N83" i="3"/>
  <c r="M83" i="3"/>
  <c r="L83" i="3"/>
  <c r="K83" i="3"/>
  <c r="J83" i="3"/>
  <c r="I83" i="3"/>
  <c r="H83" i="3"/>
  <c r="G83" i="3"/>
  <c r="F83" i="3"/>
  <c r="A83" i="3"/>
  <c r="R82" i="3"/>
  <c r="Q82" i="3"/>
  <c r="P82" i="3"/>
  <c r="O82" i="3"/>
  <c r="N82" i="3"/>
  <c r="M82" i="3"/>
  <c r="L82" i="3"/>
  <c r="K82" i="3"/>
  <c r="J82" i="3"/>
  <c r="I82" i="3"/>
  <c r="H82" i="3"/>
  <c r="G82" i="3"/>
  <c r="F82" i="3"/>
  <c r="A82" i="3"/>
  <c r="R81" i="3"/>
  <c r="Q81" i="3"/>
  <c r="P81" i="3"/>
  <c r="O81" i="3"/>
  <c r="N81" i="3"/>
  <c r="M81" i="3"/>
  <c r="L81" i="3"/>
  <c r="K81" i="3"/>
  <c r="J81" i="3"/>
  <c r="I81" i="3"/>
  <c r="H81" i="3"/>
  <c r="G81" i="3"/>
  <c r="F81" i="3"/>
  <c r="A81" i="3"/>
  <c r="R80" i="3"/>
  <c r="Q80" i="3"/>
  <c r="P80" i="3"/>
  <c r="O80" i="3"/>
  <c r="N80" i="3"/>
  <c r="M80" i="3"/>
  <c r="L80" i="3"/>
  <c r="K80" i="3"/>
  <c r="J80" i="3"/>
  <c r="I80" i="3"/>
  <c r="H80" i="3"/>
  <c r="G80" i="3"/>
  <c r="F80" i="3"/>
  <c r="A80" i="3"/>
  <c r="R79" i="3"/>
  <c r="Q79" i="3"/>
  <c r="P79" i="3"/>
  <c r="O79" i="3"/>
  <c r="N79" i="3"/>
  <c r="M79" i="3"/>
  <c r="L79" i="3"/>
  <c r="K79" i="3"/>
  <c r="J79" i="3"/>
  <c r="I79" i="3"/>
  <c r="H79" i="3"/>
  <c r="G79" i="3"/>
  <c r="F79" i="3"/>
  <c r="A79" i="3"/>
  <c r="R78" i="3"/>
  <c r="Q78" i="3"/>
  <c r="P78" i="3"/>
  <c r="O78" i="3"/>
  <c r="N78" i="3"/>
  <c r="M78" i="3"/>
  <c r="L78" i="3"/>
  <c r="K78" i="3"/>
  <c r="J78" i="3"/>
  <c r="I78" i="3"/>
  <c r="H78" i="3"/>
  <c r="G78" i="3"/>
  <c r="F78" i="3"/>
  <c r="A78" i="3"/>
  <c r="R77" i="3"/>
  <c r="Q77" i="3"/>
  <c r="P77" i="3"/>
  <c r="O77" i="3"/>
  <c r="N77" i="3"/>
  <c r="M77" i="3"/>
  <c r="L77" i="3"/>
  <c r="K77" i="3"/>
  <c r="J77" i="3"/>
  <c r="I77" i="3"/>
  <c r="H77" i="3"/>
  <c r="G77" i="3"/>
  <c r="F77" i="3"/>
  <c r="A77" i="3"/>
  <c r="R76" i="3"/>
  <c r="Q76" i="3"/>
  <c r="P76" i="3"/>
  <c r="O76" i="3"/>
  <c r="N76" i="3"/>
  <c r="M76" i="3"/>
  <c r="L76" i="3"/>
  <c r="K76" i="3"/>
  <c r="J76" i="3"/>
  <c r="I76" i="3"/>
  <c r="H76" i="3"/>
  <c r="G76" i="3"/>
  <c r="F76" i="3"/>
  <c r="A76" i="3"/>
  <c r="R75" i="3"/>
  <c r="Q75" i="3"/>
  <c r="P75" i="3"/>
  <c r="O75" i="3"/>
  <c r="N75" i="3"/>
  <c r="M75" i="3"/>
  <c r="L75" i="3"/>
  <c r="K75" i="3"/>
  <c r="J75" i="3"/>
  <c r="I75" i="3"/>
  <c r="H75" i="3"/>
  <c r="G75" i="3"/>
  <c r="F75" i="3"/>
  <c r="A75" i="3"/>
  <c r="R74" i="3"/>
  <c r="Q74" i="3"/>
  <c r="P74" i="3"/>
  <c r="O74" i="3"/>
  <c r="N74" i="3"/>
  <c r="M74" i="3"/>
  <c r="L74" i="3"/>
  <c r="K74" i="3"/>
  <c r="J74" i="3"/>
  <c r="I74" i="3"/>
  <c r="H74" i="3"/>
  <c r="G74" i="3"/>
  <c r="F74" i="3"/>
  <c r="A74" i="3"/>
  <c r="R73" i="3"/>
  <c r="Q73" i="3"/>
  <c r="P73" i="3"/>
  <c r="O73" i="3"/>
  <c r="N73" i="3"/>
  <c r="M73" i="3"/>
  <c r="L73" i="3"/>
  <c r="K73" i="3"/>
  <c r="J73" i="3"/>
  <c r="I73" i="3"/>
  <c r="H73" i="3"/>
  <c r="G73" i="3"/>
  <c r="F73" i="3"/>
  <c r="A73" i="3"/>
  <c r="R72" i="3"/>
  <c r="Q72" i="3"/>
  <c r="P72" i="3"/>
  <c r="O72" i="3"/>
  <c r="N72" i="3"/>
  <c r="M72" i="3"/>
  <c r="L72" i="3"/>
  <c r="K72" i="3"/>
  <c r="J72" i="3"/>
  <c r="I72" i="3"/>
  <c r="H72" i="3"/>
  <c r="G72" i="3"/>
  <c r="F72" i="3"/>
  <c r="A72" i="3"/>
  <c r="R71" i="3"/>
  <c r="Q71" i="3"/>
  <c r="P71" i="3"/>
  <c r="O71" i="3"/>
  <c r="N71" i="3"/>
  <c r="M71" i="3"/>
  <c r="L71" i="3"/>
  <c r="K71" i="3"/>
  <c r="J71" i="3"/>
  <c r="I71" i="3"/>
  <c r="H71" i="3"/>
  <c r="G71" i="3"/>
  <c r="F71" i="3"/>
  <c r="A71" i="3"/>
  <c r="R70" i="3"/>
  <c r="Q70" i="3"/>
  <c r="P70" i="3"/>
  <c r="O70" i="3"/>
  <c r="N70" i="3"/>
  <c r="M70" i="3"/>
  <c r="L70" i="3"/>
  <c r="K70" i="3"/>
  <c r="J70" i="3"/>
  <c r="I70" i="3"/>
  <c r="H70" i="3"/>
  <c r="G70" i="3"/>
  <c r="F70" i="3"/>
  <c r="A70" i="3"/>
  <c r="R69" i="3"/>
  <c r="Q69" i="3"/>
  <c r="P69" i="3"/>
  <c r="O69" i="3"/>
  <c r="N69" i="3"/>
  <c r="M69" i="3"/>
  <c r="L69" i="3"/>
  <c r="K69" i="3"/>
  <c r="J69" i="3"/>
  <c r="I69" i="3"/>
  <c r="H69" i="3"/>
  <c r="G69" i="3"/>
  <c r="F69" i="3"/>
  <c r="A69" i="3"/>
  <c r="R68" i="3"/>
  <c r="Q68" i="3"/>
  <c r="P68" i="3"/>
  <c r="O68" i="3"/>
  <c r="N68" i="3"/>
  <c r="M68" i="3"/>
  <c r="L68" i="3"/>
  <c r="K68" i="3"/>
  <c r="J68" i="3"/>
  <c r="I68" i="3"/>
  <c r="H68" i="3"/>
  <c r="G68" i="3"/>
  <c r="F68" i="3"/>
  <c r="A68" i="3"/>
  <c r="R67" i="3"/>
  <c r="Q67" i="3"/>
  <c r="P67" i="3"/>
  <c r="O67" i="3"/>
  <c r="N67" i="3"/>
  <c r="M67" i="3"/>
  <c r="L67" i="3"/>
  <c r="K67" i="3"/>
  <c r="J67" i="3"/>
  <c r="I67" i="3"/>
  <c r="H67" i="3"/>
  <c r="G67" i="3"/>
  <c r="F67" i="3"/>
  <c r="A67" i="3"/>
  <c r="R66" i="3"/>
  <c r="Q66" i="3"/>
  <c r="P66" i="3"/>
  <c r="O66" i="3"/>
  <c r="N66" i="3"/>
  <c r="M66" i="3"/>
  <c r="L66" i="3"/>
  <c r="K66" i="3"/>
  <c r="J66" i="3"/>
  <c r="I66" i="3"/>
  <c r="H66" i="3"/>
  <c r="G66" i="3"/>
  <c r="F66" i="3"/>
  <c r="A66" i="3"/>
  <c r="R65" i="3"/>
  <c r="Q65" i="3"/>
  <c r="P65" i="3"/>
  <c r="O65" i="3"/>
  <c r="N65" i="3"/>
  <c r="M65" i="3"/>
  <c r="L65" i="3"/>
  <c r="K65" i="3"/>
  <c r="J65" i="3"/>
  <c r="I65" i="3"/>
  <c r="H65" i="3"/>
  <c r="G65" i="3"/>
  <c r="F65" i="3"/>
  <c r="A65" i="3"/>
  <c r="R64" i="3"/>
  <c r="Q64" i="3"/>
  <c r="P64" i="3"/>
  <c r="O64" i="3"/>
  <c r="N64" i="3"/>
  <c r="M64" i="3"/>
  <c r="L64" i="3"/>
  <c r="K64" i="3"/>
  <c r="J64" i="3"/>
  <c r="I64" i="3"/>
  <c r="H64" i="3"/>
  <c r="G64" i="3"/>
  <c r="F64" i="3"/>
  <c r="A64" i="3"/>
  <c r="R63" i="3"/>
  <c r="Q63" i="3"/>
  <c r="P63" i="3"/>
  <c r="O63" i="3"/>
  <c r="N63" i="3"/>
  <c r="M63" i="3"/>
  <c r="L63" i="3"/>
  <c r="K63" i="3"/>
  <c r="J63" i="3"/>
  <c r="I63" i="3"/>
  <c r="H63" i="3"/>
  <c r="G63" i="3"/>
  <c r="F63" i="3"/>
  <c r="A63" i="3"/>
  <c r="R62" i="3"/>
  <c r="Q62" i="3"/>
  <c r="P62" i="3"/>
  <c r="O62" i="3"/>
  <c r="N62" i="3"/>
  <c r="M62" i="3"/>
  <c r="L62" i="3"/>
  <c r="K62" i="3"/>
  <c r="J62" i="3"/>
  <c r="I62" i="3"/>
  <c r="H62" i="3"/>
  <c r="G62" i="3"/>
  <c r="F62" i="3"/>
  <c r="A62" i="3"/>
  <c r="R61" i="3"/>
  <c r="Q61" i="3"/>
  <c r="P61" i="3"/>
  <c r="O61" i="3"/>
  <c r="N61" i="3"/>
  <c r="M61" i="3"/>
  <c r="L61" i="3"/>
  <c r="K61" i="3"/>
  <c r="J61" i="3"/>
  <c r="I61" i="3"/>
  <c r="H61" i="3"/>
  <c r="G61" i="3"/>
  <c r="F61" i="3"/>
  <c r="A61" i="3"/>
  <c r="R60" i="3"/>
  <c r="Q60" i="3"/>
  <c r="P60" i="3"/>
  <c r="O60" i="3"/>
  <c r="N60" i="3"/>
  <c r="M60" i="3"/>
  <c r="L60" i="3"/>
  <c r="K60" i="3"/>
  <c r="J60" i="3"/>
  <c r="I60" i="3"/>
  <c r="H60" i="3"/>
  <c r="G60" i="3"/>
  <c r="F60" i="3"/>
  <c r="A60" i="3"/>
  <c r="R59" i="3"/>
  <c r="Q59" i="3"/>
  <c r="P59" i="3"/>
  <c r="O59" i="3"/>
  <c r="N59" i="3"/>
  <c r="M59" i="3"/>
  <c r="L59" i="3"/>
  <c r="K59" i="3"/>
  <c r="J59" i="3"/>
  <c r="I59" i="3"/>
  <c r="H59" i="3"/>
  <c r="G59" i="3"/>
  <c r="F59" i="3"/>
  <c r="A59" i="3"/>
  <c r="R58" i="3"/>
  <c r="Q58" i="3"/>
  <c r="P58" i="3"/>
  <c r="O58" i="3"/>
  <c r="N58" i="3"/>
  <c r="M58" i="3"/>
  <c r="L58" i="3"/>
  <c r="K58" i="3"/>
  <c r="J58" i="3"/>
  <c r="I58" i="3"/>
  <c r="H58" i="3"/>
  <c r="G58" i="3"/>
  <c r="F58" i="3"/>
  <c r="A58" i="3"/>
  <c r="R57" i="3"/>
  <c r="Q57" i="3"/>
  <c r="P57" i="3"/>
  <c r="O57" i="3"/>
  <c r="N57" i="3"/>
  <c r="M57" i="3"/>
  <c r="L57" i="3"/>
  <c r="K57" i="3"/>
  <c r="J57" i="3"/>
  <c r="I57" i="3"/>
  <c r="H57" i="3"/>
  <c r="G57" i="3"/>
  <c r="F57" i="3"/>
  <c r="A57" i="3"/>
  <c r="R56" i="3"/>
  <c r="Q56" i="3"/>
  <c r="P56" i="3"/>
  <c r="O56" i="3"/>
  <c r="N56" i="3"/>
  <c r="M56" i="3"/>
  <c r="L56" i="3"/>
  <c r="K56" i="3"/>
  <c r="J56" i="3"/>
  <c r="I56" i="3"/>
  <c r="H56" i="3"/>
  <c r="G56" i="3"/>
  <c r="F56" i="3"/>
  <c r="A56" i="3"/>
  <c r="R55" i="3"/>
  <c r="Q55" i="3"/>
  <c r="P55" i="3"/>
  <c r="O55" i="3"/>
  <c r="N55" i="3"/>
  <c r="M55" i="3"/>
  <c r="L55" i="3"/>
  <c r="K55" i="3"/>
  <c r="J55" i="3"/>
  <c r="I55" i="3"/>
  <c r="H55" i="3"/>
  <c r="G55" i="3"/>
  <c r="F55" i="3"/>
  <c r="A55" i="3"/>
  <c r="R54" i="3"/>
  <c r="Q54" i="3"/>
  <c r="P54" i="3"/>
  <c r="O54" i="3"/>
  <c r="N54" i="3"/>
  <c r="M54" i="3"/>
  <c r="L54" i="3"/>
  <c r="K54" i="3"/>
  <c r="J54" i="3"/>
  <c r="I54" i="3"/>
  <c r="H54" i="3"/>
  <c r="G54" i="3"/>
  <c r="F54" i="3"/>
  <c r="A54" i="3"/>
  <c r="R53" i="3"/>
  <c r="Q53" i="3"/>
  <c r="P53" i="3"/>
  <c r="O53" i="3"/>
  <c r="N53" i="3"/>
  <c r="M53" i="3"/>
  <c r="L53" i="3"/>
  <c r="K53" i="3"/>
  <c r="J53" i="3"/>
  <c r="I53" i="3"/>
  <c r="H53" i="3"/>
  <c r="G53" i="3"/>
  <c r="F53" i="3"/>
  <c r="A53" i="3"/>
  <c r="R52" i="3"/>
  <c r="Q52" i="3"/>
  <c r="P52" i="3"/>
  <c r="O52" i="3"/>
  <c r="N52" i="3"/>
  <c r="M52" i="3"/>
  <c r="L52" i="3"/>
  <c r="K52" i="3"/>
  <c r="J52" i="3"/>
  <c r="I52" i="3"/>
  <c r="H52" i="3"/>
  <c r="G52" i="3"/>
  <c r="F52" i="3"/>
  <c r="A52" i="3"/>
  <c r="R51" i="3"/>
  <c r="Q51" i="3"/>
  <c r="P51" i="3"/>
  <c r="O51" i="3"/>
  <c r="N51" i="3"/>
  <c r="M51" i="3"/>
  <c r="L51" i="3"/>
  <c r="K51" i="3"/>
  <c r="J51" i="3"/>
  <c r="I51" i="3"/>
  <c r="H51" i="3"/>
  <c r="G51" i="3"/>
  <c r="F51" i="3"/>
  <c r="A51" i="3"/>
  <c r="R50" i="3"/>
  <c r="Q50" i="3"/>
  <c r="P50" i="3"/>
  <c r="O50" i="3"/>
  <c r="N50" i="3"/>
  <c r="M50" i="3"/>
  <c r="L50" i="3"/>
  <c r="K50" i="3"/>
  <c r="J50" i="3"/>
  <c r="I50" i="3"/>
  <c r="H50" i="3"/>
  <c r="G50" i="3"/>
  <c r="F50" i="3"/>
  <c r="A50" i="3"/>
  <c r="R49" i="3"/>
  <c r="Q49" i="3"/>
  <c r="P49" i="3"/>
  <c r="O49" i="3"/>
  <c r="N49" i="3"/>
  <c r="M49" i="3"/>
  <c r="L49" i="3"/>
  <c r="K49" i="3"/>
  <c r="J49" i="3"/>
  <c r="I49" i="3"/>
  <c r="H49" i="3"/>
  <c r="G49" i="3"/>
  <c r="F49" i="3"/>
  <c r="A49" i="3"/>
  <c r="R48" i="3"/>
  <c r="Q48" i="3"/>
  <c r="P48" i="3"/>
  <c r="O48" i="3"/>
  <c r="N48" i="3"/>
  <c r="M48" i="3"/>
  <c r="L48" i="3"/>
  <c r="K48" i="3"/>
  <c r="J48" i="3"/>
  <c r="I48" i="3"/>
  <c r="H48" i="3"/>
  <c r="G48" i="3"/>
  <c r="F48" i="3"/>
  <c r="A48" i="3"/>
  <c r="R47" i="3"/>
  <c r="Q47" i="3"/>
  <c r="P47" i="3"/>
  <c r="O47" i="3"/>
  <c r="N47" i="3"/>
  <c r="M47" i="3"/>
  <c r="L47" i="3"/>
  <c r="K47" i="3"/>
  <c r="J47" i="3"/>
  <c r="I47" i="3"/>
  <c r="H47" i="3"/>
  <c r="G47" i="3"/>
  <c r="F47" i="3"/>
  <c r="A47" i="3"/>
  <c r="R46" i="3"/>
  <c r="Q46" i="3"/>
  <c r="P46" i="3"/>
  <c r="O46" i="3"/>
  <c r="N46" i="3"/>
  <c r="M46" i="3"/>
  <c r="L46" i="3"/>
  <c r="K46" i="3"/>
  <c r="J46" i="3"/>
  <c r="I46" i="3"/>
  <c r="H46" i="3"/>
  <c r="G46" i="3"/>
  <c r="F46" i="3"/>
  <c r="A46" i="3"/>
  <c r="R45" i="3"/>
  <c r="Q45" i="3"/>
  <c r="P45" i="3"/>
  <c r="O45" i="3"/>
  <c r="N45" i="3"/>
  <c r="M45" i="3"/>
  <c r="L45" i="3"/>
  <c r="K45" i="3"/>
  <c r="J45" i="3"/>
  <c r="I45" i="3"/>
  <c r="H45" i="3"/>
  <c r="G45" i="3"/>
  <c r="F45" i="3"/>
  <c r="A45" i="3"/>
  <c r="R44" i="3"/>
  <c r="Q44" i="3"/>
  <c r="P44" i="3"/>
  <c r="O44" i="3"/>
  <c r="N44" i="3"/>
  <c r="M44" i="3"/>
  <c r="L44" i="3"/>
  <c r="K44" i="3"/>
  <c r="J44" i="3"/>
  <c r="I44" i="3"/>
  <c r="H44" i="3"/>
  <c r="G44" i="3"/>
  <c r="F44" i="3"/>
  <c r="A44" i="3"/>
  <c r="R43" i="3"/>
  <c r="Q43" i="3"/>
  <c r="P43" i="3"/>
  <c r="O43" i="3"/>
  <c r="N43" i="3"/>
  <c r="M43" i="3"/>
  <c r="L43" i="3"/>
  <c r="K43" i="3"/>
  <c r="J43" i="3"/>
  <c r="I43" i="3"/>
  <c r="H43" i="3"/>
  <c r="G43" i="3"/>
  <c r="F43" i="3"/>
  <c r="A43" i="3"/>
  <c r="R42" i="3"/>
  <c r="Q42" i="3"/>
  <c r="P42" i="3"/>
  <c r="O42" i="3"/>
  <c r="N42" i="3"/>
  <c r="M42" i="3"/>
  <c r="L42" i="3"/>
  <c r="K42" i="3"/>
  <c r="J42" i="3"/>
  <c r="I42" i="3"/>
  <c r="H42" i="3"/>
  <c r="G42" i="3"/>
  <c r="F42" i="3"/>
  <c r="A42" i="3"/>
  <c r="R41" i="3"/>
  <c r="Q41" i="3"/>
  <c r="P41" i="3"/>
  <c r="O41" i="3"/>
  <c r="N41" i="3"/>
  <c r="M41" i="3"/>
  <c r="L41" i="3"/>
  <c r="K41" i="3"/>
  <c r="J41" i="3"/>
  <c r="I41" i="3"/>
  <c r="H41" i="3"/>
  <c r="G41" i="3"/>
  <c r="F41" i="3"/>
  <c r="A41" i="3"/>
  <c r="R40" i="3"/>
  <c r="Q40" i="3"/>
  <c r="P40" i="3"/>
  <c r="O40" i="3"/>
  <c r="N40" i="3"/>
  <c r="M40" i="3"/>
  <c r="L40" i="3"/>
  <c r="K40" i="3"/>
  <c r="J40" i="3"/>
  <c r="I40" i="3"/>
  <c r="H40" i="3"/>
  <c r="G40" i="3"/>
  <c r="F40" i="3"/>
  <c r="A40" i="3"/>
  <c r="R39" i="3"/>
  <c r="Q39" i="3"/>
  <c r="P39" i="3"/>
  <c r="O39" i="3"/>
  <c r="N39" i="3"/>
  <c r="M39" i="3"/>
  <c r="L39" i="3"/>
  <c r="K39" i="3"/>
  <c r="J39" i="3"/>
  <c r="I39" i="3"/>
  <c r="H39" i="3"/>
  <c r="G39" i="3"/>
  <c r="F39" i="3"/>
  <c r="A39" i="3"/>
  <c r="R38" i="3"/>
  <c r="Q38" i="3"/>
  <c r="P38" i="3"/>
  <c r="O38" i="3"/>
  <c r="N38" i="3"/>
  <c r="M38" i="3"/>
  <c r="L38" i="3"/>
  <c r="K38" i="3"/>
  <c r="J38" i="3"/>
  <c r="I38" i="3"/>
  <c r="H38" i="3"/>
  <c r="G38" i="3"/>
  <c r="F38" i="3"/>
  <c r="A38" i="3"/>
  <c r="R37" i="3"/>
  <c r="Q37" i="3"/>
  <c r="P37" i="3"/>
  <c r="O37" i="3"/>
  <c r="N37" i="3"/>
  <c r="M37" i="3"/>
  <c r="L37" i="3"/>
  <c r="K37" i="3"/>
  <c r="J37" i="3"/>
  <c r="I37" i="3"/>
  <c r="H37" i="3"/>
  <c r="G37" i="3"/>
  <c r="F37" i="3"/>
  <c r="R36" i="3"/>
  <c r="Q36" i="3"/>
  <c r="P36" i="3"/>
  <c r="O36" i="3"/>
  <c r="N36" i="3"/>
  <c r="M36" i="3"/>
  <c r="L36" i="3"/>
  <c r="K36" i="3"/>
  <c r="J36" i="3"/>
  <c r="I36" i="3"/>
  <c r="H36" i="3"/>
  <c r="G36" i="3"/>
  <c r="F36" i="3"/>
  <c r="R35" i="3"/>
  <c r="Q35" i="3"/>
  <c r="P35" i="3"/>
  <c r="O35" i="3"/>
  <c r="N35" i="3"/>
  <c r="M35" i="3"/>
  <c r="L35" i="3"/>
  <c r="K35" i="3"/>
  <c r="J35" i="3"/>
  <c r="I35" i="3"/>
  <c r="H35" i="3"/>
  <c r="G35" i="3"/>
  <c r="F35" i="3"/>
  <c r="R34" i="3"/>
  <c r="Q34" i="3"/>
  <c r="P34" i="3"/>
  <c r="O34" i="3"/>
  <c r="N34" i="3"/>
  <c r="M34" i="3"/>
  <c r="L34" i="3"/>
  <c r="K34" i="3"/>
  <c r="J34" i="3"/>
  <c r="I34" i="3"/>
  <c r="H34" i="3"/>
  <c r="G34" i="3"/>
  <c r="F34" i="3"/>
  <c r="R33" i="3"/>
  <c r="Q33" i="3"/>
  <c r="P33" i="3"/>
  <c r="O33" i="3"/>
  <c r="N33" i="3"/>
  <c r="M33" i="3"/>
  <c r="L33" i="3"/>
  <c r="K33" i="3"/>
  <c r="J33" i="3"/>
  <c r="I33" i="3"/>
  <c r="H33" i="3"/>
  <c r="G33" i="3"/>
  <c r="F33" i="3"/>
  <c r="R32" i="3"/>
  <c r="Q32" i="3"/>
  <c r="P32" i="3"/>
  <c r="O32" i="3"/>
  <c r="N32" i="3"/>
  <c r="M32" i="3"/>
  <c r="L32" i="3"/>
  <c r="K32" i="3"/>
  <c r="J32" i="3"/>
  <c r="I32" i="3"/>
  <c r="H32" i="3"/>
  <c r="G32" i="3"/>
  <c r="F32" i="3"/>
  <c r="R31" i="3"/>
  <c r="Q31" i="3"/>
  <c r="P31" i="3"/>
  <c r="O31" i="3"/>
  <c r="N31" i="3"/>
  <c r="M31" i="3"/>
  <c r="L31" i="3"/>
  <c r="K31" i="3"/>
  <c r="J31" i="3"/>
  <c r="I31" i="3"/>
  <c r="H31" i="3"/>
  <c r="G31" i="3"/>
  <c r="F31" i="3"/>
  <c r="R30" i="3"/>
  <c r="Q30" i="3"/>
  <c r="P30" i="3"/>
  <c r="O30" i="3"/>
  <c r="N30" i="3"/>
  <c r="M30" i="3"/>
  <c r="L30" i="3"/>
  <c r="K30" i="3"/>
  <c r="J30" i="3"/>
  <c r="I30" i="3"/>
  <c r="H30" i="3"/>
  <c r="G30" i="3"/>
  <c r="F30" i="3"/>
  <c r="R29" i="3"/>
  <c r="Q29" i="3"/>
  <c r="P29" i="3"/>
  <c r="O29" i="3"/>
  <c r="N29" i="3"/>
  <c r="M29" i="3"/>
  <c r="L29" i="3"/>
  <c r="K29" i="3"/>
  <c r="J29" i="3"/>
  <c r="I29" i="3"/>
  <c r="H29" i="3"/>
  <c r="G29" i="3"/>
  <c r="F29" i="3"/>
  <c r="R28" i="3"/>
  <c r="Q28" i="3"/>
  <c r="P28" i="3"/>
  <c r="O28" i="3"/>
  <c r="N28" i="3"/>
  <c r="M28" i="3"/>
  <c r="L28" i="3"/>
  <c r="K28" i="3"/>
  <c r="J28" i="3"/>
  <c r="I28" i="3"/>
  <c r="H28" i="3"/>
  <c r="G28" i="3"/>
  <c r="F28" i="3"/>
  <c r="R27" i="3"/>
  <c r="Q27" i="3"/>
  <c r="P27" i="3"/>
  <c r="O27" i="3"/>
  <c r="N27" i="3"/>
  <c r="M27" i="3"/>
  <c r="L27" i="3"/>
  <c r="K27" i="3"/>
  <c r="J27" i="3"/>
  <c r="I27" i="3"/>
  <c r="H27" i="3"/>
  <c r="G27" i="3"/>
  <c r="F27" i="3"/>
  <c r="R26" i="3"/>
  <c r="Q26" i="3"/>
  <c r="P26" i="3"/>
  <c r="O26" i="3"/>
  <c r="N26" i="3"/>
  <c r="M26" i="3"/>
  <c r="L26" i="3"/>
  <c r="K26" i="3"/>
  <c r="J26" i="3"/>
  <c r="I26" i="3"/>
  <c r="H26" i="3"/>
  <c r="G26" i="3"/>
  <c r="F26" i="3"/>
  <c r="R25" i="3"/>
  <c r="Q25" i="3"/>
  <c r="P25" i="3"/>
  <c r="O25" i="3"/>
  <c r="N25" i="3"/>
  <c r="M25" i="3"/>
  <c r="L25" i="3"/>
  <c r="K25" i="3"/>
  <c r="J25" i="3"/>
  <c r="I25" i="3"/>
  <c r="H25" i="3"/>
  <c r="G25" i="3"/>
  <c r="F25" i="3"/>
  <c r="R24" i="3"/>
  <c r="Q24" i="3"/>
  <c r="P24" i="3"/>
  <c r="O24" i="3"/>
  <c r="N24" i="3"/>
  <c r="M24" i="3"/>
  <c r="L24" i="3"/>
  <c r="K24" i="3"/>
  <c r="J24" i="3"/>
  <c r="I24" i="3"/>
  <c r="H24" i="3"/>
  <c r="G24" i="3"/>
  <c r="F24" i="3"/>
  <c r="R23" i="3"/>
  <c r="Q23" i="3"/>
  <c r="P23" i="3"/>
  <c r="O23" i="3"/>
  <c r="N23" i="3"/>
  <c r="M23" i="3"/>
  <c r="L23" i="3"/>
  <c r="K23" i="3"/>
  <c r="J23" i="3"/>
  <c r="I23" i="3"/>
  <c r="H23" i="3"/>
  <c r="G23" i="3"/>
  <c r="F23" i="3"/>
  <c r="R22" i="3"/>
  <c r="Q22" i="3"/>
  <c r="P22" i="3"/>
  <c r="O22" i="3"/>
  <c r="N22" i="3"/>
  <c r="M22" i="3"/>
  <c r="L22" i="3"/>
  <c r="K22" i="3"/>
  <c r="J22" i="3"/>
  <c r="I22" i="3"/>
  <c r="H22" i="3"/>
  <c r="G22" i="3"/>
  <c r="F22" i="3"/>
  <c r="R21" i="3"/>
  <c r="Q21" i="3"/>
  <c r="P21" i="3"/>
  <c r="O21" i="3"/>
  <c r="N21" i="3"/>
  <c r="M21" i="3"/>
  <c r="L21" i="3"/>
  <c r="K21" i="3"/>
  <c r="J21" i="3"/>
  <c r="I21" i="3"/>
  <c r="H21" i="3"/>
  <c r="G21" i="3"/>
  <c r="F21" i="3"/>
  <c r="R20" i="3"/>
  <c r="Q20" i="3"/>
  <c r="P20" i="3"/>
  <c r="O20" i="3"/>
  <c r="N20" i="3"/>
  <c r="M20" i="3"/>
  <c r="L20" i="3"/>
  <c r="K20" i="3"/>
  <c r="J20" i="3"/>
  <c r="I20" i="3"/>
  <c r="H20" i="3"/>
  <c r="G20" i="3"/>
  <c r="F20" i="3"/>
  <c r="R19" i="3"/>
  <c r="Q19" i="3"/>
  <c r="P19" i="3"/>
  <c r="O19" i="3"/>
  <c r="N19" i="3"/>
  <c r="M19" i="3"/>
  <c r="L19" i="3"/>
  <c r="K19" i="3"/>
  <c r="J19" i="3"/>
  <c r="I19" i="3"/>
  <c r="H19" i="3"/>
  <c r="G19" i="3"/>
  <c r="F19" i="3"/>
  <c r="R18" i="3"/>
  <c r="Q18" i="3"/>
  <c r="P18" i="3"/>
  <c r="O18" i="3"/>
  <c r="N18" i="3"/>
  <c r="M18" i="3"/>
  <c r="L18" i="3"/>
  <c r="K18" i="3"/>
  <c r="J18" i="3"/>
  <c r="I18" i="3"/>
  <c r="H18" i="3"/>
  <c r="G18" i="3"/>
  <c r="F18" i="3"/>
  <c r="R17" i="3"/>
  <c r="Q17" i="3"/>
  <c r="P17" i="3"/>
  <c r="O17" i="3"/>
  <c r="N17" i="3"/>
  <c r="M17" i="3"/>
  <c r="L17" i="3"/>
  <c r="K17" i="3"/>
  <c r="J17" i="3"/>
  <c r="I17" i="3"/>
  <c r="H17" i="3"/>
  <c r="G17" i="3"/>
  <c r="F17" i="3"/>
  <c r="R16" i="3"/>
  <c r="Q16" i="3"/>
  <c r="P16" i="3"/>
  <c r="O16" i="3"/>
  <c r="N16" i="3"/>
  <c r="M16" i="3"/>
  <c r="L16" i="3"/>
  <c r="K16" i="3"/>
  <c r="J16" i="3"/>
  <c r="I16" i="3"/>
  <c r="H16" i="3"/>
  <c r="G16" i="3"/>
  <c r="F16" i="3"/>
  <c r="R15" i="3"/>
  <c r="Q15" i="3"/>
  <c r="P15" i="3"/>
  <c r="O15" i="3"/>
  <c r="N15" i="3"/>
  <c r="M15" i="3"/>
  <c r="L15" i="3"/>
  <c r="K15" i="3"/>
  <c r="J15" i="3"/>
  <c r="I15" i="3"/>
  <c r="H15" i="3"/>
  <c r="G15" i="3"/>
  <c r="F15" i="3"/>
  <c r="R14" i="3"/>
  <c r="Q14" i="3"/>
  <c r="P14" i="3"/>
  <c r="O14" i="3"/>
  <c r="N14" i="3"/>
  <c r="M14" i="3"/>
  <c r="L14" i="3"/>
  <c r="K14" i="3"/>
  <c r="J14" i="3"/>
  <c r="I14" i="3"/>
  <c r="H14" i="3"/>
  <c r="G14" i="3"/>
  <c r="F14" i="3"/>
  <c r="R13" i="3"/>
  <c r="Q13" i="3"/>
  <c r="P13" i="3"/>
  <c r="O13" i="3"/>
  <c r="N13" i="3"/>
  <c r="M13" i="3"/>
  <c r="L13" i="3"/>
  <c r="K13" i="3"/>
  <c r="J13" i="3"/>
  <c r="I13" i="3"/>
  <c r="H13" i="3"/>
  <c r="G13" i="3"/>
  <c r="F13" i="3"/>
  <c r="R12" i="3"/>
  <c r="Q12" i="3"/>
  <c r="P12" i="3"/>
  <c r="O12" i="3"/>
  <c r="N12" i="3"/>
  <c r="M12" i="3"/>
  <c r="L12" i="3"/>
  <c r="K12" i="3"/>
  <c r="J12" i="3"/>
  <c r="I12" i="3"/>
  <c r="H12" i="3"/>
  <c r="G12" i="3"/>
  <c r="F12" i="3"/>
  <c r="R11" i="3"/>
  <c r="Q11" i="3"/>
  <c r="P11" i="3"/>
  <c r="O11" i="3"/>
  <c r="N11" i="3"/>
  <c r="M11" i="3"/>
  <c r="L11" i="3"/>
  <c r="K11" i="3"/>
  <c r="J11" i="3"/>
  <c r="I11" i="3"/>
  <c r="H11" i="3"/>
  <c r="G11" i="3"/>
  <c r="F11" i="3"/>
  <c r="R10" i="3"/>
  <c r="Q10" i="3"/>
  <c r="P10" i="3"/>
  <c r="O10" i="3"/>
  <c r="N10" i="3"/>
  <c r="M10" i="3"/>
  <c r="L10" i="3"/>
  <c r="K10" i="3"/>
  <c r="J10" i="3"/>
  <c r="I10" i="3"/>
  <c r="H10" i="3"/>
  <c r="G10" i="3"/>
  <c r="F10" i="3"/>
  <c r="R9" i="3"/>
  <c r="Q9" i="3"/>
  <c r="P9" i="3"/>
  <c r="O9" i="3"/>
  <c r="N9" i="3"/>
  <c r="M9" i="3"/>
  <c r="L9" i="3"/>
  <c r="K9" i="3"/>
  <c r="J9" i="3"/>
  <c r="I9" i="3"/>
  <c r="H9" i="3"/>
  <c r="G9" i="3"/>
  <c r="F9" i="3"/>
  <c r="R8" i="3"/>
  <c r="Q8" i="3"/>
  <c r="P8" i="3"/>
  <c r="O8" i="3"/>
  <c r="N8" i="3"/>
  <c r="M8" i="3"/>
  <c r="L8" i="3"/>
  <c r="K8" i="3"/>
  <c r="J8" i="3"/>
  <c r="I8" i="3"/>
  <c r="H8" i="3"/>
  <c r="G8" i="3"/>
  <c r="F8" i="3"/>
  <c r="R7" i="3"/>
  <c r="R301" i="3" s="1"/>
  <c r="Q7" i="3"/>
  <c r="Q301" i="3" s="1"/>
  <c r="P7" i="3"/>
  <c r="O7" i="3"/>
  <c r="O301" i="3" s="1"/>
  <c r="N7" i="3"/>
  <c r="N301" i="3" s="1"/>
  <c r="M7" i="3"/>
  <c r="M301" i="3" s="1"/>
  <c r="L7" i="3"/>
  <c r="L301" i="3" s="1"/>
  <c r="K7" i="3"/>
  <c r="J7" i="3"/>
  <c r="J301" i="3" s="1"/>
  <c r="I7" i="3"/>
  <c r="I301" i="3" s="1"/>
  <c r="H7" i="3"/>
  <c r="G7" i="3"/>
  <c r="G301" i="3" s="1"/>
  <c r="F7" i="3"/>
  <c r="F301" i="3" s="1"/>
  <c r="A7" i="3"/>
  <c r="AD3" i="3"/>
  <c r="AC3" i="3"/>
  <c r="AB3" i="3"/>
  <c r="AA3" i="3"/>
  <c r="Z3" i="3"/>
  <c r="Y3" i="3"/>
  <c r="X3" i="3"/>
  <c r="W3" i="3"/>
  <c r="V3" i="3"/>
  <c r="U3" i="3"/>
  <c r="T3" i="3"/>
  <c r="S3" i="3"/>
  <c r="P3" i="3"/>
  <c r="M3" i="3"/>
  <c r="L3" i="3"/>
  <c r="K3" i="3"/>
  <c r="H3" i="3"/>
  <c r="G3" i="3"/>
  <c r="A1" i="3"/>
  <c r="E102" i="2"/>
  <c r="D102" i="2"/>
  <c r="G101" i="2"/>
  <c r="F101" i="2"/>
  <c r="D101" i="2"/>
  <c r="D103" i="2" s="1"/>
  <c r="A100" i="2"/>
  <c r="E99" i="2"/>
  <c r="D99" i="2"/>
  <c r="A99" i="2"/>
  <c r="I98" i="2"/>
  <c r="H98" i="2"/>
  <c r="E98" i="2"/>
  <c r="D98" i="2"/>
  <c r="A98" i="2"/>
  <c r="E97" i="2"/>
  <c r="I97" i="2" s="1"/>
  <c r="D97" i="2"/>
  <c r="A97" i="2"/>
  <c r="E96" i="2"/>
  <c r="H96" i="2" s="1"/>
  <c r="D96" i="2"/>
  <c r="A96" i="2"/>
  <c r="I95" i="2"/>
  <c r="H95" i="2"/>
  <c r="E95" i="2"/>
  <c r="D95" i="2"/>
  <c r="A95" i="2"/>
  <c r="I94" i="2"/>
  <c r="E94" i="2"/>
  <c r="D94" i="2"/>
  <c r="H94" i="2" s="1"/>
  <c r="A94" i="2"/>
  <c r="E93" i="2"/>
  <c r="D93" i="2"/>
  <c r="A93" i="2"/>
  <c r="E92" i="2"/>
  <c r="D92" i="2"/>
  <c r="A92" i="2"/>
  <c r="E91" i="2"/>
  <c r="D91" i="2"/>
  <c r="A91" i="2"/>
  <c r="I90" i="2"/>
  <c r="H90" i="2"/>
  <c r="E90" i="2"/>
  <c r="D90" i="2"/>
  <c r="A90" i="2"/>
  <c r="I89" i="2"/>
  <c r="E89" i="2"/>
  <c r="D89" i="2"/>
  <c r="A89" i="2"/>
  <c r="H88" i="2"/>
  <c r="E88" i="2"/>
  <c r="D88" i="2"/>
  <c r="A88" i="2"/>
  <c r="I87" i="2"/>
  <c r="H87" i="2"/>
  <c r="E87" i="2"/>
  <c r="D87" i="2"/>
  <c r="A87" i="2"/>
  <c r="I86" i="2"/>
  <c r="E86" i="2"/>
  <c r="D86" i="2"/>
  <c r="H86" i="2" s="1"/>
  <c r="A86" i="2"/>
  <c r="E85" i="2"/>
  <c r="D85" i="2"/>
  <c r="A85" i="2"/>
  <c r="E84" i="2"/>
  <c r="D84" i="2"/>
  <c r="A84" i="2"/>
  <c r="E83" i="2"/>
  <c r="D83" i="2"/>
  <c r="A83" i="2"/>
  <c r="I82" i="2"/>
  <c r="H82" i="2"/>
  <c r="E82" i="2"/>
  <c r="D82" i="2"/>
  <c r="A82" i="2"/>
  <c r="E81" i="2"/>
  <c r="I81" i="2" s="1"/>
  <c r="D81" i="2"/>
  <c r="A81" i="2"/>
  <c r="E80" i="2"/>
  <c r="H80" i="2" s="1"/>
  <c r="D80" i="2"/>
  <c r="A80" i="2"/>
  <c r="I79" i="2"/>
  <c r="H79" i="2"/>
  <c r="E79" i="2"/>
  <c r="D79" i="2"/>
  <c r="A79" i="2"/>
  <c r="E78" i="2"/>
  <c r="D78" i="2"/>
  <c r="H78" i="2" s="1"/>
  <c r="A78" i="2"/>
  <c r="E77" i="2"/>
  <c r="D77" i="2"/>
  <c r="A77" i="2"/>
  <c r="E76" i="2"/>
  <c r="D76" i="2"/>
  <c r="A76" i="2"/>
  <c r="E75" i="2"/>
  <c r="D75" i="2"/>
  <c r="A75" i="2"/>
  <c r="I74" i="2"/>
  <c r="H74" i="2"/>
  <c r="E74" i="2"/>
  <c r="D74" i="2"/>
  <c r="A74" i="2"/>
  <c r="I73" i="2"/>
  <c r="E73" i="2"/>
  <c r="D73" i="2"/>
  <c r="A73" i="2"/>
  <c r="H72" i="2"/>
  <c r="E72" i="2"/>
  <c r="D72" i="2"/>
  <c r="A72" i="2"/>
  <c r="I71" i="2"/>
  <c r="H71" i="2"/>
  <c r="E71" i="2"/>
  <c r="D71" i="2"/>
  <c r="A71" i="2"/>
  <c r="I70" i="2"/>
  <c r="E70" i="2"/>
  <c r="D70" i="2"/>
  <c r="H70" i="2" s="1"/>
  <c r="A70" i="2"/>
  <c r="E69" i="2"/>
  <c r="D69" i="2"/>
  <c r="A69" i="2"/>
  <c r="E68" i="2"/>
  <c r="D68" i="2"/>
  <c r="A68" i="2"/>
  <c r="E67" i="2"/>
  <c r="D67" i="2"/>
  <c r="A67" i="2"/>
  <c r="I66" i="2"/>
  <c r="H66" i="2"/>
  <c r="E66" i="2"/>
  <c r="D66" i="2"/>
  <c r="A66" i="2"/>
  <c r="E65" i="2"/>
  <c r="I65" i="2" s="1"/>
  <c r="D65" i="2"/>
  <c r="A65" i="2"/>
  <c r="E64" i="2"/>
  <c r="H64" i="2" s="1"/>
  <c r="D64" i="2"/>
  <c r="A64" i="2"/>
  <c r="I63" i="2"/>
  <c r="H63" i="2"/>
  <c r="E63" i="2"/>
  <c r="D63" i="2"/>
  <c r="A63" i="2"/>
  <c r="I62" i="2"/>
  <c r="E62" i="2"/>
  <c r="D62" i="2"/>
  <c r="H62" i="2" s="1"/>
  <c r="A62" i="2"/>
  <c r="E61" i="2"/>
  <c r="D61" i="2"/>
  <c r="A61" i="2"/>
  <c r="E60" i="2"/>
  <c r="D60" i="2"/>
  <c r="A60" i="2"/>
  <c r="E59" i="2"/>
  <c r="D59" i="2"/>
  <c r="A59" i="2"/>
  <c r="I58" i="2"/>
  <c r="H58" i="2"/>
  <c r="E58" i="2"/>
  <c r="D58" i="2"/>
  <c r="A58" i="2"/>
  <c r="I57" i="2"/>
  <c r="E57" i="2"/>
  <c r="D57" i="2"/>
  <c r="A57" i="2"/>
  <c r="H56" i="2"/>
  <c r="E56" i="2"/>
  <c r="D56" i="2"/>
  <c r="A56" i="2"/>
  <c r="I55" i="2"/>
  <c r="H55" i="2"/>
  <c r="E55" i="2"/>
  <c r="D55" i="2"/>
  <c r="A55" i="2"/>
  <c r="I54" i="2"/>
  <c r="E54" i="2"/>
  <c r="D54" i="2"/>
  <c r="H54" i="2" s="1"/>
  <c r="A54" i="2"/>
  <c r="E53" i="2"/>
  <c r="D53" i="2"/>
  <c r="A53" i="2"/>
  <c r="E52" i="2"/>
  <c r="D52" i="2"/>
  <c r="A52" i="2"/>
  <c r="E51" i="2"/>
  <c r="D51" i="2"/>
  <c r="A51" i="2"/>
  <c r="I50" i="2"/>
  <c r="H50" i="2"/>
  <c r="E50" i="2"/>
  <c r="D50" i="2"/>
  <c r="A50" i="2"/>
  <c r="E49" i="2"/>
  <c r="I49" i="2" s="1"/>
  <c r="D49" i="2"/>
  <c r="A49" i="2"/>
  <c r="E48" i="2"/>
  <c r="H48" i="2" s="1"/>
  <c r="D48" i="2"/>
  <c r="A48" i="2"/>
  <c r="I47" i="2"/>
  <c r="H47" i="2"/>
  <c r="E47" i="2"/>
  <c r="D47" i="2"/>
  <c r="A47" i="2"/>
  <c r="E46" i="2"/>
  <c r="D46" i="2"/>
  <c r="H46" i="2" s="1"/>
  <c r="A46" i="2"/>
  <c r="E45" i="2"/>
  <c r="D45" i="2"/>
  <c r="A45" i="2"/>
  <c r="E44" i="2"/>
  <c r="D44" i="2"/>
  <c r="A44" i="2"/>
  <c r="E43" i="2"/>
  <c r="D43" i="2"/>
  <c r="A43" i="2"/>
  <c r="I42" i="2"/>
  <c r="H42" i="2"/>
  <c r="E42" i="2"/>
  <c r="D42" i="2"/>
  <c r="A42" i="2"/>
  <c r="I41" i="2"/>
  <c r="E41" i="2"/>
  <c r="D41" i="2"/>
  <c r="A41" i="2"/>
  <c r="H40" i="2"/>
  <c r="E40" i="2"/>
  <c r="D40" i="2"/>
  <c r="A40" i="2"/>
  <c r="I39" i="2"/>
  <c r="H39" i="2"/>
  <c r="E39" i="2"/>
  <c r="D39" i="2"/>
  <c r="A39" i="2"/>
  <c r="I38" i="2"/>
  <c r="E38" i="2"/>
  <c r="D38" i="2"/>
  <c r="H38" i="2" s="1"/>
  <c r="A38" i="2"/>
  <c r="E37" i="2"/>
  <c r="D37" i="2"/>
  <c r="A37" i="2"/>
  <c r="E36" i="2"/>
  <c r="D36" i="2"/>
  <c r="A36" i="2"/>
  <c r="E35" i="2"/>
  <c r="D35" i="2"/>
  <c r="A35" i="2"/>
  <c r="I34" i="2"/>
  <c r="H34" i="2"/>
  <c r="E34" i="2"/>
  <c r="D34" i="2"/>
  <c r="A34" i="2"/>
  <c r="E33" i="2"/>
  <c r="I33" i="2" s="1"/>
  <c r="D33" i="2"/>
  <c r="A33" i="2"/>
  <c r="E32" i="2"/>
  <c r="H32" i="2" s="1"/>
  <c r="D32" i="2"/>
  <c r="A32" i="2"/>
  <c r="I31" i="2"/>
  <c r="H31" i="2"/>
  <c r="E31" i="2"/>
  <c r="D31" i="2"/>
  <c r="A31" i="2"/>
  <c r="I30" i="2"/>
  <c r="E30" i="2"/>
  <c r="D30" i="2"/>
  <c r="H30" i="2" s="1"/>
  <c r="A30" i="2"/>
  <c r="E29" i="2"/>
  <c r="D29" i="2"/>
  <c r="A29" i="2"/>
  <c r="E28" i="2"/>
  <c r="D28" i="2"/>
  <c r="A28" i="2"/>
  <c r="E27" i="2"/>
  <c r="D27" i="2"/>
  <c r="A27" i="2"/>
  <c r="I26" i="2"/>
  <c r="H26" i="2"/>
  <c r="E26" i="2"/>
  <c r="D26" i="2"/>
  <c r="A26" i="2"/>
  <c r="I25" i="2"/>
  <c r="E25" i="2"/>
  <c r="D25" i="2"/>
  <c r="A25" i="2"/>
  <c r="H24" i="2"/>
  <c r="E24" i="2"/>
  <c r="D24" i="2"/>
  <c r="A24" i="2"/>
  <c r="I23" i="2"/>
  <c r="H23" i="2"/>
  <c r="E23" i="2"/>
  <c r="D23" i="2"/>
  <c r="A23" i="2"/>
  <c r="I22" i="2"/>
  <c r="E22" i="2"/>
  <c r="D22" i="2"/>
  <c r="H22" i="2" s="1"/>
  <c r="A22" i="2"/>
  <c r="E21" i="2"/>
  <c r="D21" i="2"/>
  <c r="A21" i="2"/>
  <c r="E20" i="2"/>
  <c r="D20" i="2"/>
  <c r="A20" i="2"/>
  <c r="E19" i="2"/>
  <c r="D19" i="2"/>
  <c r="A19" i="2"/>
  <c r="I18" i="2"/>
  <c r="H18" i="2"/>
  <c r="E18" i="2"/>
  <c r="D18" i="2"/>
  <c r="A18" i="2"/>
  <c r="E17" i="2"/>
  <c r="I17" i="2" s="1"/>
  <c r="D17" i="2"/>
  <c r="A17" i="2"/>
  <c r="E16" i="2"/>
  <c r="H16" i="2" s="1"/>
  <c r="D16" i="2"/>
  <c r="I15" i="2"/>
  <c r="E15" i="2"/>
  <c r="H15" i="2" s="1"/>
  <c r="D15" i="2"/>
  <c r="E14" i="2"/>
  <c r="D14" i="2"/>
  <c r="I14" i="2" s="1"/>
  <c r="E13" i="2"/>
  <c r="D13" i="2"/>
  <c r="H13" i="2" s="1"/>
  <c r="E12" i="2"/>
  <c r="D12" i="2"/>
  <c r="I12" i="2" s="1"/>
  <c r="I11" i="2"/>
  <c r="H11" i="2"/>
  <c r="E11" i="2"/>
  <c r="D11" i="2"/>
  <c r="E10" i="2"/>
  <c r="D10" i="2"/>
  <c r="H10" i="2" s="1"/>
  <c r="E9" i="2"/>
  <c r="D9" i="2"/>
  <c r="E8" i="2"/>
  <c r="D8" i="2"/>
  <c r="E7" i="2"/>
  <c r="D7" i="2"/>
  <c r="A7" i="2"/>
  <c r="G3" i="2"/>
  <c r="F3" i="2"/>
  <c r="D3" i="2"/>
  <c r="A1" i="2"/>
  <c r="I13" i="2" l="1"/>
  <c r="I27" i="2"/>
  <c r="H27" i="2"/>
  <c r="H37" i="2"/>
  <c r="I37" i="2"/>
  <c r="I44" i="2"/>
  <c r="H44" i="2"/>
  <c r="I46" i="2"/>
  <c r="H69" i="2"/>
  <c r="I69" i="2"/>
  <c r="I76" i="2"/>
  <c r="H76" i="2"/>
  <c r="I78" i="2"/>
  <c r="H7" i="2"/>
  <c r="E101" i="2"/>
  <c r="H21" i="2"/>
  <c r="I21" i="2"/>
  <c r="A8" i="2"/>
  <c r="I8" i="2"/>
  <c r="H8" i="2"/>
  <c r="I10" i="2"/>
  <c r="H12" i="2"/>
  <c r="H14" i="2"/>
  <c r="I59" i="2"/>
  <c r="H59" i="2"/>
  <c r="I91" i="2"/>
  <c r="H91" i="2"/>
  <c r="I19" i="2"/>
  <c r="H19" i="2"/>
  <c r="H29" i="2"/>
  <c r="I29" i="2"/>
  <c r="I36" i="2"/>
  <c r="H36" i="2"/>
  <c r="I51" i="2"/>
  <c r="H51" i="2"/>
  <c r="H61" i="2"/>
  <c r="I61" i="2"/>
  <c r="I68" i="2"/>
  <c r="H68" i="2"/>
  <c r="I83" i="2"/>
  <c r="H83" i="2"/>
  <c r="H93" i="2"/>
  <c r="I93" i="2"/>
  <c r="A8" i="3"/>
  <c r="I303" i="3"/>
  <c r="I3" i="3"/>
  <c r="Q3" i="3"/>
  <c r="I28" i="2"/>
  <c r="H28" i="2"/>
  <c r="I43" i="2"/>
  <c r="H43" i="2"/>
  <c r="H53" i="2"/>
  <c r="I53" i="2"/>
  <c r="I60" i="2"/>
  <c r="H60" i="2"/>
  <c r="H85" i="2"/>
  <c r="I85" i="2"/>
  <c r="J3" i="3"/>
  <c r="I75" i="2"/>
  <c r="H75" i="2"/>
  <c r="I92" i="2"/>
  <c r="H92" i="2"/>
  <c r="I7" i="2"/>
  <c r="H9" i="2"/>
  <c r="I9" i="2"/>
  <c r="I20" i="2"/>
  <c r="H20" i="2"/>
  <c r="I35" i="2"/>
  <c r="H35" i="2"/>
  <c r="H45" i="2"/>
  <c r="I45" i="2"/>
  <c r="I52" i="2"/>
  <c r="H52" i="2"/>
  <c r="I67" i="2"/>
  <c r="H67" i="2"/>
  <c r="H77" i="2"/>
  <c r="I77" i="2"/>
  <c r="I84" i="2"/>
  <c r="H84" i="2"/>
  <c r="I99" i="2"/>
  <c r="H99" i="2"/>
  <c r="N302" i="3"/>
  <c r="O303" i="3"/>
  <c r="O3" i="3"/>
  <c r="J302" i="3"/>
  <c r="J303" i="3" s="1"/>
  <c r="F3" i="3"/>
  <c r="N303" i="3"/>
  <c r="N3" i="3"/>
  <c r="R3" i="3"/>
  <c r="G303" i="3"/>
  <c r="I16" i="2"/>
  <c r="H17" i="2"/>
  <c r="I24" i="2"/>
  <c r="H25" i="2"/>
  <c r="I32" i="2"/>
  <c r="H33" i="2"/>
  <c r="I40" i="2"/>
  <c r="H41" i="2"/>
  <c r="I48" i="2"/>
  <c r="H49" i="2"/>
  <c r="I56" i="2"/>
  <c r="H57" i="2"/>
  <c r="I64" i="2"/>
  <c r="H65" i="2"/>
  <c r="I72" i="2"/>
  <c r="H73" i="2"/>
  <c r="I80" i="2"/>
  <c r="H81" i="2"/>
  <c r="I88" i="2"/>
  <c r="H89" i="2"/>
  <c r="I96" i="2"/>
  <c r="H97" i="2"/>
  <c r="N3" i="4"/>
  <c r="I3" i="5" s="1"/>
  <c r="P302" i="3"/>
  <c r="P303" i="3" s="1"/>
  <c r="L302" i="3"/>
  <c r="L303" i="3" s="1"/>
  <c r="R302" i="3"/>
  <c r="R303" i="3" s="1"/>
  <c r="O1001" i="4"/>
  <c r="O3" i="4" s="1"/>
  <c r="Q302" i="3"/>
  <c r="Q303" i="3" s="1"/>
  <c r="M302" i="3"/>
  <c r="M303" i="3" s="1"/>
  <c r="A12" i="5"/>
  <c r="A8" i="4"/>
  <c r="A13" i="5" l="1"/>
  <c r="A3" i="5" s="1"/>
  <c r="C3" i="4"/>
  <c r="A9" i="3"/>
  <c r="A14" i="5"/>
  <c r="A9" i="2"/>
  <c r="A9" i="4"/>
  <c r="A10" i="4"/>
  <c r="E103" i="2"/>
  <c r="C3" i="2" s="1"/>
  <c r="E3" i="2"/>
  <c r="A11" i="4" l="1"/>
  <c r="A10" i="3"/>
  <c r="A12" i="4"/>
  <c r="A13" i="4" s="1"/>
  <c r="A10" i="2"/>
  <c r="A11" i="3" l="1"/>
  <c r="A11" i="2"/>
  <c r="A14" i="4"/>
  <c r="A12" i="2" l="1"/>
  <c r="A13" i="2"/>
  <c r="A12" i="3"/>
  <c r="A13" i="3" s="1"/>
  <c r="A15" i="4"/>
  <c r="A15" i="3" l="1"/>
  <c r="A16" i="3" s="1"/>
  <c r="A16" i="4"/>
  <c r="A14" i="2"/>
  <c r="A15" i="2" s="1"/>
  <c r="A16" i="2" s="1"/>
  <c r="A3" i="2" s="1"/>
  <c r="A14" i="3"/>
  <c r="A17" i="3" l="1"/>
  <c r="A18" i="3" s="1"/>
  <c r="A19" i="3" s="1"/>
  <c r="A17" i="4"/>
  <c r="A18" i="4" s="1"/>
  <c r="A19" i="4" s="1"/>
  <c r="A20" i="4" s="1"/>
  <c r="A21" i="4" s="1"/>
  <c r="A22" i="4" s="1"/>
  <c r="A23" i="4" s="1"/>
  <c r="A24" i="4" s="1"/>
  <c r="A25" i="4" s="1"/>
  <c r="A26" i="4" s="1"/>
  <c r="A27" i="4" s="1"/>
  <c r="A28" i="4" s="1"/>
  <c r="A29" i="4" s="1"/>
  <c r="A30" i="4" s="1"/>
  <c r="A31" i="4" s="1"/>
  <c r="A32" i="4" s="1"/>
  <c r="A33" i="4" s="1"/>
  <c r="A34" i="4" s="1"/>
  <c r="A35" i="4" s="1"/>
  <c r="A36" i="4" s="1"/>
  <c r="A3" i="4" s="1"/>
  <c r="A20" i="3"/>
  <c r="A21" i="3" s="1"/>
  <c r="A22" i="3" s="1"/>
  <c r="A23" i="3" s="1"/>
  <c r="A24" i="3" s="1"/>
  <c r="A25" i="3" s="1"/>
  <c r="A26" i="3" s="1"/>
  <c r="A27" i="3" s="1"/>
  <c r="A28" i="3" s="1"/>
  <c r="A29" i="3" s="1"/>
  <c r="A30" i="3" s="1"/>
  <c r="A31" i="3" s="1"/>
  <c r="A32" i="3" s="1"/>
  <c r="A33" i="3" s="1"/>
  <c r="A34" i="3" s="1"/>
  <c r="A35" i="3" s="1"/>
  <c r="A36" i="3" s="1"/>
  <c r="A37" i="3" s="1"/>
  <c r="A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2" authorId="0" shapeId="0" xr:uid="{00000000-0006-0000-0000-000001000000}">
      <text>
        <r>
          <rPr>
            <sz val="10"/>
            <color rgb="FF000000"/>
            <rFont val="Arial"/>
            <scheme val="minor"/>
          </rPr>
          <t>======
ID#AAAAZylODEU
danh    (2022-05-24 08:43:33)
Chọn năm hạch toán.
Nếu chọn sai sẽ ảnh hưởng đến nhập liệu và báo cáo.</t>
        </r>
      </text>
    </comment>
  </commentList>
  <extLst>
    <ext xmlns:r="http://schemas.openxmlformats.org/officeDocument/2006/relationships" uri="GoogleSheetsCustomDataVersion2">
      <go:sheetsCustomData xmlns:go="http://customooxmlschemas.google.com/" r:id="rId1" roundtripDataSignature="AMtx7mjuRAWFau3+X2TZg25Y1HiWBEBm2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100-000005000000}">
      <text>
        <r>
          <rPr>
            <sz val="10"/>
            <color rgb="FF000000"/>
            <rFont val="Arial"/>
            <scheme val="minor"/>
          </rPr>
          <t>======
ID#AAAAZylODDo
danh    (2022-05-24 08:43:33)
Ô kiểm tra lỗi công thức trong cột D và E, nếu báo SAI khi bỏ toàn bộ điều kiện lọc thì xem lại công thức.</t>
        </r>
      </text>
    </comment>
    <comment ref="D4" authorId="0" shapeId="0" xr:uid="{00000000-0006-0000-0100-000003000000}">
      <text>
        <r>
          <rPr>
            <sz val="10"/>
            <color rgb="FF000000"/>
            <rFont val="Arial"/>
            <scheme val="minor"/>
          </rPr>
          <t>======
ID#AAAAZylODD4
danh    (2022-05-24 08:43:33)
Là tổng tiền hàng mà Sale man bán được, bao gồm doanh số bán hàng thu tiền ngay và treo công nợ.</t>
        </r>
      </text>
    </comment>
    <comment ref="E4" authorId="0" shapeId="0" xr:uid="{00000000-0006-0000-0100-000001000000}">
      <text>
        <r>
          <rPr>
            <sz val="10"/>
            <color rgb="FF000000"/>
            <rFont val="Arial"/>
            <scheme val="minor"/>
          </rPr>
          <t>======
ID#AAAAZylODEg
danh    (2022-05-24 08:43:33)
Là tổng số tiền mà Saleman thu được, bao gồm số tiền thu ngay khi bán và số tiền thu được của những đơn hàng trước mà khách hàng còn nợ.</t>
        </r>
      </text>
    </comment>
    <comment ref="F4" authorId="0" shapeId="0" xr:uid="{00000000-0006-0000-0100-000006000000}">
      <text>
        <r>
          <rPr>
            <sz val="10"/>
            <color rgb="FF000000"/>
            <rFont val="Arial"/>
            <scheme val="minor"/>
          </rPr>
          <t>======
ID#AAAAZylODDk
danh    (2022-05-24 08:43:33)
Chỉ tiêu Doanh số và thu tiền, là số tiền mà BGĐ đặt ra cho từng saleman trong tháng.</t>
        </r>
      </text>
    </comment>
    <comment ref="H4" authorId="0" shapeId="0" xr:uid="{00000000-0006-0000-0100-000004000000}">
      <text>
        <r>
          <rPr>
            <sz val="10"/>
            <color rgb="FF000000"/>
            <rFont val="Arial"/>
            <scheme val="minor"/>
          </rPr>
          <t>======
ID#AAAAZylODDs
danh    (2022-05-24 08:43:33)
Cột tỉ lệ % hoàn thành chỉ tiêu đặt ra</t>
        </r>
      </text>
    </comment>
    <comment ref="E5" authorId="0" shapeId="0" xr:uid="{00000000-0006-0000-0100-000002000000}">
      <text>
        <r>
          <rPr>
            <sz val="10"/>
            <color rgb="FF000000"/>
            <rFont val="Arial"/>
            <scheme val="minor"/>
          </rPr>
          <t>======
ID#AAAAZylODEY
danh    (2022-05-24 08:43:33)
Chọn tháng xem báo cáo, nếu để trống thì xem đến ngày cuối cùng trong dữ liệu</t>
        </r>
      </text>
    </comment>
  </commentList>
  <extLst>
    <ext xmlns:r="http://schemas.openxmlformats.org/officeDocument/2006/relationships" uri="GoogleSheetsCustomDataVersion2">
      <go:sheetsCustomData xmlns:go="http://customooxmlschemas.google.com/" r:id="rId1" roundtripDataSignature="AMtx7miNRsV8hm6bdsQQNs+5e5MPGrEKtw=="/>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200-000002000000}">
      <text>
        <r>
          <rPr>
            <sz val="10"/>
            <color rgb="FF000000"/>
            <rFont val="Arial"/>
            <scheme val="minor"/>
          </rPr>
          <t>======
ID#AAAAZylODEc
danh    (2022-05-24 08:43:33)
Ô kiểm tra công thức, nếu báo SAI khi bỏ toàn bộ điều kiện lọc thì kiểm tra lại công thức và xem chênh lệch tại dòng cuối cùng của bảng dữ liệu.</t>
        </r>
      </text>
    </comment>
    <comment ref="L4" authorId="0" shapeId="0" xr:uid="{00000000-0006-0000-0200-000004000000}">
      <text>
        <r>
          <rPr>
            <sz val="10"/>
            <color rgb="FF000000"/>
            <rFont val="Arial"/>
            <scheme val="minor"/>
          </rPr>
          <t>======
ID#AAAAZylODEI
danh    (2022-05-24 08:43:33)
danh: Nợ Trong Hạn
Tổng dư nợ đến hiện tại còn trong thời hạn thanh toán theo thỏa thuận, khung thời gian được tính  từ lúc mua hàng đến trước kỳ hạn thanh toán 1 ngày.</t>
        </r>
      </text>
    </comment>
    <comment ref="M4" authorId="0" shapeId="0" xr:uid="{00000000-0006-0000-0200-000003000000}">
      <text>
        <r>
          <rPr>
            <sz val="10"/>
            <color rgb="FF000000"/>
            <rFont val="Arial"/>
            <scheme val="minor"/>
          </rPr>
          <t>======
ID#AAAAZylODEM
danh    (2022-05-24 08:43:33)
danh: Nợ Đến Hạn
Tổng dư nợ đến hiện tại đã đến kỳ hạn thanh toán.</t>
        </r>
      </text>
    </comment>
    <comment ref="H5" authorId="0" shapeId="0" xr:uid="{00000000-0006-0000-0200-000005000000}">
      <text>
        <r>
          <rPr>
            <sz val="10"/>
            <color rgb="FF000000"/>
            <rFont val="Arial"/>
            <scheme val="minor"/>
          </rPr>
          <t>======
ID#AAAAZylODDw
danh    (2022-05-24 08:43:33)
Chọn tháng xem báo cáo, nếu để trống thì xem báo cáo đến thời điểm cuối cùng của dữ liệu.</t>
        </r>
      </text>
    </comment>
    <comment ref="N5" authorId="0" shapeId="0" xr:uid="{00000000-0006-0000-0200-000008000000}">
      <text>
        <r>
          <rPr>
            <sz val="10"/>
            <color rgb="FF000000"/>
            <rFont val="Arial"/>
            <scheme val="minor"/>
          </rPr>
          <t>======
ID#AAAAZylODDU
danh    (2022-05-24 08:43:33)
danh: Tổng Nợ Quá Hạn
Tổng dư nợ đến hiện tại đã qua kỳ hạn thanh toán.</t>
        </r>
      </text>
    </comment>
    <comment ref="O5" authorId="0" shapeId="0" xr:uid="{00000000-0006-0000-0200-000006000000}">
      <text>
        <r>
          <rPr>
            <sz val="10"/>
            <color rgb="FF000000"/>
            <rFont val="Arial"/>
            <scheme val="minor"/>
          </rPr>
          <t>======
ID#AAAAZylODDg
danh    (2022-05-24 08:43:33)
Tổng dư nợ đến hiện tại đã qua kỳ hạn thanh toán đến 7 ngày</t>
        </r>
      </text>
    </comment>
    <comment ref="P5" authorId="0" shapeId="0" xr:uid="{00000000-0006-0000-0200-000009000000}">
      <text>
        <r>
          <rPr>
            <sz val="10"/>
            <color rgb="FF000000"/>
            <rFont val="Arial"/>
            <scheme val="minor"/>
          </rPr>
          <t>======
ID#AAAAZylODDQ
danh    (2022-05-24 08:43:33)
Tổng dư nợ đến hiện tại đã qua kỳ hạn thanh toán từ 8 đến 14 ngày</t>
        </r>
      </text>
    </comment>
    <comment ref="Q5" authorId="0" shapeId="0" xr:uid="{00000000-0006-0000-0200-00000A000000}">
      <text>
        <r>
          <rPr>
            <sz val="10"/>
            <color rgb="FF000000"/>
            <rFont val="Arial"/>
            <scheme val="minor"/>
          </rPr>
          <t>======
ID#AAAAZylODDM
danh    (2022-05-24 08:43:33)
Tổng Nợ quá hạn đã qua kỳ hạn thanh toán từ 15 đến 30 ngày.</t>
        </r>
      </text>
    </comment>
    <comment ref="R5" authorId="0" shapeId="0" xr:uid="{00000000-0006-0000-0200-000007000000}">
      <text>
        <r>
          <rPr>
            <sz val="10"/>
            <color rgb="FF000000"/>
            <rFont val="Arial"/>
            <scheme val="minor"/>
          </rPr>
          <t>======
ID#AAAAZylODDc
danh    (2022-05-24 08:43:33)
Tổng Nợ quá hạn đã qua kỳ hạn thanh toán trên 30 ngày.</t>
        </r>
      </text>
    </comment>
    <comment ref="S5" authorId="0" shapeId="0" xr:uid="{00000000-0006-0000-0200-000001000000}">
      <text>
        <r>
          <rPr>
            <sz val="10"/>
            <color rgb="FF000000"/>
            <rFont val="Arial"/>
            <scheme val="minor"/>
          </rPr>
          <t>======
ID#AAAAZylODEs
danh    (2022-05-24 08:43:33)
Nhập Nợ đầu kỳ của tháng 12 năm trước.</t>
        </r>
      </text>
    </comment>
  </commentList>
  <extLst>
    <ext xmlns:r="http://schemas.openxmlformats.org/officeDocument/2006/relationships" uri="GoogleSheetsCustomDataVersion2">
      <go:sheetsCustomData xmlns:go="http://customooxmlschemas.google.com/" r:id="rId1" roundtripDataSignature="AMtx7mi8BYkemEHMVL8nDOPL61KZulssCA=="/>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300-000006000000}">
      <text>
        <r>
          <rPr>
            <sz val="10"/>
            <color rgb="FF000000"/>
            <rFont val="Arial"/>
            <scheme val="minor"/>
          </rPr>
          <t>======
ID#AAAAZylODDY
danh    (2022-05-24 08:43:33)
Ô kiểm tra, nếu báo SAI khi bỏ toàn bộ điều kiện lọc thì kiểm tra lại số tổng cột trả sau và tổng số tiền sheet NKTT, kiểm tra công thức tính Nợ còn lại.</t>
        </r>
      </text>
    </comment>
    <comment ref="D4" authorId="0" shapeId="0" xr:uid="{00000000-0006-0000-0300-000007000000}">
      <text>
        <r>
          <rPr>
            <sz val="10"/>
            <color rgb="FF000000"/>
            <rFont val="Arial"/>
            <scheme val="minor"/>
          </rPr>
          <t>======
ID#AAAAZylODDI
danh    (2022-05-24 08:43:33)
Mã Đơn Hàng</t>
        </r>
      </text>
    </comment>
    <comment ref="J4" authorId="0" shapeId="0" xr:uid="{00000000-0006-0000-0300-000008000000}">
      <text>
        <r>
          <rPr>
            <sz val="10"/>
            <color rgb="FF000000"/>
            <rFont val="Arial"/>
            <scheme val="minor"/>
          </rPr>
          <t>======
ID#AAAAZylODDE
danh    (2022-05-24 08:43:33)
Giới hạn mức tín dụng, là thời hạn thanh toán được tính từ lúc nhận hàng (ngày)</t>
        </r>
      </text>
    </comment>
    <comment ref="K4" authorId="0" shapeId="0" xr:uid="{00000000-0006-0000-0300-000005000000}">
      <text>
        <r>
          <rPr>
            <sz val="10"/>
            <color rgb="FF000000"/>
            <rFont val="Arial"/>
            <scheme val="minor"/>
          </rPr>
          <t>======
ID#AAAAZylODD0
danh    (2022-05-24 08:43:33)
Là tổng số tiền tính trên từng đơn hàng (Công nợ) phát sinh trong năm, Và cũng là số nợ còn lại của đơn hàng năm trước chưa thanh toán hết.</t>
        </r>
      </text>
    </comment>
    <comment ref="L4" authorId="0" shapeId="0" xr:uid="{00000000-0006-0000-0300-000002000000}">
      <text>
        <r>
          <rPr>
            <sz val="10"/>
            <color rgb="FF000000"/>
            <rFont val="Arial"/>
            <scheme val="minor"/>
          </rPr>
          <t>======
ID#AAAAZylODEQ
danh    (2022-05-24 08:43:33)
Là tổng số tiền chiết khấu tính trên từng đơn hàng</t>
        </r>
      </text>
    </comment>
    <comment ref="P4" authorId="0" shapeId="0" xr:uid="{00000000-0006-0000-0300-000004000000}">
      <text>
        <r>
          <rPr>
            <sz val="10"/>
            <color rgb="FF000000"/>
            <rFont val="Arial"/>
            <scheme val="minor"/>
          </rPr>
          <t>======
ID#AAAAZylODD8
danh    (2022-05-24 08:43:33)
Thời gian quá hạn, là số ngày vượt quá thời hạn thanh toán cuối cùng của đơn hàng.</t>
        </r>
      </text>
    </comment>
    <comment ref="M5" authorId="0" shapeId="0" xr:uid="{00000000-0006-0000-0300-000003000000}">
      <text>
        <r>
          <rPr>
            <sz val="10"/>
            <color rgb="FF000000"/>
            <rFont val="Arial"/>
            <scheme val="minor"/>
          </rPr>
          <t>======
ID#AAAAZylODEE
danh    (2022-05-24 08:43:33)
Là số tiền khách hàng trả ngay sau khi giao hàng</t>
        </r>
      </text>
    </comment>
    <comment ref="N5" authorId="0" shapeId="0" xr:uid="{00000000-0006-0000-0300-000001000000}">
      <text>
        <r>
          <rPr>
            <sz val="10"/>
            <color rgb="FF000000"/>
            <rFont val="Arial"/>
            <scheme val="minor"/>
          </rPr>
          <t>======
ID#AAAAZylODEk
danh    (2022-05-24 08:43:33)
Là số tiền khách hàng thanh toán, do Sale man thu về hay nhận chuyển khoản từ khách hàng</t>
        </r>
      </text>
    </comment>
  </commentList>
  <extLst>
    <ext xmlns:r="http://schemas.openxmlformats.org/officeDocument/2006/relationships" uri="GoogleSheetsCustomDataVersion2">
      <go:sheetsCustomData xmlns:go="http://customooxmlschemas.google.com/" r:id="rId1" roundtripDataSignature="AMtx7mjLT1uvbWmMB4j4OzptuElpzW1teA=="/>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I3" authorId="0" shapeId="0" xr:uid="{00000000-0006-0000-0400-000001000000}">
      <text>
        <r>
          <rPr>
            <sz val="10"/>
            <color rgb="FF000000"/>
            <rFont val="Arial"/>
            <scheme val="minor"/>
          </rPr>
          <t>======
ID#AAAAZylODEo
danh    (2022-05-24 08:43:33)
Ô kiểm tra,  nếu báo SAI chính là số chênh lệch giữa số tiền thu được tại sheet NKTT so với số tiền thu được trong cột Trả sau trong sheet NKBH.</t>
        </r>
      </text>
    </comment>
    <comment ref="D4" authorId="0" shapeId="0" xr:uid="{00000000-0006-0000-0400-000002000000}">
      <text>
        <r>
          <rPr>
            <sz val="10"/>
            <color rgb="FF000000"/>
            <rFont val="Arial"/>
            <scheme val="minor"/>
          </rPr>
          <t>======
ID#AAAAZylODEA
danh    (2022-05-24 08:43:33)
Mã Đơn Hàng</t>
        </r>
      </text>
    </comment>
  </commentList>
  <extLst>
    <ext xmlns:r="http://schemas.openxmlformats.org/officeDocument/2006/relationships" uri="GoogleSheetsCustomDataVersion2">
      <go:sheetsCustomData xmlns:go="http://customooxmlschemas.google.com/" r:id="rId1" roundtripDataSignature="AMtx7mjcxeNj/AKXr7/rbFoGi95KvqIWMw=="/>
    </ext>
  </extLst>
</comments>
</file>

<file path=xl/sharedStrings.xml><?xml version="1.0" encoding="utf-8"?>
<sst xmlns="http://schemas.openxmlformats.org/spreadsheetml/2006/main" count="464" uniqueCount="324">
  <si>
    <t>Vui lòng: Vào Tệp -&gt; Tạo bản sao hoặc Tải xuống để sử dụng File</t>
  </si>
  <si>
    <t>FILE QUẢN LÝ CÔNG NỢ D8.1</t>
  </si>
  <si>
    <t>NĂM :</t>
  </si>
  <si>
    <t>YES</t>
  </si>
  <si>
    <t>I. CHỨC NĂNG</t>
  </si>
  <si>
    <t>NO</t>
  </si>
  <si>
    <t>- Báo cáo chi tiết, tổng hợp tình hình bán hàng, thu tiền của sale man.</t>
  </si>
  <si>
    <t>- Báo cáo chi tiết, tổng hợp tình hình mua bán hàng hóa đối với khách hàng và nhà cung cấp.</t>
  </si>
  <si>
    <t>- Theo dõi công nợ đối với từng khách hàng,nhà cung cấp, từng đơn hàng và trong từng thời điểm.</t>
  </si>
  <si>
    <t>II. HƯỚNG DẪN SỬ DỤNG</t>
  </si>
  <si>
    <t>XEM :</t>
  </si>
  <si>
    <t>1. Sheet DSSM</t>
  </si>
  <si>
    <t>- Sheet này dùng cho các Công ty thương mại có Nhân viên kinh doanh, nếu không thì không cần dùng đến.</t>
  </si>
  <si>
    <t>- Cột B là cột Mã saleman, cột C là cột Tên saleman, dòng đầu tiên trong danh sách có mã là Cty, mã này dùng cho</t>
  </si>
  <si>
    <t xml:space="preserve">  trường hợp Cty bán lẻ, không vào doanh số hay thu tiền cho bất kỳ saleman nào, đừng nên thay đổi.</t>
  </si>
  <si>
    <t>- Cột D là cột Doanh số Saleman, là tổng số tiền hàng mà Saleman bán được cho khách hàng. Số tiền trong cột này</t>
  </si>
  <si>
    <t xml:space="preserve">  được lấy từ cột Số tiền trong Sheet NKBH (sau khi đã trừ đi Doanh số của Nhà cung cấp).</t>
  </si>
  <si>
    <t>- Cột E là cột Thu tiền, là tổng số tiền bán hàng mà Saleman thu được, bao gồm số tiền thu ngay khi bán hàng và</t>
  </si>
  <si>
    <t xml:space="preserve">  số tiền thu được từ các đơn hàng trước mà khách hàng còn nợ. Số tiền này là tổng số tiền trong cột Trả ngay và</t>
  </si>
  <si>
    <t xml:space="preserve">  Trả sau trong Sheet NKMB (sau khi trừ đi số tiền thanh toán cho Nhà cung cấp).</t>
  </si>
  <si>
    <t xml:space="preserve">  ô E5 là ô chọn tháng để xem báo cáo, nếu để trống thì xem báo cáo đến thời điểm cuối cùng trong sheet Nhật ký(Báo Cáo Năm)</t>
  </si>
  <si>
    <t>- Cột F, G là tổng số tiền (Doanh số và Thu tiền) mà Ban Giám Đốc đặt ra chỉ tiêu cho từng Saleman trong tháng.</t>
  </si>
  <si>
    <t xml:space="preserve">  ta sẽ nhập chỉ tiêu này vào đầu mỗi tháng để đánh giá tình hình bán hàng của saleman trong tháng đó.</t>
  </si>
  <si>
    <t>- Cột H là cột tỉ lệ % hoàn thành chỉ tiêu Doanh số và Thu tiền đã đặt ra trong tháng so với thức tế đạt được (Thực tế / Kế hoạch).</t>
  </si>
  <si>
    <t xml:space="preserve">  cột H chỉ đúng khi tháng đặt ra chỉ tiêu trùng với tháng xem báo cáo. (Mỗi tháng đặt chỉ tiêu 1 lần).</t>
  </si>
  <si>
    <t>- Cột I là Cột lọc ra những dòng có phát sinh trong danh sách.</t>
  </si>
  <si>
    <t>- Ô C3 là ô kiểm tra lỗi công thức, nếu báo SAI thì xem lại công thức trong cột D và E xem có bị sai không.</t>
  </si>
  <si>
    <t>- Nếu số dòng trong danh sách gần hết (còn khoảng 5 dòng) thì ta chọn nguyên một dòng nào đó, copy, bôi đen những</t>
  </si>
  <si>
    <t xml:space="preserve">  dòng sau dòng copy (số lượng dòng bôi đen chính là số dòng muốn chèn thêm), rightclick\Insert copied cells.ok</t>
  </si>
  <si>
    <t>- Cách xem Báo cáo : Chọn tháng trong Ô E5 để xem báo cáo, nếu để trống thì xem báo cáo từ đầu năm đến ngày hạch</t>
  </si>
  <si>
    <t xml:space="preserve"> toán cuối cùng (hay Cáo cáo năm). Chọn PS trong cột I để lọc ra danh sách Có phát sinh.</t>
  </si>
  <si>
    <t>2. Sheet DSKH</t>
  </si>
  <si>
    <t>- Sheet này chứa bảng kê Danh sách Khách hàng và Nhà cung cấp, đồng thời là bảng Báo cáo chi tiết công nợ.</t>
  </si>
  <si>
    <t>- Cột B là cột Mã khách hàng, cột C là cột Tên khách hàng. Mã và Tên ở đây dùng chung cho cho cả Khách hàng và Nhà</t>
  </si>
  <si>
    <t xml:space="preserve">  cung cấp. Đối với trường hợp là Khách hàng lẻ (Cty bán hàng trực tiếp không tính vào doanh số Saleman) thì ta đặt mã</t>
  </si>
  <si>
    <t xml:space="preserve">  là BL, nếu là Khách hàng lẻ do Saleman bán và được tính vào doanh số cho saleman thì đặt là BL1, BL2…ứng với từng Mã saleman.</t>
  </si>
  <si>
    <t>- Cột D là cột Loại khách hàng, nếu là Nhà cung cấp thì ta chọn là NCC, là Khách hàng thì chọn KH.</t>
  </si>
  <si>
    <t>- Cột E là cột Mã Saleman, một saleman có thể có nhiều Khách hàng khác nhau. Nếu là Nhà cung cấp hay Khách hàng</t>
  </si>
  <si>
    <t xml:space="preserve">  lẻ không được tính vào doanh số cho saleman thì đặt MSM là Cty.</t>
  </si>
  <si>
    <t>- Cột F-&gt;I là cột Nợ đầu kỳ, Tổng Doanh số phát sinh (Công nợ tăng), Tổng thu tiền, chiết khấu (Công nợ giảm).</t>
  </si>
  <si>
    <t>- Cột J là cột Tổng Nợ cuối kỳ. Cột J = Cột (F+G-H-I) hay Cột J = Cột (L+M+N) với điều kiện ô chọn tháng xem báo cáo để trống</t>
  </si>
  <si>
    <t>- Ô H5 là ô chọn tháng để xem báo cáo. Nếu để trống thì xem báo cáo cả năm hay xem từ đầu kỳ đến ngày cuối cùng của dữ liệu).</t>
  </si>
  <si>
    <t>- Ô C3 là ô kiểm tra lỗi công thức, nếu Báo SAI thì xem lại công thức và xem chênh lệch tại dòng cuối cùng của bảng báo cáo.</t>
  </si>
  <si>
    <t>- Cột K là cột lọc ra những dòng phát sinh.</t>
  </si>
  <si>
    <t>- Cột L là cột Tổng nợ trong hạn, là tổng Nợ cuối kỳ còn trong thời hạn thanh toán (thời gian từ lúc mua đến trước kỳ hạn</t>
  </si>
  <si>
    <t xml:space="preserve">  thanh toán 1 ngày).</t>
  </si>
  <si>
    <t>- Cột M là cột Tổng nợ đến hạn, là tổng Nợ cuối kỳ đã đến kỳ hạn thanh toán.</t>
  </si>
  <si>
    <t>- Cột N là cột Tổng nợ quá hạn, là tổng Nợ cuối kỳ đã vượt quá thời hạn thanh toán. Cột N = Cột (O+P+Q+R).</t>
  </si>
  <si>
    <t>- Cột O là cột tổng Nợ quá hạn từ 1 đến 7 ngày.</t>
  </si>
  <si>
    <t>- Cột P là cột tổng Nợ quá hạn từ 8 đến 14 ngày.</t>
  </si>
  <si>
    <t>- Cột Q là cột tổng Nợ quá hạn từ 15 đến 30 ngày.</t>
  </si>
  <si>
    <t>- Cột R là cột tổng Nợ quá hạn đã quá hạn hơn 30 ngày.</t>
  </si>
  <si>
    <t>- Cột S-&gt;AD là cột lưu Tổng số Nợ đầu kỳ của từng tháng. Nợ đầu kỳ tháng 1/2008 là Nợ cuối kỳ tháng 12/2007.</t>
  </si>
  <si>
    <t xml:space="preserve">  Giả sử thời điểm hạch toán bắt đầu từ tháng 1/2008. Ta sẽ lấy số dư nợ cuối kỳ tháng 12/2007 của từng Khách hàng và</t>
  </si>
  <si>
    <t xml:space="preserve">  Nhà cung cấp điền vào cột S. Sau khi tháng 1 kết thúc, ta sẽ lấy số dư nợ cuối kỳ của tháng 1(nhớ chọn tháng 1 ở ô H5)</t>
  </si>
  <si>
    <t xml:space="preserve">  điền vào cột T để tạo Nợ đầu kỳ cho tháng 2, và cứ như vậy cho đến tháng 12.</t>
  </si>
  <si>
    <t xml:space="preserve"> Lưu ý rằng khi điền vào số dư nợ đầu năm (dư nợ tháng 1) thì tổng dư nợ này phải bằng tổng số tiền (Cột K sheet NKMB)</t>
  </si>
  <si>
    <t xml:space="preserve"> của những đơn hàng có ngày phát sinh (cột C sheet NKMB)  trong năm 2007 (trong File mẫu là 3,300).</t>
  </si>
  <si>
    <t>- Cách xem Báo cáo : chọn tháng trong ô H5 để xem Báo cáo, nếu để trống thì xem Báo cáo năm (từ đầu năm đến ngày</t>
  </si>
  <si>
    <t xml:space="preserve">  hạch toán cuối cùng).Chọn PS trong cột K để lọc ra những dòng có phát sinh. Chọn KH hay NCC trong cột D để xem báo</t>
  </si>
  <si>
    <t xml:space="preserve">  cáo của khách hàng hay nhà cung cấp.Chọn Mã saleman trong cột E để xem công nợ của những khách hàng  mà saleman</t>
  </si>
  <si>
    <t xml:space="preserve">  đó quản lý.</t>
  </si>
  <si>
    <t>3. Sheet NKMB</t>
  </si>
  <si>
    <t>- Cột B là cột chứng từ, đây là cơ sở để tính Công nợ Khách hàng và Nhà cung cấp. Số chứng từ có thể là số Hóa đơn,</t>
  </si>
  <si>
    <t xml:space="preserve">  số của Đơn hàng(PO), Số hợp đồng…</t>
  </si>
  <si>
    <t>- Cột C là cột ngày phát sinh đơn hàng. Năm phát sinh đơn hàng phải bằng với năm hạch toán(SheetHD!I1). Trừ trường hợp</t>
  </si>
  <si>
    <t xml:space="preserve"> ngày phát sinh đơn hàng của những đơn hàng năm ngoái chưa thanh toán hết mang sang năm nay (sẽ có màu xanh khi nhập liệu).</t>
  </si>
  <si>
    <t>- Cột D là cột Mã đơn hàng, mã đơn hàng là sự kết hợp giữa Mã khách hàng và số chứng từ. Đây là mã dùng để tính hay thanh toán nợ.</t>
  </si>
  <si>
    <t>- Cột E, F là cột Mã và Tên khách hàng (hay nhà cung cấp).</t>
  </si>
  <si>
    <t>- Cột G là cột Loại khách hàng, dùng để phân biệt giữa khách hàng và nhà cung cấp.</t>
  </si>
  <si>
    <t>- Cột H là cột Mã Saleman, ứng với mỗi khách hàng đều có một Mã saleman kèm theo. Nếu là Khách hàng lẻ hay Nhà cung</t>
  </si>
  <si>
    <t xml:space="preserve"> cấp thì MSM là CTY.</t>
  </si>
  <si>
    <t>- Cột I là cột diễn giải, dùng để ghi tên khách hàng lẻ hay những nội dung cần ghi chú khác.</t>
  </si>
  <si>
    <t>- Cột J là Thời hạn thanh toán (được tính bằng ngày). Mỗi đơn hàng đều có một thời hạn thanh toán nhất định. Nếu như đã</t>
  </si>
  <si>
    <t xml:space="preserve">  qua thời gian này mà khách hàng chưa thanh toán hết nợ thì số nợ này chuyển sang Nợ quá hạn.</t>
  </si>
  <si>
    <t>- Cột K là cột Doanh số, là tổng số tiền của một đơn hàng và cũng là tổng số nợ của một đơn hàng tính vào mã khách hàng</t>
  </si>
  <si>
    <t xml:space="preserve"> tương ứng. Số tiền này cũng được tính vào Doanh số cho Saleman tương ứng.</t>
  </si>
  <si>
    <t>- Cột L là cột Chiết khấu, đây là tổng số tiền hàng mà Cty giảm cho khách hàng ứng với Từng khách hàng và từng Mã đơn hàng.</t>
  </si>
  <si>
    <t>- Cột M là cột trả ngay, là số tiền mà khách hàng thanh toán ngay khi mua hàng</t>
  </si>
  <si>
    <t>- Cột N là cột trả sau, đây là tổng số tiền mà khách hàng thanh toán sau cho những đơn hàng còn nợ. Số tiền trong cột này</t>
  </si>
  <si>
    <t xml:space="preserve">  sẽ bằng với số tiền trong cột J bên sheet NKTT.</t>
  </si>
  <si>
    <t>- Cột O là cột Nợ còn lại, là số tiền còn nợ tại thời điểm xem báo cáo của một đơn hàng. Cột O = Cột (K-L-M-N).</t>
  </si>
  <si>
    <t>- Cột P là cột thời gian quá hạn, Nếu số dương là số ngày đã vượt quá thời hạn thanh toán. Nếu là số âm thì đó là số ngày</t>
  </si>
  <si>
    <t xml:space="preserve"> còn lại của thời hạn thanh toán. Bằng không là đã đến hạn thanh toán.</t>
  </si>
  <si>
    <t>- Ô C3 là ô kiểm tra lỗi công thức. Nếu báo Sai thì kiểm tra lại công thức tính Nợ cuối kỳ và xem tổng số tiền cột trả sau có</t>
  </si>
  <si>
    <t xml:space="preserve">  bằng cột số tiền bên sheet NKTT hay không.</t>
  </si>
  <si>
    <t>- Cách thao tác : Nếu là những đơn hàng phát sinh trong năm thì nhập bình thường, không có gì để nói. Trường hợp những</t>
  </si>
  <si>
    <t xml:space="preserve">  đơn hàng còn nợ năm trước thì ta sẽ bê nguyên dữ liệu của đơn hàng đó điền vào trong năm nay. Nhưng có sự khác biệt</t>
  </si>
  <si>
    <t xml:space="preserve">  ở chỗ : Số tiền trong cột Nợ còn lại trong năm trước sẽ nhập vào cột Số tiền trong năm nay. Cột CK và trả ngay để trống.</t>
  </si>
  <si>
    <t xml:space="preserve">  Ta sẽ nhập những đơn hàng còn nợ trước, hết rồi mới tới những đơn hàng phát sinh để tránh sai sót. Lưu ý rằng tổng số </t>
  </si>
  <si>
    <t xml:space="preserve">  tiền của những đơn hàng của một khách hàng còn nợ năm trước (Nợ đầu kỳ năm nay) phải bằng tổng số tiền Nợ đầu kỳ</t>
  </si>
  <si>
    <t xml:space="preserve">  của khách hàng tương ứng trong sheet DSKH. Và tổng số tiền của những đơn hàng còn nợ năm trước (Cột K sheet NKMB)</t>
  </si>
  <si>
    <t xml:space="preserve">  phải bằng tổng số tiền trong cột S ở sheet DSKH (trong VD là 3,300).</t>
  </si>
  <si>
    <t>4. Sheet NKTT</t>
  </si>
  <si>
    <t>- Từ cột A đến Cột I hoàn toàn giống với sheet NKMB. Ở đây, ta lưu ý rằng Mã đơn hàng thanh toán chính là những mã đơn</t>
  </si>
  <si>
    <t xml:space="preserve">  hàng đã phát sinh bên sheet NKMB. Một Mã đơn hàng khi phát sinh(Sheet NKMB) sẽ được thanh toán ngay, hoặc trả sau.</t>
  </si>
  <si>
    <t xml:space="preserve"> .Trả sau có thể trả một lần hoặc nhiều lần cho một đơn hàng.</t>
  </si>
  <si>
    <t xml:space="preserve"> VD : vào ngày 01/01/08 phát sinh đơn hàng A003-1111 với doanh số là 11.500, chiết khấu 200, trả ngay 1.300, cột trả sau</t>
  </si>
  <si>
    <t xml:space="preserve">  bằng 0. Cột Nợ còn lại sẽ là 10.000. Vào ngày 01/02/08, khách hàng thanh toán cho đơn hàng này là 5.000, khi đó ta sẽ</t>
  </si>
  <si>
    <t xml:space="preserve">  nhập Mã đơn hàng này vào (sheet NKTT) với cột số tiền là 5.000. Vào ngày 15/02/2008, khách hàng trả thêm 3.000, ta</t>
  </si>
  <si>
    <t xml:space="preserve">  cũng nhập tương tự. Lúc này, ô trả sau của mã đơn hàng này sẽ là 8.000, cột Nợ còn lại sẽ là 2.000. Và tiếp tục cho đến</t>
  </si>
  <si>
    <t xml:space="preserve">  khi khách hàng thanh toán hết số nợ, cột Nợ còn lại sẽ bằng 0.</t>
  </si>
  <si>
    <t xml:space="preserve"> Cách thực hiện : Khi ta muốn thanh toán cho đơn hàng nào thì ta xem số chứng từ và mã khách hàng của đơn hàng đó(NKMB)</t>
  </si>
  <si>
    <t xml:space="preserve"> . Sau đó nhập vào bên sheet NKTT,ta sẽ có Mã đơn hàng thanh toán. Thêm ngày tháng,số tiền và diễn giải.</t>
  </si>
  <si>
    <t>- Cột K lọc ra những dòng phát sinh, cột L đến N lọc nhật ký theo ngày tháng.</t>
  </si>
  <si>
    <t>5. Sheet BAOCAO</t>
  </si>
  <si>
    <t>- Ô B3, B4 là ô chọn ngày xem báo cáo, dùng chung cho Báo cáo khách hàng và Báo cáo Saleman.</t>
  </si>
  <si>
    <t>- Ô B5 chọn loại khách hàng báo xem báo cáo. Nếu xem Báo cáo Khách hàng thì chọn KH, nếu là Nhà cung cấp thì chọn NCC</t>
  </si>
  <si>
    <t>- Ô B6 chọn Mã khách hàng hay Mã nhà cung cấp để xem báo cáo. Nếu để trống thì xem toàn bộ KH hay NCC (theo ô B5).</t>
  </si>
  <si>
    <t>- Ô B12 là Ô báo cáo Nợ quá hạn. Ô này không theo khung thời gian chọn ở trên mà theo ô chọn xem NQH từ ngày đến ngày.</t>
  </si>
  <si>
    <t>- Ô B17 là ô chọn Mã Sale để xem báo cáo. Nếu để trống thì xem tổng hợp tất cả các Saleman.</t>
  </si>
  <si>
    <t>6. Sheet NAME :   là sheet chứa các Name trong công thức để tham khảo thêm.</t>
  </si>
  <si>
    <t>END.</t>
  </si>
  <si>
    <t>Ghi chú :</t>
  </si>
  <si>
    <t>Các bạn nhớ chọn năm hạch toán chính xác, nếu sai sẽ ảnh hưởng đến việc cập nhật số liệu và xem báo cáo.</t>
  </si>
  <si>
    <t>Nên để chế độ Protect khi nhập liệu hay xem báo cáo để tránh sai sót khi thao tác.</t>
  </si>
  <si>
    <t>Nên để chế độ Manual trong Tools\Options\Calculation trong khi thao tác để việc thao tác được nhanh, sau đó bấm F9 để tính.</t>
  </si>
  <si>
    <t>Password là danh</t>
  </si>
  <si>
    <t>Mong được sự góp ý của các bạn.</t>
  </si>
  <si>
    <t>HD</t>
  </si>
  <si>
    <t>STT</t>
  </si>
  <si>
    <t>MSM</t>
  </si>
  <si>
    <t>SALE MAN</t>
  </si>
  <si>
    <t>DOANH SỐ</t>
  </si>
  <si>
    <t>THU TIỀN</t>
  </si>
  <si>
    <t>TARGET</t>
  </si>
  <si>
    <r>
      <rPr>
        <b/>
        <sz val="14"/>
        <color rgb="FFFFFFFF"/>
        <rFont val="Arial"/>
      </rPr>
      <t>%</t>
    </r>
    <r>
      <rPr>
        <b/>
        <sz val="12"/>
        <color rgb="FFFFFFFF"/>
        <rFont val="Arial"/>
      </rPr>
      <t xml:space="preserve"> HOÀN THÀNH</t>
    </r>
  </si>
  <si>
    <t>PS</t>
  </si>
  <si>
    <t>THÁNG : =&gt;</t>
  </si>
  <si>
    <t>DS</t>
  </si>
  <si>
    <t>TT</t>
  </si>
  <si>
    <t>CTY</t>
  </si>
  <si>
    <t>Công ty</t>
  </si>
  <si>
    <t>KH</t>
  </si>
  <si>
    <t>HDANH</t>
  </si>
  <si>
    <t>Nguyễn Hoàng Danh</t>
  </si>
  <si>
    <t>NCC</t>
  </si>
  <si>
    <t>NLONG</t>
  </si>
  <si>
    <t>Trần Nam Long</t>
  </si>
  <si>
    <t>NKY</t>
  </si>
  <si>
    <t>Lê Nhã Kỳ</t>
  </si>
  <si>
    <t>HNAM</t>
  </si>
  <si>
    <t>Nguyễn Hoài Nam</t>
  </si>
  <si>
    <t>TTRANG</t>
  </si>
  <si>
    <t>Lê Thị Thu Trang</t>
  </si>
  <si>
    <t>VSON</t>
  </si>
  <si>
    <t>Nguyễn Văn Sơn</t>
  </si>
  <si>
    <t>HPHONG</t>
  </si>
  <si>
    <t>Trịnh Hoài Phong</t>
  </si>
  <si>
    <t>HSIEU</t>
  </si>
  <si>
    <t>Trương Hán Siêu</t>
  </si>
  <si>
    <t>SDFG</t>
  </si>
  <si>
    <t>TỔNG CỘNG</t>
  </si>
  <si>
    <t>MKH</t>
  </si>
  <si>
    <t>TÊN KHÁCH HÀNG</t>
  </si>
  <si>
    <t>LOẠI</t>
  </si>
  <si>
    <t>NỢ ĐK</t>
  </si>
  <si>
    <t>CHIẾT KHẤU</t>
  </si>
  <si>
    <t>NỢ CK</t>
  </si>
  <si>
    <t>NỢ TRH</t>
  </si>
  <si>
    <t>NỢ ĐH</t>
  </si>
  <si>
    <t>CHI TIẾT NỢ QUÁ HẠN</t>
  </si>
  <si>
    <t>LƯU CHI TIẾT NỢ CUỐI KỲ NĂM 2008</t>
  </si>
  <si>
    <t>TỔNG NQH</t>
  </si>
  <si>
    <t>7N</t>
  </si>
  <si>
    <t>14N</t>
  </si>
  <si>
    <t>30N</t>
  </si>
  <si>
    <t>&gt;30N</t>
  </si>
  <si>
    <t>THÁNG 1</t>
  </si>
  <si>
    <t>THÁNG 2</t>
  </si>
  <si>
    <t>THÁNG 3</t>
  </si>
  <si>
    <t>THÁNG 4</t>
  </si>
  <si>
    <t>THÁNG 5</t>
  </si>
  <si>
    <t>THÁNG 6</t>
  </si>
  <si>
    <t>THÁNG 7</t>
  </si>
  <si>
    <t>THÁNG 8</t>
  </si>
  <si>
    <t>THÁNG 9</t>
  </si>
  <si>
    <t>THÁNG 10</t>
  </si>
  <si>
    <t>THÁNG 11</t>
  </si>
  <si>
    <t>THÁNG 12</t>
  </si>
  <si>
    <t>BL</t>
  </si>
  <si>
    <t>Bán Lẻ</t>
  </si>
  <si>
    <t>A001</t>
  </si>
  <si>
    <t>Dương Cúc</t>
  </si>
  <si>
    <t>A002</t>
  </si>
  <si>
    <t>CH Chấn Nam</t>
  </si>
  <si>
    <t>A003</t>
  </si>
  <si>
    <t>CH Hoàng Phát</t>
  </si>
  <si>
    <t>A004</t>
  </si>
  <si>
    <t>CH Hữu Lộc</t>
  </si>
  <si>
    <t>A005</t>
  </si>
  <si>
    <t>CH Huy</t>
  </si>
  <si>
    <t>B001</t>
  </si>
  <si>
    <t>CH Huỳnh Long II</t>
  </si>
  <si>
    <t>B002</t>
  </si>
  <si>
    <t>CH Huỳnh Tráng</t>
  </si>
  <si>
    <t>B003</t>
  </si>
  <si>
    <t>CH Đại Phước Hàng</t>
  </si>
  <si>
    <t>B004</t>
  </si>
  <si>
    <t>CH Nguyễn Huệ</t>
  </si>
  <si>
    <t>B005</t>
  </si>
  <si>
    <t>CH Thanh Loan</t>
  </si>
  <si>
    <t>C001</t>
  </si>
  <si>
    <t>CH Thanh Niên II</t>
  </si>
  <si>
    <t>C002</t>
  </si>
  <si>
    <t>CH Trung Trung</t>
  </si>
  <si>
    <t>C003</t>
  </si>
  <si>
    <t>CH Tùng Châu</t>
  </si>
  <si>
    <t>C004</t>
  </si>
  <si>
    <t>CH Vạn Phát</t>
  </si>
  <si>
    <t>C005</t>
  </si>
  <si>
    <t>CH Thanh Long</t>
  </si>
  <si>
    <t>D001</t>
  </si>
  <si>
    <t>CH Hùng</t>
  </si>
  <si>
    <t>D002</t>
  </si>
  <si>
    <t>CH Vĩnh Phú</t>
  </si>
  <si>
    <t>D003</t>
  </si>
  <si>
    <t>Cty Thành Phương</t>
  </si>
  <si>
    <t>D004</t>
  </si>
  <si>
    <t>Cty Nguyễn Huệ</t>
  </si>
  <si>
    <t>D005</t>
  </si>
  <si>
    <t>Cty Tân Thái Sơn</t>
  </si>
  <si>
    <t>E001</t>
  </si>
  <si>
    <t>Cty Tài Phong</t>
  </si>
  <si>
    <t>E002</t>
  </si>
  <si>
    <t>DNTN An Tánh</t>
  </si>
  <si>
    <t>E003</t>
  </si>
  <si>
    <t>DNTN Đức Ký</t>
  </si>
  <si>
    <t>E004</t>
  </si>
  <si>
    <t>DNTN Đức Quang</t>
  </si>
  <si>
    <t>E005</t>
  </si>
  <si>
    <t>ĐM Quang</t>
  </si>
  <si>
    <t>E006</t>
  </si>
  <si>
    <t>CH Thanh Liêm</t>
  </si>
  <si>
    <t>H001</t>
  </si>
  <si>
    <t>Cty TNHH Quang Thanh</t>
  </si>
  <si>
    <t>H002</t>
  </si>
  <si>
    <t>CH ĐM Thông</t>
  </si>
  <si>
    <t>H003</t>
  </si>
  <si>
    <t>Cty CP Hùng Anh</t>
  </si>
  <si>
    <t>BL1</t>
  </si>
  <si>
    <t>Bán Lẻ - Hoàng Danh</t>
  </si>
  <si>
    <t>Mời trải nghiệm Free Bộ ứng dụng Quản trị quan hệ khách hàng và bán hàng: Quản trị xuyên suốt dữ liệu khách hàng/bán hàng từ Phòng Marketing, Phòng Telesales, Phòng kinh doanh và Phòng chăm sóc khách hàng</t>
  </si>
  <si>
    <t>CT</t>
  </si>
  <si>
    <t>NGÀY</t>
  </si>
  <si>
    <t>MĐH</t>
  </si>
  <si>
    <t>DIỄN GẢI</t>
  </si>
  <si>
    <t>TH
TT</t>
  </si>
  <si>
    <t>SỐ TIỀN</t>
  </si>
  <si>
    <t>CK</t>
  </si>
  <si>
    <t>THANH TOÁN</t>
  </si>
  <si>
    <t>NỢ 
CÒN LẠI</t>
  </si>
  <si>
    <t>TG
QH</t>
  </si>
  <si>
    <t>LỌC</t>
  </si>
  <si>
    <t>TRẢ NGAY</t>
  </si>
  <si>
    <t>TRẢ SAU</t>
  </si>
  <si>
    <t>NĂM</t>
  </si>
  <si>
    <t>THÁNG</t>
  </si>
  <si>
    <t>Nguyễn Thị Lan Anh</t>
  </si>
  <si>
    <t>Lê Thị Thu</t>
  </si>
  <si>
    <t>Thanh toán đơt 1</t>
  </si>
  <si>
    <t>Thanh toán đơt 2</t>
  </si>
  <si>
    <t>BÁO CÁO CÔNG NỢ KHÁCH HÀNG</t>
  </si>
  <si>
    <t>Từ ngày :</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</si>
  <si>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</si>
  <si>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</si>
  <si>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</si>
  <si>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</si>
  <si>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</si>
  <si>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</si>
  <si>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</si>
  <si>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</si>
  <si>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</si>
  <si>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</si>
  <si>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</si>
  <si>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</si>
  <si>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</si>
  <si>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</si>
  <si>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</si>
  <si>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</si>
  <si>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</si>
  <si>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</si>
  <si>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</si>
  <si>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</si>
  <si>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</si>
  <si>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</si>
  <si>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</si>
  <si>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</si>
  <si>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</si>
  <si>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</si>
  <si>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</si>
  <si>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</si>
  <si>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</si>
  <si>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</si>
  <si>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</si>
  <si>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</si>
  <si>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</si>
  <si>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</si>
  <si>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</si>
  <si>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</si>
  <si>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</si>
  <si>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</si>
  <si>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</si>
  <si>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</si>
  <si>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</si>
  <si>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</si>
  <si>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</si>
  <si>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đến ngày :</t>
  </si>
  <si>
    <t>Loại KH :</t>
  </si>
  <si>
    <t>Tên KH :</t>
  </si>
  <si>
    <t>Nợ đầu kỳ :</t>
  </si>
  <si>
    <t>Doanh số :</t>
  </si>
  <si>
    <t>Chiết khấu :</t>
  </si>
  <si>
    <t>Thanh toán :</t>
  </si>
  <si>
    <t>Nợ cuối kỳ :</t>
  </si>
  <si>
    <t>Nợ quá hạn :</t>
  </si>
  <si>
    <t>Với số ngày quá hạn từ :</t>
  </si>
  <si>
    <t>đến</t>
  </si>
  <si>
    <t>BÁO CÁO DOANH SỐ SALEMAN</t>
  </si>
  <si>
    <t>Tên SM :</t>
  </si>
  <si>
    <t>Thu tiền mặt :</t>
  </si>
  <si>
    <t>Thu công nợ :</t>
  </si>
  <si>
    <t>Tổng thu :</t>
  </si>
  <si>
    <r>
      <rPr>
        <sz val="14"/>
        <rFont val="Calibri"/>
      </rPr>
      <t xml:space="preserve">- Thống kê, cập nhật realtime báo cáo mua hàng, công nợ phải trả
- Cập nhật tổng giá trị nhập, xuất &amp; tổng giá trị tồn kho tới thời điểm hiện tại tại từng kho hàng, kho chi nhánh
- Kiểm soát chặt chẽ tình trạng công nợ tại từng kho. Toàn bộ số liệu đều được cập nhật theo thời gian thực
- Báo cáo chi tiết nguồn khách đặt hàng chủ yếu từ các kênh nào, phát hiện kênh bán hàng tiềm năng
- Báo cáo doanh thu theo từng khách hàng, đơn hàng và doanh thu...
</t>
    </r>
    <r>
      <rPr>
        <u/>
        <sz val="14"/>
        <color rgb="FFCC0000"/>
        <rFont val="Calibri"/>
      </rPr>
      <t>Tìm hiểu chi tiết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</si>
</sst>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164" formatCode="_(* #,##0_);_(* \(#,##0\);_(* &quot;&quot;_);_(@_)"/>
    <numFmt numFmtId="165" formatCode="dd/mm/yyyy\ h:mm\ AM/PM"/>
    <numFmt numFmtId="166" formatCode="dd\-mm\-yy"/>
    <numFmt numFmtId="167" formatCode="dd/mm/yyyy\ hh:mm\ AM/PM"/>
    <numFmt numFmtId="168" formatCode="&quot;1&quot;"/>
  </numFmts>
  <fonts count="35" x14ac:knownFonts="1">
    <font>
      <sz val="10"/>
      <color rgb="FF000000"/>
      <name val="Arial"/>
      <scheme val="minor"/>
    </font>
    <font>
      <b/>
      <i/>
      <sz val="14"/>
      <color rgb="FFCC0000"/>
      <name val="Calibri"/>
    </font>
    <font>
      <b/>
      <sz val="11"/>
      <color rgb="FFFF9900"/>
      <name val="Calibri"/>
    </font>
    <font>
      <b/>
      <sz val="16"/>
      <color rgb="FFFF0000"/>
      <name val="Arial"/>
    </font>
    <font>
      <sz val="10"/>
      <color theme="1"/>
      <name val="Arial"/>
    </font>
    <font>
      <sz val="10"/>
      <color rgb="FFC0C0C0"/>
      <name val="Arial"/>
    </font>
    <font>
      <u/>
      <sz val="10"/>
      <color rgb="FFFF00FF"/>
      <name val="Arial"/>
    </font>
    <font>
      <sz val="10"/>
      <color rgb="FF0000FF"/>
      <name val="Arial"/>
    </font>
    <font>
      <b/>
      <sz val="12"/>
      <color rgb="FFFF0000"/>
      <name val="Arial"/>
    </font>
    <font>
      <b/>
      <sz val="12"/>
      <color rgb="FFFFFFFF"/>
      <name val="Arial"/>
    </font>
    <font>
      <b/>
      <u/>
      <sz val="12"/>
      <color rgb="FFFFFFFF"/>
      <name val="Arial"/>
    </font>
    <font>
      <sz val="10"/>
      <name val="Arial"/>
    </font>
    <font>
      <b/>
      <sz val="14"/>
      <color rgb="FFFFFFFF"/>
      <name val="Arial"/>
    </font>
    <font>
      <b/>
      <sz val="12"/>
      <color rgb="FFC0C0C0"/>
      <name val="Arial"/>
    </font>
    <font>
      <sz val="10"/>
      <color rgb="FFFF00FF"/>
      <name val="Arial"/>
    </font>
    <font>
      <sz val="10"/>
      <color rgb="FF969696"/>
      <name val="Arial"/>
    </font>
    <font>
      <b/>
      <sz val="10"/>
      <color rgb="FFFFFFFF"/>
      <name val="Arial"/>
    </font>
    <font>
      <b/>
      <sz val="10"/>
      <color theme="1"/>
      <name val="Arial"/>
    </font>
    <font>
      <b/>
      <sz val="10"/>
      <color rgb="FFC0C0C0"/>
      <name val="Arial"/>
    </font>
    <font>
      <b/>
      <sz val="10"/>
      <color rgb="FFFF0000"/>
      <name val="Arial"/>
    </font>
    <font>
      <u/>
      <sz val="10"/>
      <color rgb="FFFF00FF"/>
      <name val="Arial"/>
    </font>
    <font>
      <b/>
      <u/>
      <sz val="12"/>
      <color rgb="FFFFFFFF"/>
      <name val="Arial"/>
    </font>
    <font>
      <b/>
      <u/>
      <sz val="12"/>
      <color rgb="FFFFFFFF"/>
      <name val="Arial"/>
    </font>
    <font>
      <b/>
      <u/>
      <sz val="12"/>
      <color rgb="FF0000FF"/>
      <name val="Calibri"/>
    </font>
    <font>
      <u/>
      <sz val="16"/>
      <color rgb="FFFF0000"/>
      <name val="Calibri"/>
    </font>
    <font>
      <sz val="16"/>
      <color theme="1"/>
      <name val="Arial"/>
    </font>
    <font>
      <b/>
      <sz val="12"/>
      <color rgb="FF0000FF"/>
      <name val="Arial"/>
    </font>
    <font>
      <b/>
      <u/>
      <sz val="12"/>
      <color rgb="FFFFFFFF"/>
      <name val="Arial"/>
    </font>
    <font>
      <b/>
      <sz val="10"/>
      <color rgb="FFFF00FF"/>
      <name val="Arial"/>
    </font>
    <font>
      <b/>
      <sz val="10"/>
      <color rgb="FF800000"/>
      <name val="Arial"/>
    </font>
    <font>
      <b/>
      <sz val="10"/>
      <color rgb="FF000000"/>
      <name val="Arial"/>
    </font>
    <font>
      <b/>
      <sz val="10"/>
      <color rgb="FF0000FF"/>
      <name val="Arial"/>
    </font>
    <font>
      <u/>
      <sz val="14"/>
      <color rgb="FF0000FF"/>
      <name val="Calibri"/>
    </font>
    <font>
      <sz val="14"/>
      <name val="Calibri"/>
    </font>
    <font>
      <u/>
      <sz val="14"/>
      <color rgb="FFCC0000"/>
      <name val="Calibri"/>
    </font>
  </fonts>
  <fills count="17">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E7E6E6"/>
        <bgColor rgb="FFE7E6E6"/>
      </patternFill>
    </fill>
    <fill>
      <patternFill patternType="solid">
        <fgColor rgb="FF000080"/>
        <bgColor rgb="FF000080"/>
      </patternFill>
    </fill>
    <fill>
      <patternFill patternType="solid">
        <fgColor rgb="FF000000"/>
        <bgColor rgb="FF000000"/>
      </patternFill>
    </fill>
    <fill>
      <patternFill patternType="solid">
        <fgColor rgb="FFCCFFCC"/>
        <bgColor rgb="FFCCFFCC"/>
      </patternFill>
    </fill>
    <fill>
      <patternFill patternType="solid">
        <fgColor rgb="FFFFFF99"/>
        <bgColor rgb="FFFFFF99"/>
      </patternFill>
    </fill>
    <fill>
      <patternFill patternType="solid">
        <fgColor rgb="FF333399"/>
        <bgColor rgb="FF333399"/>
      </patternFill>
    </fill>
    <fill>
      <patternFill patternType="solid">
        <fgColor rgb="FFCCFFFF"/>
        <bgColor rgb="FFCCFFFF"/>
      </patternFill>
    </fill>
    <fill>
      <patternFill patternType="solid">
        <fgColor rgb="FF99CCFF"/>
        <bgColor rgb="FF99CCFF"/>
      </patternFill>
    </fill>
    <fill>
      <patternFill patternType="solid">
        <fgColor rgb="FFFFF2CC"/>
        <bgColor rgb="FFFFF2CC"/>
      </patternFill>
    </fill>
    <fill>
      <patternFill patternType="solid">
        <fgColor rgb="FFFFCC99"/>
        <bgColor rgb="FFFFCC99"/>
      </patternFill>
    </fill>
    <fill>
      <patternFill patternType="solid">
        <fgColor rgb="FF99CC00"/>
        <bgColor rgb="FF99CC00"/>
      </patternFill>
    </fill>
    <fill>
      <patternFill patternType="solid">
        <fgColor rgb="FF33CCCC"/>
        <bgColor rgb="FF33CCCC"/>
      </patternFill>
    </fill>
    <fill>
      <patternFill patternType="solid">
        <fgColor rgb="FFCC99FF"/>
        <bgColor rgb="FFCC99FF"/>
      </patternFill>
    </fill>
  </fills>
  <borders count="69">
    <border>
      <left/>
      <right/>
      <top/>
      <bottom/>
      <diagonal/>
    </border>
    <border>
      <left style="thin">
        <color rgb="FF808080"/>
      </left>
      <right style="thin">
        <color rgb="FF808080"/>
      </right>
      <top style="thin">
        <color rgb="FF808080"/>
      </top>
      <bottom style="thin">
        <color rgb="FF808080"/>
      </bottom>
      <diagonal/>
    </border>
    <border>
      <left style="medium">
        <color rgb="FFFF0000"/>
      </left>
      <right style="thin">
        <color rgb="FFFF0000"/>
      </right>
      <top style="medium">
        <color rgb="FFFF0000"/>
      </top>
      <bottom/>
      <diagonal/>
    </border>
    <border>
      <left style="thin">
        <color rgb="FFFF0000"/>
      </left>
      <right style="thin">
        <color rgb="FFFF0000"/>
      </right>
      <top style="medium">
        <color rgb="FFFF0000"/>
      </top>
      <bottom/>
      <diagonal/>
    </border>
    <border>
      <left style="thin">
        <color rgb="FFFF0000"/>
      </left>
      <right style="thin">
        <color rgb="FFFF0000"/>
      </right>
      <top style="medium">
        <color rgb="FFFF0000"/>
      </top>
      <bottom style="thin">
        <color rgb="FFFF0000"/>
      </bottom>
      <diagonal/>
    </border>
    <border>
      <left style="thin">
        <color rgb="FFFF0000"/>
      </left>
      <right/>
      <top style="medium">
        <color rgb="FFFF0000"/>
      </top>
      <bottom style="thin">
        <color rgb="FFFF0000"/>
      </bottom>
      <diagonal/>
    </border>
    <border>
      <left/>
      <right style="thin">
        <color rgb="FFFF0000"/>
      </right>
      <top style="medium">
        <color rgb="FFFF0000"/>
      </top>
      <bottom style="thin">
        <color rgb="FFFF0000"/>
      </bottom>
      <diagonal/>
    </border>
    <border>
      <left style="thin">
        <color rgb="FFFF0000"/>
      </left>
      <right style="medium">
        <color rgb="FFFF0000"/>
      </right>
      <top style="medium">
        <color rgb="FFFF0000"/>
      </top>
      <bottom/>
      <diagonal/>
    </border>
    <border>
      <left style="medium">
        <color rgb="FFFF0000"/>
      </left>
      <right style="thin">
        <color rgb="FFFF0000"/>
      </right>
      <top/>
      <bottom style="medium">
        <color rgb="FFFF0000"/>
      </bottom>
      <diagonal/>
    </border>
    <border>
      <left style="thin">
        <color rgb="FFFF0000"/>
      </left>
      <right style="thin">
        <color rgb="FFFF0000"/>
      </right>
      <top/>
      <bottom style="medium">
        <color rgb="FFFF0000"/>
      </bottom>
      <diagonal/>
    </border>
    <border>
      <left style="thin">
        <color rgb="FFFF0000"/>
      </left>
      <right/>
      <top style="thin">
        <color rgb="FFFF0000"/>
      </top>
      <bottom style="medium">
        <color rgb="FFFF0000"/>
      </bottom>
      <diagonal/>
    </border>
    <border>
      <left/>
      <right style="thin">
        <color rgb="FFFF0000"/>
      </right>
      <top style="thin">
        <color rgb="FFFF0000"/>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medium">
        <color rgb="FFFF0000"/>
      </right>
      <top/>
      <bottom style="medium">
        <color rgb="FFFF0000"/>
      </bottom>
      <diagonal/>
    </border>
    <border>
      <left style="medium">
        <color rgb="FFFF0000"/>
      </left>
      <right/>
      <top style="medium">
        <color rgb="FFFF0000"/>
      </top>
      <bottom style="hair">
        <color rgb="FF000000"/>
      </bottom>
      <diagonal/>
    </border>
    <border>
      <left/>
      <right/>
      <top style="medium">
        <color rgb="FFFF0000"/>
      </top>
      <bottom style="hair">
        <color rgb="FF000000"/>
      </bottom>
      <diagonal/>
    </border>
    <border>
      <left/>
      <right style="medium">
        <color rgb="FFFF0000"/>
      </right>
      <top style="medium">
        <color rgb="FFFF0000"/>
      </top>
      <bottom style="hair">
        <color rgb="FF000000"/>
      </bottom>
      <diagonal/>
    </border>
    <border>
      <left style="medium">
        <color rgb="FFFF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medium">
        <color rgb="FFFF0000"/>
      </right>
      <top style="hair">
        <color rgb="FF000000"/>
      </top>
      <bottom style="hair">
        <color rgb="FF000000"/>
      </bottom>
      <diagonal/>
    </border>
    <border>
      <left/>
      <right style="thin">
        <color rgb="FF000000"/>
      </right>
      <top style="hair">
        <color rgb="FF000000"/>
      </top>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diagonal/>
    </border>
    <border>
      <left style="medium">
        <color rgb="FFFF0000"/>
      </left>
      <right style="thin">
        <color rgb="FFFF0000"/>
      </right>
      <top style="medium">
        <color rgb="FFFF0000"/>
      </top>
      <bottom style="medium">
        <color rgb="FFFF0000"/>
      </bottom>
      <diagonal/>
    </border>
    <border>
      <left/>
      <right style="thin">
        <color rgb="FFFF0000"/>
      </right>
      <top style="medium">
        <color rgb="FFFF0000"/>
      </top>
      <bottom style="medium">
        <color rgb="FFFF0000"/>
      </bottom>
      <diagonal/>
    </border>
    <border>
      <left style="thin">
        <color rgb="FFFF0000"/>
      </left>
      <right style="thin">
        <color rgb="FFFF0000"/>
      </right>
      <top style="medium">
        <color rgb="FFFF0000"/>
      </top>
      <bottom style="medium">
        <color rgb="FFFF0000"/>
      </bottom>
      <diagonal/>
    </border>
    <border>
      <left style="thin">
        <color rgb="FFFF0000"/>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style="thin">
        <color rgb="FFFF0000"/>
      </bottom>
      <diagonal/>
    </border>
    <border>
      <left/>
      <right style="medium">
        <color rgb="FFFF0000"/>
      </right>
      <top style="medium">
        <color rgb="FFFF0000"/>
      </top>
      <bottom style="thin">
        <color rgb="FFFF0000"/>
      </bottom>
      <diagonal/>
    </border>
    <border>
      <left style="medium">
        <color rgb="FFFF0000"/>
      </left>
      <right/>
      <top style="medium">
        <color rgb="FFFF0000"/>
      </top>
      <bottom style="thin">
        <color rgb="FFFF0000"/>
      </bottom>
      <diagonal/>
    </border>
    <border>
      <left style="thin">
        <color rgb="FFFF0000"/>
      </left>
      <right style="thin">
        <color rgb="FFFF0000"/>
      </right>
      <top/>
      <bottom style="medium">
        <color rgb="FFFF0000"/>
      </bottom>
      <diagonal/>
    </border>
    <border>
      <left style="medium">
        <color rgb="FFFF0000"/>
      </left>
      <right/>
      <top/>
      <bottom style="medium">
        <color rgb="FFFF0000"/>
      </bottom>
      <diagonal/>
    </border>
    <border>
      <left/>
      <right style="medium">
        <color rgb="FFFF0000"/>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right style="thin">
        <color rgb="FF000000"/>
      </right>
      <top style="hair">
        <color rgb="FF000000"/>
      </top>
      <bottom style="hair">
        <color rgb="FF000000"/>
      </bottom>
      <diagonal/>
    </border>
    <border>
      <left style="thin">
        <color rgb="FFFF0000"/>
      </left>
      <right/>
      <top style="medium">
        <color rgb="FFFF0000"/>
      </top>
      <bottom style="medium">
        <color rgb="FFFF0000"/>
      </bottom>
      <diagonal/>
    </border>
    <border>
      <left style="thin">
        <color rgb="FFFF0000"/>
      </left>
      <right/>
      <top style="medium">
        <color rgb="FFFF0000"/>
      </top>
      <bottom/>
      <diagonal/>
    </border>
    <border>
      <left style="thin">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thin">
        <color rgb="FFFF0000"/>
      </left>
      <right/>
      <top/>
      <bottom style="medium">
        <color rgb="FFFF0000"/>
      </bottom>
      <diagonal/>
    </border>
    <border>
      <left/>
      <right/>
      <top style="medium">
        <color rgb="FFFF0000"/>
      </top>
      <bottom/>
      <diagonal/>
    </border>
    <border>
      <left style="thin">
        <color rgb="FF000000"/>
      </left>
      <right/>
      <top style="hair">
        <color rgb="FF000000"/>
      </top>
      <bottom style="hair">
        <color rgb="FF000000"/>
      </bottom>
      <diagonal/>
    </border>
    <border>
      <left style="medium">
        <color rgb="FFFF0000"/>
      </left>
      <right/>
      <top style="thin">
        <color rgb="FFFF0000"/>
      </top>
      <bottom style="hair">
        <color rgb="FF000000"/>
      </bottom>
      <diagonal/>
    </border>
    <border>
      <left/>
      <right/>
      <top style="thin">
        <color rgb="FFFF0000"/>
      </top>
      <bottom style="hair">
        <color rgb="FF000000"/>
      </bottom>
      <diagonal/>
    </border>
    <border>
      <left/>
      <right style="medium">
        <color rgb="FFFF0000"/>
      </right>
      <top style="thin">
        <color rgb="FFFF0000"/>
      </top>
      <bottom style="hair">
        <color rgb="FF000000"/>
      </bottom>
      <diagonal/>
    </border>
    <border>
      <left style="medium">
        <color rgb="FFFF0000"/>
      </left>
      <right/>
      <top style="hair">
        <color rgb="FF000000"/>
      </top>
      <bottom style="hair">
        <color rgb="FF000000"/>
      </bottom>
      <diagonal/>
    </border>
    <border>
      <left/>
      <right/>
      <top style="hair">
        <color rgb="FF000000"/>
      </top>
      <bottom style="hair">
        <color rgb="FF000000"/>
      </bottom>
      <diagonal/>
    </border>
    <border>
      <left/>
      <right style="medium">
        <color rgb="FFFF0000"/>
      </right>
      <top style="hair">
        <color rgb="FF000000"/>
      </top>
      <bottom style="hair">
        <color rgb="FF000000"/>
      </bottom>
      <diagonal/>
    </border>
    <border>
      <left/>
      <right/>
      <top style="medium">
        <color rgb="FFFF0000"/>
      </top>
      <bottom/>
      <diagonal/>
    </border>
    <border>
      <left style="thin">
        <color rgb="FF000000"/>
      </left>
      <right style="thin">
        <color rgb="FFFF0000"/>
      </right>
      <top style="hair">
        <color rgb="FF000000"/>
      </top>
      <bottom style="hair">
        <color rgb="FF000000"/>
      </bottom>
      <diagonal/>
    </border>
    <border>
      <left/>
      <right style="thin">
        <color rgb="FF000000"/>
      </right>
      <top style="hair">
        <color rgb="FF000000"/>
      </top>
      <bottom/>
      <diagonal/>
    </border>
    <border>
      <left style="thin">
        <color rgb="FF000000"/>
      </left>
      <right style="thin">
        <color rgb="FFFF0000"/>
      </right>
      <top style="hair">
        <color rgb="FF000000"/>
      </top>
      <bottom style="medium">
        <color rgb="FFFF0000"/>
      </bottom>
      <diagonal/>
    </border>
    <border>
      <left/>
      <right/>
      <top style="hair">
        <color rgb="FF000000"/>
      </top>
      <bottom style="medium">
        <color rgb="FFFF0000"/>
      </bottom>
      <diagonal/>
    </border>
    <border>
      <left/>
      <right style="medium">
        <color rgb="FFFF0000"/>
      </right>
      <top style="hair">
        <color rgb="FF000000"/>
      </top>
      <bottom style="medium">
        <color rgb="FFFF0000"/>
      </bottom>
      <diagonal/>
    </border>
    <border>
      <left style="thick">
        <color rgb="FF800000"/>
      </left>
      <right/>
      <top style="thick">
        <color rgb="FF800000"/>
      </top>
      <bottom/>
      <diagonal/>
    </border>
    <border>
      <left/>
      <right/>
      <top style="thick">
        <color rgb="FF800000"/>
      </top>
      <bottom/>
      <diagonal/>
    </border>
    <border>
      <left/>
      <right style="thick">
        <color rgb="FF800000"/>
      </right>
      <top style="thick">
        <color rgb="FF800000"/>
      </top>
      <bottom/>
      <diagonal/>
    </border>
    <border>
      <left/>
      <right/>
      <top/>
      <bottom/>
      <diagonal/>
    </border>
    <border>
      <left style="thick">
        <color rgb="FF800000"/>
      </left>
      <right/>
      <top/>
      <bottom/>
      <diagonal/>
    </border>
    <border>
      <left/>
      <right style="thick">
        <color rgb="FF800000"/>
      </right>
      <top/>
      <bottom/>
      <diagonal/>
    </border>
    <border>
      <left style="thick">
        <color rgb="FF800000"/>
      </left>
      <right/>
      <top/>
      <bottom/>
      <diagonal/>
    </border>
    <border>
      <left/>
      <right/>
      <top/>
      <bottom/>
      <diagonal/>
    </border>
    <border>
      <left/>
      <right style="thick">
        <color rgb="FF800000"/>
      </right>
      <top/>
      <bottom/>
      <diagonal/>
    </border>
    <border>
      <left style="thick">
        <color rgb="FF800000"/>
      </left>
      <right/>
      <top/>
      <bottom style="thick">
        <color rgb="FF800000"/>
      </bottom>
      <diagonal/>
    </border>
    <border>
      <left/>
      <right/>
      <top/>
      <bottom style="thick">
        <color rgb="FF800000"/>
      </bottom>
      <diagonal/>
    </border>
    <border>
      <left/>
      <right style="thick">
        <color rgb="FF800000"/>
      </right>
      <top/>
      <bottom style="thick">
        <color rgb="FF800000"/>
      </bottom>
      <diagonal/>
    </border>
  </borders>
  <cellStyleXfs count="1">
    <xf numFmtId="0" fontId="0" fillId="0" borderId="0"/>
  </cellStyleXfs>
  <cellXfs count="188">
    <xf numFmtId="0" fontId="0" fillId="0" borderId="0" xfId="0"/>
    <xf numFmtId="0" fontId="2" fillId="2" borderId="0" xfId="0" applyFont="1" applyFill="1" applyAlignment="1">
      <alignment horizontal="left"/>
    </xf>
    <xf numFmtId="0" fontId="2" fillId="2" borderId="0" xfId="0" applyFont="1" applyFill="1" applyAlignment="1">
      <alignment horizontal="center"/>
    </xf>
    <xf numFmtId="0" fontId="2" fillId="3" borderId="1" xfId="0" applyFont="1" applyFill="1" applyBorder="1" applyAlignment="1">
      <alignment horizontal="left"/>
    </xf>
    <xf numFmtId="0" fontId="2" fillId="3" borderId="1" xfId="0" applyFont="1" applyFill="1" applyBorder="1" applyAlignment="1">
      <alignment horizontal="center"/>
    </xf>
    <xf numFmtId="49" fontId="2" fillId="3" borderId="1" xfId="0" applyNumberFormat="1" applyFont="1" applyFill="1" applyBorder="1" applyAlignment="1">
      <alignment horizontal="center"/>
    </xf>
    <xf numFmtId="0" fontId="2" fillId="3" borderId="1" xfId="0" applyFont="1" applyFill="1" applyBorder="1"/>
    <xf numFmtId="49" fontId="2" fillId="3" borderId="1" xfId="0" applyNumberFormat="1" applyFont="1" applyFill="1" applyBorder="1"/>
    <xf numFmtId="2" fontId="2" fillId="3" borderId="1" xfId="0" applyNumberFormat="1" applyFont="1" applyFill="1" applyBorder="1" applyAlignment="1">
      <alignment horizontal="left" vertical="center"/>
    </xf>
    <xf numFmtId="0" fontId="2" fillId="4" borderId="1" xfId="0" applyFont="1" applyFill="1" applyBorder="1"/>
    <xf numFmtId="0" fontId="4" fillId="0" borderId="0" xfId="0" applyFont="1"/>
    <xf numFmtId="0" fontId="5" fillId="0" borderId="0" xfId="0" applyFont="1"/>
    <xf numFmtId="164" fontId="6" fillId="0" borderId="0" xfId="0" applyNumberFormat="1" applyFont="1" applyAlignment="1">
      <alignment horizontal="center"/>
    </xf>
    <xf numFmtId="0" fontId="4" fillId="0" borderId="0" xfId="0" applyFont="1" applyAlignment="1">
      <alignment horizontal="left"/>
    </xf>
    <xf numFmtId="164" fontId="7" fillId="0" borderId="0" xfId="0" applyNumberFormat="1" applyFont="1" applyAlignment="1">
      <alignment horizontal="center"/>
    </xf>
    <xf numFmtId="0" fontId="8" fillId="0" borderId="0" xfId="0" applyFont="1" applyAlignment="1">
      <alignment horizontal="center"/>
    </xf>
    <xf numFmtId="41" fontId="4" fillId="0" borderId="0" xfId="0" applyNumberFormat="1" applyFont="1"/>
    <xf numFmtId="0" fontId="10" fillId="5" borderId="4" xfId="0" applyFont="1" applyFill="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9" fillId="5" borderId="1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12" xfId="0" applyFont="1" applyFill="1" applyBorder="1" applyAlignment="1">
      <alignment horizontal="center" vertical="center"/>
    </xf>
    <xf numFmtId="164" fontId="14" fillId="6" borderId="14" xfId="0" applyNumberFormat="1" applyFont="1" applyFill="1" applyBorder="1" applyAlignment="1">
      <alignment horizontal="center"/>
    </xf>
    <xf numFmtId="0" fontId="14" fillId="6" borderId="15" xfId="0" applyFont="1" applyFill="1" applyBorder="1" applyAlignment="1">
      <alignment horizontal="center"/>
    </xf>
    <xf numFmtId="0" fontId="14" fillId="6" borderId="16" xfId="0" applyFont="1" applyFill="1" applyBorder="1" applyAlignment="1">
      <alignment horizontal="center"/>
    </xf>
    <xf numFmtId="0" fontId="4" fillId="0" borderId="0" xfId="0" applyFont="1" applyAlignment="1">
      <alignment horizontal="center"/>
    </xf>
    <xf numFmtId="0" fontId="5" fillId="0" borderId="0" xfId="0" applyFont="1" applyAlignment="1">
      <alignment horizontal="center"/>
    </xf>
    <xf numFmtId="164" fontId="4" fillId="0" borderId="17" xfId="0" applyNumberFormat="1" applyFont="1" applyBorder="1" applyAlignment="1">
      <alignment horizontal="center"/>
    </xf>
    <xf numFmtId="0" fontId="4" fillId="0" borderId="18" xfId="0" applyFont="1" applyBorder="1" applyAlignment="1">
      <alignment horizontal="left"/>
    </xf>
    <xf numFmtId="0" fontId="4" fillId="0" borderId="19" xfId="0" applyFont="1" applyBorder="1"/>
    <xf numFmtId="41" fontId="4" fillId="7" borderId="19" xfId="0" applyNumberFormat="1" applyFont="1" applyFill="1" applyBorder="1"/>
    <xf numFmtId="41" fontId="4" fillId="8" borderId="19" xfId="0" applyNumberFormat="1" applyFont="1" applyFill="1" applyBorder="1"/>
    <xf numFmtId="41" fontId="4" fillId="0" borderId="19" xfId="0" applyNumberFormat="1" applyFont="1" applyBorder="1"/>
    <xf numFmtId="0" fontId="4" fillId="0" borderId="19" xfId="0" applyFont="1" applyBorder="1" applyAlignment="1">
      <alignment horizontal="center"/>
    </xf>
    <xf numFmtId="0" fontId="4" fillId="0" borderId="20" xfId="0" applyFont="1" applyBorder="1" applyAlignment="1">
      <alignment horizontal="center"/>
    </xf>
    <xf numFmtId="0" fontId="15" fillId="0" borderId="0" xfId="0" applyFont="1"/>
    <xf numFmtId="0" fontId="4" fillId="0" borderId="21" xfId="0" applyFont="1" applyBorder="1" applyAlignment="1">
      <alignment horizontal="left"/>
    </xf>
    <xf numFmtId="0" fontId="4" fillId="0" borderId="22" xfId="0" applyFont="1" applyBorder="1"/>
    <xf numFmtId="41" fontId="4" fillId="7" borderId="23" xfId="0" applyNumberFormat="1" applyFont="1" applyFill="1" applyBorder="1"/>
    <xf numFmtId="41" fontId="4" fillId="8" borderId="23" xfId="0" applyNumberFormat="1" applyFont="1" applyFill="1" applyBorder="1"/>
    <xf numFmtId="41" fontId="4" fillId="0" borderId="22" xfId="0" applyNumberFormat="1" applyFont="1" applyBorder="1"/>
    <xf numFmtId="164" fontId="16" fillId="5" borderId="24" xfId="0" applyNumberFormat="1" applyFont="1" applyFill="1" applyBorder="1" applyAlignment="1">
      <alignment horizontal="center"/>
    </xf>
    <xf numFmtId="0" fontId="16" fillId="5" borderId="25" xfId="0" applyFont="1" applyFill="1" applyBorder="1" applyAlignment="1">
      <alignment horizontal="left"/>
    </xf>
    <xf numFmtId="0" fontId="16" fillId="5" borderId="26" xfId="0" applyFont="1" applyFill="1" applyBorder="1"/>
    <xf numFmtId="41" fontId="16" fillId="5" borderId="26" xfId="0" applyNumberFormat="1" applyFont="1" applyFill="1" applyBorder="1"/>
    <xf numFmtId="0" fontId="16" fillId="5" borderId="27" xfId="0" applyFont="1" applyFill="1" applyBorder="1" applyAlignment="1">
      <alignment horizontal="center"/>
    </xf>
    <xf numFmtId="0" fontId="17" fillId="0" borderId="0" xfId="0" applyFont="1"/>
    <xf numFmtId="0" fontId="18" fillId="0" borderId="0" xfId="0" applyFont="1"/>
    <xf numFmtId="164" fontId="4" fillId="0" borderId="0" xfId="0" applyNumberFormat="1" applyFont="1" applyAlignment="1">
      <alignment horizontal="center"/>
    </xf>
    <xf numFmtId="41" fontId="4" fillId="0" borderId="0" xfId="0" applyNumberFormat="1" applyFont="1" applyAlignment="1">
      <alignment horizontal="left"/>
    </xf>
    <xf numFmtId="41" fontId="5" fillId="0" borderId="0" xfId="0" applyNumberFormat="1" applyFont="1"/>
    <xf numFmtId="0" fontId="19" fillId="0" borderId="0" xfId="0" applyFont="1"/>
    <xf numFmtId="0" fontId="20" fillId="0" borderId="0" xfId="0" applyFont="1"/>
    <xf numFmtId="164" fontId="7" fillId="0" borderId="0" xfId="0" applyNumberFormat="1" applyFont="1"/>
    <xf numFmtId="41" fontId="19" fillId="0" borderId="0" xfId="0" applyNumberFormat="1" applyFont="1"/>
    <xf numFmtId="0" fontId="9" fillId="5" borderId="32" xfId="0" applyFont="1" applyFill="1" applyBorder="1" applyAlignment="1">
      <alignment horizontal="center" vertical="center"/>
    </xf>
    <xf numFmtId="1" fontId="9" fillId="5" borderId="32" xfId="0" applyNumberFormat="1" applyFont="1" applyFill="1" applyBorder="1" applyAlignment="1">
      <alignment horizontal="center" vertical="center"/>
    </xf>
    <xf numFmtId="0" fontId="9" fillId="9" borderId="11" xfId="0" applyFont="1" applyFill="1" applyBorder="1" applyAlignment="1">
      <alignment horizontal="center" vertical="center"/>
    </xf>
    <xf numFmtId="0" fontId="9" fillId="9" borderId="34" xfId="0" applyFont="1" applyFill="1" applyBorder="1" applyAlignment="1">
      <alignment horizontal="center" vertical="center"/>
    </xf>
    <xf numFmtId="0" fontId="9" fillId="5" borderId="35" xfId="0" applyFont="1" applyFill="1" applyBorder="1" applyAlignment="1">
      <alignment horizontal="center" vertical="center"/>
    </xf>
    <xf numFmtId="0" fontId="14" fillId="6" borderId="14" xfId="0" applyFont="1" applyFill="1" applyBorder="1" applyAlignment="1">
      <alignment horizontal="center"/>
    </xf>
    <xf numFmtId="0" fontId="4" fillId="8" borderId="36" xfId="0" applyFont="1" applyFill="1" applyBorder="1" applyAlignment="1">
      <alignment horizontal="left"/>
    </xf>
    <xf numFmtId="41" fontId="4" fillId="10" borderId="19" xfId="0" applyNumberFormat="1" applyFont="1" applyFill="1" applyBorder="1"/>
    <xf numFmtId="41" fontId="4" fillId="11" borderId="19" xfId="0" applyNumberFormat="1" applyFont="1" applyFill="1" applyBorder="1"/>
    <xf numFmtId="41" fontId="4" fillId="0" borderId="20" xfId="0" applyNumberFormat="1" applyFont="1" applyBorder="1"/>
    <xf numFmtId="0" fontId="16" fillId="5" borderId="24" xfId="0" applyFont="1" applyFill="1" applyBorder="1"/>
    <xf numFmtId="0" fontId="16" fillId="5" borderId="26" xfId="0" applyFont="1" applyFill="1" applyBorder="1" applyAlignment="1">
      <alignment horizontal="center"/>
    </xf>
    <xf numFmtId="41" fontId="16" fillId="5" borderId="37" xfId="0" applyNumberFormat="1" applyFont="1" applyFill="1" applyBorder="1"/>
    <xf numFmtId="41" fontId="16" fillId="5" borderId="24" xfId="0" applyNumberFormat="1" applyFont="1" applyFill="1" applyBorder="1"/>
    <xf numFmtId="41" fontId="16" fillId="5" borderId="27" xfId="0" applyNumberFormat="1" applyFont="1" applyFill="1" applyBorder="1"/>
    <xf numFmtId="41" fontId="4" fillId="0" borderId="0" xfId="0" applyNumberFormat="1" applyFont="1" applyAlignment="1">
      <alignment horizontal="center"/>
    </xf>
    <xf numFmtId="0" fontId="25" fillId="0" borderId="0" xfId="0" applyFont="1"/>
    <xf numFmtId="3" fontId="4" fillId="0" borderId="0" xfId="0" applyNumberFormat="1" applyFont="1" applyAlignment="1">
      <alignment horizontal="center"/>
    </xf>
    <xf numFmtId="41" fontId="7" fillId="0" borderId="0" xfId="0" applyNumberFormat="1" applyFont="1"/>
    <xf numFmtId="3" fontId="4" fillId="0" borderId="0" xfId="0" applyNumberFormat="1" applyFont="1" applyAlignment="1">
      <alignment horizontal="left"/>
    </xf>
    <xf numFmtId="165" fontId="26" fillId="0" borderId="0" xfId="0" applyNumberFormat="1" applyFont="1" applyAlignment="1">
      <alignment horizontal="center"/>
    </xf>
    <xf numFmtId="1" fontId="27" fillId="5" borderId="32" xfId="0" applyNumberFormat="1" applyFont="1" applyFill="1" applyBorder="1" applyAlignment="1">
      <alignment horizontal="center" vertical="center"/>
    </xf>
    <xf numFmtId="1" fontId="9" fillId="5" borderId="12" xfId="0" applyNumberFormat="1" applyFont="1" applyFill="1" applyBorder="1" applyAlignment="1">
      <alignment horizontal="center" vertical="center"/>
    </xf>
    <xf numFmtId="0" fontId="14" fillId="6" borderId="15" xfId="0" applyFont="1" applyFill="1" applyBorder="1" applyAlignment="1">
      <alignment horizontal="left"/>
    </xf>
    <xf numFmtId="0" fontId="14" fillId="6" borderId="43" xfId="0" applyFont="1" applyFill="1" applyBorder="1" applyAlignment="1">
      <alignment horizontal="center"/>
    </xf>
    <xf numFmtId="0" fontId="14" fillId="6" borderId="43" xfId="0" applyFont="1" applyFill="1" applyBorder="1" applyAlignment="1">
      <alignment horizontal="left"/>
    </xf>
    <xf numFmtId="41" fontId="4" fillId="0" borderId="17" xfId="0" applyNumberFormat="1" applyFont="1" applyBorder="1" applyAlignment="1">
      <alignment horizontal="center"/>
    </xf>
    <xf numFmtId="0" fontId="4" fillId="0" borderId="18" xfId="0" applyFont="1" applyBorder="1" applyAlignment="1">
      <alignment horizontal="center"/>
    </xf>
    <xf numFmtId="166" fontId="4" fillId="0" borderId="18" xfId="0" applyNumberFormat="1" applyFont="1" applyBorder="1" applyAlignment="1">
      <alignment horizontal="center"/>
    </xf>
    <xf numFmtId="41" fontId="4" fillId="0" borderId="19" xfId="0" applyNumberFormat="1" applyFont="1" applyBorder="1" applyAlignment="1">
      <alignment horizontal="left"/>
    </xf>
    <xf numFmtId="41" fontId="4" fillId="13" borderId="19" xfId="0" applyNumberFormat="1" applyFont="1" applyFill="1" applyBorder="1" applyAlignment="1">
      <alignment horizontal="center"/>
    </xf>
    <xf numFmtId="0" fontId="4" fillId="13" borderId="44" xfId="0" applyFont="1" applyFill="1" applyBorder="1" applyAlignment="1">
      <alignment horizontal="center"/>
    </xf>
    <xf numFmtId="0" fontId="4" fillId="0" borderId="45" xfId="0" applyFont="1" applyBorder="1" applyAlignment="1">
      <alignment horizontal="center"/>
    </xf>
    <xf numFmtId="0" fontId="4" fillId="0" borderId="46" xfId="0" applyFont="1" applyBorder="1" applyAlignment="1">
      <alignment horizontal="center"/>
    </xf>
    <xf numFmtId="0" fontId="4" fillId="0" borderId="47" xfId="0" applyFont="1" applyBorder="1" applyAlignment="1">
      <alignment horizontal="center"/>
    </xf>
    <xf numFmtId="0" fontId="4" fillId="0" borderId="48" xfId="0" applyFont="1" applyBorder="1" applyAlignment="1">
      <alignment horizontal="center"/>
    </xf>
    <xf numFmtId="0" fontId="4" fillId="0" borderId="49" xfId="0" applyFont="1" applyBorder="1" applyAlignment="1">
      <alignment horizontal="center"/>
    </xf>
    <xf numFmtId="0" fontId="4" fillId="0" borderId="50" xfId="0" applyFont="1" applyBorder="1" applyAlignment="1">
      <alignment horizontal="center"/>
    </xf>
    <xf numFmtId="0" fontId="4" fillId="13" borderId="20" xfId="0" applyFont="1" applyFill="1" applyBorder="1" applyAlignment="1">
      <alignment horizontal="center"/>
    </xf>
    <xf numFmtId="0" fontId="16" fillId="5" borderId="25" xfId="0" applyFont="1" applyFill="1" applyBorder="1"/>
    <xf numFmtId="41" fontId="16" fillId="5" borderId="26" xfId="0" applyNumberFormat="1" applyFont="1" applyFill="1" applyBorder="1" applyAlignment="1">
      <alignment horizontal="left"/>
    </xf>
    <xf numFmtId="3" fontId="16" fillId="5" borderId="26" xfId="0" applyNumberFormat="1" applyFont="1" applyFill="1" applyBorder="1" applyAlignment="1">
      <alignment horizontal="center"/>
    </xf>
    <xf numFmtId="167" fontId="26" fillId="0" borderId="0" xfId="0" applyNumberFormat="1" applyFont="1" applyAlignment="1">
      <alignment horizontal="center"/>
    </xf>
    <xf numFmtId="41" fontId="19" fillId="0" borderId="0" xfId="0" applyNumberFormat="1" applyFont="1" applyAlignment="1">
      <alignment horizontal="center"/>
    </xf>
    <xf numFmtId="168" fontId="14" fillId="6" borderId="14" xfId="0" applyNumberFormat="1" applyFont="1" applyFill="1" applyBorder="1" applyAlignment="1">
      <alignment horizontal="center"/>
    </xf>
    <xf numFmtId="37" fontId="4" fillId="0" borderId="52" xfId="0" applyNumberFormat="1" applyFont="1" applyBorder="1" applyAlignment="1">
      <alignment horizontal="center"/>
    </xf>
    <xf numFmtId="0" fontId="4" fillId="0" borderId="21" xfId="0" applyFont="1" applyBorder="1" applyAlignment="1">
      <alignment horizontal="center"/>
    </xf>
    <xf numFmtId="166" fontId="4" fillId="0" borderId="21" xfId="0" applyNumberFormat="1" applyFont="1" applyBorder="1" applyAlignment="1">
      <alignment horizontal="center"/>
    </xf>
    <xf numFmtId="0" fontId="4" fillId="8" borderId="53" xfId="0" applyFont="1" applyFill="1" applyBorder="1" applyAlignment="1">
      <alignment horizontal="left"/>
    </xf>
    <xf numFmtId="41" fontId="4" fillId="0" borderId="22" xfId="0" applyNumberFormat="1" applyFont="1" applyBorder="1" applyAlignment="1">
      <alignment horizontal="left"/>
    </xf>
    <xf numFmtId="37" fontId="4" fillId="0" borderId="54" xfId="0" applyNumberFormat="1" applyFont="1" applyBorder="1" applyAlignment="1">
      <alignment horizontal="center"/>
    </xf>
    <xf numFmtId="0" fontId="4" fillId="0" borderId="55" xfId="0" applyFont="1" applyBorder="1"/>
    <xf numFmtId="0" fontId="4" fillId="0" borderId="56" xfId="0" applyFont="1" applyBorder="1"/>
    <xf numFmtId="41" fontId="16" fillId="5" borderId="25" xfId="0" applyNumberFormat="1" applyFont="1" applyFill="1" applyBorder="1"/>
    <xf numFmtId="0" fontId="8" fillId="2" borderId="60" xfId="0" applyFont="1" applyFill="1" applyBorder="1" applyAlignment="1">
      <alignment horizontal="center" vertical="center"/>
    </xf>
    <xf numFmtId="0" fontId="18" fillId="0" borderId="0" xfId="0" applyFont="1" applyAlignment="1">
      <alignment horizontal="center" vertical="center"/>
    </xf>
    <xf numFmtId="0" fontId="19" fillId="2" borderId="61" xfId="0" applyFont="1" applyFill="1" applyBorder="1" applyAlignment="1">
      <alignment horizontal="center" vertical="center"/>
    </xf>
    <xf numFmtId="0" fontId="19" fillId="2" borderId="60" xfId="0" applyFont="1" applyFill="1" applyBorder="1" applyAlignment="1">
      <alignment horizontal="center" vertical="center"/>
    </xf>
    <xf numFmtId="0" fontId="19" fillId="2" borderId="62" xfId="0" applyFont="1" applyFill="1" applyBorder="1" applyAlignment="1">
      <alignment horizontal="center" vertical="center"/>
    </xf>
    <xf numFmtId="41" fontId="18" fillId="0" borderId="0" xfId="0" applyNumberFormat="1" applyFont="1" applyAlignment="1">
      <alignment horizontal="center" vertical="center"/>
    </xf>
    <xf numFmtId="0" fontId="28" fillId="2" borderId="61" xfId="0" applyFont="1" applyFill="1" applyBorder="1"/>
    <xf numFmtId="166" fontId="4" fillId="10" borderId="60" xfId="0" applyNumberFormat="1" applyFont="1" applyFill="1" applyBorder="1" applyAlignment="1">
      <alignment horizontal="center"/>
    </xf>
    <xf numFmtId="166" fontId="4" fillId="2" borderId="60" xfId="0" applyNumberFormat="1" applyFont="1" applyFill="1" applyBorder="1" applyAlignment="1">
      <alignment horizontal="center"/>
    </xf>
    <xf numFmtId="0" fontId="17" fillId="2" borderId="60" xfId="0" applyFont="1" applyFill="1" applyBorder="1"/>
    <xf numFmtId="0" fontId="4" fillId="2" borderId="60" xfId="0" applyFont="1" applyFill="1" applyBorder="1"/>
    <xf numFmtId="0" fontId="4" fillId="2" borderId="62" xfId="0" applyFont="1" applyFill="1" applyBorder="1"/>
    <xf numFmtId="0" fontId="18" fillId="0" borderId="0" xfId="0" applyFont="1" applyAlignment="1">
      <alignment horizontal="center"/>
    </xf>
    <xf numFmtId="166" fontId="18" fillId="0" borderId="0" xfId="0" applyNumberFormat="1" applyFont="1" applyAlignment="1">
      <alignment horizontal="center"/>
    </xf>
    <xf numFmtId="166" fontId="4" fillId="7" borderId="60" xfId="0" applyNumberFormat="1" applyFont="1" applyFill="1" applyBorder="1" applyAlignment="1">
      <alignment horizontal="center"/>
    </xf>
    <xf numFmtId="0" fontId="17" fillId="2" borderId="62" xfId="0" applyFont="1" applyFill="1" applyBorder="1"/>
    <xf numFmtId="166" fontId="5" fillId="0" borderId="0" xfId="0" applyNumberFormat="1" applyFont="1" applyAlignment="1">
      <alignment vertical="center"/>
    </xf>
    <xf numFmtId="166" fontId="17" fillId="14" borderId="60" xfId="0" applyNumberFormat="1" applyFont="1" applyFill="1" applyBorder="1" applyAlignment="1">
      <alignment horizontal="center"/>
    </xf>
    <xf numFmtId="0" fontId="19" fillId="2" borderId="61" xfId="0" applyFont="1" applyFill="1" applyBorder="1"/>
    <xf numFmtId="0" fontId="4" fillId="15" borderId="60" xfId="0" applyFont="1" applyFill="1" applyBorder="1" applyAlignment="1">
      <alignment horizontal="center"/>
    </xf>
    <xf numFmtId="0" fontId="4" fillId="2" borderId="60" xfId="0" applyFont="1" applyFill="1" applyBorder="1" applyAlignment="1">
      <alignment horizontal="center"/>
    </xf>
    <xf numFmtId="0" fontId="29" fillId="13" borderId="60" xfId="0" applyFont="1" applyFill="1" applyBorder="1" applyAlignment="1">
      <alignment horizontal="center"/>
    </xf>
    <xf numFmtId="41" fontId="4" fillId="2" borderId="60" xfId="0" applyNumberFormat="1" applyFont="1" applyFill="1" applyBorder="1" applyAlignment="1">
      <alignment horizontal="right"/>
    </xf>
    <xf numFmtId="3" fontId="4" fillId="2" borderId="60" xfId="0" applyNumberFormat="1" applyFont="1" applyFill="1" applyBorder="1" applyAlignment="1">
      <alignment horizontal="right"/>
    </xf>
    <xf numFmtId="0" fontId="4" fillId="11" borderId="60" xfId="0" applyFont="1" applyFill="1" applyBorder="1" applyAlignment="1">
      <alignment horizontal="center"/>
    </xf>
    <xf numFmtId="0" fontId="4" fillId="11" borderId="62" xfId="0" applyFont="1" applyFill="1" applyBorder="1" applyAlignment="1">
      <alignment horizontal="center"/>
    </xf>
    <xf numFmtId="0" fontId="30" fillId="2" borderId="61" xfId="0" applyFont="1" applyFill="1" applyBorder="1"/>
    <xf numFmtId="0" fontId="26" fillId="2" borderId="60" xfId="0" applyFont="1" applyFill="1" applyBorder="1" applyAlignment="1">
      <alignment horizontal="center" vertical="center"/>
    </xf>
    <xf numFmtId="0" fontId="26" fillId="2" borderId="61" xfId="0" applyFont="1" applyFill="1" applyBorder="1" applyAlignment="1">
      <alignment horizontal="center" vertical="center"/>
    </xf>
    <xf numFmtId="0" fontId="26" fillId="2" borderId="62" xfId="0" applyFont="1" applyFill="1" applyBorder="1" applyAlignment="1">
      <alignment horizontal="center" vertical="center"/>
    </xf>
    <xf numFmtId="0" fontId="31" fillId="2" borderId="61" xfId="0" applyFont="1" applyFill="1" applyBorder="1"/>
    <xf numFmtId="0" fontId="4" fillId="16" borderId="60" xfId="0" applyFont="1" applyFill="1" applyBorder="1" applyAlignment="1">
      <alignment horizontal="center"/>
    </xf>
    <xf numFmtId="0" fontId="4" fillId="2" borderId="66" xfId="0" applyFont="1" applyFill="1" applyBorder="1"/>
    <xf numFmtId="0" fontId="4" fillId="2" borderId="67" xfId="0" applyFont="1" applyFill="1" applyBorder="1"/>
    <xf numFmtId="0" fontId="4" fillId="2" borderId="68" xfId="0" applyFont="1" applyFill="1" applyBorder="1"/>
    <xf numFmtId="0" fontId="4" fillId="2" borderId="61" xfId="0" applyFont="1" applyFill="1" applyBorder="1"/>
    <xf numFmtId="0" fontId="5" fillId="0" borderId="0" xfId="0" applyFont="1" applyAlignment="1">
      <alignment vertical="center"/>
    </xf>
    <xf numFmtId="166" fontId="5" fillId="0" borderId="0" xfId="0" applyNumberFormat="1" applyFont="1"/>
    <xf numFmtId="0" fontId="1" fillId="2" borderId="0" xfId="0" applyFont="1" applyFill="1" applyAlignment="1">
      <alignment horizontal="left"/>
    </xf>
    <xf numFmtId="0" fontId="0" fillId="0" borderId="0" xfId="0"/>
    <xf numFmtId="0" fontId="3" fillId="0" borderId="0" xfId="0" applyFont="1" applyAlignment="1">
      <alignment horizontal="center"/>
    </xf>
    <xf numFmtId="164" fontId="9" fillId="5" borderId="2" xfId="0" applyNumberFormat="1" applyFont="1" applyFill="1" applyBorder="1" applyAlignment="1">
      <alignment horizontal="center" vertical="center"/>
    </xf>
    <xf numFmtId="0" fontId="11" fillId="0" borderId="8" xfId="0" applyFont="1" applyBorder="1"/>
    <xf numFmtId="0" fontId="9" fillId="5" borderId="3" xfId="0" applyFont="1" applyFill="1" applyBorder="1" applyAlignment="1">
      <alignment horizontal="center" vertical="center"/>
    </xf>
    <xf numFmtId="0" fontId="11" fillId="0" borderId="9" xfId="0" applyFont="1" applyBorder="1"/>
    <xf numFmtId="0" fontId="9" fillId="5" borderId="5" xfId="0" applyFont="1" applyFill="1" applyBorder="1" applyAlignment="1">
      <alignment horizontal="center" vertical="center"/>
    </xf>
    <xf numFmtId="0" fontId="11" fillId="0" borderId="6" xfId="0" applyFont="1" applyBorder="1"/>
    <xf numFmtId="0" fontId="12" fillId="5" borderId="3" xfId="0" applyFont="1" applyFill="1" applyBorder="1" applyAlignment="1">
      <alignment horizontal="center" vertical="center"/>
    </xf>
    <xf numFmtId="0" fontId="9" fillId="5" borderId="7" xfId="0" applyFont="1" applyFill="1" applyBorder="1" applyAlignment="1">
      <alignment horizontal="center" vertical="center" wrapText="1"/>
    </xf>
    <xf numFmtId="0" fontId="11" fillId="0" borderId="13" xfId="0" applyFont="1" applyBorder="1"/>
    <xf numFmtId="0" fontId="22" fillId="5" borderId="3" xfId="0" applyFont="1" applyFill="1" applyBorder="1" applyAlignment="1">
      <alignment horizontal="center" vertical="center" wrapText="1"/>
    </xf>
    <xf numFmtId="0" fontId="21" fillId="5" borderId="3" xfId="0" applyFont="1" applyFill="1" applyBorder="1" applyAlignment="1">
      <alignment horizontal="center" vertical="center"/>
    </xf>
    <xf numFmtId="0" fontId="9" fillId="9" borderId="28" xfId="0" applyFont="1" applyFill="1" applyBorder="1" applyAlignment="1">
      <alignment horizontal="center" vertical="center"/>
    </xf>
    <xf numFmtId="0" fontId="11" fillId="0" borderId="33" xfId="0" applyFont="1" applyBorder="1"/>
    <xf numFmtId="0" fontId="9" fillId="9" borderId="3" xfId="0" applyFont="1" applyFill="1" applyBorder="1" applyAlignment="1">
      <alignment horizontal="center" vertical="center"/>
    </xf>
    <xf numFmtId="0" fontId="9" fillId="9" borderId="5" xfId="0" applyFont="1" applyFill="1" applyBorder="1" applyAlignment="1">
      <alignment horizontal="center" vertical="center"/>
    </xf>
    <xf numFmtId="0" fontId="11" fillId="0" borderId="29" xfId="0" applyFont="1" applyBorder="1"/>
    <xf numFmtId="0" fontId="11" fillId="0" borderId="30" xfId="0" applyFont="1" applyBorder="1"/>
    <xf numFmtId="0" fontId="9" fillId="5" borderId="31" xfId="0" applyFont="1" applyFill="1" applyBorder="1" applyAlignment="1">
      <alignment horizontal="center" vertical="center"/>
    </xf>
    <xf numFmtId="0" fontId="23" fillId="12" borderId="0" xfId="0" applyFont="1" applyFill="1" applyAlignment="1">
      <alignment vertical="center" wrapText="1"/>
    </xf>
    <xf numFmtId="0" fontId="9" fillId="5" borderId="2" xfId="0" applyFont="1" applyFill="1" applyBorder="1" applyAlignment="1">
      <alignment horizontal="center" vertical="center"/>
    </xf>
    <xf numFmtId="0" fontId="9" fillId="5" borderId="7" xfId="0" applyFont="1" applyFill="1" applyBorder="1" applyAlignment="1">
      <alignment horizontal="center" vertical="center"/>
    </xf>
    <xf numFmtId="3" fontId="9" fillId="5" borderId="3" xfId="0" applyNumberFormat="1"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11" fillId="0" borderId="42" xfId="0" applyFont="1" applyBorder="1"/>
    <xf numFmtId="0" fontId="24" fillId="8" borderId="0" xfId="0" applyFont="1" applyFill="1" applyAlignment="1">
      <alignment vertical="center" wrapText="1"/>
    </xf>
    <xf numFmtId="0" fontId="9" fillId="5" borderId="39" xfId="0" applyFont="1" applyFill="1" applyBorder="1" applyAlignment="1">
      <alignment horizontal="center" vertical="center"/>
    </xf>
    <xf numFmtId="0" fontId="11" fillId="0" borderId="40" xfId="0" applyFont="1" applyBorder="1"/>
    <xf numFmtId="0" fontId="11" fillId="0" borderId="41" xfId="0" applyFont="1" applyBorder="1"/>
    <xf numFmtId="0" fontId="9" fillId="5" borderId="51" xfId="0" applyFont="1" applyFill="1" applyBorder="1" applyAlignment="1">
      <alignment horizontal="center" vertical="center"/>
    </xf>
    <xf numFmtId="0" fontId="8" fillId="2" borderId="57" xfId="0" applyFont="1" applyFill="1" applyBorder="1" applyAlignment="1">
      <alignment horizontal="center" vertical="center"/>
    </xf>
    <xf numFmtId="0" fontId="11" fillId="0" borderId="58" xfId="0" applyFont="1" applyBorder="1"/>
    <xf numFmtId="0" fontId="11" fillId="0" borderId="59" xfId="0" applyFont="1" applyBorder="1"/>
    <xf numFmtId="0" fontId="26" fillId="2" borderId="63" xfId="0" applyFont="1" applyFill="1" applyBorder="1" applyAlignment="1">
      <alignment horizontal="center" vertical="center"/>
    </xf>
    <xf numFmtId="0" fontId="11" fillId="0" borderId="64" xfId="0" applyFont="1" applyBorder="1"/>
    <xf numFmtId="0" fontId="11" fillId="0" borderId="65" xfId="0" applyFont="1" applyBorder="1"/>
    <xf numFmtId="0" fontId="32" fillId="2" borderId="63" xfId="0" applyFont="1" applyFill="1" applyBorder="1" applyAlignment="1">
      <alignment wrapText="1"/>
    </xf>
  </cellXfs>
  <cellStyles count="1">
    <cellStyle name="Normal" xfId="0" builtinId="0"/>
  </cellStyles>
  <dxfs count="10">
    <dxf>
      <fill>
        <patternFill patternType="solid">
          <fgColor rgb="FFFF0000"/>
          <bgColor rgb="FFFF0000"/>
        </patternFill>
      </fill>
    </dxf>
    <dxf>
      <font>
        <color rgb="FF0000FF"/>
      </font>
      <fill>
        <patternFill patternType="none"/>
      </fill>
    </dxf>
    <dxf>
      <font>
        <color rgb="FF0000FF"/>
      </font>
      <fill>
        <patternFill patternType="none"/>
      </fill>
    </dxf>
    <dxf>
      <font>
        <color rgb="FF0000FF"/>
      </font>
      <fill>
        <patternFill patternType="solid">
          <fgColor rgb="FFFF0000"/>
          <bgColor rgb="FFFF0000"/>
        </patternFill>
      </fill>
    </dxf>
    <dxf>
      <fill>
        <patternFill patternType="solid">
          <fgColor rgb="FFFF0000"/>
          <bgColor rgb="FFFF0000"/>
        </patternFill>
      </fill>
    </dxf>
    <dxf>
      <font>
        <color rgb="FF0000FF"/>
      </font>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000000"/>
          <bgColor rgb="FF000000"/>
        </patternFill>
      </fill>
    </dxf>
    <dxf>
      <fill>
        <patternFill patternType="solid">
          <fgColor rgb="FF0000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1EC693"/>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https://fastwork.vn/fastwork-crm/"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hyperlink" Target="https://fastwork.vn/fastsale/?utm_source=website&amp;utm_campaign=exce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FF"/>
  </sheetPr>
  <dimension ref="A1:Z1001"/>
  <sheetViews>
    <sheetView workbookViewId="0">
      <pane ySplit="7" topLeftCell="A8" activePane="bottomLeft" state="frozen"/>
      <selection pane="bottomLeft" activeCell="R26" sqref="R26"/>
    </sheetView>
  </sheetViews>
  <sheetFormatPr defaultColWidth="12.5703125" defaultRowHeight="15" customHeight="1" x14ac:dyDescent="0.2"/>
  <cols>
    <col min="1" max="1" width="1.5703125" customWidth="1"/>
    <col min="2" max="2" width="1.7109375" customWidth="1"/>
    <col min="3" max="7" width="9.140625" customWidth="1"/>
    <col min="8" max="8" width="30.85546875" customWidth="1"/>
    <col min="9" max="15" width="9.140625" customWidth="1"/>
    <col min="16" max="17" width="9.140625" hidden="1" customWidth="1"/>
    <col min="18" max="26" width="8" customWidth="1"/>
  </cols>
  <sheetData>
    <row r="1" spans="1:26" ht="18.75" x14ac:dyDescent="0.3">
      <c r="A1" s="148" t="s">
        <v>0</v>
      </c>
      <c r="B1" s="149"/>
      <c r="C1" s="149"/>
      <c r="D1" s="149"/>
      <c r="E1" s="149"/>
      <c r="F1" s="149"/>
      <c r="G1" s="149"/>
      <c r="H1" s="149"/>
      <c r="I1" s="1"/>
      <c r="J1" s="2"/>
      <c r="K1" s="2"/>
      <c r="L1" s="2"/>
      <c r="M1" s="2"/>
      <c r="N1" s="2"/>
      <c r="O1" s="2"/>
      <c r="P1" s="2"/>
      <c r="Q1" s="2"/>
      <c r="R1" s="2"/>
      <c r="S1" s="2"/>
      <c r="T1" s="2"/>
      <c r="U1" s="2"/>
      <c r="V1" s="2"/>
      <c r="W1" s="2"/>
      <c r="X1" s="2"/>
      <c r="Y1" s="2"/>
      <c r="Z1" s="2"/>
    </row>
    <row r="2" spans="1:26" x14ac:dyDescent="0.25">
      <c r="A2" s="3" t="s">
        <v>1</v>
      </c>
      <c r="B2" s="4"/>
      <c r="C2" s="5"/>
      <c r="D2" s="4"/>
      <c r="E2" s="4"/>
      <c r="F2" s="4"/>
      <c r="G2" s="3"/>
      <c r="H2" s="4" t="s">
        <v>2</v>
      </c>
      <c r="I2" s="3">
        <v>2008</v>
      </c>
      <c r="J2" s="4"/>
      <c r="K2" s="4"/>
      <c r="L2" s="4"/>
      <c r="M2" s="4"/>
      <c r="N2" s="4"/>
      <c r="O2" s="4"/>
      <c r="P2" s="4">
        <v>2008</v>
      </c>
      <c r="Q2" s="4" t="s">
        <v>3</v>
      </c>
      <c r="R2" s="4"/>
      <c r="S2" s="4"/>
      <c r="T2" s="4"/>
      <c r="U2" s="4"/>
      <c r="V2" s="4"/>
      <c r="W2" s="4"/>
      <c r="X2" s="4"/>
      <c r="Y2" s="4"/>
      <c r="Z2" s="4"/>
    </row>
    <row r="3" spans="1:26" x14ac:dyDescent="0.25">
      <c r="A3" s="6" t="s">
        <v>4</v>
      </c>
      <c r="B3" s="6"/>
      <c r="C3" s="7"/>
      <c r="D3" s="6"/>
      <c r="E3" s="6"/>
      <c r="F3" s="6"/>
      <c r="G3" s="6"/>
      <c r="H3" s="6"/>
      <c r="I3" s="6"/>
      <c r="J3" s="6"/>
      <c r="K3" s="6"/>
      <c r="L3" s="6"/>
      <c r="M3" s="6"/>
      <c r="N3" s="6"/>
      <c r="O3" s="6"/>
      <c r="P3" s="4">
        <v>2009</v>
      </c>
      <c r="Q3" s="4" t="s">
        <v>5</v>
      </c>
      <c r="R3" s="6"/>
      <c r="S3" s="6"/>
      <c r="T3" s="6"/>
      <c r="U3" s="6"/>
      <c r="V3" s="6"/>
      <c r="W3" s="6"/>
      <c r="X3" s="6"/>
      <c r="Y3" s="6"/>
      <c r="Z3" s="6"/>
    </row>
    <row r="4" spans="1:26" x14ac:dyDescent="0.25">
      <c r="A4" s="6"/>
      <c r="B4" s="6" t="s">
        <v>6</v>
      </c>
      <c r="C4" s="7"/>
      <c r="D4" s="6"/>
      <c r="E4" s="6"/>
      <c r="F4" s="6"/>
      <c r="G4" s="6"/>
      <c r="H4" s="6"/>
      <c r="I4" s="6"/>
      <c r="J4" s="6"/>
      <c r="K4" s="6"/>
      <c r="L4" s="6"/>
      <c r="M4" s="6"/>
      <c r="N4" s="6"/>
      <c r="O4" s="6"/>
      <c r="P4" s="4">
        <v>2010</v>
      </c>
      <c r="Q4" s="6"/>
      <c r="R4" s="6"/>
      <c r="S4" s="6"/>
      <c r="T4" s="6"/>
      <c r="U4" s="6"/>
      <c r="V4" s="6"/>
      <c r="W4" s="6"/>
      <c r="X4" s="6"/>
      <c r="Y4" s="6"/>
      <c r="Z4" s="6"/>
    </row>
    <row r="5" spans="1:26" x14ac:dyDescent="0.25">
      <c r="A5" s="6"/>
      <c r="B5" s="6" t="s">
        <v>7</v>
      </c>
      <c r="C5" s="7"/>
      <c r="D5" s="6"/>
      <c r="E5" s="6"/>
      <c r="F5" s="6"/>
      <c r="G5" s="6"/>
      <c r="H5" s="6"/>
      <c r="I5" s="6"/>
      <c r="J5" s="6"/>
      <c r="K5" s="6"/>
      <c r="L5" s="6"/>
      <c r="M5" s="6"/>
      <c r="N5" s="6"/>
      <c r="O5" s="6"/>
      <c r="P5" s="4">
        <v>2011</v>
      </c>
      <c r="Q5" s="6"/>
      <c r="R5" s="6"/>
      <c r="S5" s="6"/>
      <c r="T5" s="6"/>
      <c r="U5" s="6"/>
      <c r="V5" s="6"/>
      <c r="W5" s="6"/>
      <c r="X5" s="6"/>
      <c r="Y5" s="6"/>
      <c r="Z5" s="6"/>
    </row>
    <row r="6" spans="1:26" x14ac:dyDescent="0.25">
      <c r="A6" s="6"/>
      <c r="B6" s="6" t="s">
        <v>8</v>
      </c>
      <c r="C6" s="7"/>
      <c r="D6" s="6"/>
      <c r="E6" s="6"/>
      <c r="F6" s="6"/>
      <c r="G6" s="6"/>
      <c r="H6" s="6"/>
      <c r="I6" s="6"/>
      <c r="J6" s="6"/>
      <c r="K6" s="6"/>
      <c r="L6" s="6"/>
      <c r="M6" s="6"/>
      <c r="N6" s="6"/>
      <c r="O6" s="6"/>
      <c r="P6" s="4">
        <v>2012</v>
      </c>
      <c r="Q6" s="6"/>
      <c r="R6" s="6"/>
      <c r="S6" s="6"/>
      <c r="T6" s="6"/>
      <c r="U6" s="6"/>
      <c r="V6" s="6"/>
      <c r="W6" s="6"/>
      <c r="X6" s="6"/>
      <c r="Y6" s="6"/>
      <c r="Z6" s="6"/>
    </row>
    <row r="7" spans="1:26" x14ac:dyDescent="0.25">
      <c r="A7" s="6" t="s">
        <v>9</v>
      </c>
      <c r="B7" s="6"/>
      <c r="C7" s="7"/>
      <c r="D7" s="6"/>
      <c r="E7" s="6"/>
      <c r="F7" s="4" t="s">
        <v>10</v>
      </c>
      <c r="G7" s="8" t="s">
        <v>5</v>
      </c>
      <c r="H7" s="6"/>
      <c r="I7" s="6"/>
      <c r="J7" s="6"/>
      <c r="K7" s="6"/>
      <c r="L7" s="6"/>
      <c r="M7" s="6"/>
      <c r="N7" s="6"/>
      <c r="O7" s="6"/>
      <c r="P7" s="4">
        <v>2013</v>
      </c>
      <c r="Q7" s="6"/>
      <c r="R7" s="6"/>
      <c r="S7" s="6"/>
      <c r="T7" s="6"/>
      <c r="U7" s="6"/>
      <c r="V7" s="6"/>
      <c r="W7" s="6"/>
      <c r="X7" s="6"/>
      <c r="Y7" s="6"/>
      <c r="Z7" s="6"/>
    </row>
    <row r="8" spans="1:26" x14ac:dyDescent="0.25">
      <c r="A8" s="6"/>
      <c r="B8" s="6" t="s">
        <v>11</v>
      </c>
      <c r="C8" s="7"/>
      <c r="D8" s="6"/>
      <c r="E8" s="6"/>
      <c r="F8" s="6"/>
      <c r="G8" s="6"/>
      <c r="H8" s="6"/>
      <c r="I8" s="6"/>
      <c r="J8" s="6"/>
      <c r="K8" s="6"/>
      <c r="L8" s="6"/>
      <c r="M8" s="6"/>
      <c r="N8" s="6"/>
      <c r="O8" s="6"/>
      <c r="P8" s="4">
        <v>2014</v>
      </c>
      <c r="Q8" s="6"/>
      <c r="R8" s="6"/>
      <c r="S8" s="6"/>
      <c r="T8" s="6"/>
      <c r="U8" s="6"/>
      <c r="V8" s="6"/>
      <c r="W8" s="6"/>
      <c r="X8" s="6"/>
      <c r="Y8" s="6"/>
      <c r="Z8" s="6"/>
    </row>
    <row r="9" spans="1:26" x14ac:dyDescent="0.25">
      <c r="A9" s="6"/>
      <c r="B9" s="6"/>
      <c r="C9" s="7" t="s">
        <v>12</v>
      </c>
      <c r="D9" s="6"/>
      <c r="E9" s="6"/>
      <c r="F9" s="6"/>
      <c r="G9" s="6"/>
      <c r="H9" s="6"/>
      <c r="I9" s="6"/>
      <c r="J9" s="6"/>
      <c r="K9" s="6"/>
      <c r="L9" s="6"/>
      <c r="M9" s="6"/>
      <c r="N9" s="6"/>
      <c r="O9" s="6"/>
      <c r="P9" s="4">
        <v>2015</v>
      </c>
      <c r="Q9" s="6"/>
      <c r="R9" s="6"/>
      <c r="S9" s="6"/>
      <c r="T9" s="6"/>
      <c r="U9" s="6"/>
      <c r="V9" s="6"/>
      <c r="W9" s="6"/>
      <c r="X9" s="6"/>
      <c r="Y9" s="6"/>
      <c r="Z9" s="6"/>
    </row>
    <row r="10" spans="1:26" x14ac:dyDescent="0.25">
      <c r="A10" s="6"/>
      <c r="B10" s="6"/>
      <c r="C10" s="7" t="s">
        <v>13</v>
      </c>
      <c r="D10" s="6"/>
      <c r="E10" s="6"/>
      <c r="F10" s="6"/>
      <c r="G10" s="6"/>
      <c r="H10" s="6"/>
      <c r="I10" s="6"/>
      <c r="J10" s="6"/>
      <c r="K10" s="6"/>
      <c r="L10" s="6"/>
      <c r="M10" s="6"/>
      <c r="N10" s="6"/>
      <c r="O10" s="6"/>
      <c r="P10" s="4">
        <v>2016</v>
      </c>
      <c r="Q10" s="6"/>
      <c r="R10" s="6"/>
      <c r="S10" s="6"/>
      <c r="T10" s="6"/>
      <c r="U10" s="6"/>
      <c r="V10" s="6"/>
      <c r="W10" s="6"/>
      <c r="X10" s="6"/>
      <c r="Y10" s="6"/>
      <c r="Z10" s="6"/>
    </row>
    <row r="11" spans="1:26" x14ac:dyDescent="0.25">
      <c r="A11" s="6"/>
      <c r="B11" s="6"/>
      <c r="C11" s="7" t="s">
        <v>14</v>
      </c>
      <c r="D11" s="6"/>
      <c r="E11" s="6"/>
      <c r="F11" s="6"/>
      <c r="G11" s="6"/>
      <c r="H11" s="6"/>
      <c r="I11" s="6"/>
      <c r="J11" s="6"/>
      <c r="K11" s="6"/>
      <c r="L11" s="6"/>
      <c r="M11" s="6"/>
      <c r="N11" s="6"/>
      <c r="O11" s="6"/>
      <c r="P11" s="4">
        <v>2017</v>
      </c>
      <c r="Q11" s="6"/>
      <c r="R11" s="6"/>
      <c r="S11" s="6"/>
      <c r="T11" s="6"/>
      <c r="U11" s="6"/>
      <c r="V11" s="6"/>
      <c r="W11" s="6"/>
      <c r="X11" s="6"/>
      <c r="Y11" s="6"/>
      <c r="Z11" s="6"/>
    </row>
    <row r="12" spans="1:26" x14ac:dyDescent="0.25">
      <c r="A12" s="6"/>
      <c r="B12" s="6"/>
      <c r="C12" s="7" t="s">
        <v>15</v>
      </c>
      <c r="D12" s="6"/>
      <c r="E12" s="6"/>
      <c r="F12" s="6"/>
      <c r="G12" s="6"/>
      <c r="H12" s="6"/>
      <c r="I12" s="6"/>
      <c r="J12" s="6"/>
      <c r="K12" s="6"/>
      <c r="L12" s="6"/>
      <c r="M12" s="6"/>
      <c r="N12" s="6"/>
      <c r="O12" s="6"/>
      <c r="P12" s="4">
        <v>2018</v>
      </c>
      <c r="Q12" s="6"/>
      <c r="R12" s="6"/>
      <c r="S12" s="6"/>
      <c r="T12" s="6"/>
      <c r="U12" s="6"/>
      <c r="V12" s="6"/>
      <c r="W12" s="6"/>
      <c r="X12" s="6"/>
      <c r="Y12" s="6"/>
      <c r="Z12" s="6"/>
    </row>
    <row r="13" spans="1:26" x14ac:dyDescent="0.25">
      <c r="A13" s="6"/>
      <c r="B13" s="6"/>
      <c r="C13" s="7" t="s">
        <v>16</v>
      </c>
      <c r="D13" s="6"/>
      <c r="E13" s="6"/>
      <c r="F13" s="6"/>
      <c r="G13" s="6"/>
      <c r="H13" s="6"/>
      <c r="I13" s="6"/>
      <c r="J13" s="6"/>
      <c r="K13" s="6"/>
      <c r="L13" s="6"/>
      <c r="M13" s="6"/>
      <c r="N13" s="6"/>
      <c r="O13" s="6"/>
      <c r="P13" s="4">
        <v>2019</v>
      </c>
      <c r="Q13" s="6"/>
      <c r="R13" s="6"/>
      <c r="S13" s="6"/>
      <c r="T13" s="6"/>
      <c r="U13" s="6"/>
      <c r="V13" s="6"/>
      <c r="W13" s="6"/>
      <c r="X13" s="6"/>
      <c r="Y13" s="6"/>
      <c r="Z13" s="6"/>
    </row>
    <row r="14" spans="1:26" x14ac:dyDescent="0.25">
      <c r="A14" s="6"/>
      <c r="B14" s="6"/>
      <c r="C14" s="7" t="s">
        <v>17</v>
      </c>
      <c r="D14" s="6"/>
      <c r="E14" s="6"/>
      <c r="F14" s="6"/>
      <c r="G14" s="6"/>
      <c r="H14" s="6"/>
      <c r="I14" s="6"/>
      <c r="J14" s="6"/>
      <c r="K14" s="6"/>
      <c r="L14" s="6"/>
      <c r="M14" s="6"/>
      <c r="N14" s="6"/>
      <c r="O14" s="6"/>
      <c r="P14" s="4">
        <v>2020</v>
      </c>
      <c r="Q14" s="6"/>
      <c r="R14" s="6"/>
      <c r="S14" s="6"/>
      <c r="T14" s="6"/>
      <c r="U14" s="6"/>
      <c r="V14" s="6"/>
      <c r="W14" s="6"/>
      <c r="X14" s="6"/>
      <c r="Y14" s="6"/>
      <c r="Z14" s="6"/>
    </row>
    <row r="15" spans="1:26" x14ac:dyDescent="0.25">
      <c r="A15" s="6"/>
      <c r="B15" s="6"/>
      <c r="C15" s="7" t="s">
        <v>18</v>
      </c>
      <c r="D15" s="6"/>
      <c r="E15" s="6"/>
      <c r="F15" s="6"/>
      <c r="G15" s="6"/>
      <c r="H15" s="6"/>
      <c r="I15" s="6"/>
      <c r="J15" s="6"/>
      <c r="K15" s="6"/>
      <c r="L15" s="6"/>
      <c r="M15" s="6"/>
      <c r="N15" s="6"/>
      <c r="O15" s="6"/>
      <c r="P15" s="4">
        <v>2021</v>
      </c>
      <c r="Q15" s="6"/>
      <c r="R15" s="6"/>
      <c r="S15" s="6"/>
      <c r="T15" s="6"/>
      <c r="U15" s="6"/>
      <c r="V15" s="6"/>
      <c r="W15" s="6"/>
      <c r="X15" s="6"/>
      <c r="Y15" s="6"/>
      <c r="Z15" s="6"/>
    </row>
    <row r="16" spans="1:26" x14ac:dyDescent="0.25">
      <c r="A16" s="6"/>
      <c r="B16" s="6"/>
      <c r="C16" s="7" t="s">
        <v>19</v>
      </c>
      <c r="D16" s="6"/>
      <c r="E16" s="6"/>
      <c r="F16" s="6"/>
      <c r="G16" s="6"/>
      <c r="H16" s="6"/>
      <c r="I16" s="6"/>
      <c r="J16" s="6"/>
      <c r="K16" s="6"/>
      <c r="L16" s="6"/>
      <c r="M16" s="6"/>
      <c r="N16" s="6"/>
      <c r="O16" s="6"/>
      <c r="P16" s="4">
        <v>2022</v>
      </c>
      <c r="Q16" s="6"/>
      <c r="R16" s="6"/>
      <c r="S16" s="6"/>
      <c r="T16" s="6"/>
      <c r="U16" s="6"/>
      <c r="V16" s="6"/>
      <c r="W16" s="6"/>
      <c r="X16" s="6"/>
      <c r="Y16" s="6"/>
      <c r="Z16" s="6"/>
    </row>
    <row r="17" spans="1:26" x14ac:dyDescent="0.25">
      <c r="A17" s="6"/>
      <c r="B17" s="6"/>
      <c r="C17" s="7" t="s">
        <v>20</v>
      </c>
      <c r="D17" s="6"/>
      <c r="E17" s="6"/>
      <c r="F17" s="6"/>
      <c r="G17" s="6"/>
      <c r="H17" s="6"/>
      <c r="I17" s="6"/>
      <c r="J17" s="6"/>
      <c r="K17" s="6"/>
      <c r="L17" s="6"/>
      <c r="M17" s="6"/>
      <c r="N17" s="6"/>
      <c r="O17" s="6"/>
      <c r="P17" s="4">
        <v>2023</v>
      </c>
      <c r="Q17" s="6"/>
      <c r="R17" s="6"/>
      <c r="S17" s="6"/>
      <c r="T17" s="6"/>
      <c r="U17" s="6"/>
      <c r="V17" s="6"/>
      <c r="W17" s="6"/>
      <c r="X17" s="6"/>
      <c r="Y17" s="6"/>
      <c r="Z17" s="6"/>
    </row>
    <row r="18" spans="1:26" x14ac:dyDescent="0.25">
      <c r="A18" s="6"/>
      <c r="B18" s="6"/>
      <c r="C18" s="7" t="s">
        <v>21</v>
      </c>
      <c r="D18" s="6"/>
      <c r="E18" s="6"/>
      <c r="F18" s="6"/>
      <c r="G18" s="6"/>
      <c r="H18" s="6"/>
      <c r="I18" s="6"/>
      <c r="J18" s="6"/>
      <c r="K18" s="6"/>
      <c r="L18" s="6"/>
      <c r="M18" s="6"/>
      <c r="N18" s="6"/>
      <c r="O18" s="6"/>
      <c r="P18" s="4">
        <v>2024</v>
      </c>
      <c r="Q18" s="6"/>
      <c r="R18" s="6"/>
      <c r="S18" s="6"/>
      <c r="T18" s="6"/>
      <c r="U18" s="6"/>
      <c r="V18" s="6"/>
      <c r="W18" s="6"/>
      <c r="X18" s="6"/>
      <c r="Y18" s="6"/>
      <c r="Z18" s="6"/>
    </row>
    <row r="19" spans="1:26" x14ac:dyDescent="0.25">
      <c r="A19" s="6"/>
      <c r="B19" s="6"/>
      <c r="C19" s="7" t="s">
        <v>22</v>
      </c>
      <c r="D19" s="6"/>
      <c r="E19" s="6"/>
      <c r="F19" s="6"/>
      <c r="G19" s="6"/>
      <c r="H19" s="6"/>
      <c r="I19" s="6"/>
      <c r="J19" s="6"/>
      <c r="K19" s="6"/>
      <c r="L19" s="6"/>
      <c r="M19" s="6"/>
      <c r="N19" s="6"/>
      <c r="O19" s="6"/>
      <c r="P19" s="4">
        <v>2025</v>
      </c>
      <c r="Q19" s="6"/>
      <c r="R19" s="6"/>
      <c r="S19" s="6"/>
      <c r="T19" s="6"/>
      <c r="U19" s="6"/>
      <c r="V19" s="6"/>
      <c r="W19" s="6"/>
      <c r="X19" s="6"/>
      <c r="Y19" s="6"/>
      <c r="Z19" s="6"/>
    </row>
    <row r="20" spans="1:26" x14ac:dyDescent="0.25">
      <c r="A20" s="6"/>
      <c r="B20" s="6"/>
      <c r="C20" s="7" t="s">
        <v>23</v>
      </c>
      <c r="D20" s="6"/>
      <c r="E20" s="6"/>
      <c r="F20" s="6"/>
      <c r="G20" s="6"/>
      <c r="H20" s="6"/>
      <c r="I20" s="6"/>
      <c r="J20" s="6"/>
      <c r="K20" s="6"/>
      <c r="L20" s="6"/>
      <c r="M20" s="6"/>
      <c r="N20" s="6"/>
      <c r="O20" s="6"/>
      <c r="P20" s="4">
        <v>2026</v>
      </c>
      <c r="Q20" s="6"/>
      <c r="R20" s="6"/>
      <c r="S20" s="6"/>
      <c r="T20" s="6"/>
      <c r="U20" s="6"/>
      <c r="V20" s="6"/>
      <c r="W20" s="6"/>
      <c r="X20" s="6"/>
      <c r="Y20" s="6"/>
      <c r="Z20" s="6"/>
    </row>
    <row r="21" spans="1:26" x14ac:dyDescent="0.25">
      <c r="A21" s="6"/>
      <c r="B21" s="6"/>
      <c r="C21" s="7" t="s">
        <v>24</v>
      </c>
      <c r="D21" s="6"/>
      <c r="E21" s="6"/>
      <c r="F21" s="6"/>
      <c r="G21" s="6"/>
      <c r="H21" s="6"/>
      <c r="I21" s="6"/>
      <c r="J21" s="6"/>
      <c r="K21" s="6"/>
      <c r="L21" s="6"/>
      <c r="M21" s="6"/>
      <c r="N21" s="6"/>
      <c r="O21" s="6"/>
      <c r="P21" s="4">
        <v>2027</v>
      </c>
      <c r="Q21" s="6"/>
      <c r="R21" s="6"/>
      <c r="S21" s="6"/>
      <c r="T21" s="6"/>
      <c r="U21" s="6"/>
      <c r="V21" s="6"/>
      <c r="W21" s="6"/>
      <c r="X21" s="6"/>
      <c r="Y21" s="6"/>
      <c r="Z21" s="6"/>
    </row>
    <row r="22" spans="1:26" ht="15.75" customHeight="1" x14ac:dyDescent="0.25">
      <c r="A22" s="6"/>
      <c r="B22" s="6"/>
      <c r="C22" s="7" t="s">
        <v>25</v>
      </c>
      <c r="D22" s="6"/>
      <c r="E22" s="6"/>
      <c r="F22" s="6"/>
      <c r="G22" s="6"/>
      <c r="H22" s="6"/>
      <c r="I22" s="6"/>
      <c r="J22" s="6"/>
      <c r="K22" s="6"/>
      <c r="L22" s="6"/>
      <c r="M22" s="6"/>
      <c r="N22" s="6"/>
      <c r="O22" s="6"/>
      <c r="P22" s="4">
        <v>2028</v>
      </c>
      <c r="Q22" s="6"/>
      <c r="R22" s="6"/>
      <c r="S22" s="6"/>
      <c r="T22" s="6"/>
      <c r="U22" s="6"/>
      <c r="V22" s="6"/>
      <c r="W22" s="6"/>
      <c r="X22" s="6"/>
      <c r="Y22" s="6"/>
      <c r="Z22" s="6"/>
    </row>
    <row r="23" spans="1:26" ht="15.75" customHeight="1" x14ac:dyDescent="0.25">
      <c r="A23" s="6"/>
      <c r="B23" s="6"/>
      <c r="C23" s="7" t="s">
        <v>26</v>
      </c>
      <c r="D23" s="6"/>
      <c r="E23" s="6"/>
      <c r="F23" s="6"/>
      <c r="G23" s="6"/>
      <c r="H23" s="6"/>
      <c r="I23" s="6"/>
      <c r="J23" s="6"/>
      <c r="K23" s="6"/>
      <c r="L23" s="6"/>
      <c r="M23" s="6"/>
      <c r="N23" s="6"/>
      <c r="O23" s="6"/>
      <c r="P23" s="4">
        <v>2029</v>
      </c>
      <c r="Q23" s="6"/>
      <c r="R23" s="6"/>
      <c r="S23" s="6"/>
      <c r="T23" s="6"/>
      <c r="U23" s="6"/>
      <c r="V23" s="6"/>
      <c r="W23" s="6"/>
      <c r="X23" s="6"/>
      <c r="Y23" s="6"/>
      <c r="Z23" s="6"/>
    </row>
    <row r="24" spans="1:26" ht="15.75" customHeight="1" x14ac:dyDescent="0.25">
      <c r="A24" s="6"/>
      <c r="B24" s="6"/>
      <c r="C24" s="7" t="s">
        <v>27</v>
      </c>
      <c r="D24" s="6"/>
      <c r="E24" s="6"/>
      <c r="F24" s="6"/>
      <c r="G24" s="6"/>
      <c r="H24" s="6"/>
      <c r="I24" s="6"/>
      <c r="J24" s="6"/>
      <c r="K24" s="6"/>
      <c r="L24" s="6"/>
      <c r="M24" s="6"/>
      <c r="N24" s="6"/>
      <c r="O24" s="6"/>
      <c r="P24" s="4">
        <v>2030</v>
      </c>
      <c r="Q24" s="6"/>
      <c r="R24" s="6"/>
      <c r="S24" s="6"/>
      <c r="T24" s="6"/>
      <c r="U24" s="6"/>
      <c r="V24" s="6"/>
      <c r="W24" s="6"/>
      <c r="X24" s="6"/>
      <c r="Y24" s="6"/>
      <c r="Z24" s="6"/>
    </row>
    <row r="25" spans="1:26" ht="15.75" customHeight="1" x14ac:dyDescent="0.25">
      <c r="A25" s="6"/>
      <c r="B25" s="6"/>
      <c r="C25" s="7" t="s">
        <v>28</v>
      </c>
      <c r="D25" s="6"/>
      <c r="E25" s="6"/>
      <c r="F25" s="6"/>
      <c r="G25" s="6"/>
      <c r="H25" s="6"/>
      <c r="I25" s="6"/>
      <c r="J25" s="6"/>
      <c r="K25" s="6"/>
      <c r="L25" s="6"/>
      <c r="M25" s="6"/>
      <c r="N25" s="6"/>
      <c r="O25" s="6"/>
      <c r="P25" s="4">
        <v>2031</v>
      </c>
      <c r="Q25" s="6"/>
      <c r="R25" s="6"/>
      <c r="S25" s="6"/>
      <c r="T25" s="6"/>
      <c r="U25" s="6"/>
      <c r="V25" s="6"/>
      <c r="W25" s="6"/>
      <c r="X25" s="6"/>
      <c r="Y25" s="6"/>
      <c r="Z25" s="6"/>
    </row>
    <row r="26" spans="1:26" ht="15.75" customHeight="1" x14ac:dyDescent="0.25">
      <c r="A26" s="6"/>
      <c r="B26" s="6"/>
      <c r="C26" s="7" t="s">
        <v>29</v>
      </c>
      <c r="D26" s="6"/>
      <c r="E26" s="6"/>
      <c r="F26" s="6"/>
      <c r="G26" s="6"/>
      <c r="H26" s="6"/>
      <c r="I26" s="6"/>
      <c r="J26" s="6"/>
      <c r="K26" s="6"/>
      <c r="L26" s="6"/>
      <c r="M26" s="6"/>
      <c r="N26" s="6"/>
      <c r="O26" s="6"/>
      <c r="P26" s="4">
        <v>2032</v>
      </c>
      <c r="Q26" s="6"/>
      <c r="R26" s="6"/>
      <c r="S26" s="6"/>
      <c r="T26" s="6"/>
      <c r="U26" s="6"/>
      <c r="V26" s="6"/>
      <c r="W26" s="6"/>
      <c r="X26" s="6"/>
      <c r="Y26" s="6"/>
      <c r="Z26" s="6"/>
    </row>
    <row r="27" spans="1:26" ht="15.75" customHeight="1" x14ac:dyDescent="0.25">
      <c r="A27" s="6"/>
      <c r="B27" s="6"/>
      <c r="C27" s="7" t="s">
        <v>30</v>
      </c>
      <c r="D27" s="6"/>
      <c r="E27" s="6"/>
      <c r="F27" s="6"/>
      <c r="G27" s="6"/>
      <c r="H27" s="6"/>
      <c r="I27" s="6"/>
      <c r="J27" s="6"/>
      <c r="K27" s="6"/>
      <c r="L27" s="6"/>
      <c r="M27" s="6"/>
      <c r="N27" s="6"/>
      <c r="O27" s="6"/>
      <c r="P27" s="4">
        <v>2033</v>
      </c>
      <c r="Q27" s="6"/>
      <c r="R27" s="6"/>
      <c r="S27" s="6"/>
      <c r="T27" s="6"/>
      <c r="U27" s="6"/>
      <c r="V27" s="6"/>
      <c r="W27" s="6"/>
      <c r="X27" s="6"/>
      <c r="Y27" s="6"/>
      <c r="Z27" s="6"/>
    </row>
    <row r="28" spans="1:26" ht="15.75" customHeight="1" x14ac:dyDescent="0.25">
      <c r="A28" s="6"/>
      <c r="B28" s="6" t="s">
        <v>31</v>
      </c>
      <c r="C28" s="7"/>
      <c r="D28" s="6"/>
      <c r="E28" s="6"/>
      <c r="F28" s="6"/>
      <c r="G28" s="6"/>
      <c r="H28" s="6"/>
      <c r="I28" s="6"/>
      <c r="J28" s="6"/>
      <c r="K28" s="6"/>
      <c r="L28" s="6"/>
      <c r="M28" s="6"/>
      <c r="N28" s="6"/>
      <c r="O28" s="6"/>
      <c r="P28" s="4">
        <v>2034</v>
      </c>
      <c r="Q28" s="6"/>
      <c r="R28" s="6"/>
      <c r="S28" s="6"/>
      <c r="T28" s="6"/>
      <c r="U28" s="6"/>
      <c r="V28" s="6"/>
      <c r="W28" s="6"/>
      <c r="X28" s="6"/>
      <c r="Y28" s="6"/>
      <c r="Z28" s="6"/>
    </row>
    <row r="29" spans="1:26" ht="15.75" customHeight="1" x14ac:dyDescent="0.25">
      <c r="A29" s="6"/>
      <c r="B29" s="6"/>
      <c r="C29" s="7" t="s">
        <v>32</v>
      </c>
      <c r="D29" s="6"/>
      <c r="E29" s="6"/>
      <c r="F29" s="6"/>
      <c r="G29" s="6"/>
      <c r="H29" s="6"/>
      <c r="I29" s="6"/>
      <c r="J29" s="6"/>
      <c r="K29" s="6"/>
      <c r="L29" s="6"/>
      <c r="M29" s="6"/>
      <c r="N29" s="6"/>
      <c r="O29" s="6"/>
      <c r="P29" s="4">
        <v>2035</v>
      </c>
      <c r="Q29" s="6"/>
      <c r="R29" s="6"/>
      <c r="S29" s="6"/>
      <c r="T29" s="6"/>
      <c r="U29" s="6"/>
      <c r="V29" s="6"/>
      <c r="W29" s="6"/>
      <c r="X29" s="6"/>
      <c r="Y29" s="6"/>
      <c r="Z29" s="6"/>
    </row>
    <row r="30" spans="1:26" ht="15.75" customHeight="1" x14ac:dyDescent="0.25">
      <c r="A30" s="6"/>
      <c r="B30" s="6"/>
      <c r="C30" s="7" t="s">
        <v>33</v>
      </c>
      <c r="D30" s="6"/>
      <c r="E30" s="6"/>
      <c r="F30" s="6"/>
      <c r="G30" s="6"/>
      <c r="H30" s="6"/>
      <c r="I30" s="6"/>
      <c r="J30" s="6"/>
      <c r="K30" s="6"/>
      <c r="L30" s="6"/>
      <c r="M30" s="6"/>
      <c r="N30" s="6"/>
      <c r="O30" s="6"/>
      <c r="P30" s="4">
        <v>2036</v>
      </c>
      <c r="Q30" s="6"/>
      <c r="R30" s="6"/>
      <c r="S30" s="6"/>
      <c r="T30" s="6"/>
      <c r="U30" s="6"/>
      <c r="V30" s="6"/>
      <c r="W30" s="6"/>
      <c r="X30" s="6"/>
      <c r="Y30" s="6"/>
      <c r="Z30" s="6"/>
    </row>
    <row r="31" spans="1:26" ht="15.75" customHeight="1" x14ac:dyDescent="0.25">
      <c r="A31" s="6"/>
      <c r="B31" s="6"/>
      <c r="C31" s="7" t="s">
        <v>34</v>
      </c>
      <c r="D31" s="6"/>
      <c r="E31" s="6"/>
      <c r="F31" s="6"/>
      <c r="G31" s="6"/>
      <c r="H31" s="6"/>
      <c r="I31" s="6"/>
      <c r="J31" s="6"/>
      <c r="K31" s="6"/>
      <c r="L31" s="6"/>
      <c r="M31" s="6"/>
      <c r="N31" s="6"/>
      <c r="O31" s="6"/>
      <c r="P31" s="4">
        <v>2037</v>
      </c>
      <c r="Q31" s="6"/>
      <c r="R31" s="6"/>
      <c r="S31" s="6"/>
      <c r="T31" s="6"/>
      <c r="U31" s="6"/>
      <c r="V31" s="6"/>
      <c r="W31" s="6"/>
      <c r="X31" s="6"/>
      <c r="Y31" s="6"/>
      <c r="Z31" s="6"/>
    </row>
    <row r="32" spans="1:26" ht="15.75" customHeight="1" x14ac:dyDescent="0.25">
      <c r="A32" s="6"/>
      <c r="B32" s="6"/>
      <c r="C32" s="7" t="s">
        <v>35</v>
      </c>
      <c r="D32" s="6"/>
      <c r="E32" s="6"/>
      <c r="F32" s="6"/>
      <c r="G32" s="6"/>
      <c r="H32" s="6"/>
      <c r="I32" s="6"/>
      <c r="J32" s="6"/>
      <c r="K32" s="6"/>
      <c r="L32" s="6"/>
      <c r="M32" s="6"/>
      <c r="N32" s="6"/>
      <c r="O32" s="6"/>
      <c r="P32" s="4">
        <v>2038</v>
      </c>
      <c r="Q32" s="6"/>
      <c r="R32" s="6"/>
      <c r="S32" s="6"/>
      <c r="T32" s="6"/>
      <c r="U32" s="6"/>
      <c r="V32" s="6"/>
      <c r="W32" s="6"/>
      <c r="X32" s="6"/>
      <c r="Y32" s="6"/>
      <c r="Z32" s="6"/>
    </row>
    <row r="33" spans="1:26" ht="15.75" customHeight="1" x14ac:dyDescent="0.25">
      <c r="A33" s="6"/>
      <c r="B33" s="6"/>
      <c r="C33" s="7" t="s">
        <v>36</v>
      </c>
      <c r="D33" s="6"/>
      <c r="E33" s="6"/>
      <c r="F33" s="6"/>
      <c r="G33" s="6"/>
      <c r="H33" s="6"/>
      <c r="I33" s="6"/>
      <c r="J33" s="6"/>
      <c r="K33" s="6"/>
      <c r="L33" s="6"/>
      <c r="M33" s="6"/>
      <c r="N33" s="6"/>
      <c r="O33" s="6"/>
      <c r="P33" s="4">
        <v>2039</v>
      </c>
      <c r="Q33" s="6"/>
      <c r="R33" s="6"/>
      <c r="S33" s="6"/>
      <c r="T33" s="6"/>
      <c r="U33" s="6"/>
      <c r="V33" s="6"/>
      <c r="W33" s="6"/>
      <c r="X33" s="6"/>
      <c r="Y33" s="6"/>
      <c r="Z33" s="6"/>
    </row>
    <row r="34" spans="1:26" ht="15.75" customHeight="1" x14ac:dyDescent="0.25">
      <c r="A34" s="6"/>
      <c r="B34" s="6"/>
      <c r="C34" s="7" t="s">
        <v>37</v>
      </c>
      <c r="D34" s="6"/>
      <c r="E34" s="6"/>
      <c r="F34" s="6"/>
      <c r="G34" s="6"/>
      <c r="H34" s="6"/>
      <c r="I34" s="6"/>
      <c r="J34" s="6"/>
      <c r="K34" s="6"/>
      <c r="L34" s="6"/>
      <c r="M34" s="6"/>
      <c r="N34" s="6"/>
      <c r="O34" s="6"/>
      <c r="P34" s="4">
        <v>2040</v>
      </c>
      <c r="Q34" s="6"/>
      <c r="R34" s="6"/>
      <c r="S34" s="6"/>
      <c r="T34" s="6"/>
      <c r="U34" s="6"/>
      <c r="V34" s="6"/>
      <c r="W34" s="6"/>
      <c r="X34" s="6"/>
      <c r="Y34" s="6"/>
      <c r="Z34" s="6"/>
    </row>
    <row r="35" spans="1:26" ht="15.75" customHeight="1" x14ac:dyDescent="0.25">
      <c r="A35" s="6"/>
      <c r="B35" s="6"/>
      <c r="C35" s="7" t="s">
        <v>38</v>
      </c>
      <c r="D35" s="6"/>
      <c r="E35" s="6"/>
      <c r="F35" s="6"/>
      <c r="G35" s="6"/>
      <c r="H35" s="6"/>
      <c r="I35" s="6"/>
      <c r="J35" s="6"/>
      <c r="K35" s="6"/>
      <c r="L35" s="6"/>
      <c r="M35" s="6"/>
      <c r="N35" s="6"/>
      <c r="O35" s="6"/>
      <c r="P35" s="4">
        <v>2041</v>
      </c>
      <c r="Q35" s="6"/>
      <c r="R35" s="6"/>
      <c r="S35" s="6"/>
      <c r="T35" s="6"/>
      <c r="U35" s="6"/>
      <c r="V35" s="6"/>
      <c r="W35" s="6"/>
      <c r="X35" s="6"/>
      <c r="Y35" s="6"/>
      <c r="Z35" s="6"/>
    </row>
    <row r="36" spans="1:26" ht="15.75" customHeight="1" x14ac:dyDescent="0.25">
      <c r="A36" s="6"/>
      <c r="B36" s="6"/>
      <c r="C36" s="7" t="s">
        <v>39</v>
      </c>
      <c r="D36" s="6"/>
      <c r="E36" s="6"/>
      <c r="F36" s="6"/>
      <c r="G36" s="6"/>
      <c r="H36" s="6"/>
      <c r="I36" s="6"/>
      <c r="J36" s="6"/>
      <c r="K36" s="6"/>
      <c r="L36" s="6"/>
      <c r="M36" s="6"/>
      <c r="N36" s="6"/>
      <c r="O36" s="6"/>
      <c r="P36" s="4">
        <v>2042</v>
      </c>
      <c r="Q36" s="6"/>
      <c r="R36" s="6"/>
      <c r="S36" s="6"/>
      <c r="T36" s="6"/>
      <c r="U36" s="6"/>
      <c r="V36" s="6"/>
      <c r="W36" s="6"/>
      <c r="X36" s="6"/>
      <c r="Y36" s="6"/>
      <c r="Z36" s="6"/>
    </row>
    <row r="37" spans="1:26" ht="15.75" customHeight="1" x14ac:dyDescent="0.25">
      <c r="A37" s="6"/>
      <c r="B37" s="6"/>
      <c r="C37" s="7" t="s">
        <v>40</v>
      </c>
      <c r="D37" s="6"/>
      <c r="E37" s="6"/>
      <c r="F37" s="6"/>
      <c r="G37" s="6"/>
      <c r="H37" s="6"/>
      <c r="I37" s="6"/>
      <c r="J37" s="6"/>
      <c r="K37" s="6"/>
      <c r="L37" s="6"/>
      <c r="M37" s="6"/>
      <c r="N37" s="6"/>
      <c r="O37" s="6"/>
      <c r="P37" s="4">
        <v>2043</v>
      </c>
      <c r="Q37" s="6"/>
      <c r="R37" s="6"/>
      <c r="S37" s="6"/>
      <c r="T37" s="6"/>
      <c r="U37" s="6"/>
      <c r="V37" s="6"/>
      <c r="W37" s="6"/>
      <c r="X37" s="6"/>
      <c r="Y37" s="6"/>
      <c r="Z37" s="6"/>
    </row>
    <row r="38" spans="1:26" ht="15.75" customHeight="1" x14ac:dyDescent="0.25">
      <c r="A38" s="6"/>
      <c r="B38" s="6"/>
      <c r="C38" s="7" t="s">
        <v>41</v>
      </c>
      <c r="D38" s="6"/>
      <c r="E38" s="6"/>
      <c r="F38" s="6"/>
      <c r="G38" s="6"/>
      <c r="H38" s="6"/>
      <c r="I38" s="6"/>
      <c r="J38" s="6"/>
      <c r="K38" s="6"/>
      <c r="L38" s="6"/>
      <c r="M38" s="6"/>
      <c r="N38" s="6"/>
      <c r="O38" s="6"/>
      <c r="P38" s="4">
        <v>2044</v>
      </c>
      <c r="Q38" s="6"/>
      <c r="R38" s="6"/>
      <c r="S38" s="6"/>
      <c r="T38" s="6"/>
      <c r="U38" s="6"/>
      <c r="V38" s="6"/>
      <c r="W38" s="6"/>
      <c r="X38" s="6"/>
      <c r="Y38" s="6"/>
      <c r="Z38" s="6"/>
    </row>
    <row r="39" spans="1:26" ht="15.75" customHeight="1" x14ac:dyDescent="0.25">
      <c r="A39" s="6"/>
      <c r="B39" s="6"/>
      <c r="C39" s="7" t="s">
        <v>42</v>
      </c>
      <c r="D39" s="6"/>
      <c r="E39" s="6"/>
      <c r="F39" s="6"/>
      <c r="G39" s="6"/>
      <c r="H39" s="6"/>
      <c r="I39" s="6"/>
      <c r="J39" s="6"/>
      <c r="K39" s="6"/>
      <c r="L39" s="6"/>
      <c r="M39" s="6"/>
      <c r="N39" s="6"/>
      <c r="O39" s="6"/>
      <c r="P39" s="4">
        <v>2045</v>
      </c>
      <c r="Q39" s="6"/>
      <c r="R39" s="6"/>
      <c r="S39" s="6"/>
      <c r="T39" s="6"/>
      <c r="U39" s="6"/>
      <c r="V39" s="6"/>
      <c r="W39" s="6"/>
      <c r="X39" s="6"/>
      <c r="Y39" s="6"/>
      <c r="Z39" s="6"/>
    </row>
    <row r="40" spans="1:26" ht="15.75" customHeight="1" x14ac:dyDescent="0.25">
      <c r="A40" s="6"/>
      <c r="B40" s="6"/>
      <c r="C40" s="7" t="s">
        <v>43</v>
      </c>
      <c r="D40" s="6"/>
      <c r="E40" s="6"/>
      <c r="F40" s="6"/>
      <c r="G40" s="6"/>
      <c r="H40" s="6"/>
      <c r="I40" s="6"/>
      <c r="J40" s="6"/>
      <c r="K40" s="6"/>
      <c r="L40" s="6"/>
      <c r="M40" s="6"/>
      <c r="N40" s="6"/>
      <c r="O40" s="6"/>
      <c r="P40" s="4">
        <v>2046</v>
      </c>
      <c r="Q40" s="6"/>
      <c r="R40" s="6"/>
      <c r="S40" s="6"/>
      <c r="T40" s="6"/>
      <c r="U40" s="6"/>
      <c r="V40" s="6"/>
      <c r="W40" s="6"/>
      <c r="X40" s="6"/>
      <c r="Y40" s="6"/>
      <c r="Z40" s="6"/>
    </row>
    <row r="41" spans="1:26" ht="15.75" customHeight="1" x14ac:dyDescent="0.25">
      <c r="A41" s="6"/>
      <c r="B41" s="6"/>
      <c r="C41" s="7" t="s">
        <v>44</v>
      </c>
      <c r="D41" s="6"/>
      <c r="E41" s="6"/>
      <c r="F41" s="6"/>
      <c r="G41" s="6"/>
      <c r="H41" s="6"/>
      <c r="I41" s="6"/>
      <c r="J41" s="6"/>
      <c r="K41" s="6"/>
      <c r="L41" s="6"/>
      <c r="M41" s="6"/>
      <c r="N41" s="6"/>
      <c r="O41" s="6"/>
      <c r="P41" s="4">
        <v>2047</v>
      </c>
      <c r="Q41" s="6"/>
      <c r="R41" s="6"/>
      <c r="S41" s="6"/>
      <c r="T41" s="6"/>
      <c r="U41" s="6"/>
      <c r="V41" s="6"/>
      <c r="W41" s="6"/>
      <c r="X41" s="6"/>
      <c r="Y41" s="6"/>
      <c r="Z41" s="6"/>
    </row>
    <row r="42" spans="1:26" ht="15.75" customHeight="1" x14ac:dyDescent="0.25">
      <c r="A42" s="6"/>
      <c r="B42" s="6"/>
      <c r="C42" s="7" t="s">
        <v>45</v>
      </c>
      <c r="D42" s="6"/>
      <c r="E42" s="6"/>
      <c r="F42" s="6"/>
      <c r="G42" s="6"/>
      <c r="H42" s="6"/>
      <c r="I42" s="6"/>
      <c r="J42" s="6"/>
      <c r="K42" s="6"/>
      <c r="L42" s="6"/>
      <c r="M42" s="6"/>
      <c r="N42" s="6"/>
      <c r="O42" s="6"/>
      <c r="P42" s="4">
        <v>2048</v>
      </c>
      <c r="Q42" s="6"/>
      <c r="R42" s="6"/>
      <c r="S42" s="6"/>
      <c r="T42" s="6"/>
      <c r="U42" s="6"/>
      <c r="V42" s="6"/>
      <c r="W42" s="6"/>
      <c r="X42" s="6"/>
      <c r="Y42" s="6"/>
      <c r="Z42" s="6"/>
    </row>
    <row r="43" spans="1:26" ht="15.75" customHeight="1" x14ac:dyDescent="0.25">
      <c r="A43" s="6"/>
      <c r="B43" s="6"/>
      <c r="C43" s="7" t="s">
        <v>46</v>
      </c>
      <c r="D43" s="6"/>
      <c r="E43" s="6"/>
      <c r="F43" s="6"/>
      <c r="G43" s="6"/>
      <c r="H43" s="6"/>
      <c r="I43" s="6"/>
      <c r="J43" s="6"/>
      <c r="K43" s="6"/>
      <c r="L43" s="6"/>
      <c r="M43" s="6"/>
      <c r="N43" s="6"/>
      <c r="O43" s="6"/>
      <c r="P43" s="4">
        <v>2049</v>
      </c>
      <c r="Q43" s="6"/>
      <c r="R43" s="6"/>
      <c r="S43" s="6"/>
      <c r="T43" s="6"/>
      <c r="U43" s="6"/>
      <c r="V43" s="6"/>
      <c r="W43" s="6"/>
      <c r="X43" s="6"/>
      <c r="Y43" s="6"/>
      <c r="Z43" s="6"/>
    </row>
    <row r="44" spans="1:26" ht="15.75" customHeight="1" x14ac:dyDescent="0.25">
      <c r="A44" s="6"/>
      <c r="B44" s="6"/>
      <c r="C44" s="7" t="s">
        <v>47</v>
      </c>
      <c r="D44" s="6"/>
      <c r="E44" s="6"/>
      <c r="F44" s="6"/>
      <c r="G44" s="6"/>
      <c r="H44" s="6"/>
      <c r="I44" s="6"/>
      <c r="J44" s="6"/>
      <c r="K44" s="6"/>
      <c r="L44" s="6"/>
      <c r="M44" s="6"/>
      <c r="N44" s="6"/>
      <c r="O44" s="6"/>
      <c r="P44" s="4">
        <v>2050</v>
      </c>
      <c r="Q44" s="6"/>
      <c r="R44" s="6"/>
      <c r="S44" s="6"/>
      <c r="T44" s="6"/>
      <c r="U44" s="6"/>
      <c r="V44" s="6"/>
      <c r="W44" s="6"/>
      <c r="X44" s="6"/>
      <c r="Y44" s="6"/>
      <c r="Z44" s="6"/>
    </row>
    <row r="45" spans="1:26" ht="15.75" customHeight="1" x14ac:dyDescent="0.25">
      <c r="A45" s="6"/>
      <c r="B45" s="6"/>
      <c r="C45" s="7" t="s">
        <v>48</v>
      </c>
      <c r="D45" s="6"/>
      <c r="E45" s="6"/>
      <c r="F45" s="6"/>
      <c r="G45" s="6"/>
      <c r="H45" s="6"/>
      <c r="I45" s="6"/>
      <c r="J45" s="6"/>
      <c r="K45" s="6"/>
      <c r="L45" s="6"/>
      <c r="M45" s="6"/>
      <c r="N45" s="6"/>
      <c r="O45" s="6"/>
      <c r="P45" s="4"/>
      <c r="Q45" s="6"/>
      <c r="R45" s="6"/>
      <c r="S45" s="6"/>
      <c r="T45" s="6"/>
      <c r="U45" s="6"/>
      <c r="V45" s="6"/>
      <c r="W45" s="6"/>
      <c r="X45" s="6"/>
      <c r="Y45" s="6"/>
      <c r="Z45" s="6"/>
    </row>
    <row r="46" spans="1:26" ht="15.75" customHeight="1" x14ac:dyDescent="0.25">
      <c r="A46" s="6"/>
      <c r="B46" s="6"/>
      <c r="C46" s="7" t="s">
        <v>49</v>
      </c>
      <c r="D46" s="6"/>
      <c r="E46" s="6"/>
      <c r="F46" s="6"/>
      <c r="G46" s="6"/>
      <c r="H46" s="6"/>
      <c r="I46" s="6"/>
      <c r="J46" s="6"/>
      <c r="K46" s="6"/>
      <c r="L46" s="6"/>
      <c r="M46" s="6"/>
      <c r="N46" s="6"/>
      <c r="O46" s="6"/>
      <c r="P46" s="4"/>
      <c r="Q46" s="6"/>
      <c r="R46" s="6"/>
      <c r="S46" s="6"/>
      <c r="T46" s="6"/>
      <c r="U46" s="6"/>
      <c r="V46" s="6"/>
      <c r="W46" s="6"/>
      <c r="X46" s="6"/>
      <c r="Y46" s="6"/>
      <c r="Z46" s="6"/>
    </row>
    <row r="47" spans="1:26" ht="15.75" customHeight="1" x14ac:dyDescent="0.25">
      <c r="A47" s="6"/>
      <c r="B47" s="6"/>
      <c r="C47" s="7" t="s">
        <v>50</v>
      </c>
      <c r="D47" s="6"/>
      <c r="E47" s="6"/>
      <c r="F47" s="6"/>
      <c r="G47" s="6"/>
      <c r="H47" s="6"/>
      <c r="I47" s="6"/>
      <c r="J47" s="6"/>
      <c r="K47" s="6"/>
      <c r="L47" s="6"/>
      <c r="M47" s="6"/>
      <c r="N47" s="6"/>
      <c r="O47" s="6"/>
      <c r="P47" s="4"/>
      <c r="Q47" s="6"/>
      <c r="R47" s="6"/>
      <c r="S47" s="6"/>
      <c r="T47" s="6"/>
      <c r="U47" s="6"/>
      <c r="V47" s="6"/>
      <c r="W47" s="6"/>
      <c r="X47" s="6"/>
      <c r="Y47" s="6"/>
      <c r="Z47" s="6"/>
    </row>
    <row r="48" spans="1:26" ht="15.75" customHeight="1" x14ac:dyDescent="0.25">
      <c r="A48" s="6"/>
      <c r="B48" s="6"/>
      <c r="C48" s="7" t="s">
        <v>51</v>
      </c>
      <c r="D48" s="6"/>
      <c r="E48" s="6"/>
      <c r="F48" s="6"/>
      <c r="G48" s="6"/>
      <c r="H48" s="6"/>
      <c r="I48" s="6"/>
      <c r="J48" s="6"/>
      <c r="K48" s="6"/>
      <c r="L48" s="6"/>
      <c r="M48" s="6"/>
      <c r="N48" s="6"/>
      <c r="O48" s="6"/>
      <c r="P48" s="4"/>
      <c r="Q48" s="6"/>
      <c r="R48" s="6"/>
      <c r="S48" s="6"/>
      <c r="T48" s="6"/>
      <c r="U48" s="6"/>
      <c r="V48" s="6"/>
      <c r="W48" s="6"/>
      <c r="X48" s="6"/>
      <c r="Y48" s="6"/>
      <c r="Z48" s="6"/>
    </row>
    <row r="49" spans="1:26" ht="15.75" customHeight="1" x14ac:dyDescent="0.25">
      <c r="A49" s="6"/>
      <c r="B49" s="6"/>
      <c r="C49" s="7" t="s">
        <v>52</v>
      </c>
      <c r="D49" s="6"/>
      <c r="E49" s="6"/>
      <c r="F49" s="6"/>
      <c r="G49" s="6"/>
      <c r="H49" s="6"/>
      <c r="I49" s="6"/>
      <c r="J49" s="6"/>
      <c r="K49" s="6"/>
      <c r="L49" s="6"/>
      <c r="M49" s="6"/>
      <c r="N49" s="6"/>
      <c r="O49" s="6"/>
      <c r="P49" s="4"/>
      <c r="Q49" s="6"/>
      <c r="R49" s="6"/>
      <c r="S49" s="6"/>
      <c r="T49" s="6"/>
      <c r="U49" s="6"/>
      <c r="V49" s="6"/>
      <c r="W49" s="6"/>
      <c r="X49" s="6"/>
      <c r="Y49" s="6"/>
      <c r="Z49" s="6"/>
    </row>
    <row r="50" spans="1:26" ht="15.75" customHeight="1" x14ac:dyDescent="0.25">
      <c r="A50" s="6"/>
      <c r="B50" s="6"/>
      <c r="C50" s="7" t="s">
        <v>53</v>
      </c>
      <c r="D50" s="6"/>
      <c r="E50" s="6"/>
      <c r="F50" s="6"/>
      <c r="G50" s="6"/>
      <c r="H50" s="6"/>
      <c r="I50" s="6"/>
      <c r="J50" s="6"/>
      <c r="K50" s="6"/>
      <c r="L50" s="6"/>
      <c r="M50" s="6"/>
      <c r="N50" s="6"/>
      <c r="O50" s="6"/>
      <c r="P50" s="4"/>
      <c r="Q50" s="6"/>
      <c r="R50" s="6"/>
      <c r="S50" s="6"/>
      <c r="T50" s="6"/>
      <c r="U50" s="6"/>
      <c r="V50" s="6"/>
      <c r="W50" s="6"/>
      <c r="X50" s="6"/>
      <c r="Y50" s="6"/>
      <c r="Z50" s="6"/>
    </row>
    <row r="51" spans="1:26" ht="15.75" customHeight="1" x14ac:dyDescent="0.25">
      <c r="A51" s="6"/>
      <c r="B51" s="6"/>
      <c r="C51" s="7" t="s">
        <v>54</v>
      </c>
      <c r="D51" s="6"/>
      <c r="E51" s="6"/>
      <c r="F51" s="6"/>
      <c r="G51" s="6"/>
      <c r="H51" s="6"/>
      <c r="I51" s="6"/>
      <c r="J51" s="6"/>
      <c r="K51" s="6"/>
      <c r="L51" s="6"/>
      <c r="M51" s="6"/>
      <c r="N51" s="6"/>
      <c r="O51" s="6"/>
      <c r="P51" s="4"/>
      <c r="Q51" s="6"/>
      <c r="R51" s="6"/>
      <c r="S51" s="6"/>
      <c r="T51" s="6"/>
      <c r="U51" s="6"/>
      <c r="V51" s="6"/>
      <c r="W51" s="6"/>
      <c r="X51" s="6"/>
      <c r="Y51" s="6"/>
      <c r="Z51" s="6"/>
    </row>
    <row r="52" spans="1:26" ht="15.75" customHeight="1" x14ac:dyDescent="0.25">
      <c r="A52" s="6"/>
      <c r="B52" s="6"/>
      <c r="C52" s="7" t="s">
        <v>55</v>
      </c>
      <c r="D52" s="6"/>
      <c r="E52" s="6"/>
      <c r="F52" s="6"/>
      <c r="G52" s="6"/>
      <c r="H52" s="6"/>
      <c r="I52" s="6"/>
      <c r="J52" s="6"/>
      <c r="K52" s="6"/>
      <c r="L52" s="6"/>
      <c r="M52" s="6"/>
      <c r="N52" s="6"/>
      <c r="O52" s="6"/>
      <c r="P52" s="4"/>
      <c r="Q52" s="6"/>
      <c r="R52" s="6"/>
      <c r="S52" s="6"/>
      <c r="T52" s="6"/>
      <c r="U52" s="6"/>
      <c r="V52" s="6"/>
      <c r="W52" s="6"/>
      <c r="X52" s="6"/>
      <c r="Y52" s="6"/>
      <c r="Z52" s="6"/>
    </row>
    <row r="53" spans="1:26" ht="15.75" customHeight="1" x14ac:dyDescent="0.25">
      <c r="A53" s="6"/>
      <c r="B53" s="6"/>
      <c r="C53" s="7" t="s">
        <v>56</v>
      </c>
      <c r="D53" s="6"/>
      <c r="E53" s="6"/>
      <c r="F53" s="6"/>
      <c r="G53" s="6"/>
      <c r="H53" s="6"/>
      <c r="I53" s="6"/>
      <c r="J53" s="6"/>
      <c r="K53" s="6"/>
      <c r="L53" s="6"/>
      <c r="M53" s="6"/>
      <c r="N53" s="6"/>
      <c r="O53" s="6"/>
      <c r="P53" s="4"/>
      <c r="Q53" s="6"/>
      <c r="R53" s="6"/>
      <c r="S53" s="6"/>
      <c r="T53" s="6"/>
      <c r="U53" s="6"/>
      <c r="V53" s="6"/>
      <c r="W53" s="6"/>
      <c r="X53" s="6"/>
      <c r="Y53" s="6"/>
      <c r="Z53" s="6"/>
    </row>
    <row r="54" spans="1:26" ht="15.75" customHeight="1" x14ac:dyDescent="0.25">
      <c r="A54" s="6"/>
      <c r="B54" s="6"/>
      <c r="C54" s="7" t="s">
        <v>57</v>
      </c>
      <c r="D54" s="6"/>
      <c r="E54" s="6"/>
      <c r="F54" s="6"/>
      <c r="G54" s="6"/>
      <c r="H54" s="6"/>
      <c r="I54" s="6"/>
      <c r="J54" s="6"/>
      <c r="K54" s="6"/>
      <c r="L54" s="6"/>
      <c r="M54" s="6"/>
      <c r="N54" s="6"/>
      <c r="O54" s="6"/>
      <c r="P54" s="4"/>
      <c r="Q54" s="6"/>
      <c r="R54" s="6"/>
      <c r="S54" s="6"/>
      <c r="T54" s="6"/>
      <c r="U54" s="6"/>
      <c r="V54" s="6"/>
      <c r="W54" s="6"/>
      <c r="X54" s="6"/>
      <c r="Y54" s="6"/>
      <c r="Z54" s="6"/>
    </row>
    <row r="55" spans="1:26" ht="15.75" customHeight="1" x14ac:dyDescent="0.25">
      <c r="A55" s="6"/>
      <c r="B55" s="6"/>
      <c r="C55" s="7" t="s">
        <v>58</v>
      </c>
      <c r="D55" s="6"/>
      <c r="E55" s="6"/>
      <c r="F55" s="6"/>
      <c r="G55" s="6"/>
      <c r="H55" s="6"/>
      <c r="I55" s="6"/>
      <c r="J55" s="6"/>
      <c r="K55" s="6"/>
      <c r="L55" s="6"/>
      <c r="M55" s="6"/>
      <c r="N55" s="6"/>
      <c r="O55" s="6"/>
      <c r="P55" s="4"/>
      <c r="Q55" s="6"/>
      <c r="R55" s="6"/>
      <c r="S55" s="6"/>
      <c r="T55" s="6"/>
      <c r="U55" s="6"/>
      <c r="V55" s="6"/>
      <c r="W55" s="6"/>
      <c r="X55" s="6"/>
      <c r="Y55" s="6"/>
      <c r="Z55" s="6"/>
    </row>
    <row r="56" spans="1:26" ht="15.75" customHeight="1" x14ac:dyDescent="0.25">
      <c r="A56" s="6"/>
      <c r="B56" s="6"/>
      <c r="C56" s="7" t="s">
        <v>59</v>
      </c>
      <c r="D56" s="6"/>
      <c r="E56" s="6"/>
      <c r="F56" s="6"/>
      <c r="G56" s="6"/>
      <c r="H56" s="6"/>
      <c r="I56" s="6"/>
      <c r="J56" s="6"/>
      <c r="K56" s="6"/>
      <c r="L56" s="6"/>
      <c r="M56" s="6"/>
      <c r="N56" s="6"/>
      <c r="O56" s="6"/>
      <c r="P56" s="4"/>
      <c r="Q56" s="6"/>
      <c r="R56" s="6"/>
      <c r="S56" s="6"/>
      <c r="T56" s="6"/>
      <c r="U56" s="6"/>
      <c r="V56" s="6"/>
      <c r="W56" s="6"/>
      <c r="X56" s="6"/>
      <c r="Y56" s="6"/>
      <c r="Z56" s="6"/>
    </row>
    <row r="57" spans="1:26" ht="15.75" customHeight="1" x14ac:dyDescent="0.25">
      <c r="A57" s="6"/>
      <c r="B57" s="6"/>
      <c r="C57" s="7" t="s">
        <v>60</v>
      </c>
      <c r="D57" s="6"/>
      <c r="E57" s="6"/>
      <c r="F57" s="6"/>
      <c r="G57" s="6"/>
      <c r="H57" s="6"/>
      <c r="I57" s="6"/>
      <c r="J57" s="6"/>
      <c r="K57" s="6"/>
      <c r="L57" s="6"/>
      <c r="M57" s="6"/>
      <c r="N57" s="6"/>
      <c r="O57" s="6"/>
      <c r="P57" s="4"/>
      <c r="Q57" s="6"/>
      <c r="R57" s="6"/>
      <c r="S57" s="6"/>
      <c r="T57" s="6"/>
      <c r="U57" s="6"/>
      <c r="V57" s="6"/>
      <c r="W57" s="6"/>
      <c r="X57" s="6"/>
      <c r="Y57" s="6"/>
      <c r="Z57" s="6"/>
    </row>
    <row r="58" spans="1:26" ht="15.75" customHeight="1" x14ac:dyDescent="0.25">
      <c r="A58" s="6"/>
      <c r="B58" s="6"/>
      <c r="C58" s="7" t="s">
        <v>61</v>
      </c>
      <c r="D58" s="6"/>
      <c r="E58" s="6"/>
      <c r="F58" s="6"/>
      <c r="G58" s="6"/>
      <c r="H58" s="6"/>
      <c r="I58" s="6"/>
      <c r="J58" s="6"/>
      <c r="K58" s="6"/>
      <c r="L58" s="6"/>
      <c r="M58" s="6"/>
      <c r="N58" s="6"/>
      <c r="O58" s="6"/>
      <c r="P58" s="4"/>
      <c r="Q58" s="6"/>
      <c r="R58" s="6"/>
      <c r="S58" s="6"/>
      <c r="T58" s="6"/>
      <c r="U58" s="6"/>
      <c r="V58" s="6"/>
      <c r="W58" s="6"/>
      <c r="X58" s="6"/>
      <c r="Y58" s="6"/>
      <c r="Z58" s="6"/>
    </row>
    <row r="59" spans="1:26" ht="15.75" customHeight="1" x14ac:dyDescent="0.25">
      <c r="A59" s="6"/>
      <c r="B59" s="6" t="s">
        <v>62</v>
      </c>
      <c r="C59" s="7"/>
      <c r="D59" s="6"/>
      <c r="E59" s="6"/>
      <c r="F59" s="6"/>
      <c r="G59" s="6"/>
      <c r="H59" s="6"/>
      <c r="I59" s="6"/>
      <c r="J59" s="6"/>
      <c r="K59" s="6"/>
      <c r="L59" s="6"/>
      <c r="M59" s="6"/>
      <c r="N59" s="6"/>
      <c r="O59" s="6"/>
      <c r="P59" s="4"/>
      <c r="Q59" s="6"/>
      <c r="R59" s="6"/>
      <c r="S59" s="6"/>
      <c r="T59" s="6"/>
      <c r="U59" s="6"/>
      <c r="V59" s="6"/>
      <c r="W59" s="6"/>
      <c r="X59" s="6"/>
      <c r="Y59" s="6"/>
      <c r="Z59" s="6"/>
    </row>
    <row r="60" spans="1:26" ht="15.75" customHeight="1" x14ac:dyDescent="0.25">
      <c r="A60" s="6"/>
      <c r="B60" s="6"/>
      <c r="C60" s="7" t="s">
        <v>63</v>
      </c>
      <c r="D60" s="6"/>
      <c r="E60" s="6"/>
      <c r="F60" s="6"/>
      <c r="G60" s="6"/>
      <c r="H60" s="6"/>
      <c r="I60" s="6"/>
      <c r="J60" s="6"/>
      <c r="K60" s="6"/>
      <c r="L60" s="6"/>
      <c r="M60" s="6"/>
      <c r="N60" s="6"/>
      <c r="O60" s="6"/>
      <c r="P60" s="4"/>
      <c r="Q60" s="6"/>
      <c r="R60" s="6"/>
      <c r="S60" s="6"/>
      <c r="T60" s="6"/>
      <c r="U60" s="6"/>
      <c r="V60" s="6"/>
      <c r="W60" s="6"/>
      <c r="X60" s="6"/>
      <c r="Y60" s="6"/>
      <c r="Z60" s="6"/>
    </row>
    <row r="61" spans="1:26" ht="15.75" customHeight="1" x14ac:dyDescent="0.25">
      <c r="A61" s="6"/>
      <c r="B61" s="6"/>
      <c r="C61" s="7" t="s">
        <v>64</v>
      </c>
      <c r="D61" s="6"/>
      <c r="E61" s="6"/>
      <c r="F61" s="6"/>
      <c r="G61" s="6"/>
      <c r="H61" s="6"/>
      <c r="I61" s="6"/>
      <c r="J61" s="6"/>
      <c r="K61" s="6"/>
      <c r="L61" s="6"/>
      <c r="M61" s="6"/>
      <c r="N61" s="6"/>
      <c r="O61" s="6"/>
      <c r="P61" s="4"/>
      <c r="Q61" s="6"/>
      <c r="R61" s="6"/>
      <c r="S61" s="6"/>
      <c r="T61" s="6"/>
      <c r="U61" s="6"/>
      <c r="V61" s="6"/>
      <c r="W61" s="6"/>
      <c r="X61" s="6"/>
      <c r="Y61" s="6"/>
      <c r="Z61" s="6"/>
    </row>
    <row r="62" spans="1:26" ht="15.75" customHeight="1" x14ac:dyDescent="0.25">
      <c r="A62" s="6"/>
      <c r="B62" s="6"/>
      <c r="C62" s="7" t="s">
        <v>65</v>
      </c>
      <c r="D62" s="6"/>
      <c r="E62" s="6"/>
      <c r="F62" s="6"/>
      <c r="G62" s="6"/>
      <c r="H62" s="6"/>
      <c r="I62" s="6"/>
      <c r="J62" s="6"/>
      <c r="K62" s="6"/>
      <c r="L62" s="6"/>
      <c r="M62" s="6"/>
      <c r="N62" s="6"/>
      <c r="O62" s="6"/>
      <c r="P62" s="4"/>
      <c r="Q62" s="6"/>
      <c r="R62" s="6"/>
      <c r="S62" s="6"/>
      <c r="T62" s="6"/>
      <c r="U62" s="6"/>
      <c r="V62" s="6"/>
      <c r="W62" s="6"/>
      <c r="X62" s="6"/>
      <c r="Y62" s="6"/>
      <c r="Z62" s="6"/>
    </row>
    <row r="63" spans="1:26" ht="15.75" customHeight="1" x14ac:dyDescent="0.25">
      <c r="A63" s="6"/>
      <c r="B63" s="6"/>
      <c r="C63" s="7" t="s">
        <v>66</v>
      </c>
      <c r="D63" s="6"/>
      <c r="E63" s="6"/>
      <c r="F63" s="6"/>
      <c r="G63" s="6"/>
      <c r="H63" s="6"/>
      <c r="I63" s="6"/>
      <c r="J63" s="6"/>
      <c r="K63" s="6"/>
      <c r="L63" s="6"/>
      <c r="M63" s="6"/>
      <c r="N63" s="6"/>
      <c r="O63" s="6"/>
      <c r="P63" s="4"/>
      <c r="Q63" s="6"/>
      <c r="R63" s="6"/>
      <c r="S63" s="6"/>
      <c r="T63" s="6"/>
      <c r="U63" s="6"/>
      <c r="V63" s="6"/>
      <c r="W63" s="6"/>
      <c r="X63" s="6"/>
      <c r="Y63" s="6"/>
      <c r="Z63" s="6"/>
    </row>
    <row r="64" spans="1:26" ht="15.75" customHeight="1" x14ac:dyDescent="0.25">
      <c r="A64" s="6"/>
      <c r="B64" s="6"/>
      <c r="C64" s="7" t="s">
        <v>67</v>
      </c>
      <c r="D64" s="6"/>
      <c r="E64" s="6"/>
      <c r="F64" s="6"/>
      <c r="G64" s="6"/>
      <c r="H64" s="6"/>
      <c r="I64" s="6"/>
      <c r="J64" s="6"/>
      <c r="K64" s="6"/>
      <c r="L64" s="6"/>
      <c r="M64" s="6"/>
      <c r="N64" s="6"/>
      <c r="O64" s="6"/>
      <c r="P64" s="4"/>
      <c r="Q64" s="6"/>
      <c r="R64" s="6"/>
      <c r="S64" s="6"/>
      <c r="T64" s="6"/>
      <c r="U64" s="6"/>
      <c r="V64" s="6"/>
      <c r="W64" s="6"/>
      <c r="X64" s="6"/>
      <c r="Y64" s="6"/>
      <c r="Z64" s="6"/>
    </row>
    <row r="65" spans="1:26" ht="15.75" customHeight="1" x14ac:dyDescent="0.25">
      <c r="A65" s="6"/>
      <c r="B65" s="6"/>
      <c r="C65" s="7" t="s">
        <v>68</v>
      </c>
      <c r="D65" s="6"/>
      <c r="E65" s="6"/>
      <c r="F65" s="6"/>
      <c r="G65" s="6"/>
      <c r="H65" s="6"/>
      <c r="I65" s="6"/>
      <c r="J65" s="6"/>
      <c r="K65" s="6"/>
      <c r="L65" s="6"/>
      <c r="M65" s="6"/>
      <c r="N65" s="6"/>
      <c r="O65" s="6"/>
      <c r="P65" s="4"/>
      <c r="Q65" s="6"/>
      <c r="R65" s="6"/>
      <c r="S65" s="6"/>
      <c r="T65" s="6"/>
      <c r="U65" s="6"/>
      <c r="V65" s="6"/>
      <c r="W65" s="6"/>
      <c r="X65" s="6"/>
      <c r="Y65" s="6"/>
      <c r="Z65" s="6"/>
    </row>
    <row r="66" spans="1:26" ht="15.75" customHeight="1" x14ac:dyDescent="0.25">
      <c r="A66" s="6"/>
      <c r="B66" s="6"/>
      <c r="C66" s="7" t="s">
        <v>69</v>
      </c>
      <c r="D66" s="6"/>
      <c r="E66" s="6"/>
      <c r="F66" s="6"/>
      <c r="G66" s="6"/>
      <c r="H66" s="6"/>
      <c r="I66" s="6"/>
      <c r="J66" s="6"/>
      <c r="K66" s="6"/>
      <c r="L66" s="6"/>
      <c r="M66" s="6"/>
      <c r="N66" s="6"/>
      <c r="O66" s="6"/>
      <c r="P66" s="4"/>
      <c r="Q66" s="6"/>
      <c r="R66" s="6"/>
      <c r="S66" s="6"/>
      <c r="T66" s="6"/>
      <c r="U66" s="6"/>
      <c r="V66" s="6"/>
      <c r="W66" s="6"/>
      <c r="X66" s="6"/>
      <c r="Y66" s="6"/>
      <c r="Z66" s="6"/>
    </row>
    <row r="67" spans="1:26" ht="15.75" customHeight="1" x14ac:dyDescent="0.25">
      <c r="A67" s="6"/>
      <c r="B67" s="6"/>
      <c r="C67" s="7" t="s">
        <v>70</v>
      </c>
      <c r="D67" s="6"/>
      <c r="E67" s="6"/>
      <c r="F67" s="6"/>
      <c r="G67" s="6"/>
      <c r="H67" s="6"/>
      <c r="I67" s="6"/>
      <c r="J67" s="6"/>
      <c r="K67" s="6"/>
      <c r="L67" s="6"/>
      <c r="M67" s="6"/>
      <c r="N67" s="6"/>
      <c r="O67" s="6"/>
      <c r="P67" s="4"/>
      <c r="Q67" s="6"/>
      <c r="R67" s="6"/>
      <c r="S67" s="6"/>
      <c r="T67" s="6"/>
      <c r="U67" s="6"/>
      <c r="V67" s="6"/>
      <c r="W67" s="6"/>
      <c r="X67" s="6"/>
      <c r="Y67" s="6"/>
      <c r="Z67" s="6"/>
    </row>
    <row r="68" spans="1:26" ht="15.75" customHeight="1" x14ac:dyDescent="0.25">
      <c r="A68" s="6"/>
      <c r="B68" s="6"/>
      <c r="C68" s="7" t="s">
        <v>71</v>
      </c>
      <c r="D68" s="6"/>
      <c r="E68" s="6"/>
      <c r="F68" s="6"/>
      <c r="G68" s="6"/>
      <c r="H68" s="6"/>
      <c r="I68" s="6"/>
      <c r="J68" s="6"/>
      <c r="K68" s="6"/>
      <c r="L68" s="6"/>
      <c r="M68" s="6"/>
      <c r="N68" s="6"/>
      <c r="O68" s="6"/>
      <c r="P68" s="4"/>
      <c r="Q68" s="6"/>
      <c r="R68" s="6"/>
      <c r="S68" s="6"/>
      <c r="T68" s="6"/>
      <c r="U68" s="6"/>
      <c r="V68" s="6"/>
      <c r="W68" s="6"/>
      <c r="X68" s="6"/>
      <c r="Y68" s="6"/>
      <c r="Z68" s="6"/>
    </row>
    <row r="69" spans="1:26" ht="15.75" customHeight="1" x14ac:dyDescent="0.25">
      <c r="A69" s="6"/>
      <c r="B69" s="6"/>
      <c r="C69" s="7" t="s">
        <v>72</v>
      </c>
      <c r="D69" s="6"/>
      <c r="E69" s="6"/>
      <c r="F69" s="6"/>
      <c r="G69" s="6"/>
      <c r="H69" s="6"/>
      <c r="I69" s="6"/>
      <c r="J69" s="6"/>
      <c r="K69" s="6"/>
      <c r="L69" s="6"/>
      <c r="M69" s="6"/>
      <c r="N69" s="6"/>
      <c r="O69" s="6"/>
      <c r="P69" s="4"/>
      <c r="Q69" s="6"/>
      <c r="R69" s="6"/>
      <c r="S69" s="6"/>
      <c r="T69" s="6"/>
      <c r="U69" s="6"/>
      <c r="V69" s="6"/>
      <c r="W69" s="6"/>
      <c r="X69" s="6"/>
      <c r="Y69" s="6"/>
      <c r="Z69" s="6"/>
    </row>
    <row r="70" spans="1:26" ht="15.75" customHeight="1" x14ac:dyDescent="0.25">
      <c r="A70" s="6"/>
      <c r="B70" s="6"/>
      <c r="C70" s="7" t="s">
        <v>73</v>
      </c>
      <c r="D70" s="6"/>
      <c r="E70" s="6"/>
      <c r="F70" s="6"/>
      <c r="G70" s="6"/>
      <c r="H70" s="6"/>
      <c r="I70" s="6"/>
      <c r="J70" s="6"/>
      <c r="K70" s="6"/>
      <c r="L70" s="6"/>
      <c r="M70" s="6"/>
      <c r="N70" s="6"/>
      <c r="O70" s="6"/>
      <c r="P70" s="4"/>
      <c r="Q70" s="6"/>
      <c r="R70" s="6"/>
      <c r="S70" s="6"/>
      <c r="T70" s="6"/>
      <c r="U70" s="6"/>
      <c r="V70" s="6"/>
      <c r="W70" s="6"/>
      <c r="X70" s="6"/>
      <c r="Y70" s="6"/>
      <c r="Z70" s="6"/>
    </row>
    <row r="71" spans="1:26" ht="15.75" customHeight="1" x14ac:dyDescent="0.25">
      <c r="A71" s="6"/>
      <c r="B71" s="6"/>
      <c r="C71" s="7" t="s">
        <v>74</v>
      </c>
      <c r="D71" s="6"/>
      <c r="E71" s="6"/>
      <c r="F71" s="6"/>
      <c r="G71" s="6"/>
      <c r="H71" s="6"/>
      <c r="I71" s="6"/>
      <c r="J71" s="6"/>
      <c r="K71" s="6"/>
      <c r="L71" s="6"/>
      <c r="M71" s="6"/>
      <c r="N71" s="6"/>
      <c r="O71" s="6"/>
      <c r="P71" s="4"/>
      <c r="Q71" s="6"/>
      <c r="R71" s="6"/>
      <c r="S71" s="6"/>
      <c r="T71" s="6"/>
      <c r="U71" s="6"/>
      <c r="V71" s="6"/>
      <c r="W71" s="6"/>
      <c r="X71" s="6"/>
      <c r="Y71" s="6"/>
      <c r="Z71" s="6"/>
    </row>
    <row r="72" spans="1:26" ht="15.75" customHeight="1" x14ac:dyDescent="0.25">
      <c r="A72" s="6"/>
      <c r="B72" s="6"/>
      <c r="C72" s="7" t="s">
        <v>75</v>
      </c>
      <c r="D72" s="6"/>
      <c r="E72" s="6"/>
      <c r="F72" s="6"/>
      <c r="G72" s="6"/>
      <c r="H72" s="6"/>
      <c r="I72" s="6"/>
      <c r="J72" s="6"/>
      <c r="K72" s="6"/>
      <c r="L72" s="6"/>
      <c r="M72" s="6"/>
      <c r="N72" s="6"/>
      <c r="O72" s="6"/>
      <c r="P72" s="4"/>
      <c r="Q72" s="6"/>
      <c r="R72" s="6"/>
      <c r="S72" s="6"/>
      <c r="T72" s="6"/>
      <c r="U72" s="6"/>
      <c r="V72" s="6"/>
      <c r="W72" s="6"/>
      <c r="X72" s="6"/>
      <c r="Y72" s="6"/>
      <c r="Z72" s="6"/>
    </row>
    <row r="73" spans="1:26" ht="15.75" customHeight="1" x14ac:dyDescent="0.25">
      <c r="A73" s="6"/>
      <c r="B73" s="6"/>
      <c r="C73" s="7" t="s">
        <v>76</v>
      </c>
      <c r="D73" s="6"/>
      <c r="E73" s="6"/>
      <c r="F73" s="6"/>
      <c r="G73" s="6"/>
      <c r="H73" s="6"/>
      <c r="I73" s="6"/>
      <c r="J73" s="6"/>
      <c r="K73" s="6"/>
      <c r="L73" s="6"/>
      <c r="M73" s="6"/>
      <c r="N73" s="6"/>
      <c r="O73" s="6"/>
      <c r="P73" s="4"/>
      <c r="Q73" s="6"/>
      <c r="R73" s="6"/>
      <c r="S73" s="6"/>
      <c r="T73" s="6"/>
      <c r="U73" s="6"/>
      <c r="V73" s="6"/>
      <c r="W73" s="6"/>
      <c r="X73" s="6"/>
      <c r="Y73" s="6"/>
      <c r="Z73" s="6"/>
    </row>
    <row r="74" spans="1:26" ht="15.75" customHeight="1" x14ac:dyDescent="0.25">
      <c r="A74" s="6"/>
      <c r="B74" s="6"/>
      <c r="C74" s="7" t="s">
        <v>77</v>
      </c>
      <c r="D74" s="6"/>
      <c r="E74" s="6"/>
      <c r="F74" s="6"/>
      <c r="G74" s="6"/>
      <c r="H74" s="6"/>
      <c r="I74" s="6"/>
      <c r="J74" s="6"/>
      <c r="K74" s="6"/>
      <c r="L74" s="6"/>
      <c r="M74" s="6"/>
      <c r="N74" s="6"/>
      <c r="O74" s="6"/>
      <c r="P74" s="4"/>
      <c r="Q74" s="6"/>
      <c r="R74" s="6"/>
      <c r="S74" s="6"/>
      <c r="T74" s="6"/>
      <c r="U74" s="6"/>
      <c r="V74" s="6"/>
      <c r="W74" s="6"/>
      <c r="X74" s="6"/>
      <c r="Y74" s="6"/>
      <c r="Z74" s="6"/>
    </row>
    <row r="75" spans="1:26" ht="15.75" customHeight="1" x14ac:dyDescent="0.25">
      <c r="A75" s="6"/>
      <c r="B75" s="6"/>
      <c r="C75" s="7" t="s">
        <v>78</v>
      </c>
      <c r="D75" s="6"/>
      <c r="E75" s="6"/>
      <c r="F75" s="6"/>
      <c r="G75" s="6"/>
      <c r="H75" s="6"/>
      <c r="I75" s="6"/>
      <c r="J75" s="6"/>
      <c r="K75" s="6"/>
      <c r="L75" s="6"/>
      <c r="M75" s="6"/>
      <c r="N75" s="6"/>
      <c r="O75" s="6"/>
      <c r="P75" s="4"/>
      <c r="Q75" s="6"/>
      <c r="R75" s="6"/>
      <c r="S75" s="6"/>
      <c r="T75" s="6"/>
      <c r="U75" s="6"/>
      <c r="V75" s="6"/>
      <c r="W75" s="6"/>
      <c r="X75" s="6"/>
      <c r="Y75" s="6"/>
      <c r="Z75" s="6"/>
    </row>
    <row r="76" spans="1:26" ht="15.75" customHeight="1" x14ac:dyDescent="0.25">
      <c r="A76" s="6"/>
      <c r="B76" s="6"/>
      <c r="C76" s="7" t="s">
        <v>79</v>
      </c>
      <c r="D76" s="6"/>
      <c r="E76" s="6"/>
      <c r="F76" s="6"/>
      <c r="G76" s="6"/>
      <c r="H76" s="6"/>
      <c r="I76" s="6"/>
      <c r="J76" s="6"/>
      <c r="K76" s="6"/>
      <c r="L76" s="6"/>
      <c r="M76" s="6"/>
      <c r="N76" s="6"/>
      <c r="O76" s="6"/>
      <c r="P76" s="4"/>
      <c r="Q76" s="6"/>
      <c r="R76" s="6"/>
      <c r="S76" s="6"/>
      <c r="T76" s="6"/>
      <c r="U76" s="6"/>
      <c r="V76" s="6"/>
      <c r="W76" s="6"/>
      <c r="X76" s="6"/>
      <c r="Y76" s="6"/>
      <c r="Z76" s="6"/>
    </row>
    <row r="77" spans="1:26" ht="15.75" customHeight="1" x14ac:dyDescent="0.25">
      <c r="A77" s="6"/>
      <c r="B77" s="6"/>
      <c r="C77" s="7" t="s">
        <v>80</v>
      </c>
      <c r="D77" s="6"/>
      <c r="E77" s="6"/>
      <c r="F77" s="6"/>
      <c r="G77" s="6"/>
      <c r="H77" s="6"/>
      <c r="I77" s="6"/>
      <c r="J77" s="6"/>
      <c r="K77" s="6"/>
      <c r="L77" s="6"/>
      <c r="M77" s="6"/>
      <c r="N77" s="6"/>
      <c r="O77" s="6"/>
      <c r="P77" s="4"/>
      <c r="Q77" s="6"/>
      <c r="R77" s="6"/>
      <c r="S77" s="6"/>
      <c r="T77" s="6"/>
      <c r="U77" s="6"/>
      <c r="V77" s="6"/>
      <c r="W77" s="6"/>
      <c r="X77" s="6"/>
      <c r="Y77" s="6"/>
      <c r="Z77" s="6"/>
    </row>
    <row r="78" spans="1:26" ht="15.75" customHeight="1" x14ac:dyDescent="0.25">
      <c r="A78" s="6"/>
      <c r="B78" s="6"/>
      <c r="C78" s="7" t="s">
        <v>81</v>
      </c>
      <c r="D78" s="6"/>
      <c r="E78" s="6"/>
      <c r="F78" s="6"/>
      <c r="G78" s="6"/>
      <c r="H78" s="6"/>
      <c r="I78" s="6"/>
      <c r="J78" s="6"/>
      <c r="K78" s="6"/>
      <c r="L78" s="6"/>
      <c r="M78" s="6"/>
      <c r="N78" s="6"/>
      <c r="O78" s="6"/>
      <c r="P78" s="4"/>
      <c r="Q78" s="6"/>
      <c r="R78" s="6"/>
      <c r="S78" s="6"/>
      <c r="T78" s="6"/>
      <c r="U78" s="6"/>
      <c r="V78" s="6"/>
      <c r="W78" s="6"/>
      <c r="X78" s="6"/>
      <c r="Y78" s="6"/>
      <c r="Z78" s="6"/>
    </row>
    <row r="79" spans="1:26" ht="15.75" customHeight="1" x14ac:dyDescent="0.25">
      <c r="A79" s="6"/>
      <c r="B79" s="6"/>
      <c r="C79" s="7" t="s">
        <v>82</v>
      </c>
      <c r="D79" s="6"/>
      <c r="E79" s="6"/>
      <c r="F79" s="6"/>
      <c r="G79" s="6"/>
      <c r="H79" s="6"/>
      <c r="I79" s="6"/>
      <c r="J79" s="6"/>
      <c r="K79" s="6"/>
      <c r="L79" s="6"/>
      <c r="M79" s="6"/>
      <c r="N79" s="6"/>
      <c r="O79" s="6"/>
      <c r="P79" s="4"/>
      <c r="Q79" s="6"/>
      <c r="R79" s="6"/>
      <c r="S79" s="6"/>
      <c r="T79" s="6"/>
      <c r="U79" s="6"/>
      <c r="V79" s="6"/>
      <c r="W79" s="6"/>
      <c r="X79" s="6"/>
      <c r="Y79" s="6"/>
      <c r="Z79" s="6"/>
    </row>
    <row r="80" spans="1:26" ht="15.75" customHeight="1" x14ac:dyDescent="0.25">
      <c r="A80" s="6"/>
      <c r="B80" s="6"/>
      <c r="C80" s="7" t="s">
        <v>83</v>
      </c>
      <c r="D80" s="6"/>
      <c r="E80" s="6"/>
      <c r="F80" s="6"/>
      <c r="G80" s="6"/>
      <c r="H80" s="6"/>
      <c r="I80" s="6"/>
      <c r="J80" s="6"/>
      <c r="K80" s="6"/>
      <c r="L80" s="6"/>
      <c r="M80" s="6"/>
      <c r="N80" s="6"/>
      <c r="O80" s="6"/>
      <c r="P80" s="4"/>
      <c r="Q80" s="6"/>
      <c r="R80" s="6"/>
      <c r="S80" s="6"/>
      <c r="T80" s="6"/>
      <c r="U80" s="6"/>
      <c r="V80" s="6"/>
      <c r="W80" s="6"/>
      <c r="X80" s="6"/>
      <c r="Y80" s="6"/>
      <c r="Z80" s="6"/>
    </row>
    <row r="81" spans="1:26" ht="15.75" customHeight="1" x14ac:dyDescent="0.25">
      <c r="A81" s="6"/>
      <c r="B81" s="6"/>
      <c r="C81" s="7" t="s">
        <v>84</v>
      </c>
      <c r="D81" s="6"/>
      <c r="E81" s="6"/>
      <c r="F81" s="6"/>
      <c r="G81" s="6"/>
      <c r="H81" s="6"/>
      <c r="I81" s="6"/>
      <c r="J81" s="6"/>
      <c r="K81" s="6"/>
      <c r="L81" s="6"/>
      <c r="M81" s="6"/>
      <c r="N81" s="6"/>
      <c r="O81" s="6"/>
      <c r="P81" s="4"/>
      <c r="Q81" s="6"/>
      <c r="R81" s="6"/>
      <c r="S81" s="6"/>
      <c r="T81" s="6"/>
      <c r="U81" s="6"/>
      <c r="V81" s="6"/>
      <c r="W81" s="6"/>
      <c r="X81" s="6"/>
      <c r="Y81" s="6"/>
      <c r="Z81" s="6"/>
    </row>
    <row r="82" spans="1:26" ht="15.75" customHeight="1" x14ac:dyDescent="0.25">
      <c r="A82" s="6"/>
      <c r="B82" s="6"/>
      <c r="C82" s="7" t="s">
        <v>85</v>
      </c>
      <c r="D82" s="6"/>
      <c r="E82" s="6"/>
      <c r="F82" s="6"/>
      <c r="G82" s="6"/>
      <c r="H82" s="6"/>
      <c r="I82" s="6"/>
      <c r="J82" s="6"/>
      <c r="K82" s="6"/>
      <c r="L82" s="6"/>
      <c r="M82" s="6"/>
      <c r="N82" s="6"/>
      <c r="O82" s="6"/>
      <c r="P82" s="4"/>
      <c r="Q82" s="6"/>
      <c r="R82" s="6"/>
      <c r="S82" s="6"/>
      <c r="T82" s="6"/>
      <c r="U82" s="6"/>
      <c r="V82" s="6"/>
      <c r="W82" s="6"/>
      <c r="X82" s="6"/>
      <c r="Y82" s="6"/>
      <c r="Z82" s="6"/>
    </row>
    <row r="83" spans="1:26" ht="15.75" customHeight="1" x14ac:dyDescent="0.25">
      <c r="A83" s="6"/>
      <c r="B83" s="6"/>
      <c r="C83" s="7" t="s">
        <v>86</v>
      </c>
      <c r="D83" s="6"/>
      <c r="E83" s="6"/>
      <c r="F83" s="6"/>
      <c r="G83" s="6"/>
      <c r="H83" s="6"/>
      <c r="I83" s="6"/>
      <c r="J83" s="6"/>
      <c r="K83" s="6"/>
      <c r="L83" s="6"/>
      <c r="M83" s="6"/>
      <c r="N83" s="6"/>
      <c r="O83" s="6"/>
      <c r="P83" s="4"/>
      <c r="Q83" s="6"/>
      <c r="R83" s="6"/>
      <c r="S83" s="6"/>
      <c r="T83" s="6"/>
      <c r="U83" s="6"/>
      <c r="V83" s="6"/>
      <c r="W83" s="6"/>
      <c r="X83" s="6"/>
      <c r="Y83" s="6"/>
      <c r="Z83" s="6"/>
    </row>
    <row r="84" spans="1:26" ht="15.75" customHeight="1" x14ac:dyDescent="0.25">
      <c r="A84" s="6"/>
      <c r="B84" s="6"/>
      <c r="C84" s="7" t="s">
        <v>87</v>
      </c>
      <c r="D84" s="6"/>
      <c r="E84" s="6"/>
      <c r="F84" s="6"/>
      <c r="G84" s="6"/>
      <c r="H84" s="6"/>
      <c r="I84" s="6"/>
      <c r="J84" s="6"/>
      <c r="K84" s="6"/>
      <c r="L84" s="6"/>
      <c r="M84" s="6"/>
      <c r="N84" s="6"/>
      <c r="O84" s="6"/>
      <c r="P84" s="4"/>
      <c r="Q84" s="6"/>
      <c r="R84" s="6"/>
      <c r="S84" s="6"/>
      <c r="T84" s="6"/>
      <c r="U84" s="6"/>
      <c r="V84" s="6"/>
      <c r="W84" s="6"/>
      <c r="X84" s="6"/>
      <c r="Y84" s="6"/>
      <c r="Z84" s="6"/>
    </row>
    <row r="85" spans="1:26" ht="15.75" customHeight="1" x14ac:dyDescent="0.25">
      <c r="A85" s="6"/>
      <c r="B85" s="6"/>
      <c r="C85" s="7" t="s">
        <v>88</v>
      </c>
      <c r="D85" s="6"/>
      <c r="E85" s="6"/>
      <c r="F85" s="6"/>
      <c r="G85" s="6"/>
      <c r="H85" s="6"/>
      <c r="I85" s="6"/>
      <c r="J85" s="6"/>
      <c r="K85" s="6"/>
      <c r="L85" s="6"/>
      <c r="M85" s="6"/>
      <c r="N85" s="6"/>
      <c r="O85" s="6"/>
      <c r="P85" s="4"/>
      <c r="Q85" s="6"/>
      <c r="R85" s="6"/>
      <c r="S85" s="6"/>
      <c r="T85" s="6"/>
      <c r="U85" s="6"/>
      <c r="V85" s="6"/>
      <c r="W85" s="6"/>
      <c r="X85" s="6"/>
      <c r="Y85" s="6"/>
      <c r="Z85" s="6"/>
    </row>
    <row r="86" spans="1:26" ht="15.75" customHeight="1" x14ac:dyDescent="0.25">
      <c r="A86" s="6"/>
      <c r="B86" s="6"/>
      <c r="C86" s="7" t="s">
        <v>89</v>
      </c>
      <c r="D86" s="6"/>
      <c r="E86" s="6"/>
      <c r="F86" s="6"/>
      <c r="G86" s="6"/>
      <c r="H86" s="6"/>
      <c r="I86" s="6"/>
      <c r="J86" s="6"/>
      <c r="K86" s="6"/>
      <c r="L86" s="6"/>
      <c r="M86" s="6"/>
      <c r="N86" s="6"/>
      <c r="O86" s="6"/>
      <c r="P86" s="4"/>
      <c r="Q86" s="6"/>
      <c r="R86" s="6"/>
      <c r="S86" s="6"/>
      <c r="T86" s="6"/>
      <c r="U86" s="6"/>
      <c r="V86" s="6"/>
      <c r="W86" s="6"/>
      <c r="X86" s="6"/>
      <c r="Y86" s="6"/>
      <c r="Z86" s="6"/>
    </row>
    <row r="87" spans="1:26" ht="15.75" customHeight="1" x14ac:dyDescent="0.25">
      <c r="A87" s="6"/>
      <c r="B87" s="6"/>
      <c r="C87" s="7" t="s">
        <v>90</v>
      </c>
      <c r="D87" s="6"/>
      <c r="E87" s="6"/>
      <c r="F87" s="6"/>
      <c r="G87" s="6"/>
      <c r="H87" s="6"/>
      <c r="I87" s="6"/>
      <c r="J87" s="6"/>
      <c r="K87" s="6"/>
      <c r="L87" s="6"/>
      <c r="M87" s="6"/>
      <c r="N87" s="6"/>
      <c r="O87" s="6"/>
      <c r="P87" s="4"/>
      <c r="Q87" s="6"/>
      <c r="R87" s="6"/>
      <c r="S87" s="6"/>
      <c r="T87" s="6"/>
      <c r="U87" s="6"/>
      <c r="V87" s="6"/>
      <c r="W87" s="6"/>
      <c r="X87" s="6"/>
      <c r="Y87" s="6"/>
      <c r="Z87" s="6"/>
    </row>
    <row r="88" spans="1:26" ht="15.75" customHeight="1" x14ac:dyDescent="0.25">
      <c r="A88" s="6"/>
      <c r="B88" s="6"/>
      <c r="C88" s="7" t="s">
        <v>91</v>
      </c>
      <c r="D88" s="6"/>
      <c r="E88" s="6"/>
      <c r="F88" s="6"/>
      <c r="G88" s="6"/>
      <c r="H88" s="6"/>
      <c r="I88" s="6"/>
      <c r="J88" s="6"/>
      <c r="K88" s="6"/>
      <c r="L88" s="6"/>
      <c r="M88" s="6"/>
      <c r="N88" s="6"/>
      <c r="O88" s="6"/>
      <c r="P88" s="4"/>
      <c r="Q88" s="6"/>
      <c r="R88" s="6"/>
      <c r="S88" s="6"/>
      <c r="T88" s="6"/>
      <c r="U88" s="6"/>
      <c r="V88" s="6"/>
      <c r="W88" s="6"/>
      <c r="X88" s="6"/>
      <c r="Y88" s="6"/>
      <c r="Z88" s="6"/>
    </row>
    <row r="89" spans="1:26" ht="15.75" customHeight="1" x14ac:dyDescent="0.25">
      <c r="A89" s="6"/>
      <c r="B89" s="6"/>
      <c r="C89" s="7" t="s">
        <v>92</v>
      </c>
      <c r="D89" s="6"/>
      <c r="E89" s="6"/>
      <c r="F89" s="6"/>
      <c r="G89" s="6"/>
      <c r="H89" s="6"/>
      <c r="I89" s="6"/>
      <c r="J89" s="6"/>
      <c r="K89" s="6"/>
      <c r="L89" s="6"/>
      <c r="M89" s="6"/>
      <c r="N89" s="6"/>
      <c r="O89" s="6"/>
      <c r="P89" s="4"/>
      <c r="Q89" s="6"/>
      <c r="R89" s="6"/>
      <c r="S89" s="6"/>
      <c r="T89" s="6"/>
      <c r="U89" s="6"/>
      <c r="V89" s="6"/>
      <c r="W89" s="6"/>
      <c r="X89" s="6"/>
      <c r="Y89" s="6"/>
      <c r="Z89" s="6"/>
    </row>
    <row r="90" spans="1:26" ht="15.75" customHeight="1" x14ac:dyDescent="0.25">
      <c r="A90" s="6"/>
      <c r="B90" s="6" t="s">
        <v>93</v>
      </c>
      <c r="C90" s="7"/>
      <c r="D90" s="6"/>
      <c r="E90" s="6"/>
      <c r="F90" s="6"/>
      <c r="G90" s="6"/>
      <c r="H90" s="6"/>
      <c r="I90" s="6"/>
      <c r="J90" s="6"/>
      <c r="K90" s="6"/>
      <c r="L90" s="6"/>
      <c r="M90" s="6"/>
      <c r="N90" s="6"/>
      <c r="O90" s="6"/>
      <c r="P90" s="4"/>
      <c r="Q90" s="6"/>
      <c r="R90" s="6"/>
      <c r="S90" s="6"/>
      <c r="T90" s="6"/>
      <c r="U90" s="6"/>
      <c r="V90" s="6"/>
      <c r="W90" s="6"/>
      <c r="X90" s="6"/>
      <c r="Y90" s="6"/>
      <c r="Z90" s="6"/>
    </row>
    <row r="91" spans="1:26" ht="15.75" customHeight="1" x14ac:dyDescent="0.25">
      <c r="A91" s="6"/>
      <c r="B91" s="6"/>
      <c r="C91" s="7" t="s">
        <v>94</v>
      </c>
      <c r="D91" s="6"/>
      <c r="E91" s="6"/>
      <c r="F91" s="6"/>
      <c r="G91" s="6"/>
      <c r="H91" s="6"/>
      <c r="I91" s="6"/>
      <c r="J91" s="6"/>
      <c r="K91" s="6"/>
      <c r="L91" s="6"/>
      <c r="M91" s="6"/>
      <c r="N91" s="6"/>
      <c r="O91" s="6"/>
      <c r="P91" s="4"/>
      <c r="Q91" s="6"/>
      <c r="R91" s="6"/>
      <c r="S91" s="6"/>
      <c r="T91" s="6"/>
      <c r="U91" s="6"/>
      <c r="V91" s="6"/>
      <c r="W91" s="6"/>
      <c r="X91" s="6"/>
      <c r="Y91" s="6"/>
      <c r="Z91" s="6"/>
    </row>
    <row r="92" spans="1:26" ht="15.75" customHeight="1" x14ac:dyDescent="0.25">
      <c r="A92" s="6"/>
      <c r="B92" s="6"/>
      <c r="C92" s="7" t="s">
        <v>95</v>
      </c>
      <c r="D92" s="6"/>
      <c r="E92" s="6"/>
      <c r="F92" s="6"/>
      <c r="G92" s="6"/>
      <c r="H92" s="6"/>
      <c r="I92" s="6"/>
      <c r="J92" s="6"/>
      <c r="K92" s="6"/>
      <c r="L92" s="6"/>
      <c r="M92" s="6"/>
      <c r="N92" s="6"/>
      <c r="O92" s="6"/>
      <c r="P92" s="4"/>
      <c r="Q92" s="6"/>
      <c r="R92" s="6"/>
      <c r="S92" s="6"/>
      <c r="T92" s="6"/>
      <c r="U92" s="6"/>
      <c r="V92" s="6"/>
      <c r="W92" s="6"/>
      <c r="X92" s="6"/>
      <c r="Y92" s="6"/>
      <c r="Z92" s="6"/>
    </row>
    <row r="93" spans="1:26" ht="15.75" customHeight="1" x14ac:dyDescent="0.25">
      <c r="A93" s="6"/>
      <c r="B93" s="6"/>
      <c r="C93" s="7" t="s">
        <v>96</v>
      </c>
      <c r="D93" s="6"/>
      <c r="E93" s="6"/>
      <c r="F93" s="6"/>
      <c r="G93" s="6"/>
      <c r="H93" s="6"/>
      <c r="I93" s="6"/>
      <c r="J93" s="6"/>
      <c r="K93" s="6"/>
      <c r="L93" s="6"/>
      <c r="M93" s="6"/>
      <c r="N93" s="6"/>
      <c r="O93" s="6"/>
      <c r="P93" s="4"/>
      <c r="Q93" s="6"/>
      <c r="R93" s="6"/>
      <c r="S93" s="6"/>
      <c r="T93" s="6"/>
      <c r="U93" s="6"/>
      <c r="V93" s="6"/>
      <c r="W93" s="6"/>
      <c r="X93" s="6"/>
      <c r="Y93" s="6"/>
      <c r="Z93" s="6"/>
    </row>
    <row r="94" spans="1:26" ht="15.75" customHeight="1" x14ac:dyDescent="0.25">
      <c r="A94" s="6"/>
      <c r="B94" s="6"/>
      <c r="C94" s="7" t="s">
        <v>97</v>
      </c>
      <c r="D94" s="6"/>
      <c r="E94" s="6"/>
      <c r="F94" s="6"/>
      <c r="G94" s="6"/>
      <c r="H94" s="6"/>
      <c r="I94" s="6"/>
      <c r="J94" s="6"/>
      <c r="K94" s="6"/>
      <c r="L94" s="6"/>
      <c r="M94" s="6"/>
      <c r="N94" s="6"/>
      <c r="O94" s="6"/>
      <c r="P94" s="4"/>
      <c r="Q94" s="6"/>
      <c r="R94" s="6"/>
      <c r="S94" s="6"/>
      <c r="T94" s="6"/>
      <c r="U94" s="6"/>
      <c r="V94" s="6"/>
      <c r="W94" s="6"/>
      <c r="X94" s="6"/>
      <c r="Y94" s="6"/>
      <c r="Z94" s="6"/>
    </row>
    <row r="95" spans="1:26" ht="15.75" customHeight="1" x14ac:dyDescent="0.25">
      <c r="A95" s="6"/>
      <c r="B95" s="6"/>
      <c r="C95" s="7" t="s">
        <v>98</v>
      </c>
      <c r="D95" s="6"/>
      <c r="E95" s="6"/>
      <c r="F95" s="6"/>
      <c r="G95" s="6"/>
      <c r="H95" s="6"/>
      <c r="I95" s="6"/>
      <c r="J95" s="6"/>
      <c r="K95" s="6"/>
      <c r="L95" s="6"/>
      <c r="M95" s="6"/>
      <c r="N95" s="6"/>
      <c r="O95" s="6"/>
      <c r="P95" s="4"/>
      <c r="Q95" s="6"/>
      <c r="R95" s="6"/>
      <c r="S95" s="6"/>
      <c r="T95" s="6"/>
      <c r="U95" s="6"/>
      <c r="V95" s="6"/>
      <c r="W95" s="6"/>
      <c r="X95" s="6"/>
      <c r="Y95" s="6"/>
      <c r="Z95" s="6"/>
    </row>
    <row r="96" spans="1:26" ht="15.75" customHeight="1" x14ac:dyDescent="0.25">
      <c r="A96" s="6"/>
      <c r="B96" s="6"/>
      <c r="C96" s="7" t="s">
        <v>99</v>
      </c>
      <c r="D96" s="6"/>
      <c r="E96" s="6"/>
      <c r="F96" s="6"/>
      <c r="G96" s="6"/>
      <c r="H96" s="6"/>
      <c r="I96" s="6"/>
      <c r="J96" s="6"/>
      <c r="K96" s="6"/>
      <c r="L96" s="6"/>
      <c r="M96" s="6"/>
      <c r="N96" s="6"/>
      <c r="O96" s="6"/>
      <c r="P96" s="4"/>
      <c r="Q96" s="6"/>
      <c r="R96" s="6"/>
      <c r="S96" s="6"/>
      <c r="T96" s="6"/>
      <c r="U96" s="6"/>
      <c r="V96" s="6"/>
      <c r="W96" s="6"/>
      <c r="X96" s="6"/>
      <c r="Y96" s="6"/>
      <c r="Z96" s="6"/>
    </row>
    <row r="97" spans="1:26" ht="15.75" customHeight="1" x14ac:dyDescent="0.25">
      <c r="A97" s="6"/>
      <c r="B97" s="6"/>
      <c r="C97" s="7" t="s">
        <v>100</v>
      </c>
      <c r="D97" s="6"/>
      <c r="E97" s="6"/>
      <c r="F97" s="6"/>
      <c r="G97" s="6"/>
      <c r="H97" s="6"/>
      <c r="I97" s="6"/>
      <c r="J97" s="6"/>
      <c r="K97" s="6"/>
      <c r="L97" s="6"/>
      <c r="M97" s="6"/>
      <c r="N97" s="6"/>
      <c r="O97" s="6"/>
      <c r="P97" s="4"/>
      <c r="Q97" s="6"/>
      <c r="R97" s="6"/>
      <c r="S97" s="6"/>
      <c r="T97" s="6"/>
      <c r="U97" s="6"/>
      <c r="V97" s="6"/>
      <c r="W97" s="6"/>
      <c r="X97" s="6"/>
      <c r="Y97" s="6"/>
      <c r="Z97" s="6"/>
    </row>
    <row r="98" spans="1:26" ht="15.75" customHeight="1" x14ac:dyDescent="0.25">
      <c r="A98" s="6"/>
      <c r="B98" s="6"/>
      <c r="C98" s="7" t="s">
        <v>101</v>
      </c>
      <c r="D98" s="6"/>
      <c r="E98" s="6"/>
      <c r="F98" s="6"/>
      <c r="G98" s="6"/>
      <c r="H98" s="6"/>
      <c r="I98" s="6"/>
      <c r="J98" s="6"/>
      <c r="K98" s="6"/>
      <c r="L98" s="6"/>
      <c r="M98" s="6"/>
      <c r="N98" s="6"/>
      <c r="O98" s="6"/>
      <c r="P98" s="4"/>
      <c r="Q98" s="6"/>
      <c r="R98" s="6"/>
      <c r="S98" s="6"/>
      <c r="T98" s="6"/>
      <c r="U98" s="6"/>
      <c r="V98" s="6"/>
      <c r="W98" s="6"/>
      <c r="X98" s="6"/>
      <c r="Y98" s="6"/>
      <c r="Z98" s="6"/>
    </row>
    <row r="99" spans="1:26" ht="15.75" customHeight="1" x14ac:dyDescent="0.25">
      <c r="A99" s="6"/>
      <c r="B99" s="6"/>
      <c r="C99" s="7" t="s">
        <v>102</v>
      </c>
      <c r="D99" s="6"/>
      <c r="E99" s="6"/>
      <c r="F99" s="6"/>
      <c r="G99" s="6"/>
      <c r="H99" s="6"/>
      <c r="I99" s="6"/>
      <c r="J99" s="6"/>
      <c r="K99" s="6"/>
      <c r="L99" s="6"/>
      <c r="M99" s="6"/>
      <c r="N99" s="6"/>
      <c r="O99" s="6"/>
      <c r="P99" s="4"/>
      <c r="Q99" s="6"/>
      <c r="R99" s="6"/>
      <c r="S99" s="6"/>
      <c r="T99" s="6"/>
      <c r="U99" s="6"/>
      <c r="V99" s="6"/>
      <c r="W99" s="6"/>
      <c r="X99" s="6"/>
      <c r="Y99" s="6"/>
      <c r="Z99" s="6"/>
    </row>
    <row r="100" spans="1:26" ht="15.75" customHeight="1" x14ac:dyDescent="0.25">
      <c r="A100" s="6"/>
      <c r="B100" s="6"/>
      <c r="C100" s="7" t="s">
        <v>103</v>
      </c>
      <c r="D100" s="6"/>
      <c r="E100" s="6"/>
      <c r="F100" s="6"/>
      <c r="G100" s="6"/>
      <c r="H100" s="6"/>
      <c r="I100" s="6"/>
      <c r="J100" s="6"/>
      <c r="K100" s="6"/>
      <c r="L100" s="6"/>
      <c r="M100" s="6"/>
      <c r="N100" s="6"/>
      <c r="O100" s="6"/>
      <c r="P100" s="4"/>
      <c r="Q100" s="6"/>
      <c r="R100" s="6"/>
      <c r="S100" s="6"/>
      <c r="T100" s="6"/>
      <c r="U100" s="6"/>
      <c r="V100" s="6"/>
      <c r="W100" s="6"/>
      <c r="X100" s="6"/>
      <c r="Y100" s="6"/>
      <c r="Z100" s="6"/>
    </row>
    <row r="101" spans="1:26" ht="15.75" customHeight="1" x14ac:dyDescent="0.25">
      <c r="A101" s="6"/>
      <c r="B101" s="6"/>
      <c r="C101" s="7" t="s">
        <v>104</v>
      </c>
      <c r="D101" s="6"/>
      <c r="E101" s="6"/>
      <c r="F101" s="6"/>
      <c r="G101" s="6"/>
      <c r="H101" s="6"/>
      <c r="I101" s="6"/>
      <c r="J101" s="6"/>
      <c r="K101" s="6"/>
      <c r="L101" s="6"/>
      <c r="M101" s="6"/>
      <c r="N101" s="6"/>
      <c r="O101" s="6"/>
      <c r="P101" s="4"/>
      <c r="Q101" s="6"/>
      <c r="R101" s="6"/>
      <c r="S101" s="6"/>
      <c r="T101" s="6"/>
      <c r="U101" s="6"/>
      <c r="V101" s="6"/>
      <c r="W101" s="6"/>
      <c r="X101" s="6"/>
      <c r="Y101" s="6"/>
      <c r="Z101" s="6"/>
    </row>
    <row r="102" spans="1:26" ht="15.75" customHeight="1" x14ac:dyDescent="0.25">
      <c r="A102" s="6"/>
      <c r="B102" s="6" t="s">
        <v>105</v>
      </c>
      <c r="C102" s="7"/>
      <c r="D102" s="6"/>
      <c r="E102" s="6"/>
      <c r="F102" s="6"/>
      <c r="G102" s="6"/>
      <c r="H102" s="6"/>
      <c r="I102" s="6"/>
      <c r="J102" s="6"/>
      <c r="K102" s="6"/>
      <c r="L102" s="6"/>
      <c r="M102" s="6"/>
      <c r="N102" s="6"/>
      <c r="O102" s="6"/>
      <c r="P102" s="4"/>
      <c r="Q102" s="6"/>
      <c r="R102" s="6"/>
      <c r="S102" s="6"/>
      <c r="T102" s="6"/>
      <c r="U102" s="6"/>
      <c r="V102" s="6"/>
      <c r="W102" s="6"/>
      <c r="X102" s="6"/>
      <c r="Y102" s="6"/>
      <c r="Z102" s="6"/>
    </row>
    <row r="103" spans="1:26" ht="15.75" customHeight="1" x14ac:dyDescent="0.25">
      <c r="A103" s="6"/>
      <c r="B103" s="6"/>
      <c r="C103" s="7" t="s">
        <v>106</v>
      </c>
      <c r="D103" s="6"/>
      <c r="E103" s="6"/>
      <c r="F103" s="6"/>
      <c r="G103" s="6"/>
      <c r="H103" s="6"/>
      <c r="I103" s="6"/>
      <c r="J103" s="6"/>
      <c r="K103" s="6"/>
      <c r="L103" s="6"/>
      <c r="M103" s="6"/>
      <c r="N103" s="6"/>
      <c r="O103" s="6"/>
      <c r="P103" s="4"/>
      <c r="Q103" s="6"/>
      <c r="R103" s="6"/>
      <c r="S103" s="6"/>
      <c r="T103" s="6"/>
      <c r="U103" s="6"/>
      <c r="V103" s="6"/>
      <c r="W103" s="6"/>
      <c r="X103" s="6"/>
      <c r="Y103" s="6"/>
      <c r="Z103" s="6"/>
    </row>
    <row r="104" spans="1:26" ht="15.75" customHeight="1" x14ac:dyDescent="0.25">
      <c r="A104" s="6"/>
      <c r="B104" s="6"/>
      <c r="C104" s="7" t="s">
        <v>107</v>
      </c>
      <c r="D104" s="6"/>
      <c r="E104" s="6"/>
      <c r="F104" s="6"/>
      <c r="G104" s="6"/>
      <c r="H104" s="6"/>
      <c r="I104" s="6"/>
      <c r="J104" s="6"/>
      <c r="K104" s="6"/>
      <c r="L104" s="6"/>
      <c r="M104" s="6"/>
      <c r="N104" s="6"/>
      <c r="O104" s="6"/>
      <c r="P104" s="4"/>
      <c r="Q104" s="6"/>
      <c r="R104" s="6"/>
      <c r="S104" s="6"/>
      <c r="T104" s="6"/>
      <c r="U104" s="6"/>
      <c r="V104" s="6"/>
      <c r="W104" s="6"/>
      <c r="X104" s="6"/>
      <c r="Y104" s="6"/>
      <c r="Z104" s="6"/>
    </row>
    <row r="105" spans="1:26" ht="15.75" customHeight="1" x14ac:dyDescent="0.25">
      <c r="A105" s="6"/>
      <c r="B105" s="6"/>
      <c r="C105" s="7" t="s">
        <v>108</v>
      </c>
      <c r="D105" s="6"/>
      <c r="E105" s="6"/>
      <c r="F105" s="6"/>
      <c r="G105" s="6"/>
      <c r="H105" s="6"/>
      <c r="I105" s="6"/>
      <c r="J105" s="6"/>
      <c r="K105" s="6"/>
      <c r="L105" s="6"/>
      <c r="M105" s="6"/>
      <c r="N105" s="6"/>
      <c r="O105" s="6"/>
      <c r="P105" s="4"/>
      <c r="Q105" s="6"/>
      <c r="R105" s="6"/>
      <c r="S105" s="6"/>
      <c r="T105" s="6"/>
      <c r="U105" s="6"/>
      <c r="V105" s="6"/>
      <c r="W105" s="6"/>
      <c r="X105" s="6"/>
      <c r="Y105" s="6"/>
      <c r="Z105" s="6"/>
    </row>
    <row r="106" spans="1:26" ht="15.75" customHeight="1" x14ac:dyDescent="0.25">
      <c r="A106" s="6"/>
      <c r="B106" s="6"/>
      <c r="C106" s="7" t="s">
        <v>109</v>
      </c>
      <c r="D106" s="6"/>
      <c r="E106" s="6"/>
      <c r="F106" s="6"/>
      <c r="G106" s="6"/>
      <c r="H106" s="6"/>
      <c r="I106" s="6"/>
      <c r="J106" s="6"/>
      <c r="K106" s="6"/>
      <c r="L106" s="6"/>
      <c r="M106" s="6"/>
      <c r="N106" s="6"/>
      <c r="O106" s="6"/>
      <c r="P106" s="4"/>
      <c r="Q106" s="6"/>
      <c r="R106" s="6"/>
      <c r="S106" s="6"/>
      <c r="T106" s="6"/>
      <c r="U106" s="6"/>
      <c r="V106" s="6"/>
      <c r="W106" s="6"/>
      <c r="X106" s="6"/>
      <c r="Y106" s="6"/>
      <c r="Z106" s="6"/>
    </row>
    <row r="107" spans="1:26" ht="15.75" customHeight="1" x14ac:dyDescent="0.25">
      <c r="A107" s="6"/>
      <c r="B107" s="6"/>
      <c r="C107" s="7" t="s">
        <v>110</v>
      </c>
      <c r="D107" s="6"/>
      <c r="E107" s="6"/>
      <c r="F107" s="6"/>
      <c r="G107" s="6"/>
      <c r="H107" s="6"/>
      <c r="I107" s="6"/>
      <c r="J107" s="6"/>
      <c r="K107" s="6"/>
      <c r="L107" s="6"/>
      <c r="M107" s="6"/>
      <c r="N107" s="6"/>
      <c r="O107" s="6"/>
      <c r="P107" s="4"/>
      <c r="Q107" s="6"/>
      <c r="R107" s="6"/>
      <c r="S107" s="6"/>
      <c r="T107" s="6"/>
      <c r="U107" s="6"/>
      <c r="V107" s="6"/>
      <c r="W107" s="6"/>
      <c r="X107" s="6"/>
      <c r="Y107" s="6"/>
      <c r="Z107" s="6"/>
    </row>
    <row r="108" spans="1:26" ht="15.75" customHeight="1" x14ac:dyDescent="0.25">
      <c r="A108" s="6"/>
      <c r="B108" s="6" t="s">
        <v>111</v>
      </c>
      <c r="C108" s="7"/>
      <c r="D108" s="6"/>
      <c r="E108" s="6"/>
      <c r="F108" s="6"/>
      <c r="G108" s="6"/>
      <c r="H108" s="6"/>
      <c r="I108" s="6"/>
      <c r="J108" s="6"/>
      <c r="K108" s="6"/>
      <c r="L108" s="6"/>
      <c r="M108" s="6"/>
      <c r="N108" s="6"/>
      <c r="O108" s="6"/>
      <c r="P108" s="4"/>
      <c r="Q108" s="6"/>
      <c r="R108" s="6"/>
      <c r="S108" s="6"/>
      <c r="T108" s="6"/>
      <c r="U108" s="6"/>
      <c r="V108" s="6"/>
      <c r="W108" s="6"/>
      <c r="X108" s="6"/>
      <c r="Y108" s="6"/>
      <c r="Z108" s="6"/>
    </row>
    <row r="109" spans="1:26" ht="15.75" customHeight="1" x14ac:dyDescent="0.25">
      <c r="A109" s="6"/>
      <c r="B109" s="6"/>
      <c r="C109" s="7" t="s">
        <v>112</v>
      </c>
      <c r="D109" s="6"/>
      <c r="E109" s="6"/>
      <c r="F109" s="6"/>
      <c r="G109" s="6"/>
      <c r="H109" s="6"/>
      <c r="I109" s="6"/>
      <c r="J109" s="6"/>
      <c r="K109" s="6"/>
      <c r="L109" s="6"/>
      <c r="M109" s="6"/>
      <c r="N109" s="6"/>
      <c r="O109" s="6"/>
      <c r="P109" s="4"/>
      <c r="Q109" s="6"/>
      <c r="R109" s="6"/>
      <c r="S109" s="6"/>
      <c r="T109" s="6"/>
      <c r="U109" s="6"/>
      <c r="V109" s="6"/>
      <c r="W109" s="6"/>
      <c r="X109" s="6"/>
      <c r="Y109" s="6"/>
      <c r="Z109" s="6"/>
    </row>
    <row r="110" spans="1:26" ht="15.75" customHeight="1" x14ac:dyDescent="0.25">
      <c r="A110" s="6"/>
      <c r="B110" s="6"/>
      <c r="C110" s="7"/>
      <c r="D110" s="6"/>
      <c r="E110" s="6"/>
      <c r="F110" s="6"/>
      <c r="G110" s="6"/>
      <c r="H110" s="6"/>
      <c r="I110" s="6"/>
      <c r="J110" s="6"/>
      <c r="K110" s="6"/>
      <c r="L110" s="6"/>
      <c r="M110" s="6"/>
      <c r="N110" s="6"/>
      <c r="O110" s="6"/>
      <c r="P110" s="4"/>
      <c r="Q110" s="6"/>
      <c r="R110" s="6"/>
      <c r="S110" s="6"/>
      <c r="T110" s="6"/>
      <c r="U110" s="6"/>
      <c r="V110" s="6"/>
      <c r="W110" s="6"/>
      <c r="X110" s="6"/>
      <c r="Y110" s="6"/>
      <c r="Z110" s="6"/>
    </row>
    <row r="111" spans="1:26" ht="15.75" customHeight="1" x14ac:dyDescent="0.25">
      <c r="A111" s="6"/>
      <c r="B111" s="6"/>
      <c r="C111" s="7" t="s">
        <v>113</v>
      </c>
      <c r="D111" s="6"/>
      <c r="E111" s="6"/>
      <c r="F111" s="6"/>
      <c r="G111" s="6"/>
      <c r="H111" s="6"/>
      <c r="I111" s="6"/>
      <c r="J111" s="6"/>
      <c r="K111" s="6"/>
      <c r="L111" s="6"/>
      <c r="M111" s="6"/>
      <c r="N111" s="6"/>
      <c r="O111" s="6"/>
      <c r="P111" s="4"/>
      <c r="Q111" s="6"/>
      <c r="R111" s="6"/>
      <c r="S111" s="6"/>
      <c r="T111" s="6"/>
      <c r="U111" s="6"/>
      <c r="V111" s="6"/>
      <c r="W111" s="6"/>
      <c r="X111" s="6"/>
      <c r="Y111" s="6"/>
      <c r="Z111" s="6"/>
    </row>
    <row r="112" spans="1:26" ht="15.75" customHeight="1" x14ac:dyDescent="0.25">
      <c r="A112" s="6"/>
      <c r="B112" s="6"/>
      <c r="C112" s="7" t="s">
        <v>114</v>
      </c>
      <c r="D112" s="6"/>
      <c r="E112" s="6"/>
      <c r="F112" s="6"/>
      <c r="G112" s="6"/>
      <c r="H112" s="6"/>
      <c r="I112" s="6"/>
      <c r="J112" s="6"/>
      <c r="K112" s="6"/>
      <c r="L112" s="6"/>
      <c r="M112" s="6"/>
      <c r="N112" s="6"/>
      <c r="O112" s="6"/>
      <c r="P112" s="4"/>
      <c r="Q112" s="6"/>
      <c r="R112" s="6"/>
      <c r="S112" s="6"/>
      <c r="T112" s="6"/>
      <c r="U112" s="6"/>
      <c r="V112" s="6"/>
      <c r="W112" s="6"/>
      <c r="X112" s="6"/>
      <c r="Y112" s="6"/>
      <c r="Z112" s="6"/>
    </row>
    <row r="113" spans="1:26" ht="15.75" customHeight="1" x14ac:dyDescent="0.25">
      <c r="A113" s="6"/>
      <c r="B113" s="6"/>
      <c r="C113" s="7" t="s">
        <v>115</v>
      </c>
      <c r="D113" s="6"/>
      <c r="E113" s="6"/>
      <c r="F113" s="6"/>
      <c r="G113" s="6"/>
      <c r="H113" s="6"/>
      <c r="I113" s="6"/>
      <c r="J113" s="6"/>
      <c r="K113" s="6"/>
      <c r="L113" s="6"/>
      <c r="M113" s="6"/>
      <c r="N113" s="6"/>
      <c r="O113" s="6"/>
      <c r="P113" s="4"/>
      <c r="Q113" s="6"/>
      <c r="R113" s="6"/>
      <c r="S113" s="6"/>
      <c r="T113" s="6"/>
      <c r="U113" s="6"/>
      <c r="V113" s="6"/>
      <c r="W113" s="6"/>
      <c r="X113" s="6"/>
      <c r="Y113" s="6"/>
      <c r="Z113" s="6"/>
    </row>
    <row r="114" spans="1:26" ht="15.75" customHeight="1" x14ac:dyDescent="0.25">
      <c r="A114" s="6"/>
      <c r="B114" s="6"/>
      <c r="C114" s="7" t="s">
        <v>116</v>
      </c>
      <c r="D114" s="6"/>
      <c r="E114" s="6"/>
      <c r="F114" s="6"/>
      <c r="G114" s="6"/>
      <c r="H114" s="6"/>
      <c r="I114" s="6"/>
      <c r="J114" s="6"/>
      <c r="K114" s="6"/>
      <c r="L114" s="6"/>
      <c r="M114" s="6"/>
      <c r="N114" s="6"/>
      <c r="O114" s="6"/>
      <c r="P114" s="4"/>
      <c r="Q114" s="6"/>
      <c r="R114" s="6"/>
      <c r="S114" s="6"/>
      <c r="T114" s="6"/>
      <c r="U114" s="6"/>
      <c r="V114" s="6"/>
      <c r="W114" s="6"/>
      <c r="X114" s="6"/>
      <c r="Y114" s="6"/>
      <c r="Z114" s="6"/>
    </row>
    <row r="115" spans="1:26" ht="15.75" customHeight="1" x14ac:dyDescent="0.25">
      <c r="A115" s="6"/>
      <c r="B115" s="6"/>
      <c r="C115" s="7" t="s">
        <v>117</v>
      </c>
      <c r="D115" s="6"/>
      <c r="E115" s="6"/>
      <c r="F115" s="6"/>
      <c r="G115" s="6"/>
      <c r="H115" s="6"/>
      <c r="I115" s="6"/>
      <c r="J115" s="6"/>
      <c r="K115" s="6"/>
      <c r="L115" s="6"/>
      <c r="M115" s="6"/>
      <c r="N115" s="6"/>
      <c r="O115" s="6"/>
      <c r="P115" s="4"/>
      <c r="Q115" s="6"/>
      <c r="R115" s="6"/>
      <c r="S115" s="6"/>
      <c r="T115" s="6"/>
      <c r="U115" s="6"/>
      <c r="V115" s="6"/>
      <c r="W115" s="6"/>
      <c r="X115" s="6"/>
      <c r="Y115" s="6"/>
      <c r="Z115" s="6"/>
    </row>
    <row r="116" spans="1:26" ht="15.75" customHeight="1" x14ac:dyDescent="0.25">
      <c r="A116" s="6"/>
      <c r="B116" s="6"/>
      <c r="C116" s="7" t="s">
        <v>118</v>
      </c>
      <c r="D116" s="6"/>
      <c r="E116" s="6"/>
      <c r="F116" s="6"/>
      <c r="G116" s="6"/>
      <c r="H116" s="6"/>
      <c r="I116" s="6"/>
      <c r="J116" s="6"/>
      <c r="K116" s="6"/>
      <c r="L116" s="6"/>
      <c r="M116" s="6"/>
      <c r="N116" s="6"/>
      <c r="O116" s="6"/>
      <c r="P116" s="4"/>
      <c r="Q116" s="6"/>
      <c r="R116" s="6"/>
      <c r="S116" s="6"/>
      <c r="T116" s="6"/>
      <c r="U116" s="6"/>
      <c r="V116" s="6"/>
      <c r="W116" s="6"/>
      <c r="X116" s="6"/>
      <c r="Y116" s="6"/>
      <c r="Z116" s="6"/>
    </row>
    <row r="117" spans="1:26" ht="15.75" customHeight="1" x14ac:dyDescent="0.25">
      <c r="A117" s="6"/>
      <c r="B117" s="6"/>
      <c r="C117" s="7"/>
      <c r="D117" s="6"/>
      <c r="E117" s="6"/>
      <c r="F117" s="6"/>
      <c r="G117" s="6"/>
      <c r="H117" s="6"/>
      <c r="I117" s="6"/>
      <c r="J117" s="6"/>
      <c r="K117" s="6"/>
      <c r="L117" s="6"/>
      <c r="M117" s="6"/>
      <c r="N117" s="6"/>
      <c r="O117" s="6"/>
      <c r="P117" s="4"/>
      <c r="Q117" s="6"/>
      <c r="R117" s="6"/>
      <c r="S117" s="6"/>
      <c r="T117" s="6"/>
      <c r="U117" s="6"/>
      <c r="V117" s="6"/>
      <c r="W117" s="6"/>
      <c r="X117" s="6"/>
      <c r="Y117" s="6"/>
      <c r="Z117" s="6"/>
    </row>
    <row r="118" spans="1:26" ht="15.75" customHeight="1" x14ac:dyDescent="0.25">
      <c r="A118" s="6"/>
      <c r="B118" s="6"/>
      <c r="C118" s="7"/>
      <c r="D118" s="6"/>
      <c r="E118" s="9"/>
      <c r="F118" s="6"/>
      <c r="G118" s="6"/>
      <c r="H118" s="6"/>
      <c r="I118" s="6"/>
      <c r="J118" s="6"/>
      <c r="K118" s="6"/>
      <c r="L118" s="6"/>
      <c r="M118" s="6"/>
      <c r="N118" s="6"/>
      <c r="O118" s="6"/>
      <c r="P118" s="4"/>
      <c r="Q118" s="6"/>
      <c r="R118" s="6"/>
      <c r="S118" s="6"/>
      <c r="T118" s="6"/>
      <c r="U118" s="6"/>
      <c r="V118" s="6"/>
      <c r="W118" s="6"/>
      <c r="X118" s="6"/>
      <c r="Y118" s="6"/>
      <c r="Z118" s="6"/>
    </row>
    <row r="119" spans="1:26" ht="15.75" customHeight="1" x14ac:dyDescent="0.25">
      <c r="A119" s="6"/>
      <c r="B119" s="6"/>
      <c r="C119" s="7"/>
      <c r="D119" s="6"/>
      <c r="E119" s="6"/>
      <c r="F119" s="6"/>
      <c r="G119" s="6"/>
      <c r="H119" s="6"/>
      <c r="I119" s="6"/>
      <c r="J119" s="6"/>
      <c r="K119" s="6"/>
      <c r="L119" s="6"/>
      <c r="M119" s="6"/>
      <c r="N119" s="6"/>
      <c r="O119" s="6"/>
      <c r="P119" s="4"/>
      <c r="Q119" s="6"/>
      <c r="R119" s="6"/>
      <c r="S119" s="6"/>
      <c r="T119" s="6"/>
      <c r="U119" s="6"/>
      <c r="V119" s="6"/>
      <c r="W119" s="6"/>
      <c r="X119" s="6"/>
      <c r="Y119" s="6"/>
      <c r="Z119" s="6"/>
    </row>
    <row r="120" spans="1:26" ht="15.75" customHeight="1" x14ac:dyDescent="0.25">
      <c r="A120" s="6"/>
      <c r="B120" s="6"/>
      <c r="C120" s="7"/>
      <c r="D120" s="6"/>
      <c r="E120" s="6"/>
      <c r="F120" s="6"/>
      <c r="G120" s="6"/>
      <c r="H120" s="6"/>
      <c r="I120" s="6"/>
      <c r="J120" s="6"/>
      <c r="K120" s="6"/>
      <c r="L120" s="6"/>
      <c r="M120" s="6"/>
      <c r="N120" s="6"/>
      <c r="O120" s="6"/>
      <c r="P120" s="4"/>
      <c r="Q120" s="6"/>
      <c r="R120" s="6"/>
      <c r="S120" s="6"/>
      <c r="T120" s="6"/>
      <c r="U120" s="6"/>
      <c r="V120" s="6"/>
      <c r="W120" s="6"/>
      <c r="X120" s="6"/>
      <c r="Y120" s="6"/>
      <c r="Z120" s="6"/>
    </row>
    <row r="121" spans="1:26" ht="15.75" customHeight="1" x14ac:dyDescent="0.25">
      <c r="A121" s="6"/>
      <c r="B121" s="6"/>
      <c r="C121" s="7"/>
      <c r="D121" s="6"/>
      <c r="E121" s="6"/>
      <c r="F121" s="6"/>
      <c r="G121" s="6"/>
      <c r="H121" s="6"/>
      <c r="I121" s="6"/>
      <c r="J121" s="6"/>
      <c r="K121" s="6"/>
      <c r="L121" s="6"/>
      <c r="M121" s="6"/>
      <c r="N121" s="6"/>
      <c r="O121" s="6"/>
      <c r="P121" s="4"/>
      <c r="Q121" s="6"/>
      <c r="R121" s="6"/>
      <c r="S121" s="6"/>
      <c r="T121" s="6"/>
      <c r="U121" s="6"/>
      <c r="V121" s="6"/>
      <c r="W121" s="6"/>
      <c r="X121" s="6"/>
      <c r="Y121" s="6"/>
      <c r="Z121" s="6"/>
    </row>
    <row r="122" spans="1:26" ht="15.75" customHeight="1" x14ac:dyDescent="0.25">
      <c r="A122" s="6"/>
      <c r="B122" s="6"/>
      <c r="C122" s="7"/>
      <c r="D122" s="6"/>
      <c r="E122" s="6"/>
      <c r="F122" s="6"/>
      <c r="G122" s="6"/>
      <c r="H122" s="6"/>
      <c r="I122" s="6"/>
      <c r="J122" s="6"/>
      <c r="K122" s="6"/>
      <c r="L122" s="6"/>
      <c r="M122" s="6"/>
      <c r="N122" s="6"/>
      <c r="O122" s="6"/>
      <c r="P122" s="4"/>
      <c r="Q122" s="6"/>
      <c r="R122" s="6"/>
      <c r="S122" s="6"/>
      <c r="T122" s="6"/>
      <c r="U122" s="6"/>
      <c r="V122" s="6"/>
      <c r="W122" s="6"/>
      <c r="X122" s="6"/>
      <c r="Y122" s="6"/>
      <c r="Z122" s="6"/>
    </row>
    <row r="123" spans="1:26" ht="15.75" customHeight="1" x14ac:dyDescent="0.25">
      <c r="A123" s="6"/>
      <c r="B123" s="6"/>
      <c r="C123" s="7"/>
      <c r="D123" s="6"/>
      <c r="E123" s="6"/>
      <c r="F123" s="6"/>
      <c r="G123" s="6"/>
      <c r="H123" s="6"/>
      <c r="I123" s="6"/>
      <c r="J123" s="6"/>
      <c r="K123" s="6"/>
      <c r="L123" s="6"/>
      <c r="M123" s="6"/>
      <c r="N123" s="6"/>
      <c r="O123" s="6"/>
      <c r="P123" s="4"/>
      <c r="Q123" s="6"/>
      <c r="R123" s="6"/>
      <c r="S123" s="6"/>
      <c r="T123" s="6"/>
      <c r="U123" s="6"/>
      <c r="V123" s="6"/>
      <c r="W123" s="6"/>
      <c r="X123" s="6"/>
      <c r="Y123" s="6"/>
      <c r="Z123" s="6"/>
    </row>
    <row r="124" spans="1:26" ht="15.75" customHeight="1" x14ac:dyDescent="0.25">
      <c r="A124" s="6"/>
      <c r="B124" s="6"/>
      <c r="C124" s="7"/>
      <c r="D124" s="6"/>
      <c r="E124" s="6"/>
      <c r="F124" s="6"/>
      <c r="G124" s="6"/>
      <c r="H124" s="6"/>
      <c r="I124" s="6"/>
      <c r="J124" s="6"/>
      <c r="K124" s="6"/>
      <c r="L124" s="6"/>
      <c r="M124" s="6"/>
      <c r="N124" s="6"/>
      <c r="O124" s="6"/>
      <c r="P124" s="4"/>
      <c r="Q124" s="6"/>
      <c r="R124" s="6"/>
      <c r="S124" s="6"/>
      <c r="T124" s="6"/>
      <c r="U124" s="6"/>
      <c r="V124" s="6"/>
      <c r="W124" s="6"/>
      <c r="X124" s="6"/>
      <c r="Y124" s="6"/>
      <c r="Z124" s="6"/>
    </row>
    <row r="125" spans="1:26" ht="15.75" customHeight="1" x14ac:dyDescent="0.25">
      <c r="A125" s="6"/>
      <c r="B125" s="6"/>
      <c r="C125" s="7"/>
      <c r="D125" s="6"/>
      <c r="E125" s="6"/>
      <c r="F125" s="6"/>
      <c r="G125" s="6"/>
      <c r="H125" s="6"/>
      <c r="I125" s="6"/>
      <c r="J125" s="6"/>
      <c r="K125" s="6"/>
      <c r="L125" s="6"/>
      <c r="M125" s="6"/>
      <c r="N125" s="6"/>
      <c r="O125" s="6"/>
      <c r="P125" s="4"/>
      <c r="Q125" s="6"/>
      <c r="R125" s="6"/>
      <c r="S125" s="6"/>
      <c r="T125" s="6"/>
      <c r="U125" s="6"/>
      <c r="V125" s="6"/>
      <c r="W125" s="6"/>
      <c r="X125" s="6"/>
      <c r="Y125" s="6"/>
      <c r="Z125" s="6"/>
    </row>
    <row r="126" spans="1:26" ht="15.75" customHeight="1" x14ac:dyDescent="0.25">
      <c r="A126" s="6"/>
      <c r="B126" s="6"/>
      <c r="C126" s="7"/>
      <c r="D126" s="6"/>
      <c r="E126" s="6"/>
      <c r="F126" s="6"/>
      <c r="G126" s="6"/>
      <c r="H126" s="6"/>
      <c r="I126" s="6"/>
      <c r="J126" s="6"/>
      <c r="K126" s="6"/>
      <c r="L126" s="6"/>
      <c r="M126" s="6"/>
      <c r="N126" s="6"/>
      <c r="O126" s="6"/>
      <c r="P126" s="4"/>
      <c r="Q126" s="6"/>
      <c r="R126" s="6"/>
      <c r="S126" s="6"/>
      <c r="T126" s="6"/>
      <c r="U126" s="6"/>
      <c r="V126" s="6"/>
      <c r="W126" s="6"/>
      <c r="X126" s="6"/>
      <c r="Y126" s="6"/>
      <c r="Z126" s="6"/>
    </row>
    <row r="127" spans="1:26" ht="15.75" customHeight="1" x14ac:dyDescent="0.25">
      <c r="A127" s="6"/>
      <c r="B127" s="6"/>
      <c r="C127" s="7"/>
      <c r="D127" s="6"/>
      <c r="E127" s="6"/>
      <c r="F127" s="6"/>
      <c r="G127" s="6"/>
      <c r="H127" s="6"/>
      <c r="I127" s="6"/>
      <c r="J127" s="6"/>
      <c r="K127" s="6"/>
      <c r="L127" s="6"/>
      <c r="M127" s="6"/>
      <c r="N127" s="6"/>
      <c r="O127" s="6"/>
      <c r="P127" s="4"/>
      <c r="Q127" s="6"/>
      <c r="R127" s="6"/>
      <c r="S127" s="6"/>
      <c r="T127" s="6"/>
      <c r="U127" s="6"/>
      <c r="V127" s="6"/>
      <c r="W127" s="6"/>
      <c r="X127" s="6"/>
      <c r="Y127" s="6"/>
      <c r="Z127" s="6"/>
    </row>
    <row r="128" spans="1:26" ht="15.75" customHeight="1" x14ac:dyDescent="0.25">
      <c r="A128" s="6"/>
      <c r="B128" s="6"/>
      <c r="C128" s="7"/>
      <c r="D128" s="6"/>
      <c r="E128" s="6"/>
      <c r="F128" s="6"/>
      <c r="G128" s="6"/>
      <c r="H128" s="6"/>
      <c r="I128" s="6"/>
      <c r="J128" s="6"/>
      <c r="K128" s="6"/>
      <c r="L128" s="6"/>
      <c r="M128" s="6"/>
      <c r="N128" s="6"/>
      <c r="O128" s="6"/>
      <c r="P128" s="4"/>
      <c r="Q128" s="6"/>
      <c r="R128" s="6"/>
      <c r="S128" s="6"/>
      <c r="T128" s="6"/>
      <c r="U128" s="6"/>
      <c r="V128" s="6"/>
      <c r="W128" s="6"/>
      <c r="X128" s="6"/>
      <c r="Y128" s="6"/>
      <c r="Z128" s="6"/>
    </row>
    <row r="129" spans="1:26" ht="15.75" customHeight="1" x14ac:dyDescent="0.25">
      <c r="A129" s="6"/>
      <c r="B129" s="6"/>
      <c r="C129" s="7"/>
      <c r="D129" s="6"/>
      <c r="E129" s="6"/>
      <c r="F129" s="6"/>
      <c r="G129" s="6"/>
      <c r="H129" s="6"/>
      <c r="I129" s="6"/>
      <c r="J129" s="6"/>
      <c r="K129" s="6"/>
      <c r="L129" s="6"/>
      <c r="M129" s="6"/>
      <c r="N129" s="6"/>
      <c r="O129" s="6"/>
      <c r="P129" s="4"/>
      <c r="Q129" s="6"/>
      <c r="R129" s="6"/>
      <c r="S129" s="6"/>
      <c r="T129" s="6"/>
      <c r="U129" s="6"/>
      <c r="V129" s="6"/>
      <c r="W129" s="6"/>
      <c r="X129" s="6"/>
      <c r="Y129" s="6"/>
      <c r="Z129" s="6"/>
    </row>
    <row r="130" spans="1:26" ht="15.75" customHeight="1" x14ac:dyDescent="0.25">
      <c r="A130" s="6"/>
      <c r="B130" s="6"/>
      <c r="C130" s="7"/>
      <c r="D130" s="6"/>
      <c r="E130" s="6"/>
      <c r="F130" s="6"/>
      <c r="G130" s="6"/>
      <c r="H130" s="6"/>
      <c r="I130" s="6"/>
      <c r="J130" s="6"/>
      <c r="K130" s="6"/>
      <c r="L130" s="6"/>
      <c r="M130" s="6"/>
      <c r="N130" s="6"/>
      <c r="O130" s="6"/>
      <c r="P130" s="4"/>
      <c r="Q130" s="6"/>
      <c r="R130" s="6"/>
      <c r="S130" s="6"/>
      <c r="T130" s="6"/>
      <c r="U130" s="6"/>
      <c r="V130" s="6"/>
      <c r="W130" s="6"/>
      <c r="X130" s="6"/>
      <c r="Y130" s="6"/>
      <c r="Z130" s="6"/>
    </row>
    <row r="131" spans="1:26" ht="15.75" customHeight="1" x14ac:dyDescent="0.25">
      <c r="A131" s="6"/>
      <c r="B131" s="6"/>
      <c r="C131" s="7"/>
      <c r="D131" s="6"/>
      <c r="E131" s="6"/>
      <c r="F131" s="6"/>
      <c r="G131" s="6"/>
      <c r="H131" s="6"/>
      <c r="I131" s="6"/>
      <c r="J131" s="6"/>
      <c r="K131" s="6"/>
      <c r="L131" s="6"/>
      <c r="M131" s="6"/>
      <c r="N131" s="6"/>
      <c r="O131" s="6"/>
      <c r="P131" s="4"/>
      <c r="Q131" s="6"/>
      <c r="R131" s="6"/>
      <c r="S131" s="6"/>
      <c r="T131" s="6"/>
      <c r="U131" s="6"/>
      <c r="V131" s="6"/>
      <c r="W131" s="6"/>
      <c r="X131" s="6"/>
      <c r="Y131" s="6"/>
      <c r="Z131" s="6"/>
    </row>
    <row r="132" spans="1:26" ht="15.75" customHeight="1" x14ac:dyDescent="0.25">
      <c r="A132" s="6"/>
      <c r="B132" s="6"/>
      <c r="C132" s="7"/>
      <c r="D132" s="6"/>
      <c r="E132" s="6"/>
      <c r="F132" s="6"/>
      <c r="G132" s="6"/>
      <c r="H132" s="6"/>
      <c r="I132" s="6"/>
      <c r="J132" s="6"/>
      <c r="K132" s="6"/>
      <c r="L132" s="6"/>
      <c r="M132" s="6"/>
      <c r="N132" s="6"/>
      <c r="O132" s="6"/>
      <c r="P132" s="4"/>
      <c r="Q132" s="6"/>
      <c r="R132" s="6"/>
      <c r="S132" s="6"/>
      <c r="T132" s="6"/>
      <c r="U132" s="6"/>
      <c r="V132" s="6"/>
      <c r="W132" s="6"/>
      <c r="X132" s="6"/>
      <c r="Y132" s="6"/>
      <c r="Z132" s="6"/>
    </row>
    <row r="133" spans="1:26" ht="15.75" customHeight="1" x14ac:dyDescent="0.25">
      <c r="A133" s="6"/>
      <c r="B133" s="6"/>
      <c r="C133" s="7"/>
      <c r="D133" s="6"/>
      <c r="E133" s="6"/>
      <c r="F133" s="6"/>
      <c r="G133" s="6"/>
      <c r="H133" s="6"/>
      <c r="I133" s="6"/>
      <c r="J133" s="6"/>
      <c r="K133" s="6"/>
      <c r="L133" s="6"/>
      <c r="M133" s="6"/>
      <c r="N133" s="6"/>
      <c r="O133" s="6"/>
      <c r="P133" s="4"/>
      <c r="Q133" s="6"/>
      <c r="R133" s="6"/>
      <c r="S133" s="6"/>
      <c r="T133" s="6"/>
      <c r="U133" s="6"/>
      <c r="V133" s="6"/>
      <c r="W133" s="6"/>
      <c r="X133" s="6"/>
      <c r="Y133" s="6"/>
      <c r="Z133" s="6"/>
    </row>
    <row r="134" spans="1:26" ht="15.75" customHeight="1" x14ac:dyDescent="0.25">
      <c r="A134" s="6"/>
      <c r="B134" s="6"/>
      <c r="C134" s="7"/>
      <c r="D134" s="6"/>
      <c r="E134" s="6"/>
      <c r="F134" s="6"/>
      <c r="G134" s="6"/>
      <c r="H134" s="6"/>
      <c r="I134" s="6"/>
      <c r="J134" s="6"/>
      <c r="K134" s="6"/>
      <c r="L134" s="6"/>
      <c r="M134" s="6"/>
      <c r="N134" s="6"/>
      <c r="O134" s="6"/>
      <c r="P134" s="4"/>
      <c r="Q134" s="6"/>
      <c r="R134" s="6"/>
      <c r="S134" s="6"/>
      <c r="T134" s="6"/>
      <c r="U134" s="6"/>
      <c r="V134" s="6"/>
      <c r="W134" s="6"/>
      <c r="X134" s="6"/>
      <c r="Y134" s="6"/>
      <c r="Z134" s="6"/>
    </row>
    <row r="135" spans="1:26" ht="15.75" customHeight="1" x14ac:dyDescent="0.25">
      <c r="A135" s="6"/>
      <c r="B135" s="6"/>
      <c r="C135" s="7"/>
      <c r="D135" s="6"/>
      <c r="E135" s="6"/>
      <c r="F135" s="6"/>
      <c r="G135" s="6"/>
      <c r="H135" s="6"/>
      <c r="I135" s="6"/>
      <c r="J135" s="6"/>
      <c r="K135" s="6"/>
      <c r="L135" s="6"/>
      <c r="M135" s="6"/>
      <c r="N135" s="6"/>
      <c r="O135" s="6"/>
      <c r="P135" s="4"/>
      <c r="Q135" s="6"/>
      <c r="R135" s="6"/>
      <c r="S135" s="6"/>
      <c r="T135" s="6"/>
      <c r="U135" s="6"/>
      <c r="V135" s="6"/>
      <c r="W135" s="6"/>
      <c r="X135" s="6"/>
      <c r="Y135" s="6"/>
      <c r="Z135" s="6"/>
    </row>
    <row r="136" spans="1:26" ht="15.75" customHeight="1" x14ac:dyDescent="0.25">
      <c r="A136" s="6"/>
      <c r="B136" s="6"/>
      <c r="C136" s="7"/>
      <c r="D136" s="6"/>
      <c r="E136" s="6"/>
      <c r="F136" s="6"/>
      <c r="G136" s="6"/>
      <c r="H136" s="6"/>
      <c r="I136" s="6"/>
      <c r="J136" s="6"/>
      <c r="K136" s="6"/>
      <c r="L136" s="6"/>
      <c r="M136" s="6"/>
      <c r="N136" s="6"/>
      <c r="O136" s="6"/>
      <c r="P136" s="4"/>
      <c r="Q136" s="6"/>
      <c r="R136" s="6"/>
      <c r="S136" s="6"/>
      <c r="T136" s="6"/>
      <c r="U136" s="6"/>
      <c r="V136" s="6"/>
      <c r="W136" s="6"/>
      <c r="X136" s="6"/>
      <c r="Y136" s="6"/>
      <c r="Z136" s="6"/>
    </row>
    <row r="137" spans="1:26" ht="15.75" customHeight="1" x14ac:dyDescent="0.25">
      <c r="A137" s="6"/>
      <c r="B137" s="6"/>
      <c r="C137" s="7"/>
      <c r="D137" s="6"/>
      <c r="E137" s="6"/>
      <c r="F137" s="6"/>
      <c r="G137" s="6"/>
      <c r="H137" s="6"/>
      <c r="I137" s="6"/>
      <c r="J137" s="6"/>
      <c r="K137" s="6"/>
      <c r="L137" s="6"/>
      <c r="M137" s="6"/>
      <c r="N137" s="6"/>
      <c r="O137" s="6"/>
      <c r="P137" s="4"/>
      <c r="Q137" s="6"/>
      <c r="R137" s="6"/>
      <c r="S137" s="6"/>
      <c r="T137" s="6"/>
      <c r="U137" s="6"/>
      <c r="V137" s="6"/>
      <c r="W137" s="6"/>
      <c r="X137" s="6"/>
      <c r="Y137" s="6"/>
      <c r="Z137" s="6"/>
    </row>
    <row r="138" spans="1:26" ht="15.75" customHeight="1" x14ac:dyDescent="0.25">
      <c r="A138" s="6"/>
      <c r="B138" s="6"/>
      <c r="C138" s="7"/>
      <c r="D138" s="6"/>
      <c r="E138" s="6"/>
      <c r="F138" s="6"/>
      <c r="G138" s="6"/>
      <c r="H138" s="6"/>
      <c r="I138" s="6"/>
      <c r="J138" s="6"/>
      <c r="K138" s="6"/>
      <c r="L138" s="6"/>
      <c r="M138" s="6"/>
      <c r="N138" s="6"/>
      <c r="O138" s="6"/>
      <c r="P138" s="4"/>
      <c r="Q138" s="6"/>
      <c r="R138" s="6"/>
      <c r="S138" s="6"/>
      <c r="T138" s="6"/>
      <c r="U138" s="6"/>
      <c r="V138" s="6"/>
      <c r="W138" s="6"/>
      <c r="X138" s="6"/>
      <c r="Y138" s="6"/>
      <c r="Z138" s="6"/>
    </row>
    <row r="139" spans="1:26" ht="15.75" customHeight="1" x14ac:dyDescent="0.25">
      <c r="A139" s="6"/>
      <c r="B139" s="6"/>
      <c r="C139" s="7"/>
      <c r="D139" s="6"/>
      <c r="E139" s="6"/>
      <c r="F139" s="6"/>
      <c r="G139" s="6"/>
      <c r="H139" s="6"/>
      <c r="I139" s="6"/>
      <c r="J139" s="6"/>
      <c r="K139" s="6"/>
      <c r="L139" s="6"/>
      <c r="M139" s="6"/>
      <c r="N139" s="6"/>
      <c r="O139" s="6"/>
      <c r="P139" s="4"/>
      <c r="Q139" s="6"/>
      <c r="R139" s="6"/>
      <c r="S139" s="6"/>
      <c r="T139" s="6"/>
      <c r="U139" s="6"/>
      <c r="V139" s="6"/>
      <c r="W139" s="6"/>
      <c r="X139" s="6"/>
      <c r="Y139" s="6"/>
      <c r="Z139" s="6"/>
    </row>
    <row r="140" spans="1:26" ht="15.75" customHeight="1" x14ac:dyDescent="0.25">
      <c r="A140" s="6"/>
      <c r="B140" s="6"/>
      <c r="C140" s="7"/>
      <c r="D140" s="6"/>
      <c r="E140" s="6"/>
      <c r="F140" s="6"/>
      <c r="G140" s="6"/>
      <c r="H140" s="6"/>
      <c r="I140" s="6"/>
      <c r="J140" s="6"/>
      <c r="K140" s="6"/>
      <c r="L140" s="6"/>
      <c r="M140" s="6"/>
      <c r="N140" s="6"/>
      <c r="O140" s="6"/>
      <c r="P140" s="4"/>
      <c r="Q140" s="6"/>
      <c r="R140" s="6"/>
      <c r="S140" s="6"/>
      <c r="T140" s="6"/>
      <c r="U140" s="6"/>
      <c r="V140" s="6"/>
      <c r="W140" s="6"/>
      <c r="X140" s="6"/>
      <c r="Y140" s="6"/>
      <c r="Z140" s="6"/>
    </row>
    <row r="141" spans="1:26" ht="15.75" customHeight="1" x14ac:dyDescent="0.25">
      <c r="A141" s="6"/>
      <c r="B141" s="6"/>
      <c r="C141" s="7"/>
      <c r="D141" s="6"/>
      <c r="E141" s="6"/>
      <c r="F141" s="6"/>
      <c r="G141" s="6"/>
      <c r="H141" s="6"/>
      <c r="I141" s="6"/>
      <c r="J141" s="6"/>
      <c r="K141" s="6"/>
      <c r="L141" s="6"/>
      <c r="M141" s="6"/>
      <c r="N141" s="6"/>
      <c r="O141" s="6"/>
      <c r="P141" s="4"/>
      <c r="Q141" s="6"/>
      <c r="R141" s="6"/>
      <c r="S141" s="6"/>
      <c r="T141" s="6"/>
      <c r="U141" s="6"/>
      <c r="V141" s="6"/>
      <c r="W141" s="6"/>
      <c r="X141" s="6"/>
      <c r="Y141" s="6"/>
      <c r="Z141" s="6"/>
    </row>
    <row r="142" spans="1:26" ht="15.75" customHeight="1" x14ac:dyDescent="0.25">
      <c r="A142" s="6"/>
      <c r="B142" s="6"/>
      <c r="C142" s="7"/>
      <c r="D142" s="6"/>
      <c r="E142" s="6"/>
      <c r="F142" s="6"/>
      <c r="G142" s="6"/>
      <c r="H142" s="6"/>
      <c r="I142" s="6"/>
      <c r="J142" s="6"/>
      <c r="K142" s="6"/>
      <c r="L142" s="6"/>
      <c r="M142" s="6"/>
      <c r="N142" s="6"/>
      <c r="O142" s="6"/>
      <c r="P142" s="4"/>
      <c r="Q142" s="6"/>
      <c r="R142" s="6"/>
      <c r="S142" s="6"/>
      <c r="T142" s="6"/>
      <c r="U142" s="6"/>
      <c r="V142" s="6"/>
      <c r="W142" s="6"/>
      <c r="X142" s="6"/>
      <c r="Y142" s="6"/>
      <c r="Z142" s="6"/>
    </row>
    <row r="143" spans="1:26" ht="15.75" customHeight="1" x14ac:dyDescent="0.25">
      <c r="A143" s="6"/>
      <c r="B143" s="6"/>
      <c r="C143" s="7"/>
      <c r="D143" s="6"/>
      <c r="E143" s="6"/>
      <c r="F143" s="6"/>
      <c r="G143" s="6"/>
      <c r="H143" s="6"/>
      <c r="I143" s="6"/>
      <c r="J143" s="6"/>
      <c r="K143" s="6"/>
      <c r="L143" s="6"/>
      <c r="M143" s="6"/>
      <c r="N143" s="6"/>
      <c r="O143" s="6"/>
      <c r="P143" s="4"/>
      <c r="Q143" s="6"/>
      <c r="R143" s="6"/>
      <c r="S143" s="6"/>
      <c r="T143" s="6"/>
      <c r="U143" s="6"/>
      <c r="V143" s="6"/>
      <c r="W143" s="6"/>
      <c r="X143" s="6"/>
      <c r="Y143" s="6"/>
      <c r="Z143" s="6"/>
    </row>
    <row r="144" spans="1:26" ht="15.75" customHeight="1" x14ac:dyDescent="0.25">
      <c r="A144" s="6"/>
      <c r="B144" s="6"/>
      <c r="C144" s="7"/>
      <c r="D144" s="6"/>
      <c r="E144" s="6"/>
      <c r="F144" s="6"/>
      <c r="G144" s="6"/>
      <c r="H144" s="6"/>
      <c r="I144" s="6"/>
      <c r="J144" s="6"/>
      <c r="K144" s="6"/>
      <c r="L144" s="6"/>
      <c r="M144" s="6"/>
      <c r="N144" s="6"/>
      <c r="O144" s="6"/>
      <c r="P144" s="4"/>
      <c r="Q144" s="6"/>
      <c r="R144" s="6"/>
      <c r="S144" s="6"/>
      <c r="T144" s="6"/>
      <c r="U144" s="6"/>
      <c r="V144" s="6"/>
      <c r="W144" s="6"/>
      <c r="X144" s="6"/>
      <c r="Y144" s="6"/>
      <c r="Z144" s="6"/>
    </row>
    <row r="145" spans="1:26" ht="15.75" customHeight="1" x14ac:dyDescent="0.25">
      <c r="A145" s="6"/>
      <c r="B145" s="6"/>
      <c r="C145" s="7"/>
      <c r="D145" s="6"/>
      <c r="E145" s="6"/>
      <c r="F145" s="6"/>
      <c r="G145" s="6"/>
      <c r="H145" s="6"/>
      <c r="I145" s="6"/>
      <c r="J145" s="6"/>
      <c r="K145" s="6"/>
      <c r="L145" s="6"/>
      <c r="M145" s="6"/>
      <c r="N145" s="6"/>
      <c r="O145" s="6"/>
      <c r="P145" s="4"/>
      <c r="Q145" s="6"/>
      <c r="R145" s="6"/>
      <c r="S145" s="6"/>
      <c r="T145" s="6"/>
      <c r="U145" s="6"/>
      <c r="V145" s="6"/>
      <c r="W145" s="6"/>
      <c r="X145" s="6"/>
      <c r="Y145" s="6"/>
      <c r="Z145" s="6"/>
    </row>
    <row r="146" spans="1:26" ht="15.75" customHeight="1" x14ac:dyDescent="0.25">
      <c r="A146" s="6"/>
      <c r="B146" s="6"/>
      <c r="C146" s="7"/>
      <c r="D146" s="6"/>
      <c r="E146" s="6"/>
      <c r="F146" s="6"/>
      <c r="G146" s="6"/>
      <c r="H146" s="6"/>
      <c r="I146" s="6"/>
      <c r="J146" s="6"/>
      <c r="K146" s="6"/>
      <c r="L146" s="6"/>
      <c r="M146" s="6"/>
      <c r="N146" s="6"/>
      <c r="O146" s="6"/>
      <c r="P146" s="4"/>
      <c r="Q146" s="6"/>
      <c r="R146" s="6"/>
      <c r="S146" s="6"/>
      <c r="T146" s="6"/>
      <c r="U146" s="6"/>
      <c r="V146" s="6"/>
      <c r="W146" s="6"/>
      <c r="X146" s="6"/>
      <c r="Y146" s="6"/>
      <c r="Z146" s="6"/>
    </row>
    <row r="147" spans="1:26" ht="15.75" customHeight="1" x14ac:dyDescent="0.25">
      <c r="A147" s="6"/>
      <c r="B147" s="6"/>
      <c r="C147" s="7"/>
      <c r="D147" s="6"/>
      <c r="E147" s="6"/>
      <c r="F147" s="6"/>
      <c r="G147" s="6"/>
      <c r="H147" s="6"/>
      <c r="I147" s="6"/>
      <c r="J147" s="6"/>
      <c r="K147" s="6"/>
      <c r="L147" s="6"/>
      <c r="M147" s="6"/>
      <c r="N147" s="6"/>
      <c r="O147" s="6"/>
      <c r="P147" s="4"/>
      <c r="Q147" s="6"/>
      <c r="R147" s="6"/>
      <c r="S147" s="6"/>
      <c r="T147" s="6"/>
      <c r="U147" s="6"/>
      <c r="V147" s="6"/>
      <c r="W147" s="6"/>
      <c r="X147" s="6"/>
      <c r="Y147" s="6"/>
      <c r="Z147" s="6"/>
    </row>
    <row r="148" spans="1:26" ht="15.75" customHeight="1" x14ac:dyDescent="0.25">
      <c r="A148" s="6"/>
      <c r="B148" s="6"/>
      <c r="C148" s="7"/>
      <c r="D148" s="6"/>
      <c r="E148" s="6"/>
      <c r="F148" s="6"/>
      <c r="G148" s="6"/>
      <c r="H148" s="6"/>
      <c r="I148" s="6"/>
      <c r="J148" s="6"/>
      <c r="K148" s="6"/>
      <c r="L148" s="6"/>
      <c r="M148" s="6"/>
      <c r="N148" s="6"/>
      <c r="O148" s="6"/>
      <c r="P148" s="4"/>
      <c r="Q148" s="6"/>
      <c r="R148" s="6"/>
      <c r="S148" s="6"/>
      <c r="T148" s="6"/>
      <c r="U148" s="6"/>
      <c r="V148" s="6"/>
      <c r="W148" s="6"/>
      <c r="X148" s="6"/>
      <c r="Y148" s="6"/>
      <c r="Z148" s="6"/>
    </row>
    <row r="149" spans="1:26" ht="15.75" customHeight="1" x14ac:dyDescent="0.25">
      <c r="A149" s="6"/>
      <c r="B149" s="6"/>
      <c r="C149" s="7"/>
      <c r="D149" s="6"/>
      <c r="E149" s="6"/>
      <c r="F149" s="6"/>
      <c r="G149" s="6"/>
      <c r="H149" s="6"/>
      <c r="I149" s="6"/>
      <c r="J149" s="6"/>
      <c r="K149" s="6"/>
      <c r="L149" s="6"/>
      <c r="M149" s="6"/>
      <c r="N149" s="6"/>
      <c r="O149" s="6"/>
      <c r="P149" s="4"/>
      <c r="Q149" s="6"/>
      <c r="R149" s="6"/>
      <c r="S149" s="6"/>
      <c r="T149" s="6"/>
      <c r="U149" s="6"/>
      <c r="V149" s="6"/>
      <c r="W149" s="6"/>
      <c r="X149" s="6"/>
      <c r="Y149" s="6"/>
      <c r="Z149" s="6"/>
    </row>
    <row r="150" spans="1:26" ht="15.75" customHeight="1" x14ac:dyDescent="0.25">
      <c r="A150" s="6"/>
      <c r="B150" s="6"/>
      <c r="C150" s="7"/>
      <c r="D150" s="6"/>
      <c r="E150" s="6"/>
      <c r="F150" s="6"/>
      <c r="G150" s="6"/>
      <c r="H150" s="6"/>
      <c r="I150" s="6"/>
      <c r="J150" s="6"/>
      <c r="K150" s="6"/>
      <c r="L150" s="6"/>
      <c r="M150" s="6"/>
      <c r="N150" s="6"/>
      <c r="O150" s="6"/>
      <c r="P150" s="4"/>
      <c r="Q150" s="6"/>
      <c r="R150" s="6"/>
      <c r="S150" s="6"/>
      <c r="T150" s="6"/>
      <c r="U150" s="6"/>
      <c r="V150" s="6"/>
      <c r="W150" s="6"/>
      <c r="X150" s="6"/>
      <c r="Y150" s="6"/>
      <c r="Z150" s="6"/>
    </row>
    <row r="151" spans="1:26" ht="15.75" customHeight="1" x14ac:dyDescent="0.25">
      <c r="A151" s="6"/>
      <c r="B151" s="6"/>
      <c r="C151" s="7"/>
      <c r="D151" s="6"/>
      <c r="E151" s="6"/>
      <c r="F151" s="6"/>
      <c r="G151" s="6"/>
      <c r="H151" s="6"/>
      <c r="I151" s="6"/>
      <c r="J151" s="6"/>
      <c r="K151" s="6"/>
      <c r="L151" s="6"/>
      <c r="M151" s="6"/>
      <c r="N151" s="6"/>
      <c r="O151" s="6"/>
      <c r="P151" s="4"/>
      <c r="Q151" s="6"/>
      <c r="R151" s="6"/>
      <c r="S151" s="6"/>
      <c r="T151" s="6"/>
      <c r="U151" s="6"/>
      <c r="V151" s="6"/>
      <c r="W151" s="6"/>
      <c r="X151" s="6"/>
      <c r="Y151" s="6"/>
      <c r="Z151" s="6"/>
    </row>
    <row r="152" spans="1:26" ht="15.75" customHeight="1" x14ac:dyDescent="0.25">
      <c r="A152" s="6"/>
      <c r="B152" s="6"/>
      <c r="C152" s="7"/>
      <c r="D152" s="6"/>
      <c r="E152" s="6"/>
      <c r="F152" s="6"/>
      <c r="G152" s="6"/>
      <c r="H152" s="6"/>
      <c r="I152" s="6"/>
      <c r="J152" s="6"/>
      <c r="K152" s="6"/>
      <c r="L152" s="6"/>
      <c r="M152" s="6"/>
      <c r="N152" s="6"/>
      <c r="O152" s="6"/>
      <c r="P152" s="4"/>
      <c r="Q152" s="6"/>
      <c r="R152" s="6"/>
      <c r="S152" s="6"/>
      <c r="T152" s="6"/>
      <c r="U152" s="6"/>
      <c r="V152" s="6"/>
      <c r="W152" s="6"/>
      <c r="X152" s="6"/>
      <c r="Y152" s="6"/>
      <c r="Z152" s="6"/>
    </row>
    <row r="153" spans="1:26" ht="15.75" customHeight="1" x14ac:dyDescent="0.25">
      <c r="A153" s="6"/>
      <c r="B153" s="6"/>
      <c r="C153" s="7"/>
      <c r="D153" s="6"/>
      <c r="E153" s="6"/>
      <c r="F153" s="6"/>
      <c r="G153" s="6"/>
      <c r="H153" s="6"/>
      <c r="I153" s="6"/>
      <c r="J153" s="6"/>
      <c r="K153" s="6"/>
      <c r="L153" s="6"/>
      <c r="M153" s="6"/>
      <c r="N153" s="6"/>
      <c r="O153" s="6"/>
      <c r="P153" s="4"/>
      <c r="Q153" s="6"/>
      <c r="R153" s="6"/>
      <c r="S153" s="6"/>
      <c r="T153" s="6"/>
      <c r="U153" s="6"/>
      <c r="V153" s="6"/>
      <c r="W153" s="6"/>
      <c r="X153" s="6"/>
      <c r="Y153" s="6"/>
      <c r="Z153" s="6"/>
    </row>
    <row r="154" spans="1:26" ht="15.75" customHeight="1" x14ac:dyDescent="0.25">
      <c r="A154" s="6"/>
      <c r="B154" s="6"/>
      <c r="C154" s="7"/>
      <c r="D154" s="6"/>
      <c r="E154" s="6"/>
      <c r="F154" s="6"/>
      <c r="G154" s="6"/>
      <c r="H154" s="6"/>
      <c r="I154" s="6"/>
      <c r="J154" s="6"/>
      <c r="K154" s="6"/>
      <c r="L154" s="6"/>
      <c r="M154" s="6"/>
      <c r="N154" s="6"/>
      <c r="O154" s="6"/>
      <c r="P154" s="4"/>
      <c r="Q154" s="6"/>
      <c r="R154" s="6"/>
      <c r="S154" s="6"/>
      <c r="T154" s="6"/>
      <c r="U154" s="6"/>
      <c r="V154" s="6"/>
      <c r="W154" s="6"/>
      <c r="X154" s="6"/>
      <c r="Y154" s="6"/>
      <c r="Z154" s="6"/>
    </row>
    <row r="155" spans="1:26" ht="15.75" customHeight="1" x14ac:dyDescent="0.25">
      <c r="A155" s="6"/>
      <c r="B155" s="6"/>
      <c r="C155" s="7"/>
      <c r="D155" s="6"/>
      <c r="E155" s="6"/>
      <c r="F155" s="6"/>
      <c r="G155" s="6"/>
      <c r="H155" s="6"/>
      <c r="I155" s="6"/>
      <c r="J155" s="6"/>
      <c r="K155" s="6"/>
      <c r="L155" s="6"/>
      <c r="M155" s="6"/>
      <c r="N155" s="6"/>
      <c r="O155" s="6"/>
      <c r="P155" s="4"/>
      <c r="Q155" s="6"/>
      <c r="R155" s="6"/>
      <c r="S155" s="6"/>
      <c r="T155" s="6"/>
      <c r="U155" s="6"/>
      <c r="V155" s="6"/>
      <c r="W155" s="6"/>
      <c r="X155" s="6"/>
      <c r="Y155" s="6"/>
      <c r="Z155" s="6"/>
    </row>
    <row r="156" spans="1:26" ht="15.75" customHeight="1" x14ac:dyDescent="0.25">
      <c r="A156" s="6"/>
      <c r="B156" s="6"/>
      <c r="C156" s="7"/>
      <c r="D156" s="6"/>
      <c r="E156" s="6"/>
      <c r="F156" s="6"/>
      <c r="G156" s="6"/>
      <c r="H156" s="6"/>
      <c r="I156" s="6"/>
      <c r="J156" s="6"/>
      <c r="K156" s="6"/>
      <c r="L156" s="6"/>
      <c r="M156" s="6"/>
      <c r="N156" s="6"/>
      <c r="O156" s="6"/>
      <c r="P156" s="4"/>
      <c r="Q156" s="6"/>
      <c r="R156" s="6"/>
      <c r="S156" s="6"/>
      <c r="T156" s="6"/>
      <c r="U156" s="6"/>
      <c r="V156" s="6"/>
      <c r="W156" s="6"/>
      <c r="X156" s="6"/>
      <c r="Y156" s="6"/>
      <c r="Z156" s="6"/>
    </row>
    <row r="157" spans="1:26" ht="15.75" customHeight="1" x14ac:dyDescent="0.25">
      <c r="A157" s="6"/>
      <c r="B157" s="6"/>
      <c r="C157" s="7"/>
      <c r="D157" s="6"/>
      <c r="E157" s="6"/>
      <c r="F157" s="6"/>
      <c r="G157" s="6"/>
      <c r="H157" s="6"/>
      <c r="I157" s="6"/>
      <c r="J157" s="6"/>
      <c r="K157" s="6"/>
      <c r="L157" s="6"/>
      <c r="M157" s="6"/>
      <c r="N157" s="6"/>
      <c r="O157" s="6"/>
      <c r="P157" s="4"/>
      <c r="Q157" s="6"/>
      <c r="R157" s="6"/>
      <c r="S157" s="6"/>
      <c r="T157" s="6"/>
      <c r="U157" s="6"/>
      <c r="V157" s="6"/>
      <c r="W157" s="6"/>
      <c r="X157" s="6"/>
      <c r="Y157" s="6"/>
      <c r="Z157" s="6"/>
    </row>
    <row r="158" spans="1:26" ht="15.75" customHeight="1" x14ac:dyDescent="0.25">
      <c r="A158" s="6"/>
      <c r="B158" s="6"/>
      <c r="C158" s="7"/>
      <c r="D158" s="6"/>
      <c r="E158" s="6"/>
      <c r="F158" s="6"/>
      <c r="G158" s="6"/>
      <c r="H158" s="6"/>
      <c r="I158" s="6"/>
      <c r="J158" s="6"/>
      <c r="K158" s="6"/>
      <c r="L158" s="6"/>
      <c r="M158" s="6"/>
      <c r="N158" s="6"/>
      <c r="O158" s="6"/>
      <c r="P158" s="4"/>
      <c r="Q158" s="6"/>
      <c r="R158" s="6"/>
      <c r="S158" s="6"/>
      <c r="T158" s="6"/>
      <c r="U158" s="6"/>
      <c r="V158" s="6"/>
      <c r="W158" s="6"/>
      <c r="X158" s="6"/>
      <c r="Y158" s="6"/>
      <c r="Z158" s="6"/>
    </row>
    <row r="159" spans="1:26" ht="15.75" customHeight="1" x14ac:dyDescent="0.25">
      <c r="A159" s="6"/>
      <c r="B159" s="6"/>
      <c r="C159" s="7"/>
      <c r="D159" s="6"/>
      <c r="E159" s="6"/>
      <c r="F159" s="6"/>
      <c r="G159" s="6"/>
      <c r="H159" s="6"/>
      <c r="I159" s="6"/>
      <c r="J159" s="6"/>
      <c r="K159" s="6"/>
      <c r="L159" s="6"/>
      <c r="M159" s="6"/>
      <c r="N159" s="6"/>
      <c r="O159" s="6"/>
      <c r="P159" s="4"/>
      <c r="Q159" s="6"/>
      <c r="R159" s="6"/>
      <c r="S159" s="6"/>
      <c r="T159" s="6"/>
      <c r="U159" s="6"/>
      <c r="V159" s="6"/>
      <c r="W159" s="6"/>
      <c r="X159" s="6"/>
      <c r="Y159" s="6"/>
      <c r="Z159" s="6"/>
    </row>
    <row r="160" spans="1:26" ht="15.75" customHeight="1" x14ac:dyDescent="0.25">
      <c r="A160" s="6"/>
      <c r="B160" s="6"/>
      <c r="C160" s="7"/>
      <c r="D160" s="6"/>
      <c r="E160" s="6"/>
      <c r="F160" s="6"/>
      <c r="G160" s="6"/>
      <c r="H160" s="6"/>
      <c r="I160" s="6"/>
      <c r="J160" s="6"/>
      <c r="K160" s="6"/>
      <c r="L160" s="6"/>
      <c r="M160" s="6"/>
      <c r="N160" s="6"/>
      <c r="O160" s="6"/>
      <c r="P160" s="4"/>
      <c r="Q160" s="6"/>
      <c r="R160" s="6"/>
      <c r="S160" s="6"/>
      <c r="T160" s="6"/>
      <c r="U160" s="6"/>
      <c r="V160" s="6"/>
      <c r="W160" s="6"/>
      <c r="X160" s="6"/>
      <c r="Y160" s="6"/>
      <c r="Z160" s="6"/>
    </row>
    <row r="161" spans="1:26" ht="15.75" customHeight="1" x14ac:dyDescent="0.25">
      <c r="A161" s="6"/>
      <c r="B161" s="6"/>
      <c r="C161" s="7"/>
      <c r="D161" s="6"/>
      <c r="E161" s="6"/>
      <c r="F161" s="6"/>
      <c r="G161" s="6"/>
      <c r="H161" s="6"/>
      <c r="I161" s="6"/>
      <c r="J161" s="6"/>
      <c r="K161" s="6"/>
      <c r="L161" s="6"/>
      <c r="M161" s="6"/>
      <c r="N161" s="6"/>
      <c r="O161" s="6"/>
      <c r="P161" s="4"/>
      <c r="Q161" s="6"/>
      <c r="R161" s="6"/>
      <c r="S161" s="6"/>
      <c r="T161" s="6"/>
      <c r="U161" s="6"/>
      <c r="V161" s="6"/>
      <c r="W161" s="6"/>
      <c r="X161" s="6"/>
      <c r="Y161" s="6"/>
      <c r="Z161" s="6"/>
    </row>
    <row r="162" spans="1:26" ht="15.75" customHeight="1" x14ac:dyDescent="0.25">
      <c r="A162" s="6"/>
      <c r="B162" s="6"/>
      <c r="C162" s="7"/>
      <c r="D162" s="6"/>
      <c r="E162" s="6"/>
      <c r="F162" s="6"/>
      <c r="G162" s="6"/>
      <c r="H162" s="6"/>
      <c r="I162" s="6"/>
      <c r="J162" s="6"/>
      <c r="K162" s="6"/>
      <c r="L162" s="6"/>
      <c r="M162" s="6"/>
      <c r="N162" s="6"/>
      <c r="O162" s="6"/>
      <c r="P162" s="4"/>
      <c r="Q162" s="6"/>
      <c r="R162" s="6"/>
      <c r="S162" s="6"/>
      <c r="T162" s="6"/>
      <c r="U162" s="6"/>
      <c r="V162" s="6"/>
      <c r="W162" s="6"/>
      <c r="X162" s="6"/>
      <c r="Y162" s="6"/>
      <c r="Z162" s="6"/>
    </row>
    <row r="163" spans="1:26" ht="15.75" customHeight="1" x14ac:dyDescent="0.25">
      <c r="A163" s="6"/>
      <c r="B163" s="6"/>
      <c r="C163" s="7"/>
      <c r="D163" s="6"/>
      <c r="E163" s="6"/>
      <c r="F163" s="6"/>
      <c r="G163" s="6"/>
      <c r="H163" s="6"/>
      <c r="I163" s="6"/>
      <c r="J163" s="6"/>
      <c r="K163" s="6"/>
      <c r="L163" s="6"/>
      <c r="M163" s="6"/>
      <c r="N163" s="6"/>
      <c r="O163" s="6"/>
      <c r="P163" s="4"/>
      <c r="Q163" s="6"/>
      <c r="R163" s="6"/>
      <c r="S163" s="6"/>
      <c r="T163" s="6"/>
      <c r="U163" s="6"/>
      <c r="V163" s="6"/>
      <c r="W163" s="6"/>
      <c r="X163" s="6"/>
      <c r="Y163" s="6"/>
      <c r="Z163" s="6"/>
    </row>
    <row r="164" spans="1:26" ht="15.75" customHeight="1" x14ac:dyDescent="0.25">
      <c r="A164" s="6"/>
      <c r="B164" s="6"/>
      <c r="C164" s="7"/>
      <c r="D164" s="6"/>
      <c r="E164" s="6"/>
      <c r="F164" s="6"/>
      <c r="G164" s="6"/>
      <c r="H164" s="6"/>
      <c r="I164" s="6"/>
      <c r="J164" s="6"/>
      <c r="K164" s="6"/>
      <c r="L164" s="6"/>
      <c r="M164" s="6"/>
      <c r="N164" s="6"/>
      <c r="O164" s="6"/>
      <c r="P164" s="4"/>
      <c r="Q164" s="6"/>
      <c r="R164" s="6"/>
      <c r="S164" s="6"/>
      <c r="T164" s="6"/>
      <c r="U164" s="6"/>
      <c r="V164" s="6"/>
      <c r="W164" s="6"/>
      <c r="X164" s="6"/>
      <c r="Y164" s="6"/>
      <c r="Z164" s="6"/>
    </row>
    <row r="165" spans="1:26" ht="15.75" customHeight="1" x14ac:dyDescent="0.25">
      <c r="A165" s="6"/>
      <c r="B165" s="6"/>
      <c r="C165" s="7"/>
      <c r="D165" s="6"/>
      <c r="E165" s="6"/>
      <c r="F165" s="6"/>
      <c r="G165" s="6"/>
      <c r="H165" s="6"/>
      <c r="I165" s="6"/>
      <c r="J165" s="6"/>
      <c r="K165" s="6"/>
      <c r="L165" s="6"/>
      <c r="M165" s="6"/>
      <c r="N165" s="6"/>
      <c r="O165" s="6"/>
      <c r="P165" s="4"/>
      <c r="Q165" s="6"/>
      <c r="R165" s="6"/>
      <c r="S165" s="6"/>
      <c r="T165" s="6"/>
      <c r="U165" s="6"/>
      <c r="V165" s="6"/>
      <c r="W165" s="6"/>
      <c r="X165" s="6"/>
      <c r="Y165" s="6"/>
      <c r="Z165" s="6"/>
    </row>
    <row r="166" spans="1:26" ht="15.75" customHeight="1" x14ac:dyDescent="0.25">
      <c r="A166" s="6"/>
      <c r="B166" s="6"/>
      <c r="C166" s="7"/>
      <c r="D166" s="6"/>
      <c r="E166" s="6"/>
      <c r="F166" s="6"/>
      <c r="G166" s="6"/>
      <c r="H166" s="6"/>
      <c r="I166" s="6"/>
      <c r="J166" s="6"/>
      <c r="K166" s="6"/>
      <c r="L166" s="6"/>
      <c r="M166" s="6"/>
      <c r="N166" s="6"/>
      <c r="O166" s="6"/>
      <c r="P166" s="4"/>
      <c r="Q166" s="6"/>
      <c r="R166" s="6"/>
      <c r="S166" s="6"/>
      <c r="T166" s="6"/>
      <c r="U166" s="6"/>
      <c r="V166" s="6"/>
      <c r="W166" s="6"/>
      <c r="X166" s="6"/>
      <c r="Y166" s="6"/>
      <c r="Z166" s="6"/>
    </row>
    <row r="167" spans="1:26" ht="15.75" customHeight="1" x14ac:dyDescent="0.25">
      <c r="A167" s="6"/>
      <c r="B167" s="6"/>
      <c r="C167" s="7"/>
      <c r="D167" s="6"/>
      <c r="E167" s="6"/>
      <c r="F167" s="6"/>
      <c r="G167" s="6"/>
      <c r="H167" s="6"/>
      <c r="I167" s="6"/>
      <c r="J167" s="6"/>
      <c r="K167" s="6"/>
      <c r="L167" s="6"/>
      <c r="M167" s="6"/>
      <c r="N167" s="6"/>
      <c r="O167" s="6"/>
      <c r="P167" s="4"/>
      <c r="Q167" s="6"/>
      <c r="R167" s="6"/>
      <c r="S167" s="6"/>
      <c r="T167" s="6"/>
      <c r="U167" s="6"/>
      <c r="V167" s="6"/>
      <c r="W167" s="6"/>
      <c r="X167" s="6"/>
      <c r="Y167" s="6"/>
      <c r="Z167" s="6"/>
    </row>
    <row r="168" spans="1:26" ht="15.75" customHeight="1" x14ac:dyDescent="0.25">
      <c r="A168" s="6"/>
      <c r="B168" s="6"/>
      <c r="C168" s="7"/>
      <c r="D168" s="6"/>
      <c r="E168" s="6"/>
      <c r="F168" s="6"/>
      <c r="G168" s="6"/>
      <c r="H168" s="6"/>
      <c r="I168" s="6"/>
      <c r="J168" s="6"/>
      <c r="K168" s="6"/>
      <c r="L168" s="6"/>
      <c r="M168" s="6"/>
      <c r="N168" s="6"/>
      <c r="O168" s="6"/>
      <c r="P168" s="4"/>
      <c r="Q168" s="6"/>
      <c r="R168" s="6"/>
      <c r="S168" s="6"/>
      <c r="T168" s="6"/>
      <c r="U168" s="6"/>
      <c r="V168" s="6"/>
      <c r="W168" s="6"/>
      <c r="X168" s="6"/>
      <c r="Y168" s="6"/>
      <c r="Z168" s="6"/>
    </row>
    <row r="169" spans="1:26" ht="15.75" customHeight="1" x14ac:dyDescent="0.25">
      <c r="A169" s="6"/>
      <c r="B169" s="6"/>
      <c r="C169" s="7"/>
      <c r="D169" s="6"/>
      <c r="E169" s="6"/>
      <c r="F169" s="6"/>
      <c r="G169" s="6"/>
      <c r="H169" s="6"/>
      <c r="I169" s="6"/>
      <c r="J169" s="6"/>
      <c r="K169" s="6"/>
      <c r="L169" s="6"/>
      <c r="M169" s="6"/>
      <c r="N169" s="6"/>
      <c r="O169" s="6"/>
      <c r="P169" s="4"/>
      <c r="Q169" s="6"/>
      <c r="R169" s="6"/>
      <c r="S169" s="6"/>
      <c r="T169" s="6"/>
      <c r="U169" s="6"/>
      <c r="V169" s="6"/>
      <c r="W169" s="6"/>
      <c r="X169" s="6"/>
      <c r="Y169" s="6"/>
      <c r="Z169" s="6"/>
    </row>
    <row r="170" spans="1:26" ht="15.75" customHeight="1" x14ac:dyDescent="0.25">
      <c r="A170" s="6"/>
      <c r="B170" s="6"/>
      <c r="C170" s="7"/>
      <c r="D170" s="6"/>
      <c r="E170" s="6"/>
      <c r="F170" s="6"/>
      <c r="G170" s="6"/>
      <c r="H170" s="6"/>
      <c r="I170" s="6"/>
      <c r="J170" s="6"/>
      <c r="K170" s="6"/>
      <c r="L170" s="6"/>
      <c r="M170" s="6"/>
      <c r="N170" s="6"/>
      <c r="O170" s="6"/>
      <c r="P170" s="4"/>
      <c r="Q170" s="6"/>
      <c r="R170" s="6"/>
      <c r="S170" s="6"/>
      <c r="T170" s="6"/>
      <c r="U170" s="6"/>
      <c r="V170" s="6"/>
      <c r="W170" s="6"/>
      <c r="X170" s="6"/>
      <c r="Y170" s="6"/>
      <c r="Z170" s="6"/>
    </row>
    <row r="171" spans="1:26" ht="15.75" customHeight="1" x14ac:dyDescent="0.25">
      <c r="A171" s="6"/>
      <c r="B171" s="6"/>
      <c r="C171" s="7"/>
      <c r="D171" s="6"/>
      <c r="E171" s="6"/>
      <c r="F171" s="6"/>
      <c r="G171" s="6"/>
      <c r="H171" s="6"/>
      <c r="I171" s="6"/>
      <c r="J171" s="6"/>
      <c r="K171" s="6"/>
      <c r="L171" s="6"/>
      <c r="M171" s="6"/>
      <c r="N171" s="6"/>
      <c r="O171" s="6"/>
      <c r="P171" s="4"/>
      <c r="Q171" s="6"/>
      <c r="R171" s="6"/>
      <c r="S171" s="6"/>
      <c r="T171" s="6"/>
      <c r="U171" s="6"/>
      <c r="V171" s="6"/>
      <c r="W171" s="6"/>
      <c r="X171" s="6"/>
      <c r="Y171" s="6"/>
      <c r="Z171" s="6"/>
    </row>
    <row r="172" spans="1:26" ht="15.75" customHeight="1" x14ac:dyDescent="0.25">
      <c r="A172" s="6"/>
      <c r="B172" s="6"/>
      <c r="C172" s="7"/>
      <c r="D172" s="6"/>
      <c r="E172" s="6"/>
      <c r="F172" s="6"/>
      <c r="G172" s="6"/>
      <c r="H172" s="6"/>
      <c r="I172" s="6"/>
      <c r="J172" s="6"/>
      <c r="K172" s="6"/>
      <c r="L172" s="6"/>
      <c r="M172" s="6"/>
      <c r="N172" s="6"/>
      <c r="O172" s="6"/>
      <c r="P172" s="4"/>
      <c r="Q172" s="6"/>
      <c r="R172" s="6"/>
      <c r="S172" s="6"/>
      <c r="T172" s="6"/>
      <c r="U172" s="6"/>
      <c r="V172" s="6"/>
      <c r="W172" s="6"/>
      <c r="X172" s="6"/>
      <c r="Y172" s="6"/>
      <c r="Z172" s="6"/>
    </row>
    <row r="173" spans="1:26" ht="15.75" customHeight="1" x14ac:dyDescent="0.25">
      <c r="A173" s="6"/>
      <c r="B173" s="6"/>
      <c r="C173" s="7"/>
      <c r="D173" s="6"/>
      <c r="E173" s="6"/>
      <c r="F173" s="6"/>
      <c r="G173" s="6"/>
      <c r="H173" s="6"/>
      <c r="I173" s="6"/>
      <c r="J173" s="6"/>
      <c r="K173" s="6"/>
      <c r="L173" s="6"/>
      <c r="M173" s="6"/>
      <c r="N173" s="6"/>
      <c r="O173" s="6"/>
      <c r="P173" s="4"/>
      <c r="Q173" s="6"/>
      <c r="R173" s="6"/>
      <c r="S173" s="6"/>
      <c r="T173" s="6"/>
      <c r="U173" s="6"/>
      <c r="V173" s="6"/>
      <c r="W173" s="6"/>
      <c r="X173" s="6"/>
      <c r="Y173" s="6"/>
      <c r="Z173" s="6"/>
    </row>
    <row r="174" spans="1:26" ht="15.75" customHeight="1" x14ac:dyDescent="0.25">
      <c r="A174" s="6"/>
      <c r="B174" s="6"/>
      <c r="C174" s="7"/>
      <c r="D174" s="6"/>
      <c r="E174" s="6"/>
      <c r="F174" s="6"/>
      <c r="G174" s="6"/>
      <c r="H174" s="6"/>
      <c r="I174" s="6"/>
      <c r="J174" s="6"/>
      <c r="K174" s="6"/>
      <c r="L174" s="6"/>
      <c r="M174" s="6"/>
      <c r="N174" s="6"/>
      <c r="O174" s="6"/>
      <c r="P174" s="4"/>
      <c r="Q174" s="6"/>
      <c r="R174" s="6"/>
      <c r="S174" s="6"/>
      <c r="T174" s="6"/>
      <c r="U174" s="6"/>
      <c r="V174" s="6"/>
      <c r="W174" s="6"/>
      <c r="X174" s="6"/>
      <c r="Y174" s="6"/>
      <c r="Z174" s="6"/>
    </row>
    <row r="175" spans="1:26" ht="15.75" customHeight="1" x14ac:dyDescent="0.25">
      <c r="A175" s="6"/>
      <c r="B175" s="6"/>
      <c r="C175" s="7"/>
      <c r="D175" s="6"/>
      <c r="E175" s="6"/>
      <c r="F175" s="6"/>
      <c r="G175" s="6"/>
      <c r="H175" s="6"/>
      <c r="I175" s="6"/>
      <c r="J175" s="6"/>
      <c r="K175" s="6"/>
      <c r="L175" s="6"/>
      <c r="M175" s="6"/>
      <c r="N175" s="6"/>
      <c r="O175" s="6"/>
      <c r="P175" s="4"/>
      <c r="Q175" s="6"/>
      <c r="R175" s="6"/>
      <c r="S175" s="6"/>
      <c r="T175" s="6"/>
      <c r="U175" s="6"/>
      <c r="V175" s="6"/>
      <c r="W175" s="6"/>
      <c r="X175" s="6"/>
      <c r="Y175" s="6"/>
      <c r="Z175" s="6"/>
    </row>
    <row r="176" spans="1:26" ht="15.75" customHeight="1" x14ac:dyDescent="0.25">
      <c r="A176" s="6"/>
      <c r="B176" s="6"/>
      <c r="C176" s="7"/>
      <c r="D176" s="6"/>
      <c r="E176" s="6"/>
      <c r="F176" s="6"/>
      <c r="G176" s="6"/>
      <c r="H176" s="6"/>
      <c r="I176" s="6"/>
      <c r="J176" s="6"/>
      <c r="K176" s="6"/>
      <c r="L176" s="6"/>
      <c r="M176" s="6"/>
      <c r="N176" s="6"/>
      <c r="O176" s="6"/>
      <c r="P176" s="4"/>
      <c r="Q176" s="6"/>
      <c r="R176" s="6"/>
      <c r="S176" s="6"/>
      <c r="T176" s="6"/>
      <c r="U176" s="6"/>
      <c r="V176" s="6"/>
      <c r="W176" s="6"/>
      <c r="X176" s="6"/>
      <c r="Y176" s="6"/>
      <c r="Z176" s="6"/>
    </row>
    <row r="177" spans="1:26" ht="15.75" customHeight="1" x14ac:dyDescent="0.25">
      <c r="A177" s="6"/>
      <c r="B177" s="6"/>
      <c r="C177" s="7"/>
      <c r="D177" s="6"/>
      <c r="E177" s="6"/>
      <c r="F177" s="6"/>
      <c r="G177" s="6"/>
      <c r="H177" s="6"/>
      <c r="I177" s="6"/>
      <c r="J177" s="6"/>
      <c r="K177" s="6"/>
      <c r="L177" s="6"/>
      <c r="M177" s="6"/>
      <c r="N177" s="6"/>
      <c r="O177" s="6"/>
      <c r="P177" s="4"/>
      <c r="Q177" s="6"/>
      <c r="R177" s="6"/>
      <c r="S177" s="6"/>
      <c r="T177" s="6"/>
      <c r="U177" s="6"/>
      <c r="V177" s="6"/>
      <c r="W177" s="6"/>
      <c r="X177" s="6"/>
      <c r="Y177" s="6"/>
      <c r="Z177" s="6"/>
    </row>
    <row r="178" spans="1:26" ht="15.75" customHeight="1" x14ac:dyDescent="0.25">
      <c r="A178" s="6"/>
      <c r="B178" s="6"/>
      <c r="C178" s="7"/>
      <c r="D178" s="6"/>
      <c r="E178" s="6"/>
      <c r="F178" s="6"/>
      <c r="G178" s="6"/>
      <c r="H178" s="6"/>
      <c r="I178" s="6"/>
      <c r="J178" s="6"/>
      <c r="K178" s="6"/>
      <c r="L178" s="6"/>
      <c r="M178" s="6"/>
      <c r="N178" s="6"/>
      <c r="O178" s="6"/>
      <c r="P178" s="4"/>
      <c r="Q178" s="6"/>
      <c r="R178" s="6"/>
      <c r="S178" s="6"/>
      <c r="T178" s="6"/>
      <c r="U178" s="6"/>
      <c r="V178" s="6"/>
      <c r="W178" s="6"/>
      <c r="X178" s="6"/>
      <c r="Y178" s="6"/>
      <c r="Z178" s="6"/>
    </row>
    <row r="179" spans="1:26" ht="15.75" customHeight="1" x14ac:dyDescent="0.25">
      <c r="A179" s="6"/>
      <c r="B179" s="6"/>
      <c r="C179" s="7"/>
      <c r="D179" s="6"/>
      <c r="E179" s="6"/>
      <c r="F179" s="6"/>
      <c r="G179" s="6"/>
      <c r="H179" s="6"/>
      <c r="I179" s="6"/>
      <c r="J179" s="6"/>
      <c r="K179" s="6"/>
      <c r="L179" s="6"/>
      <c r="M179" s="6"/>
      <c r="N179" s="6"/>
      <c r="O179" s="6"/>
      <c r="P179" s="4"/>
      <c r="Q179" s="6"/>
      <c r="R179" s="6"/>
      <c r="S179" s="6"/>
      <c r="T179" s="6"/>
      <c r="U179" s="6"/>
      <c r="V179" s="6"/>
      <c r="W179" s="6"/>
      <c r="X179" s="6"/>
      <c r="Y179" s="6"/>
      <c r="Z179" s="6"/>
    </row>
    <row r="180" spans="1:26" ht="15.75" customHeight="1" x14ac:dyDescent="0.25">
      <c r="A180" s="6"/>
      <c r="B180" s="6"/>
      <c r="C180" s="7"/>
      <c r="D180" s="6"/>
      <c r="E180" s="6"/>
      <c r="F180" s="6"/>
      <c r="G180" s="6"/>
      <c r="H180" s="6"/>
      <c r="I180" s="6"/>
      <c r="J180" s="6"/>
      <c r="K180" s="6"/>
      <c r="L180" s="6"/>
      <c r="M180" s="6"/>
      <c r="N180" s="6"/>
      <c r="O180" s="6"/>
      <c r="P180" s="4"/>
      <c r="Q180" s="6"/>
      <c r="R180" s="6"/>
      <c r="S180" s="6"/>
      <c r="T180" s="6"/>
      <c r="U180" s="6"/>
      <c r="V180" s="6"/>
      <c r="W180" s="6"/>
      <c r="X180" s="6"/>
      <c r="Y180" s="6"/>
      <c r="Z180" s="6"/>
    </row>
    <row r="181" spans="1:26" ht="15.75" customHeight="1" x14ac:dyDescent="0.25">
      <c r="A181" s="6"/>
      <c r="B181" s="6"/>
      <c r="C181" s="7"/>
      <c r="D181" s="6"/>
      <c r="E181" s="6"/>
      <c r="F181" s="6"/>
      <c r="G181" s="6"/>
      <c r="H181" s="6"/>
      <c r="I181" s="6"/>
      <c r="J181" s="6"/>
      <c r="K181" s="6"/>
      <c r="L181" s="6"/>
      <c r="M181" s="6"/>
      <c r="N181" s="6"/>
      <c r="O181" s="6"/>
      <c r="P181" s="4"/>
      <c r="Q181" s="6"/>
      <c r="R181" s="6"/>
      <c r="S181" s="6"/>
      <c r="T181" s="6"/>
      <c r="U181" s="6"/>
      <c r="V181" s="6"/>
      <c r="W181" s="6"/>
      <c r="X181" s="6"/>
      <c r="Y181" s="6"/>
      <c r="Z181" s="6"/>
    </row>
    <row r="182" spans="1:26" ht="15.75" customHeight="1" x14ac:dyDescent="0.25">
      <c r="A182" s="6"/>
      <c r="B182" s="6"/>
      <c r="C182" s="7"/>
      <c r="D182" s="6"/>
      <c r="E182" s="6"/>
      <c r="F182" s="6"/>
      <c r="G182" s="6"/>
      <c r="H182" s="6"/>
      <c r="I182" s="6"/>
      <c r="J182" s="6"/>
      <c r="K182" s="6"/>
      <c r="L182" s="6"/>
      <c r="M182" s="6"/>
      <c r="N182" s="6"/>
      <c r="O182" s="6"/>
      <c r="P182" s="4"/>
      <c r="Q182" s="6"/>
      <c r="R182" s="6"/>
      <c r="S182" s="6"/>
      <c r="T182" s="6"/>
      <c r="U182" s="6"/>
      <c r="V182" s="6"/>
      <c r="W182" s="6"/>
      <c r="X182" s="6"/>
      <c r="Y182" s="6"/>
      <c r="Z182" s="6"/>
    </row>
    <row r="183" spans="1:26" ht="15.75" customHeight="1" x14ac:dyDescent="0.25">
      <c r="A183" s="6"/>
      <c r="B183" s="6"/>
      <c r="C183" s="7"/>
      <c r="D183" s="6"/>
      <c r="E183" s="6"/>
      <c r="F183" s="6"/>
      <c r="G183" s="6"/>
      <c r="H183" s="6"/>
      <c r="I183" s="6"/>
      <c r="J183" s="6"/>
      <c r="K183" s="6"/>
      <c r="L183" s="6"/>
      <c r="M183" s="6"/>
      <c r="N183" s="6"/>
      <c r="O183" s="6"/>
      <c r="P183" s="4"/>
      <c r="Q183" s="6"/>
      <c r="R183" s="6"/>
      <c r="S183" s="6"/>
      <c r="T183" s="6"/>
      <c r="U183" s="6"/>
      <c r="V183" s="6"/>
      <c r="W183" s="6"/>
      <c r="X183" s="6"/>
      <c r="Y183" s="6"/>
      <c r="Z183" s="6"/>
    </row>
    <row r="184" spans="1:26" ht="15.75" customHeight="1" x14ac:dyDescent="0.25">
      <c r="A184" s="6"/>
      <c r="B184" s="6"/>
      <c r="C184" s="7"/>
      <c r="D184" s="6"/>
      <c r="E184" s="6"/>
      <c r="F184" s="6"/>
      <c r="G184" s="6"/>
      <c r="H184" s="6"/>
      <c r="I184" s="6"/>
      <c r="J184" s="6"/>
      <c r="K184" s="6"/>
      <c r="L184" s="6"/>
      <c r="M184" s="6"/>
      <c r="N184" s="6"/>
      <c r="O184" s="6"/>
      <c r="P184" s="4"/>
      <c r="Q184" s="6"/>
      <c r="R184" s="6"/>
      <c r="S184" s="6"/>
      <c r="T184" s="6"/>
      <c r="U184" s="6"/>
      <c r="V184" s="6"/>
      <c r="W184" s="6"/>
      <c r="X184" s="6"/>
      <c r="Y184" s="6"/>
      <c r="Z184" s="6"/>
    </row>
    <row r="185" spans="1:26" ht="15.75" customHeight="1" x14ac:dyDescent="0.25">
      <c r="A185" s="6"/>
      <c r="B185" s="6"/>
      <c r="C185" s="7"/>
      <c r="D185" s="6"/>
      <c r="E185" s="6"/>
      <c r="F185" s="6"/>
      <c r="G185" s="6"/>
      <c r="H185" s="6"/>
      <c r="I185" s="6"/>
      <c r="J185" s="6"/>
      <c r="K185" s="6"/>
      <c r="L185" s="6"/>
      <c r="M185" s="6"/>
      <c r="N185" s="6"/>
      <c r="O185" s="6"/>
      <c r="P185" s="4"/>
      <c r="Q185" s="6"/>
      <c r="R185" s="6"/>
      <c r="S185" s="6"/>
      <c r="T185" s="6"/>
      <c r="U185" s="6"/>
      <c r="V185" s="6"/>
      <c r="W185" s="6"/>
      <c r="X185" s="6"/>
      <c r="Y185" s="6"/>
      <c r="Z185" s="6"/>
    </row>
    <row r="186" spans="1:26" ht="15.75" customHeight="1" x14ac:dyDescent="0.25">
      <c r="A186" s="6"/>
      <c r="B186" s="6"/>
      <c r="C186" s="7"/>
      <c r="D186" s="6"/>
      <c r="E186" s="6"/>
      <c r="F186" s="6"/>
      <c r="G186" s="6"/>
      <c r="H186" s="6"/>
      <c r="I186" s="6"/>
      <c r="J186" s="6"/>
      <c r="K186" s="6"/>
      <c r="L186" s="6"/>
      <c r="M186" s="6"/>
      <c r="N186" s="6"/>
      <c r="O186" s="6"/>
      <c r="P186" s="4"/>
      <c r="Q186" s="6"/>
      <c r="R186" s="6"/>
      <c r="S186" s="6"/>
      <c r="T186" s="6"/>
      <c r="U186" s="6"/>
      <c r="V186" s="6"/>
      <c r="W186" s="6"/>
      <c r="X186" s="6"/>
      <c r="Y186" s="6"/>
      <c r="Z186" s="6"/>
    </row>
    <row r="187" spans="1:26" ht="15.75" customHeight="1" x14ac:dyDescent="0.25">
      <c r="A187" s="6"/>
      <c r="B187" s="6"/>
      <c r="C187" s="7"/>
      <c r="D187" s="6"/>
      <c r="E187" s="6"/>
      <c r="F187" s="6"/>
      <c r="G187" s="6"/>
      <c r="H187" s="6"/>
      <c r="I187" s="6"/>
      <c r="J187" s="6"/>
      <c r="K187" s="6"/>
      <c r="L187" s="6"/>
      <c r="M187" s="6"/>
      <c r="N187" s="6"/>
      <c r="O187" s="6"/>
      <c r="P187" s="4"/>
      <c r="Q187" s="6"/>
      <c r="R187" s="6"/>
      <c r="S187" s="6"/>
      <c r="T187" s="6"/>
      <c r="U187" s="6"/>
      <c r="V187" s="6"/>
      <c r="W187" s="6"/>
      <c r="X187" s="6"/>
      <c r="Y187" s="6"/>
      <c r="Z187" s="6"/>
    </row>
    <row r="188" spans="1:26" ht="15.75" customHeight="1" x14ac:dyDescent="0.25">
      <c r="A188" s="6"/>
      <c r="B188" s="6"/>
      <c r="C188" s="7"/>
      <c r="D188" s="6"/>
      <c r="E188" s="6"/>
      <c r="F188" s="6"/>
      <c r="G188" s="6"/>
      <c r="H188" s="6"/>
      <c r="I188" s="6"/>
      <c r="J188" s="6"/>
      <c r="K188" s="6"/>
      <c r="L188" s="6"/>
      <c r="M188" s="6"/>
      <c r="N188" s="6"/>
      <c r="O188" s="6"/>
      <c r="P188" s="4"/>
      <c r="Q188" s="6"/>
      <c r="R188" s="6"/>
      <c r="S188" s="6"/>
      <c r="T188" s="6"/>
      <c r="U188" s="6"/>
      <c r="V188" s="6"/>
      <c r="W188" s="6"/>
      <c r="X188" s="6"/>
      <c r="Y188" s="6"/>
      <c r="Z188" s="6"/>
    </row>
    <row r="189" spans="1:26" ht="15.75" customHeight="1" x14ac:dyDescent="0.25">
      <c r="A189" s="6"/>
      <c r="B189" s="6"/>
      <c r="C189" s="7"/>
      <c r="D189" s="6"/>
      <c r="E189" s="6"/>
      <c r="F189" s="6"/>
      <c r="G189" s="6"/>
      <c r="H189" s="6"/>
      <c r="I189" s="6"/>
      <c r="J189" s="6"/>
      <c r="K189" s="6"/>
      <c r="L189" s="6"/>
      <c r="M189" s="6"/>
      <c r="N189" s="6"/>
      <c r="O189" s="6"/>
      <c r="P189" s="4"/>
      <c r="Q189" s="6"/>
      <c r="R189" s="6"/>
      <c r="S189" s="6"/>
      <c r="T189" s="6"/>
      <c r="U189" s="6"/>
      <c r="V189" s="6"/>
      <c r="W189" s="6"/>
      <c r="X189" s="6"/>
      <c r="Y189" s="6"/>
      <c r="Z189" s="6"/>
    </row>
    <row r="190" spans="1:26" ht="15.75" customHeight="1" x14ac:dyDescent="0.25">
      <c r="A190" s="6"/>
      <c r="B190" s="6"/>
      <c r="C190" s="7"/>
      <c r="D190" s="6"/>
      <c r="E190" s="6"/>
      <c r="F190" s="6"/>
      <c r="G190" s="6"/>
      <c r="H190" s="6"/>
      <c r="I190" s="6"/>
      <c r="J190" s="6"/>
      <c r="K190" s="6"/>
      <c r="L190" s="6"/>
      <c r="M190" s="6"/>
      <c r="N190" s="6"/>
      <c r="O190" s="6"/>
      <c r="P190" s="4"/>
      <c r="Q190" s="6"/>
      <c r="R190" s="6"/>
      <c r="S190" s="6"/>
      <c r="T190" s="6"/>
      <c r="U190" s="6"/>
      <c r="V190" s="6"/>
      <c r="W190" s="6"/>
      <c r="X190" s="6"/>
      <c r="Y190" s="6"/>
      <c r="Z190" s="6"/>
    </row>
    <row r="191" spans="1:26" ht="15.75" customHeight="1" x14ac:dyDescent="0.25">
      <c r="A191" s="6"/>
      <c r="B191" s="6"/>
      <c r="C191" s="7"/>
      <c r="D191" s="6"/>
      <c r="E191" s="6"/>
      <c r="F191" s="6"/>
      <c r="G191" s="6"/>
      <c r="H191" s="6"/>
      <c r="I191" s="6"/>
      <c r="J191" s="6"/>
      <c r="K191" s="6"/>
      <c r="L191" s="6"/>
      <c r="M191" s="6"/>
      <c r="N191" s="6"/>
      <c r="O191" s="6"/>
      <c r="P191" s="4"/>
      <c r="Q191" s="6"/>
      <c r="R191" s="6"/>
      <c r="S191" s="6"/>
      <c r="T191" s="6"/>
      <c r="U191" s="6"/>
      <c r="V191" s="6"/>
      <c r="W191" s="6"/>
      <c r="X191" s="6"/>
      <c r="Y191" s="6"/>
      <c r="Z191" s="6"/>
    </row>
    <row r="192" spans="1:26" ht="15.75" customHeight="1" x14ac:dyDescent="0.25">
      <c r="A192" s="6"/>
      <c r="B192" s="6"/>
      <c r="C192" s="7"/>
      <c r="D192" s="6"/>
      <c r="E192" s="6"/>
      <c r="F192" s="6"/>
      <c r="G192" s="6"/>
      <c r="H192" s="6"/>
      <c r="I192" s="6"/>
      <c r="J192" s="6"/>
      <c r="K192" s="6"/>
      <c r="L192" s="6"/>
      <c r="M192" s="6"/>
      <c r="N192" s="6"/>
      <c r="O192" s="6"/>
      <c r="P192" s="4"/>
      <c r="Q192" s="6"/>
      <c r="R192" s="6"/>
      <c r="S192" s="6"/>
      <c r="T192" s="6"/>
      <c r="U192" s="6"/>
      <c r="V192" s="6"/>
      <c r="W192" s="6"/>
      <c r="X192" s="6"/>
      <c r="Y192" s="6"/>
      <c r="Z192" s="6"/>
    </row>
    <row r="193" spans="1:26" ht="15.75" customHeight="1" x14ac:dyDescent="0.25">
      <c r="A193" s="6"/>
      <c r="B193" s="6"/>
      <c r="C193" s="7"/>
      <c r="D193" s="6"/>
      <c r="E193" s="6"/>
      <c r="F193" s="6"/>
      <c r="G193" s="6"/>
      <c r="H193" s="6"/>
      <c r="I193" s="6"/>
      <c r="J193" s="6"/>
      <c r="K193" s="6"/>
      <c r="L193" s="6"/>
      <c r="M193" s="6"/>
      <c r="N193" s="6"/>
      <c r="O193" s="6"/>
      <c r="P193" s="4"/>
      <c r="Q193" s="6"/>
      <c r="R193" s="6"/>
      <c r="S193" s="6"/>
      <c r="T193" s="6"/>
      <c r="U193" s="6"/>
      <c r="V193" s="6"/>
      <c r="W193" s="6"/>
      <c r="X193" s="6"/>
      <c r="Y193" s="6"/>
      <c r="Z193" s="6"/>
    </row>
    <row r="194" spans="1:26" ht="15.75" customHeight="1" x14ac:dyDescent="0.25">
      <c r="A194" s="6"/>
      <c r="B194" s="6"/>
      <c r="C194" s="7"/>
      <c r="D194" s="6"/>
      <c r="E194" s="6"/>
      <c r="F194" s="6"/>
      <c r="G194" s="6"/>
      <c r="H194" s="6"/>
      <c r="I194" s="6"/>
      <c r="J194" s="6"/>
      <c r="K194" s="6"/>
      <c r="L194" s="6"/>
      <c r="M194" s="6"/>
      <c r="N194" s="6"/>
      <c r="O194" s="6"/>
      <c r="P194" s="4"/>
      <c r="Q194" s="6"/>
      <c r="R194" s="6"/>
      <c r="S194" s="6"/>
      <c r="T194" s="6"/>
      <c r="U194" s="6"/>
      <c r="V194" s="6"/>
      <c r="W194" s="6"/>
      <c r="X194" s="6"/>
      <c r="Y194" s="6"/>
      <c r="Z194" s="6"/>
    </row>
    <row r="195" spans="1:26" ht="15.75" customHeight="1" x14ac:dyDescent="0.25">
      <c r="A195" s="6"/>
      <c r="B195" s="6"/>
      <c r="C195" s="7"/>
      <c r="D195" s="6"/>
      <c r="E195" s="6"/>
      <c r="F195" s="6"/>
      <c r="G195" s="6"/>
      <c r="H195" s="6"/>
      <c r="I195" s="6"/>
      <c r="J195" s="6"/>
      <c r="K195" s="6"/>
      <c r="L195" s="6"/>
      <c r="M195" s="6"/>
      <c r="N195" s="6"/>
      <c r="O195" s="6"/>
      <c r="P195" s="4"/>
      <c r="Q195" s="6"/>
      <c r="R195" s="6"/>
      <c r="S195" s="6"/>
      <c r="T195" s="6"/>
      <c r="U195" s="6"/>
      <c r="V195" s="6"/>
      <c r="W195" s="6"/>
      <c r="X195" s="6"/>
      <c r="Y195" s="6"/>
      <c r="Z195" s="6"/>
    </row>
    <row r="196" spans="1:26" ht="15.75" customHeight="1" x14ac:dyDescent="0.25">
      <c r="A196" s="6"/>
      <c r="B196" s="6"/>
      <c r="C196" s="7"/>
      <c r="D196" s="6"/>
      <c r="E196" s="6"/>
      <c r="F196" s="6"/>
      <c r="G196" s="6"/>
      <c r="H196" s="6"/>
      <c r="I196" s="6"/>
      <c r="J196" s="6"/>
      <c r="K196" s="6"/>
      <c r="L196" s="6"/>
      <c r="M196" s="6"/>
      <c r="N196" s="6"/>
      <c r="O196" s="6"/>
      <c r="P196" s="4"/>
      <c r="Q196" s="6"/>
      <c r="R196" s="6"/>
      <c r="S196" s="6"/>
      <c r="T196" s="6"/>
      <c r="U196" s="6"/>
      <c r="V196" s="6"/>
      <c r="W196" s="6"/>
      <c r="X196" s="6"/>
      <c r="Y196" s="6"/>
      <c r="Z196" s="6"/>
    </row>
    <row r="197" spans="1:26" ht="15.75" customHeight="1" x14ac:dyDescent="0.25">
      <c r="A197" s="6"/>
      <c r="B197" s="6"/>
      <c r="C197" s="7"/>
      <c r="D197" s="6"/>
      <c r="E197" s="6"/>
      <c r="F197" s="6"/>
      <c r="G197" s="6"/>
      <c r="H197" s="6"/>
      <c r="I197" s="6"/>
      <c r="J197" s="6"/>
      <c r="K197" s="6"/>
      <c r="L197" s="6"/>
      <c r="M197" s="6"/>
      <c r="N197" s="6"/>
      <c r="O197" s="6"/>
      <c r="P197" s="4"/>
      <c r="Q197" s="6"/>
      <c r="R197" s="6"/>
      <c r="S197" s="6"/>
      <c r="T197" s="6"/>
      <c r="U197" s="6"/>
      <c r="V197" s="6"/>
      <c r="W197" s="6"/>
      <c r="X197" s="6"/>
      <c r="Y197" s="6"/>
      <c r="Z197" s="6"/>
    </row>
    <row r="198" spans="1:26" ht="15.75" customHeight="1" x14ac:dyDescent="0.25">
      <c r="A198" s="6"/>
      <c r="B198" s="6"/>
      <c r="C198" s="7"/>
      <c r="D198" s="6"/>
      <c r="E198" s="6"/>
      <c r="F198" s="6"/>
      <c r="G198" s="6"/>
      <c r="H198" s="6"/>
      <c r="I198" s="6"/>
      <c r="J198" s="6"/>
      <c r="K198" s="6"/>
      <c r="L198" s="6"/>
      <c r="M198" s="6"/>
      <c r="N198" s="6"/>
      <c r="O198" s="6"/>
      <c r="P198" s="4"/>
      <c r="Q198" s="6"/>
      <c r="R198" s="6"/>
      <c r="S198" s="6"/>
      <c r="T198" s="6"/>
      <c r="U198" s="6"/>
      <c r="V198" s="6"/>
      <c r="W198" s="6"/>
      <c r="X198" s="6"/>
      <c r="Y198" s="6"/>
      <c r="Z198" s="6"/>
    </row>
    <row r="199" spans="1:26" ht="15.75" customHeight="1" x14ac:dyDescent="0.25">
      <c r="A199" s="6"/>
      <c r="B199" s="6"/>
      <c r="C199" s="7"/>
      <c r="D199" s="6"/>
      <c r="E199" s="6"/>
      <c r="F199" s="6"/>
      <c r="G199" s="6"/>
      <c r="H199" s="6"/>
      <c r="I199" s="6"/>
      <c r="J199" s="6"/>
      <c r="K199" s="6"/>
      <c r="L199" s="6"/>
      <c r="M199" s="6"/>
      <c r="N199" s="6"/>
      <c r="O199" s="6"/>
      <c r="P199" s="4"/>
      <c r="Q199" s="6"/>
      <c r="R199" s="6"/>
      <c r="S199" s="6"/>
      <c r="T199" s="6"/>
      <c r="U199" s="6"/>
      <c r="V199" s="6"/>
      <c r="W199" s="6"/>
      <c r="X199" s="6"/>
      <c r="Y199" s="6"/>
      <c r="Z199" s="6"/>
    </row>
    <row r="200" spans="1:26" ht="15.75" customHeight="1" x14ac:dyDescent="0.25">
      <c r="A200" s="6"/>
      <c r="B200" s="6"/>
      <c r="C200" s="7"/>
      <c r="D200" s="6"/>
      <c r="E200" s="6"/>
      <c r="F200" s="6"/>
      <c r="G200" s="6"/>
      <c r="H200" s="6"/>
      <c r="I200" s="6"/>
      <c r="J200" s="6"/>
      <c r="K200" s="6"/>
      <c r="L200" s="6"/>
      <c r="M200" s="6"/>
      <c r="N200" s="6"/>
      <c r="O200" s="6"/>
      <c r="P200" s="4"/>
      <c r="Q200" s="6"/>
      <c r="R200" s="6"/>
      <c r="S200" s="6"/>
      <c r="T200" s="6"/>
      <c r="U200" s="6"/>
      <c r="V200" s="6"/>
      <c r="W200" s="6"/>
      <c r="X200" s="6"/>
      <c r="Y200" s="6"/>
      <c r="Z200" s="6"/>
    </row>
    <row r="201" spans="1:26" ht="15.75" customHeight="1" x14ac:dyDescent="0.25">
      <c r="A201" s="6"/>
      <c r="B201" s="6"/>
      <c r="C201" s="7"/>
      <c r="D201" s="6"/>
      <c r="E201" s="6"/>
      <c r="F201" s="6"/>
      <c r="G201" s="6"/>
      <c r="H201" s="6"/>
      <c r="I201" s="6"/>
      <c r="J201" s="6"/>
      <c r="K201" s="6"/>
      <c r="L201" s="6"/>
      <c r="M201" s="6"/>
      <c r="N201" s="6"/>
      <c r="O201" s="6"/>
      <c r="P201" s="4"/>
      <c r="Q201" s="6"/>
      <c r="R201" s="6"/>
      <c r="S201" s="6"/>
      <c r="T201" s="6"/>
      <c r="U201" s="6"/>
      <c r="V201" s="6"/>
      <c r="W201" s="6"/>
      <c r="X201" s="6"/>
      <c r="Y201" s="6"/>
      <c r="Z201" s="6"/>
    </row>
    <row r="202" spans="1:26" ht="15.75" customHeight="1" x14ac:dyDescent="0.25">
      <c r="A202" s="6"/>
      <c r="B202" s="6"/>
      <c r="C202" s="7"/>
      <c r="D202" s="6"/>
      <c r="E202" s="6"/>
      <c r="F202" s="6"/>
      <c r="G202" s="6"/>
      <c r="H202" s="6"/>
      <c r="I202" s="6"/>
      <c r="J202" s="6"/>
      <c r="K202" s="6"/>
      <c r="L202" s="6"/>
      <c r="M202" s="6"/>
      <c r="N202" s="6"/>
      <c r="O202" s="6"/>
      <c r="P202" s="4"/>
      <c r="Q202" s="6"/>
      <c r="R202" s="6"/>
      <c r="S202" s="6"/>
      <c r="T202" s="6"/>
      <c r="U202" s="6"/>
      <c r="V202" s="6"/>
      <c r="W202" s="6"/>
      <c r="X202" s="6"/>
      <c r="Y202" s="6"/>
      <c r="Z202" s="6"/>
    </row>
    <row r="203" spans="1:26" ht="15.75" customHeight="1" x14ac:dyDescent="0.25">
      <c r="A203" s="6"/>
      <c r="B203" s="6"/>
      <c r="C203" s="7"/>
      <c r="D203" s="6"/>
      <c r="E203" s="6"/>
      <c r="F203" s="6"/>
      <c r="G203" s="6"/>
      <c r="H203" s="6"/>
      <c r="I203" s="6"/>
      <c r="J203" s="6"/>
      <c r="K203" s="6"/>
      <c r="L203" s="6"/>
      <c r="M203" s="6"/>
      <c r="N203" s="6"/>
      <c r="O203" s="6"/>
      <c r="P203" s="4"/>
      <c r="Q203" s="6"/>
      <c r="R203" s="6"/>
      <c r="S203" s="6"/>
      <c r="T203" s="6"/>
      <c r="U203" s="6"/>
      <c r="V203" s="6"/>
      <c r="W203" s="6"/>
      <c r="X203" s="6"/>
      <c r="Y203" s="6"/>
      <c r="Z203" s="6"/>
    </row>
    <row r="204" spans="1:26" ht="15.75" customHeight="1" x14ac:dyDescent="0.25">
      <c r="A204" s="6"/>
      <c r="B204" s="6"/>
      <c r="C204" s="7"/>
      <c r="D204" s="6"/>
      <c r="E204" s="6"/>
      <c r="F204" s="6"/>
      <c r="G204" s="6"/>
      <c r="H204" s="6"/>
      <c r="I204" s="6"/>
      <c r="J204" s="6"/>
      <c r="K204" s="6"/>
      <c r="L204" s="6"/>
      <c r="M204" s="6"/>
      <c r="N204" s="6"/>
      <c r="O204" s="6"/>
      <c r="P204" s="4"/>
      <c r="Q204" s="6"/>
      <c r="R204" s="6"/>
      <c r="S204" s="6"/>
      <c r="T204" s="6"/>
      <c r="U204" s="6"/>
      <c r="V204" s="6"/>
      <c r="W204" s="6"/>
      <c r="X204" s="6"/>
      <c r="Y204" s="6"/>
      <c r="Z204" s="6"/>
    </row>
    <row r="205" spans="1:26" ht="15.75" customHeight="1" x14ac:dyDescent="0.25">
      <c r="A205" s="6"/>
      <c r="B205" s="6"/>
      <c r="C205" s="7"/>
      <c r="D205" s="6"/>
      <c r="E205" s="6"/>
      <c r="F205" s="6"/>
      <c r="G205" s="6"/>
      <c r="H205" s="6"/>
      <c r="I205" s="6"/>
      <c r="J205" s="6"/>
      <c r="K205" s="6"/>
      <c r="L205" s="6"/>
      <c r="M205" s="6"/>
      <c r="N205" s="6"/>
      <c r="O205" s="6"/>
      <c r="P205" s="4"/>
      <c r="Q205" s="6"/>
      <c r="R205" s="6"/>
      <c r="S205" s="6"/>
      <c r="T205" s="6"/>
      <c r="U205" s="6"/>
      <c r="V205" s="6"/>
      <c r="W205" s="6"/>
      <c r="X205" s="6"/>
      <c r="Y205" s="6"/>
      <c r="Z205" s="6"/>
    </row>
    <row r="206" spans="1:26" ht="15.75" customHeight="1" x14ac:dyDescent="0.25">
      <c r="A206" s="6"/>
      <c r="B206" s="6"/>
      <c r="C206" s="7"/>
      <c r="D206" s="6"/>
      <c r="E206" s="6"/>
      <c r="F206" s="6"/>
      <c r="G206" s="6"/>
      <c r="H206" s="6"/>
      <c r="I206" s="6"/>
      <c r="J206" s="6"/>
      <c r="K206" s="6"/>
      <c r="L206" s="6"/>
      <c r="M206" s="6"/>
      <c r="N206" s="6"/>
      <c r="O206" s="6"/>
      <c r="P206" s="4"/>
      <c r="Q206" s="6"/>
      <c r="R206" s="6"/>
      <c r="S206" s="6"/>
      <c r="T206" s="6"/>
      <c r="U206" s="6"/>
      <c r="V206" s="6"/>
      <c r="W206" s="6"/>
      <c r="X206" s="6"/>
      <c r="Y206" s="6"/>
      <c r="Z206" s="6"/>
    </row>
    <row r="207" spans="1:26" ht="15.75" customHeight="1" x14ac:dyDescent="0.25">
      <c r="A207" s="6"/>
      <c r="B207" s="6"/>
      <c r="C207" s="7"/>
      <c r="D207" s="6"/>
      <c r="E207" s="6"/>
      <c r="F207" s="6"/>
      <c r="G207" s="6"/>
      <c r="H207" s="6"/>
      <c r="I207" s="6"/>
      <c r="J207" s="6"/>
      <c r="K207" s="6"/>
      <c r="L207" s="6"/>
      <c r="M207" s="6"/>
      <c r="N207" s="6"/>
      <c r="O207" s="6"/>
      <c r="P207" s="4"/>
      <c r="Q207" s="6"/>
      <c r="R207" s="6"/>
      <c r="S207" s="6"/>
      <c r="T207" s="6"/>
      <c r="U207" s="6"/>
      <c r="V207" s="6"/>
      <c r="W207" s="6"/>
      <c r="X207" s="6"/>
      <c r="Y207" s="6"/>
      <c r="Z207" s="6"/>
    </row>
    <row r="208" spans="1:26" ht="15.75" customHeight="1" x14ac:dyDescent="0.25">
      <c r="A208" s="6"/>
      <c r="B208" s="6"/>
      <c r="C208" s="7"/>
      <c r="D208" s="6"/>
      <c r="E208" s="6"/>
      <c r="F208" s="6"/>
      <c r="G208" s="6"/>
      <c r="H208" s="6"/>
      <c r="I208" s="6"/>
      <c r="J208" s="6"/>
      <c r="K208" s="6"/>
      <c r="L208" s="6"/>
      <c r="M208" s="6"/>
      <c r="N208" s="6"/>
      <c r="O208" s="6"/>
      <c r="P208" s="4"/>
      <c r="Q208" s="6"/>
      <c r="R208" s="6"/>
      <c r="S208" s="6"/>
      <c r="T208" s="6"/>
      <c r="U208" s="6"/>
      <c r="V208" s="6"/>
      <c r="W208" s="6"/>
      <c r="X208" s="6"/>
      <c r="Y208" s="6"/>
      <c r="Z208" s="6"/>
    </row>
    <row r="209" spans="1:26" ht="15.75" customHeight="1" x14ac:dyDescent="0.25">
      <c r="A209" s="6"/>
      <c r="B209" s="6"/>
      <c r="C209" s="7"/>
      <c r="D209" s="6"/>
      <c r="E209" s="6"/>
      <c r="F209" s="6"/>
      <c r="G209" s="6"/>
      <c r="H209" s="6"/>
      <c r="I209" s="6"/>
      <c r="J209" s="6"/>
      <c r="K209" s="6"/>
      <c r="L209" s="6"/>
      <c r="M209" s="6"/>
      <c r="N209" s="6"/>
      <c r="O209" s="6"/>
      <c r="P209" s="4"/>
      <c r="Q209" s="6"/>
      <c r="R209" s="6"/>
      <c r="S209" s="6"/>
      <c r="T209" s="6"/>
      <c r="U209" s="6"/>
      <c r="V209" s="6"/>
      <c r="W209" s="6"/>
      <c r="X209" s="6"/>
      <c r="Y209" s="6"/>
      <c r="Z209" s="6"/>
    </row>
    <row r="210" spans="1:26" ht="15.75" customHeight="1" x14ac:dyDescent="0.25">
      <c r="A210" s="6"/>
      <c r="B210" s="6"/>
      <c r="C210" s="7"/>
      <c r="D210" s="6"/>
      <c r="E210" s="6"/>
      <c r="F210" s="6"/>
      <c r="G210" s="6"/>
      <c r="H210" s="6"/>
      <c r="I210" s="6"/>
      <c r="J210" s="6"/>
      <c r="K210" s="6"/>
      <c r="L210" s="6"/>
      <c r="M210" s="6"/>
      <c r="N210" s="6"/>
      <c r="O210" s="6"/>
      <c r="P210" s="4"/>
      <c r="Q210" s="6"/>
      <c r="R210" s="6"/>
      <c r="S210" s="6"/>
      <c r="T210" s="6"/>
      <c r="U210" s="6"/>
      <c r="V210" s="6"/>
      <c r="W210" s="6"/>
      <c r="X210" s="6"/>
      <c r="Y210" s="6"/>
      <c r="Z210" s="6"/>
    </row>
    <row r="211" spans="1:26" ht="15.75" customHeight="1" x14ac:dyDescent="0.25">
      <c r="A211" s="6"/>
      <c r="B211" s="6"/>
      <c r="C211" s="7"/>
      <c r="D211" s="6"/>
      <c r="E211" s="6"/>
      <c r="F211" s="6"/>
      <c r="G211" s="6"/>
      <c r="H211" s="6"/>
      <c r="I211" s="6"/>
      <c r="J211" s="6"/>
      <c r="K211" s="6"/>
      <c r="L211" s="6"/>
      <c r="M211" s="6"/>
      <c r="N211" s="6"/>
      <c r="O211" s="6"/>
      <c r="P211" s="4"/>
      <c r="Q211" s="6"/>
      <c r="R211" s="6"/>
      <c r="S211" s="6"/>
      <c r="T211" s="6"/>
      <c r="U211" s="6"/>
      <c r="V211" s="6"/>
      <c r="W211" s="6"/>
      <c r="X211" s="6"/>
      <c r="Y211" s="6"/>
      <c r="Z211" s="6"/>
    </row>
    <row r="212" spans="1:26" ht="15.75" customHeight="1" x14ac:dyDescent="0.25">
      <c r="A212" s="6"/>
      <c r="B212" s="6"/>
      <c r="C212" s="7"/>
      <c r="D212" s="6"/>
      <c r="E212" s="6"/>
      <c r="F212" s="6"/>
      <c r="G212" s="6"/>
      <c r="H212" s="6"/>
      <c r="I212" s="6"/>
      <c r="J212" s="6"/>
      <c r="K212" s="6"/>
      <c r="L212" s="6"/>
      <c r="M212" s="6"/>
      <c r="N212" s="6"/>
      <c r="O212" s="6"/>
      <c r="P212" s="4"/>
      <c r="Q212" s="6"/>
      <c r="R212" s="6"/>
      <c r="S212" s="6"/>
      <c r="T212" s="6"/>
      <c r="U212" s="6"/>
      <c r="V212" s="6"/>
      <c r="W212" s="6"/>
      <c r="X212" s="6"/>
      <c r="Y212" s="6"/>
      <c r="Z212" s="6"/>
    </row>
    <row r="213" spans="1:26" ht="15.75" customHeight="1" x14ac:dyDescent="0.25">
      <c r="A213" s="6"/>
      <c r="B213" s="6"/>
      <c r="C213" s="7"/>
      <c r="D213" s="6"/>
      <c r="E213" s="6"/>
      <c r="F213" s="6"/>
      <c r="G213" s="6"/>
      <c r="H213" s="6"/>
      <c r="I213" s="6"/>
      <c r="J213" s="6"/>
      <c r="K213" s="6"/>
      <c r="L213" s="6"/>
      <c r="M213" s="6"/>
      <c r="N213" s="6"/>
      <c r="O213" s="6"/>
      <c r="P213" s="4"/>
      <c r="Q213" s="6"/>
      <c r="R213" s="6"/>
      <c r="S213" s="6"/>
      <c r="T213" s="6"/>
      <c r="U213" s="6"/>
      <c r="V213" s="6"/>
      <c r="W213" s="6"/>
      <c r="X213" s="6"/>
      <c r="Y213" s="6"/>
      <c r="Z213" s="6"/>
    </row>
    <row r="214" spans="1:26" ht="15.75" customHeight="1" x14ac:dyDescent="0.25">
      <c r="A214" s="6"/>
      <c r="B214" s="6"/>
      <c r="C214" s="7"/>
      <c r="D214" s="6"/>
      <c r="E214" s="6"/>
      <c r="F214" s="6"/>
      <c r="G214" s="6"/>
      <c r="H214" s="6"/>
      <c r="I214" s="6"/>
      <c r="J214" s="6"/>
      <c r="K214" s="6"/>
      <c r="L214" s="6"/>
      <c r="M214" s="6"/>
      <c r="N214" s="6"/>
      <c r="O214" s="6"/>
      <c r="P214" s="4"/>
      <c r="Q214" s="6"/>
      <c r="R214" s="6"/>
      <c r="S214" s="6"/>
      <c r="T214" s="6"/>
      <c r="U214" s="6"/>
      <c r="V214" s="6"/>
      <c r="W214" s="6"/>
      <c r="X214" s="6"/>
      <c r="Y214" s="6"/>
      <c r="Z214" s="6"/>
    </row>
    <row r="215" spans="1:26" ht="15.75" customHeight="1" x14ac:dyDescent="0.25">
      <c r="A215" s="6"/>
      <c r="B215" s="6"/>
      <c r="C215" s="7"/>
      <c r="D215" s="6"/>
      <c r="E215" s="6"/>
      <c r="F215" s="6"/>
      <c r="G215" s="6"/>
      <c r="H215" s="6"/>
      <c r="I215" s="6"/>
      <c r="J215" s="6"/>
      <c r="K215" s="6"/>
      <c r="L215" s="6"/>
      <c r="M215" s="6"/>
      <c r="N215" s="6"/>
      <c r="O215" s="6"/>
      <c r="P215" s="4"/>
      <c r="Q215" s="6"/>
      <c r="R215" s="6"/>
      <c r="S215" s="6"/>
      <c r="T215" s="6"/>
      <c r="U215" s="6"/>
      <c r="V215" s="6"/>
      <c r="W215" s="6"/>
      <c r="X215" s="6"/>
      <c r="Y215" s="6"/>
      <c r="Z215" s="6"/>
    </row>
    <row r="216" spans="1:26" ht="15.75" customHeight="1" x14ac:dyDescent="0.25">
      <c r="A216" s="6"/>
      <c r="B216" s="6"/>
      <c r="C216" s="7"/>
      <c r="D216" s="6"/>
      <c r="E216" s="6"/>
      <c r="F216" s="6"/>
      <c r="G216" s="6"/>
      <c r="H216" s="6"/>
      <c r="I216" s="6"/>
      <c r="J216" s="6"/>
      <c r="K216" s="6"/>
      <c r="L216" s="6"/>
      <c r="M216" s="6"/>
      <c r="N216" s="6"/>
      <c r="O216" s="6"/>
      <c r="P216" s="4"/>
      <c r="Q216" s="6"/>
      <c r="R216" s="6"/>
      <c r="S216" s="6"/>
      <c r="T216" s="6"/>
      <c r="U216" s="6"/>
      <c r="V216" s="6"/>
      <c r="W216" s="6"/>
      <c r="X216" s="6"/>
      <c r="Y216" s="6"/>
      <c r="Z216" s="6"/>
    </row>
    <row r="217" spans="1:26" ht="15.75" customHeight="1" x14ac:dyDescent="0.25">
      <c r="A217" s="6"/>
      <c r="B217" s="6"/>
      <c r="C217" s="7"/>
      <c r="D217" s="6"/>
      <c r="E217" s="6"/>
      <c r="F217" s="6"/>
      <c r="G217" s="6"/>
      <c r="H217" s="6"/>
      <c r="I217" s="6"/>
      <c r="J217" s="6"/>
      <c r="K217" s="6"/>
      <c r="L217" s="6"/>
      <c r="M217" s="6"/>
      <c r="N217" s="6"/>
      <c r="O217" s="6"/>
      <c r="P217" s="4"/>
      <c r="Q217" s="6"/>
      <c r="R217" s="6"/>
      <c r="S217" s="6"/>
      <c r="T217" s="6"/>
      <c r="U217" s="6"/>
      <c r="V217" s="6"/>
      <c r="W217" s="6"/>
      <c r="X217" s="6"/>
      <c r="Y217" s="6"/>
      <c r="Z217" s="6"/>
    </row>
    <row r="218" spans="1:26" ht="15.75" customHeight="1" x14ac:dyDescent="0.25">
      <c r="A218" s="6"/>
      <c r="B218" s="6"/>
      <c r="C218" s="7"/>
      <c r="D218" s="6"/>
      <c r="E218" s="6"/>
      <c r="F218" s="6"/>
      <c r="G218" s="6"/>
      <c r="H218" s="6"/>
      <c r="I218" s="6"/>
      <c r="J218" s="6"/>
      <c r="K218" s="6"/>
      <c r="L218" s="6"/>
      <c r="M218" s="6"/>
      <c r="N218" s="6"/>
      <c r="O218" s="6"/>
      <c r="P218" s="4"/>
      <c r="Q218" s="6"/>
      <c r="R218" s="6"/>
      <c r="S218" s="6"/>
      <c r="T218" s="6"/>
      <c r="U218" s="6"/>
      <c r="V218" s="6"/>
      <c r="W218" s="6"/>
      <c r="X218" s="6"/>
      <c r="Y218" s="6"/>
      <c r="Z218" s="6"/>
    </row>
    <row r="219" spans="1:26" ht="15.75" customHeight="1" x14ac:dyDescent="0.25">
      <c r="A219" s="6"/>
      <c r="B219" s="6"/>
      <c r="C219" s="7"/>
      <c r="D219" s="6"/>
      <c r="E219" s="6"/>
      <c r="F219" s="6"/>
      <c r="G219" s="6"/>
      <c r="H219" s="6"/>
      <c r="I219" s="6"/>
      <c r="J219" s="6"/>
      <c r="K219" s="6"/>
      <c r="L219" s="6"/>
      <c r="M219" s="6"/>
      <c r="N219" s="6"/>
      <c r="O219" s="6"/>
      <c r="P219" s="4"/>
      <c r="Q219" s="6"/>
      <c r="R219" s="6"/>
      <c r="S219" s="6"/>
      <c r="T219" s="6"/>
      <c r="U219" s="6"/>
      <c r="V219" s="6"/>
      <c r="W219" s="6"/>
      <c r="X219" s="6"/>
      <c r="Y219" s="6"/>
      <c r="Z219" s="6"/>
    </row>
    <row r="220" spans="1:26" ht="15.75" customHeight="1" x14ac:dyDescent="0.25">
      <c r="A220" s="6"/>
      <c r="B220" s="6"/>
      <c r="C220" s="7"/>
      <c r="D220" s="6"/>
      <c r="E220" s="6"/>
      <c r="F220" s="6"/>
      <c r="G220" s="6"/>
      <c r="H220" s="6"/>
      <c r="I220" s="6"/>
      <c r="J220" s="6"/>
      <c r="K220" s="6"/>
      <c r="L220" s="6"/>
      <c r="M220" s="6"/>
      <c r="N220" s="6"/>
      <c r="O220" s="6"/>
      <c r="P220" s="4"/>
      <c r="Q220" s="6"/>
      <c r="R220" s="6"/>
      <c r="S220" s="6"/>
      <c r="T220" s="6"/>
      <c r="U220" s="6"/>
      <c r="V220" s="6"/>
      <c r="W220" s="6"/>
      <c r="X220" s="6"/>
      <c r="Y220" s="6"/>
      <c r="Z220" s="6"/>
    </row>
    <row r="221" spans="1:26" ht="15.75" customHeight="1" x14ac:dyDescent="0.25">
      <c r="A221" s="6"/>
      <c r="B221" s="6"/>
      <c r="C221" s="7"/>
      <c r="D221" s="6"/>
      <c r="E221" s="6"/>
      <c r="F221" s="6"/>
      <c r="G221" s="6"/>
      <c r="H221" s="6"/>
      <c r="I221" s="6"/>
      <c r="J221" s="6"/>
      <c r="K221" s="6"/>
      <c r="L221" s="6"/>
      <c r="M221" s="6"/>
      <c r="N221" s="6"/>
      <c r="O221" s="6"/>
      <c r="P221" s="4"/>
      <c r="Q221" s="6"/>
      <c r="R221" s="6"/>
      <c r="S221" s="6"/>
      <c r="T221" s="6"/>
      <c r="U221" s="6"/>
      <c r="V221" s="6"/>
      <c r="W221" s="6"/>
      <c r="X221" s="6"/>
      <c r="Y221" s="6"/>
      <c r="Z221" s="6"/>
    </row>
    <row r="222" spans="1:26" ht="15.75" customHeight="1" x14ac:dyDescent="0.25">
      <c r="A222" s="6"/>
      <c r="B222" s="6"/>
      <c r="C222" s="7"/>
      <c r="D222" s="6"/>
      <c r="E222" s="6"/>
      <c r="F222" s="6"/>
      <c r="G222" s="6"/>
      <c r="H222" s="6"/>
      <c r="I222" s="6"/>
      <c r="J222" s="6"/>
      <c r="K222" s="6"/>
      <c r="L222" s="6"/>
      <c r="M222" s="6"/>
      <c r="N222" s="6"/>
      <c r="O222" s="6"/>
      <c r="P222" s="4"/>
      <c r="Q222" s="6"/>
      <c r="R222" s="6"/>
      <c r="S222" s="6"/>
      <c r="T222" s="6"/>
      <c r="U222" s="6"/>
      <c r="V222" s="6"/>
      <c r="W222" s="6"/>
      <c r="X222" s="6"/>
      <c r="Y222" s="6"/>
      <c r="Z222" s="6"/>
    </row>
    <row r="223" spans="1:26" ht="15.75" customHeight="1" x14ac:dyDescent="0.25">
      <c r="A223" s="6"/>
      <c r="B223" s="6"/>
      <c r="C223" s="7"/>
      <c r="D223" s="6"/>
      <c r="E223" s="6"/>
      <c r="F223" s="6"/>
      <c r="G223" s="6"/>
      <c r="H223" s="6"/>
      <c r="I223" s="6"/>
      <c r="J223" s="6"/>
      <c r="K223" s="6"/>
      <c r="L223" s="6"/>
      <c r="M223" s="6"/>
      <c r="N223" s="6"/>
      <c r="O223" s="6"/>
      <c r="P223" s="4"/>
      <c r="Q223" s="6"/>
      <c r="R223" s="6"/>
      <c r="S223" s="6"/>
      <c r="T223" s="6"/>
      <c r="U223" s="6"/>
      <c r="V223" s="6"/>
      <c r="W223" s="6"/>
      <c r="X223" s="6"/>
      <c r="Y223" s="6"/>
      <c r="Z223" s="6"/>
    </row>
    <row r="224" spans="1:26" ht="15.75" customHeight="1" x14ac:dyDescent="0.25">
      <c r="A224" s="6"/>
      <c r="B224" s="6"/>
      <c r="C224" s="7"/>
      <c r="D224" s="6"/>
      <c r="E224" s="6"/>
      <c r="F224" s="6"/>
      <c r="G224" s="6"/>
      <c r="H224" s="6"/>
      <c r="I224" s="6"/>
      <c r="J224" s="6"/>
      <c r="K224" s="6"/>
      <c r="L224" s="6"/>
      <c r="M224" s="6"/>
      <c r="N224" s="6"/>
      <c r="O224" s="6"/>
      <c r="P224" s="4"/>
      <c r="Q224" s="6"/>
      <c r="R224" s="6"/>
      <c r="S224" s="6"/>
      <c r="T224" s="6"/>
      <c r="U224" s="6"/>
      <c r="V224" s="6"/>
      <c r="W224" s="6"/>
      <c r="X224" s="6"/>
      <c r="Y224" s="6"/>
      <c r="Z224" s="6"/>
    </row>
    <row r="225" spans="1:26" ht="15.75" customHeight="1" x14ac:dyDescent="0.25">
      <c r="A225" s="6"/>
      <c r="B225" s="6"/>
      <c r="C225" s="7"/>
      <c r="D225" s="6"/>
      <c r="E225" s="6"/>
      <c r="F225" s="6"/>
      <c r="G225" s="6"/>
      <c r="H225" s="6"/>
      <c r="I225" s="6"/>
      <c r="J225" s="6"/>
      <c r="K225" s="6"/>
      <c r="L225" s="6"/>
      <c r="M225" s="6"/>
      <c r="N225" s="6"/>
      <c r="O225" s="6"/>
      <c r="P225" s="4"/>
      <c r="Q225" s="6"/>
      <c r="R225" s="6"/>
      <c r="S225" s="6"/>
      <c r="T225" s="6"/>
      <c r="U225" s="6"/>
      <c r="V225" s="6"/>
      <c r="W225" s="6"/>
      <c r="X225" s="6"/>
      <c r="Y225" s="6"/>
      <c r="Z225" s="6"/>
    </row>
    <row r="226" spans="1:26" ht="15.75" customHeight="1" x14ac:dyDescent="0.25">
      <c r="A226" s="6"/>
      <c r="B226" s="6"/>
      <c r="C226" s="7"/>
      <c r="D226" s="6"/>
      <c r="E226" s="6"/>
      <c r="F226" s="6"/>
      <c r="G226" s="6"/>
      <c r="H226" s="6"/>
      <c r="I226" s="6"/>
      <c r="J226" s="6"/>
      <c r="K226" s="6"/>
      <c r="L226" s="6"/>
      <c r="M226" s="6"/>
      <c r="N226" s="6"/>
      <c r="O226" s="6"/>
      <c r="P226" s="4"/>
      <c r="Q226" s="6"/>
      <c r="R226" s="6"/>
      <c r="S226" s="6"/>
      <c r="T226" s="6"/>
      <c r="U226" s="6"/>
      <c r="V226" s="6"/>
      <c r="W226" s="6"/>
      <c r="X226" s="6"/>
      <c r="Y226" s="6"/>
      <c r="Z226" s="6"/>
    </row>
    <row r="227" spans="1:26" ht="15.75" customHeight="1" x14ac:dyDescent="0.25">
      <c r="A227" s="6"/>
      <c r="B227" s="6"/>
      <c r="C227" s="7"/>
      <c r="D227" s="6"/>
      <c r="E227" s="6"/>
      <c r="F227" s="6"/>
      <c r="G227" s="6"/>
      <c r="H227" s="6"/>
      <c r="I227" s="6"/>
      <c r="J227" s="6"/>
      <c r="K227" s="6"/>
      <c r="L227" s="6"/>
      <c r="M227" s="6"/>
      <c r="N227" s="6"/>
      <c r="O227" s="6"/>
      <c r="P227" s="4"/>
      <c r="Q227" s="6"/>
      <c r="R227" s="6"/>
      <c r="S227" s="6"/>
      <c r="T227" s="6"/>
      <c r="U227" s="6"/>
      <c r="V227" s="6"/>
      <c r="W227" s="6"/>
      <c r="X227" s="6"/>
      <c r="Y227" s="6"/>
      <c r="Z227" s="6"/>
    </row>
    <row r="228" spans="1:26" ht="15.75" customHeight="1" x14ac:dyDescent="0.25">
      <c r="A228" s="6"/>
      <c r="B228" s="6"/>
      <c r="C228" s="7"/>
      <c r="D228" s="6"/>
      <c r="E228" s="6"/>
      <c r="F228" s="6"/>
      <c r="G228" s="6"/>
      <c r="H228" s="6"/>
      <c r="I228" s="6"/>
      <c r="J228" s="6"/>
      <c r="K228" s="6"/>
      <c r="L228" s="6"/>
      <c r="M228" s="6"/>
      <c r="N228" s="6"/>
      <c r="O228" s="6"/>
      <c r="P228" s="4"/>
      <c r="Q228" s="6"/>
      <c r="R228" s="6"/>
      <c r="S228" s="6"/>
      <c r="T228" s="6"/>
      <c r="U228" s="6"/>
      <c r="V228" s="6"/>
      <c r="W228" s="6"/>
      <c r="X228" s="6"/>
      <c r="Y228" s="6"/>
      <c r="Z228" s="6"/>
    </row>
    <row r="229" spans="1:26" ht="15.75" customHeight="1" x14ac:dyDescent="0.25">
      <c r="A229" s="6"/>
      <c r="B229" s="6"/>
      <c r="C229" s="7"/>
      <c r="D229" s="6"/>
      <c r="E229" s="6"/>
      <c r="F229" s="6"/>
      <c r="G229" s="6"/>
      <c r="H229" s="6"/>
      <c r="I229" s="6"/>
      <c r="J229" s="6"/>
      <c r="K229" s="6"/>
      <c r="L229" s="6"/>
      <c r="M229" s="6"/>
      <c r="N229" s="6"/>
      <c r="O229" s="6"/>
      <c r="P229" s="4"/>
      <c r="Q229" s="6"/>
      <c r="R229" s="6"/>
      <c r="S229" s="6"/>
      <c r="T229" s="6"/>
      <c r="U229" s="6"/>
      <c r="V229" s="6"/>
      <c r="W229" s="6"/>
      <c r="X229" s="6"/>
      <c r="Y229" s="6"/>
      <c r="Z229" s="6"/>
    </row>
    <row r="230" spans="1:26" ht="15.75" customHeight="1" x14ac:dyDescent="0.25">
      <c r="A230" s="6"/>
      <c r="B230" s="6"/>
      <c r="C230" s="7"/>
      <c r="D230" s="6"/>
      <c r="E230" s="6"/>
      <c r="F230" s="6"/>
      <c r="G230" s="6"/>
      <c r="H230" s="6"/>
      <c r="I230" s="6"/>
      <c r="J230" s="6"/>
      <c r="K230" s="6"/>
      <c r="L230" s="6"/>
      <c r="M230" s="6"/>
      <c r="N230" s="6"/>
      <c r="O230" s="6"/>
      <c r="P230" s="4"/>
      <c r="Q230" s="6"/>
      <c r="R230" s="6"/>
      <c r="S230" s="6"/>
      <c r="T230" s="6"/>
      <c r="U230" s="6"/>
      <c r="V230" s="6"/>
      <c r="W230" s="6"/>
      <c r="X230" s="6"/>
      <c r="Y230" s="6"/>
      <c r="Z230" s="6"/>
    </row>
    <row r="231" spans="1:26" ht="15.75" customHeight="1" x14ac:dyDescent="0.25">
      <c r="A231" s="6"/>
      <c r="B231" s="6"/>
      <c r="C231" s="7"/>
      <c r="D231" s="6"/>
      <c r="E231" s="6"/>
      <c r="F231" s="6"/>
      <c r="G231" s="6"/>
      <c r="H231" s="6"/>
      <c r="I231" s="6"/>
      <c r="J231" s="6"/>
      <c r="K231" s="6"/>
      <c r="L231" s="6"/>
      <c r="M231" s="6"/>
      <c r="N231" s="6"/>
      <c r="O231" s="6"/>
      <c r="P231" s="4"/>
      <c r="Q231" s="6"/>
      <c r="R231" s="6"/>
      <c r="S231" s="6"/>
      <c r="T231" s="6"/>
      <c r="U231" s="6"/>
      <c r="V231" s="6"/>
      <c r="W231" s="6"/>
      <c r="X231" s="6"/>
      <c r="Y231" s="6"/>
      <c r="Z231" s="6"/>
    </row>
    <row r="232" spans="1:26" ht="15.75" customHeight="1" x14ac:dyDescent="0.25">
      <c r="A232" s="6"/>
      <c r="B232" s="6"/>
      <c r="C232" s="7"/>
      <c r="D232" s="6"/>
      <c r="E232" s="6"/>
      <c r="F232" s="6"/>
      <c r="G232" s="6"/>
      <c r="H232" s="6"/>
      <c r="I232" s="6"/>
      <c r="J232" s="6"/>
      <c r="K232" s="6"/>
      <c r="L232" s="6"/>
      <c r="M232" s="6"/>
      <c r="N232" s="6"/>
      <c r="O232" s="6"/>
      <c r="P232" s="4"/>
      <c r="Q232" s="6"/>
      <c r="R232" s="6"/>
      <c r="S232" s="6"/>
      <c r="T232" s="6"/>
      <c r="U232" s="6"/>
      <c r="V232" s="6"/>
      <c r="W232" s="6"/>
      <c r="X232" s="6"/>
      <c r="Y232" s="6"/>
      <c r="Z232" s="6"/>
    </row>
    <row r="233" spans="1:26" ht="15.75" customHeight="1" x14ac:dyDescent="0.25">
      <c r="A233" s="6"/>
      <c r="B233" s="6"/>
      <c r="C233" s="7"/>
      <c r="D233" s="6"/>
      <c r="E233" s="6"/>
      <c r="F233" s="6"/>
      <c r="G233" s="6"/>
      <c r="H233" s="6"/>
      <c r="I233" s="6"/>
      <c r="J233" s="6"/>
      <c r="K233" s="6"/>
      <c r="L233" s="6"/>
      <c r="M233" s="6"/>
      <c r="N233" s="6"/>
      <c r="O233" s="6"/>
      <c r="P233" s="4"/>
      <c r="Q233" s="6"/>
      <c r="R233" s="6"/>
      <c r="S233" s="6"/>
      <c r="T233" s="6"/>
      <c r="U233" s="6"/>
      <c r="V233" s="6"/>
      <c r="W233" s="6"/>
      <c r="X233" s="6"/>
      <c r="Y233" s="6"/>
      <c r="Z233" s="6"/>
    </row>
    <row r="234" spans="1:26" ht="15.75" customHeight="1" x14ac:dyDescent="0.25">
      <c r="A234" s="6"/>
      <c r="B234" s="6"/>
      <c r="C234" s="7"/>
      <c r="D234" s="6"/>
      <c r="E234" s="6"/>
      <c r="F234" s="6"/>
      <c r="G234" s="6"/>
      <c r="H234" s="6"/>
      <c r="I234" s="6"/>
      <c r="J234" s="6"/>
      <c r="K234" s="6"/>
      <c r="L234" s="6"/>
      <c r="M234" s="6"/>
      <c r="N234" s="6"/>
      <c r="O234" s="6"/>
      <c r="P234" s="4"/>
      <c r="Q234" s="6"/>
      <c r="R234" s="6"/>
      <c r="S234" s="6"/>
      <c r="T234" s="6"/>
      <c r="U234" s="6"/>
      <c r="V234" s="6"/>
      <c r="W234" s="6"/>
      <c r="X234" s="6"/>
      <c r="Y234" s="6"/>
      <c r="Z234" s="6"/>
    </row>
    <row r="235" spans="1:26" ht="15.75" customHeight="1" x14ac:dyDescent="0.25">
      <c r="A235" s="6"/>
      <c r="B235" s="6"/>
      <c r="C235" s="7"/>
      <c r="D235" s="6"/>
      <c r="E235" s="6"/>
      <c r="F235" s="6"/>
      <c r="G235" s="6"/>
      <c r="H235" s="6"/>
      <c r="I235" s="6"/>
      <c r="J235" s="6"/>
      <c r="K235" s="6"/>
      <c r="L235" s="6"/>
      <c r="M235" s="6"/>
      <c r="N235" s="6"/>
      <c r="O235" s="6"/>
      <c r="P235" s="4"/>
      <c r="Q235" s="6"/>
      <c r="R235" s="6"/>
      <c r="S235" s="6"/>
      <c r="T235" s="6"/>
      <c r="U235" s="6"/>
      <c r="V235" s="6"/>
      <c r="W235" s="6"/>
      <c r="X235" s="6"/>
      <c r="Y235" s="6"/>
      <c r="Z235" s="6"/>
    </row>
    <row r="236" spans="1:26" ht="15.75" customHeight="1" x14ac:dyDescent="0.25">
      <c r="A236" s="6"/>
      <c r="B236" s="6"/>
      <c r="C236" s="7"/>
      <c r="D236" s="6"/>
      <c r="E236" s="6"/>
      <c r="F236" s="6"/>
      <c r="G236" s="6"/>
      <c r="H236" s="6"/>
      <c r="I236" s="6"/>
      <c r="J236" s="6"/>
      <c r="K236" s="6"/>
      <c r="L236" s="6"/>
      <c r="M236" s="6"/>
      <c r="N236" s="6"/>
      <c r="O236" s="6"/>
      <c r="P236" s="4"/>
      <c r="Q236" s="6"/>
      <c r="R236" s="6"/>
      <c r="S236" s="6"/>
      <c r="T236" s="6"/>
      <c r="U236" s="6"/>
      <c r="V236" s="6"/>
      <c r="W236" s="6"/>
      <c r="X236" s="6"/>
      <c r="Y236" s="6"/>
      <c r="Z236" s="6"/>
    </row>
    <row r="237" spans="1:26" ht="15.75" customHeight="1" x14ac:dyDescent="0.25">
      <c r="A237" s="6"/>
      <c r="B237" s="6"/>
      <c r="C237" s="7"/>
      <c r="D237" s="6"/>
      <c r="E237" s="6"/>
      <c r="F237" s="6"/>
      <c r="G237" s="6"/>
      <c r="H237" s="6"/>
      <c r="I237" s="6"/>
      <c r="J237" s="6"/>
      <c r="K237" s="6"/>
      <c r="L237" s="6"/>
      <c r="M237" s="6"/>
      <c r="N237" s="6"/>
      <c r="O237" s="6"/>
      <c r="P237" s="4"/>
      <c r="Q237" s="6"/>
      <c r="R237" s="6"/>
      <c r="S237" s="6"/>
      <c r="T237" s="6"/>
      <c r="U237" s="6"/>
      <c r="V237" s="6"/>
      <c r="W237" s="6"/>
      <c r="X237" s="6"/>
      <c r="Y237" s="6"/>
      <c r="Z237" s="6"/>
    </row>
    <row r="238" spans="1:26" ht="15.75" customHeight="1" x14ac:dyDescent="0.25">
      <c r="A238" s="6"/>
      <c r="B238" s="6"/>
      <c r="C238" s="7"/>
      <c r="D238" s="6"/>
      <c r="E238" s="6"/>
      <c r="F238" s="6"/>
      <c r="G238" s="6"/>
      <c r="H238" s="6"/>
      <c r="I238" s="6"/>
      <c r="J238" s="6"/>
      <c r="K238" s="6"/>
      <c r="L238" s="6"/>
      <c r="M238" s="6"/>
      <c r="N238" s="6"/>
      <c r="O238" s="6"/>
      <c r="P238" s="4"/>
      <c r="Q238" s="6"/>
      <c r="R238" s="6"/>
      <c r="S238" s="6"/>
      <c r="T238" s="6"/>
      <c r="U238" s="6"/>
      <c r="V238" s="6"/>
      <c r="W238" s="6"/>
      <c r="X238" s="6"/>
      <c r="Y238" s="6"/>
      <c r="Z238" s="6"/>
    </row>
    <row r="239" spans="1:26" ht="15.75" customHeight="1" x14ac:dyDescent="0.25">
      <c r="A239" s="6"/>
      <c r="B239" s="6"/>
      <c r="C239" s="7"/>
      <c r="D239" s="6"/>
      <c r="E239" s="6"/>
      <c r="F239" s="6"/>
      <c r="G239" s="6"/>
      <c r="H239" s="6"/>
      <c r="I239" s="6"/>
      <c r="J239" s="6"/>
      <c r="K239" s="6"/>
      <c r="L239" s="6"/>
      <c r="M239" s="6"/>
      <c r="N239" s="6"/>
      <c r="O239" s="6"/>
      <c r="P239" s="4"/>
      <c r="Q239" s="6"/>
      <c r="R239" s="6"/>
      <c r="S239" s="6"/>
      <c r="T239" s="6"/>
      <c r="U239" s="6"/>
      <c r="V239" s="6"/>
      <c r="W239" s="6"/>
      <c r="X239" s="6"/>
      <c r="Y239" s="6"/>
      <c r="Z239" s="6"/>
    </row>
    <row r="240" spans="1:26" ht="15.75" customHeight="1" x14ac:dyDescent="0.25">
      <c r="A240" s="6"/>
      <c r="B240" s="6"/>
      <c r="C240" s="7"/>
      <c r="D240" s="6"/>
      <c r="E240" s="6"/>
      <c r="F240" s="6"/>
      <c r="G240" s="6"/>
      <c r="H240" s="6"/>
      <c r="I240" s="6"/>
      <c r="J240" s="6"/>
      <c r="K240" s="6"/>
      <c r="L240" s="6"/>
      <c r="M240" s="6"/>
      <c r="N240" s="6"/>
      <c r="O240" s="6"/>
      <c r="P240" s="4"/>
      <c r="Q240" s="6"/>
      <c r="R240" s="6"/>
      <c r="S240" s="6"/>
      <c r="T240" s="6"/>
      <c r="U240" s="6"/>
      <c r="V240" s="6"/>
      <c r="W240" s="6"/>
      <c r="X240" s="6"/>
      <c r="Y240" s="6"/>
      <c r="Z240" s="6"/>
    </row>
    <row r="241" spans="1:26" ht="15.75" customHeight="1" x14ac:dyDescent="0.25">
      <c r="A241" s="6"/>
      <c r="B241" s="6"/>
      <c r="C241" s="7"/>
      <c r="D241" s="6"/>
      <c r="E241" s="6"/>
      <c r="F241" s="6"/>
      <c r="G241" s="6"/>
      <c r="H241" s="6"/>
      <c r="I241" s="6"/>
      <c r="J241" s="6"/>
      <c r="K241" s="6"/>
      <c r="L241" s="6"/>
      <c r="M241" s="6"/>
      <c r="N241" s="6"/>
      <c r="O241" s="6"/>
      <c r="P241" s="4"/>
      <c r="Q241" s="6"/>
      <c r="R241" s="6"/>
      <c r="S241" s="6"/>
      <c r="T241" s="6"/>
      <c r="U241" s="6"/>
      <c r="V241" s="6"/>
      <c r="W241" s="6"/>
      <c r="X241" s="6"/>
      <c r="Y241" s="6"/>
      <c r="Z241" s="6"/>
    </row>
    <row r="242" spans="1:26" ht="15.75" customHeight="1" x14ac:dyDescent="0.25">
      <c r="A242" s="6"/>
      <c r="B242" s="6"/>
      <c r="C242" s="7"/>
      <c r="D242" s="6"/>
      <c r="E242" s="6"/>
      <c r="F242" s="6"/>
      <c r="G242" s="6"/>
      <c r="H242" s="6"/>
      <c r="I242" s="6"/>
      <c r="J242" s="6"/>
      <c r="K242" s="6"/>
      <c r="L242" s="6"/>
      <c r="M242" s="6"/>
      <c r="N242" s="6"/>
      <c r="O242" s="6"/>
      <c r="P242" s="4"/>
      <c r="Q242" s="6"/>
      <c r="R242" s="6"/>
      <c r="S242" s="6"/>
      <c r="T242" s="6"/>
      <c r="U242" s="6"/>
      <c r="V242" s="6"/>
      <c r="W242" s="6"/>
      <c r="X242" s="6"/>
      <c r="Y242" s="6"/>
      <c r="Z242" s="6"/>
    </row>
    <row r="243" spans="1:26" ht="15.75" customHeight="1" x14ac:dyDescent="0.25">
      <c r="A243" s="6"/>
      <c r="B243" s="6"/>
      <c r="C243" s="7"/>
      <c r="D243" s="6"/>
      <c r="E243" s="6"/>
      <c r="F243" s="6"/>
      <c r="G243" s="6"/>
      <c r="H243" s="6"/>
      <c r="I243" s="6"/>
      <c r="J243" s="6"/>
      <c r="K243" s="6"/>
      <c r="L243" s="6"/>
      <c r="M243" s="6"/>
      <c r="N243" s="6"/>
      <c r="O243" s="6"/>
      <c r="P243" s="4"/>
      <c r="Q243" s="6"/>
      <c r="R243" s="6"/>
      <c r="S243" s="6"/>
      <c r="T243" s="6"/>
      <c r="U243" s="6"/>
      <c r="V243" s="6"/>
      <c r="W243" s="6"/>
      <c r="X243" s="6"/>
      <c r="Y243" s="6"/>
      <c r="Z243" s="6"/>
    </row>
    <row r="244" spans="1:26" ht="15.75" customHeight="1" x14ac:dyDescent="0.25">
      <c r="A244" s="6"/>
      <c r="B244" s="6"/>
      <c r="C244" s="7"/>
      <c r="D244" s="6"/>
      <c r="E244" s="6"/>
      <c r="F244" s="6"/>
      <c r="G244" s="6"/>
      <c r="H244" s="6"/>
      <c r="I244" s="6"/>
      <c r="J244" s="6"/>
      <c r="K244" s="6"/>
      <c r="L244" s="6"/>
      <c r="M244" s="6"/>
      <c r="N244" s="6"/>
      <c r="O244" s="6"/>
      <c r="P244" s="4"/>
      <c r="Q244" s="6"/>
      <c r="R244" s="6"/>
      <c r="S244" s="6"/>
      <c r="T244" s="6"/>
      <c r="U244" s="6"/>
      <c r="V244" s="6"/>
      <c r="W244" s="6"/>
      <c r="X244" s="6"/>
      <c r="Y244" s="6"/>
      <c r="Z244" s="6"/>
    </row>
    <row r="245" spans="1:26" ht="15.75" customHeight="1" x14ac:dyDescent="0.25">
      <c r="A245" s="6"/>
      <c r="B245" s="6"/>
      <c r="C245" s="7"/>
      <c r="D245" s="6"/>
      <c r="E245" s="6"/>
      <c r="F245" s="6"/>
      <c r="G245" s="6"/>
      <c r="H245" s="6"/>
      <c r="I245" s="6"/>
      <c r="J245" s="6"/>
      <c r="K245" s="6"/>
      <c r="L245" s="6"/>
      <c r="M245" s="6"/>
      <c r="N245" s="6"/>
      <c r="O245" s="6"/>
      <c r="P245" s="4"/>
      <c r="Q245" s="6"/>
      <c r="R245" s="6"/>
      <c r="S245" s="6"/>
      <c r="T245" s="6"/>
      <c r="U245" s="6"/>
      <c r="V245" s="6"/>
      <c r="W245" s="6"/>
      <c r="X245" s="6"/>
      <c r="Y245" s="6"/>
      <c r="Z245" s="6"/>
    </row>
    <row r="246" spans="1:26" ht="15.75" customHeight="1" x14ac:dyDescent="0.25">
      <c r="A246" s="6"/>
      <c r="B246" s="6"/>
      <c r="C246" s="7"/>
      <c r="D246" s="6"/>
      <c r="E246" s="6"/>
      <c r="F246" s="6"/>
      <c r="G246" s="6"/>
      <c r="H246" s="6"/>
      <c r="I246" s="6"/>
      <c r="J246" s="6"/>
      <c r="K246" s="6"/>
      <c r="L246" s="6"/>
      <c r="M246" s="6"/>
      <c r="N246" s="6"/>
      <c r="O246" s="6"/>
      <c r="P246" s="4"/>
      <c r="Q246" s="6"/>
      <c r="R246" s="6"/>
      <c r="S246" s="6"/>
      <c r="T246" s="6"/>
      <c r="U246" s="6"/>
      <c r="V246" s="6"/>
      <c r="W246" s="6"/>
      <c r="X246" s="6"/>
      <c r="Y246" s="6"/>
      <c r="Z246" s="6"/>
    </row>
    <row r="247" spans="1:26" ht="15.75" customHeight="1" x14ac:dyDescent="0.25">
      <c r="A247" s="6"/>
      <c r="B247" s="6"/>
      <c r="C247" s="7"/>
      <c r="D247" s="6"/>
      <c r="E247" s="6"/>
      <c r="F247" s="6"/>
      <c r="G247" s="6"/>
      <c r="H247" s="6"/>
      <c r="I247" s="6"/>
      <c r="J247" s="6"/>
      <c r="K247" s="6"/>
      <c r="L247" s="6"/>
      <c r="M247" s="6"/>
      <c r="N247" s="6"/>
      <c r="O247" s="6"/>
      <c r="P247" s="4"/>
      <c r="Q247" s="6"/>
      <c r="R247" s="6"/>
      <c r="S247" s="6"/>
      <c r="T247" s="6"/>
      <c r="U247" s="6"/>
      <c r="V247" s="6"/>
      <c r="W247" s="6"/>
      <c r="X247" s="6"/>
      <c r="Y247" s="6"/>
      <c r="Z247" s="6"/>
    </row>
    <row r="248" spans="1:26" ht="15.75" customHeight="1" x14ac:dyDescent="0.25">
      <c r="A248" s="6"/>
      <c r="B248" s="6"/>
      <c r="C248" s="7"/>
      <c r="D248" s="6"/>
      <c r="E248" s="6"/>
      <c r="F248" s="6"/>
      <c r="G248" s="6"/>
      <c r="H248" s="6"/>
      <c r="I248" s="6"/>
      <c r="J248" s="6"/>
      <c r="K248" s="6"/>
      <c r="L248" s="6"/>
      <c r="M248" s="6"/>
      <c r="N248" s="6"/>
      <c r="O248" s="6"/>
      <c r="P248" s="4"/>
      <c r="Q248" s="6"/>
      <c r="R248" s="6"/>
      <c r="S248" s="6"/>
      <c r="T248" s="6"/>
      <c r="U248" s="6"/>
      <c r="V248" s="6"/>
      <c r="W248" s="6"/>
      <c r="X248" s="6"/>
      <c r="Y248" s="6"/>
      <c r="Z248" s="6"/>
    </row>
    <row r="249" spans="1:26" ht="15.75" customHeight="1" x14ac:dyDescent="0.25">
      <c r="A249" s="6"/>
      <c r="B249" s="6"/>
      <c r="C249" s="7"/>
      <c r="D249" s="6"/>
      <c r="E249" s="6"/>
      <c r="F249" s="6"/>
      <c r="G249" s="6"/>
      <c r="H249" s="6"/>
      <c r="I249" s="6"/>
      <c r="J249" s="6"/>
      <c r="K249" s="6"/>
      <c r="L249" s="6"/>
      <c r="M249" s="6"/>
      <c r="N249" s="6"/>
      <c r="O249" s="6"/>
      <c r="P249" s="4"/>
      <c r="Q249" s="6"/>
      <c r="R249" s="6"/>
      <c r="S249" s="6"/>
      <c r="T249" s="6"/>
      <c r="U249" s="6"/>
      <c r="V249" s="6"/>
      <c r="W249" s="6"/>
      <c r="X249" s="6"/>
      <c r="Y249" s="6"/>
      <c r="Z249" s="6"/>
    </row>
    <row r="250" spans="1:26" ht="15.75" customHeight="1" x14ac:dyDescent="0.25">
      <c r="A250" s="6"/>
      <c r="B250" s="6"/>
      <c r="C250" s="7"/>
      <c r="D250" s="6"/>
      <c r="E250" s="6"/>
      <c r="F250" s="6"/>
      <c r="G250" s="6"/>
      <c r="H250" s="6"/>
      <c r="I250" s="6"/>
      <c r="J250" s="6"/>
      <c r="K250" s="6"/>
      <c r="L250" s="6"/>
      <c r="M250" s="6"/>
      <c r="N250" s="6"/>
      <c r="O250" s="6"/>
      <c r="P250" s="4"/>
      <c r="Q250" s="6"/>
      <c r="R250" s="6"/>
      <c r="S250" s="6"/>
      <c r="T250" s="6"/>
      <c r="U250" s="6"/>
      <c r="V250" s="6"/>
      <c r="W250" s="6"/>
      <c r="X250" s="6"/>
      <c r="Y250" s="6"/>
      <c r="Z250" s="6"/>
    </row>
    <row r="251" spans="1:26" ht="15.75" customHeight="1" x14ac:dyDescent="0.25">
      <c r="A251" s="6"/>
      <c r="B251" s="6"/>
      <c r="C251" s="7"/>
      <c r="D251" s="6"/>
      <c r="E251" s="6"/>
      <c r="F251" s="6"/>
      <c r="G251" s="6"/>
      <c r="H251" s="6"/>
      <c r="I251" s="6"/>
      <c r="J251" s="6"/>
      <c r="K251" s="6"/>
      <c r="L251" s="6"/>
      <c r="M251" s="6"/>
      <c r="N251" s="6"/>
      <c r="O251" s="6"/>
      <c r="P251" s="4"/>
      <c r="Q251" s="6"/>
      <c r="R251" s="6"/>
      <c r="S251" s="6"/>
      <c r="T251" s="6"/>
      <c r="U251" s="6"/>
      <c r="V251" s="6"/>
      <c r="W251" s="6"/>
      <c r="X251" s="6"/>
      <c r="Y251" s="6"/>
      <c r="Z251" s="6"/>
    </row>
    <row r="252" spans="1:26" ht="15.75" customHeight="1" x14ac:dyDescent="0.25">
      <c r="A252" s="6"/>
      <c r="B252" s="6"/>
      <c r="C252" s="7"/>
      <c r="D252" s="6"/>
      <c r="E252" s="6"/>
      <c r="F252" s="6"/>
      <c r="G252" s="6"/>
      <c r="H252" s="6"/>
      <c r="I252" s="6"/>
      <c r="J252" s="6"/>
      <c r="K252" s="6"/>
      <c r="L252" s="6"/>
      <c r="M252" s="6"/>
      <c r="N252" s="6"/>
      <c r="O252" s="6"/>
      <c r="P252" s="4"/>
      <c r="Q252" s="6"/>
      <c r="R252" s="6"/>
      <c r="S252" s="6"/>
      <c r="T252" s="6"/>
      <c r="U252" s="6"/>
      <c r="V252" s="6"/>
      <c r="W252" s="6"/>
      <c r="X252" s="6"/>
      <c r="Y252" s="6"/>
      <c r="Z252" s="6"/>
    </row>
    <row r="253" spans="1:26" ht="15.75" customHeight="1" x14ac:dyDescent="0.25">
      <c r="A253" s="6"/>
      <c r="B253" s="6"/>
      <c r="C253" s="7"/>
      <c r="D253" s="6"/>
      <c r="E253" s="6"/>
      <c r="F253" s="6"/>
      <c r="G253" s="6"/>
      <c r="H253" s="6"/>
      <c r="I253" s="6"/>
      <c r="J253" s="6"/>
      <c r="K253" s="6"/>
      <c r="L253" s="6"/>
      <c r="M253" s="6"/>
      <c r="N253" s="6"/>
      <c r="O253" s="6"/>
      <c r="P253" s="4"/>
      <c r="Q253" s="6"/>
      <c r="R253" s="6"/>
      <c r="S253" s="6"/>
      <c r="T253" s="6"/>
      <c r="U253" s="6"/>
      <c r="V253" s="6"/>
      <c r="W253" s="6"/>
      <c r="X253" s="6"/>
      <c r="Y253" s="6"/>
      <c r="Z253" s="6"/>
    </row>
    <row r="254" spans="1:26" ht="15.75" customHeight="1" x14ac:dyDescent="0.25">
      <c r="A254" s="6"/>
      <c r="B254" s="6"/>
      <c r="C254" s="7"/>
      <c r="D254" s="6"/>
      <c r="E254" s="6"/>
      <c r="F254" s="6"/>
      <c r="G254" s="6"/>
      <c r="H254" s="6"/>
      <c r="I254" s="6"/>
      <c r="J254" s="6"/>
      <c r="K254" s="6"/>
      <c r="L254" s="6"/>
      <c r="M254" s="6"/>
      <c r="N254" s="6"/>
      <c r="O254" s="6"/>
      <c r="P254" s="4"/>
      <c r="Q254" s="6"/>
      <c r="R254" s="6"/>
      <c r="S254" s="6"/>
      <c r="T254" s="6"/>
      <c r="U254" s="6"/>
      <c r="V254" s="6"/>
      <c r="W254" s="6"/>
      <c r="X254" s="6"/>
      <c r="Y254" s="6"/>
      <c r="Z254" s="6"/>
    </row>
    <row r="255" spans="1:26" ht="15.75" customHeight="1" x14ac:dyDescent="0.25">
      <c r="A255" s="6"/>
      <c r="B255" s="6"/>
      <c r="C255" s="7"/>
      <c r="D255" s="6"/>
      <c r="E255" s="6"/>
      <c r="F255" s="6"/>
      <c r="G255" s="6"/>
      <c r="H255" s="6"/>
      <c r="I255" s="6"/>
      <c r="J255" s="6"/>
      <c r="K255" s="6"/>
      <c r="L255" s="6"/>
      <c r="M255" s="6"/>
      <c r="N255" s="6"/>
      <c r="O255" s="6"/>
      <c r="P255" s="4"/>
      <c r="Q255" s="6"/>
      <c r="R255" s="6"/>
      <c r="S255" s="6"/>
      <c r="T255" s="6"/>
      <c r="U255" s="6"/>
      <c r="V255" s="6"/>
      <c r="W255" s="6"/>
      <c r="X255" s="6"/>
      <c r="Y255" s="6"/>
      <c r="Z255" s="6"/>
    </row>
    <row r="256" spans="1:26" ht="15.75" customHeight="1" x14ac:dyDescent="0.25">
      <c r="A256" s="6"/>
      <c r="B256" s="6"/>
      <c r="C256" s="7"/>
      <c r="D256" s="6"/>
      <c r="E256" s="6"/>
      <c r="F256" s="6"/>
      <c r="G256" s="6"/>
      <c r="H256" s="6"/>
      <c r="I256" s="6"/>
      <c r="J256" s="6"/>
      <c r="K256" s="6"/>
      <c r="L256" s="6"/>
      <c r="M256" s="6"/>
      <c r="N256" s="6"/>
      <c r="O256" s="6"/>
      <c r="P256" s="4"/>
      <c r="Q256" s="6"/>
      <c r="R256" s="6"/>
      <c r="S256" s="6"/>
      <c r="T256" s="6"/>
      <c r="U256" s="6"/>
      <c r="V256" s="6"/>
      <c r="W256" s="6"/>
      <c r="X256" s="6"/>
      <c r="Y256" s="6"/>
      <c r="Z256" s="6"/>
    </row>
    <row r="257" spans="1:26" ht="15.75" customHeight="1" x14ac:dyDescent="0.25">
      <c r="A257" s="6"/>
      <c r="B257" s="6"/>
      <c r="C257" s="7"/>
      <c r="D257" s="6"/>
      <c r="E257" s="6"/>
      <c r="F257" s="6"/>
      <c r="G257" s="6"/>
      <c r="H257" s="6"/>
      <c r="I257" s="6"/>
      <c r="J257" s="6"/>
      <c r="K257" s="6"/>
      <c r="L257" s="6"/>
      <c r="M257" s="6"/>
      <c r="N257" s="6"/>
      <c r="O257" s="6"/>
      <c r="P257" s="4"/>
      <c r="Q257" s="6"/>
      <c r="R257" s="6"/>
      <c r="S257" s="6"/>
      <c r="T257" s="6"/>
      <c r="U257" s="6"/>
      <c r="V257" s="6"/>
      <c r="W257" s="6"/>
      <c r="X257" s="6"/>
      <c r="Y257" s="6"/>
      <c r="Z257" s="6"/>
    </row>
    <row r="258" spans="1:26" ht="15.75" customHeight="1" x14ac:dyDescent="0.25">
      <c r="A258" s="6"/>
      <c r="B258" s="6"/>
      <c r="C258" s="7"/>
      <c r="D258" s="6"/>
      <c r="E258" s="6"/>
      <c r="F258" s="6"/>
      <c r="G258" s="6"/>
      <c r="H258" s="6"/>
      <c r="I258" s="6"/>
      <c r="J258" s="6"/>
      <c r="K258" s="6"/>
      <c r="L258" s="6"/>
      <c r="M258" s="6"/>
      <c r="N258" s="6"/>
      <c r="O258" s="6"/>
      <c r="P258" s="4"/>
      <c r="Q258" s="6"/>
      <c r="R258" s="6"/>
      <c r="S258" s="6"/>
      <c r="T258" s="6"/>
      <c r="U258" s="6"/>
      <c r="V258" s="6"/>
      <c r="W258" s="6"/>
      <c r="X258" s="6"/>
      <c r="Y258" s="6"/>
      <c r="Z258" s="6"/>
    </row>
    <row r="259" spans="1:26" ht="15.75" customHeight="1" x14ac:dyDescent="0.25">
      <c r="A259" s="6"/>
      <c r="B259" s="6"/>
      <c r="C259" s="7"/>
      <c r="D259" s="6"/>
      <c r="E259" s="6"/>
      <c r="F259" s="6"/>
      <c r="G259" s="6"/>
      <c r="H259" s="6"/>
      <c r="I259" s="6"/>
      <c r="J259" s="6"/>
      <c r="K259" s="6"/>
      <c r="L259" s="6"/>
      <c r="M259" s="6"/>
      <c r="N259" s="6"/>
      <c r="O259" s="6"/>
      <c r="P259" s="4"/>
      <c r="Q259" s="6"/>
      <c r="R259" s="6"/>
      <c r="S259" s="6"/>
      <c r="T259" s="6"/>
      <c r="U259" s="6"/>
      <c r="V259" s="6"/>
      <c r="W259" s="6"/>
      <c r="X259" s="6"/>
      <c r="Y259" s="6"/>
      <c r="Z259" s="6"/>
    </row>
    <row r="260" spans="1:26" ht="15.75" customHeight="1" x14ac:dyDescent="0.25">
      <c r="A260" s="6"/>
      <c r="B260" s="6"/>
      <c r="C260" s="7"/>
      <c r="D260" s="6"/>
      <c r="E260" s="6"/>
      <c r="F260" s="6"/>
      <c r="G260" s="6"/>
      <c r="H260" s="6"/>
      <c r="I260" s="6"/>
      <c r="J260" s="6"/>
      <c r="K260" s="6"/>
      <c r="L260" s="6"/>
      <c r="M260" s="6"/>
      <c r="N260" s="6"/>
      <c r="O260" s="6"/>
      <c r="P260" s="4"/>
      <c r="Q260" s="6"/>
      <c r="R260" s="6"/>
      <c r="S260" s="6"/>
      <c r="T260" s="6"/>
      <c r="U260" s="6"/>
      <c r="V260" s="6"/>
      <c r="W260" s="6"/>
      <c r="X260" s="6"/>
      <c r="Y260" s="6"/>
      <c r="Z260" s="6"/>
    </row>
    <row r="261" spans="1:26" ht="15.75" customHeight="1" x14ac:dyDescent="0.25">
      <c r="A261" s="6"/>
      <c r="B261" s="6"/>
      <c r="C261" s="7"/>
      <c r="D261" s="6"/>
      <c r="E261" s="6"/>
      <c r="F261" s="6"/>
      <c r="G261" s="6"/>
      <c r="H261" s="6"/>
      <c r="I261" s="6"/>
      <c r="J261" s="6"/>
      <c r="K261" s="6"/>
      <c r="L261" s="6"/>
      <c r="M261" s="6"/>
      <c r="N261" s="6"/>
      <c r="O261" s="6"/>
      <c r="P261" s="4"/>
      <c r="Q261" s="6"/>
      <c r="R261" s="6"/>
      <c r="S261" s="6"/>
      <c r="T261" s="6"/>
      <c r="U261" s="6"/>
      <c r="V261" s="6"/>
      <c r="W261" s="6"/>
      <c r="X261" s="6"/>
      <c r="Y261" s="6"/>
      <c r="Z261" s="6"/>
    </row>
    <row r="262" spans="1:26" ht="15.75" customHeight="1" x14ac:dyDescent="0.25">
      <c r="A262" s="6"/>
      <c r="B262" s="6"/>
      <c r="C262" s="7"/>
      <c r="D262" s="6"/>
      <c r="E262" s="6"/>
      <c r="F262" s="6"/>
      <c r="G262" s="6"/>
      <c r="H262" s="6"/>
      <c r="I262" s="6"/>
      <c r="J262" s="6"/>
      <c r="K262" s="6"/>
      <c r="L262" s="6"/>
      <c r="M262" s="6"/>
      <c r="N262" s="6"/>
      <c r="O262" s="6"/>
      <c r="P262" s="4"/>
      <c r="Q262" s="6"/>
      <c r="R262" s="6"/>
      <c r="S262" s="6"/>
      <c r="T262" s="6"/>
      <c r="U262" s="6"/>
      <c r="V262" s="6"/>
      <c r="W262" s="6"/>
      <c r="X262" s="6"/>
      <c r="Y262" s="6"/>
      <c r="Z262" s="6"/>
    </row>
    <row r="263" spans="1:26" ht="15.75" customHeight="1" x14ac:dyDescent="0.25">
      <c r="A263" s="6"/>
      <c r="B263" s="6"/>
      <c r="C263" s="7"/>
      <c r="D263" s="6"/>
      <c r="E263" s="6"/>
      <c r="F263" s="6"/>
      <c r="G263" s="6"/>
      <c r="H263" s="6"/>
      <c r="I263" s="6"/>
      <c r="J263" s="6"/>
      <c r="K263" s="6"/>
      <c r="L263" s="6"/>
      <c r="M263" s="6"/>
      <c r="N263" s="6"/>
      <c r="O263" s="6"/>
      <c r="P263" s="4"/>
      <c r="Q263" s="6"/>
      <c r="R263" s="6"/>
      <c r="S263" s="6"/>
      <c r="T263" s="6"/>
      <c r="U263" s="6"/>
      <c r="V263" s="6"/>
      <c r="W263" s="6"/>
      <c r="X263" s="6"/>
      <c r="Y263" s="6"/>
      <c r="Z263" s="6"/>
    </row>
    <row r="264" spans="1:26" ht="15.75" customHeight="1" x14ac:dyDescent="0.25">
      <c r="A264" s="6"/>
      <c r="B264" s="6"/>
      <c r="C264" s="7"/>
      <c r="D264" s="6"/>
      <c r="E264" s="6"/>
      <c r="F264" s="6"/>
      <c r="G264" s="6"/>
      <c r="H264" s="6"/>
      <c r="I264" s="6"/>
      <c r="J264" s="6"/>
      <c r="K264" s="6"/>
      <c r="L264" s="6"/>
      <c r="M264" s="6"/>
      <c r="N264" s="6"/>
      <c r="O264" s="6"/>
      <c r="P264" s="4"/>
      <c r="Q264" s="6"/>
      <c r="R264" s="6"/>
      <c r="S264" s="6"/>
      <c r="T264" s="6"/>
      <c r="U264" s="6"/>
      <c r="V264" s="6"/>
      <c r="W264" s="6"/>
      <c r="X264" s="6"/>
      <c r="Y264" s="6"/>
      <c r="Z264" s="6"/>
    </row>
    <row r="265" spans="1:26" ht="15.75" customHeight="1" x14ac:dyDescent="0.25">
      <c r="A265" s="6"/>
      <c r="B265" s="6"/>
      <c r="C265" s="7"/>
      <c r="D265" s="6"/>
      <c r="E265" s="6"/>
      <c r="F265" s="6"/>
      <c r="G265" s="6"/>
      <c r="H265" s="6"/>
      <c r="I265" s="6"/>
      <c r="J265" s="6"/>
      <c r="K265" s="6"/>
      <c r="L265" s="6"/>
      <c r="M265" s="6"/>
      <c r="N265" s="6"/>
      <c r="O265" s="6"/>
      <c r="P265" s="4"/>
      <c r="Q265" s="6"/>
      <c r="R265" s="6"/>
      <c r="S265" s="6"/>
      <c r="T265" s="6"/>
      <c r="U265" s="6"/>
      <c r="V265" s="6"/>
      <c r="W265" s="6"/>
      <c r="X265" s="6"/>
      <c r="Y265" s="6"/>
      <c r="Z265" s="6"/>
    </row>
    <row r="266" spans="1:26" ht="15.75" customHeight="1" x14ac:dyDescent="0.25">
      <c r="A266" s="6"/>
      <c r="B266" s="6"/>
      <c r="C266" s="7"/>
      <c r="D266" s="6"/>
      <c r="E266" s="6"/>
      <c r="F266" s="6"/>
      <c r="G266" s="6"/>
      <c r="H266" s="6"/>
      <c r="I266" s="6"/>
      <c r="J266" s="6"/>
      <c r="K266" s="6"/>
      <c r="L266" s="6"/>
      <c r="M266" s="6"/>
      <c r="N266" s="6"/>
      <c r="O266" s="6"/>
      <c r="P266" s="4"/>
      <c r="Q266" s="6"/>
      <c r="R266" s="6"/>
      <c r="S266" s="6"/>
      <c r="T266" s="6"/>
      <c r="U266" s="6"/>
      <c r="V266" s="6"/>
      <c r="W266" s="6"/>
      <c r="X266" s="6"/>
      <c r="Y266" s="6"/>
      <c r="Z266" s="6"/>
    </row>
    <row r="267" spans="1:26" ht="15.75" customHeight="1" x14ac:dyDescent="0.25">
      <c r="A267" s="6"/>
      <c r="B267" s="6"/>
      <c r="C267" s="7"/>
      <c r="D267" s="6"/>
      <c r="E267" s="6"/>
      <c r="F267" s="6"/>
      <c r="G267" s="6"/>
      <c r="H267" s="6"/>
      <c r="I267" s="6"/>
      <c r="J267" s="6"/>
      <c r="K267" s="6"/>
      <c r="L267" s="6"/>
      <c r="M267" s="6"/>
      <c r="N267" s="6"/>
      <c r="O267" s="6"/>
      <c r="P267" s="4"/>
      <c r="Q267" s="6"/>
      <c r="R267" s="6"/>
      <c r="S267" s="6"/>
      <c r="T267" s="6"/>
      <c r="U267" s="6"/>
      <c r="V267" s="6"/>
      <c r="W267" s="6"/>
      <c r="X267" s="6"/>
      <c r="Y267" s="6"/>
      <c r="Z267" s="6"/>
    </row>
    <row r="268" spans="1:26" ht="15.75" customHeight="1" x14ac:dyDescent="0.25">
      <c r="A268" s="6"/>
      <c r="B268" s="6"/>
      <c r="C268" s="7"/>
      <c r="D268" s="6"/>
      <c r="E268" s="6"/>
      <c r="F268" s="6"/>
      <c r="G268" s="6"/>
      <c r="H268" s="6"/>
      <c r="I268" s="6"/>
      <c r="J268" s="6"/>
      <c r="K268" s="6"/>
      <c r="L268" s="6"/>
      <c r="M268" s="6"/>
      <c r="N268" s="6"/>
      <c r="O268" s="6"/>
      <c r="P268" s="4"/>
      <c r="Q268" s="6"/>
      <c r="R268" s="6"/>
      <c r="S268" s="6"/>
      <c r="T268" s="6"/>
      <c r="U268" s="6"/>
      <c r="V268" s="6"/>
      <c r="W268" s="6"/>
      <c r="X268" s="6"/>
      <c r="Y268" s="6"/>
      <c r="Z268" s="6"/>
    </row>
    <row r="269" spans="1:26" ht="15.75" customHeight="1" x14ac:dyDescent="0.25">
      <c r="A269" s="6"/>
      <c r="B269" s="6"/>
      <c r="C269" s="7"/>
      <c r="D269" s="6"/>
      <c r="E269" s="6"/>
      <c r="F269" s="6"/>
      <c r="G269" s="6"/>
      <c r="H269" s="6"/>
      <c r="I269" s="6"/>
      <c r="J269" s="6"/>
      <c r="K269" s="6"/>
      <c r="L269" s="6"/>
      <c r="M269" s="6"/>
      <c r="N269" s="6"/>
      <c r="O269" s="6"/>
      <c r="P269" s="4"/>
      <c r="Q269" s="6"/>
      <c r="R269" s="6"/>
      <c r="S269" s="6"/>
      <c r="T269" s="6"/>
      <c r="U269" s="6"/>
      <c r="V269" s="6"/>
      <c r="W269" s="6"/>
      <c r="X269" s="6"/>
      <c r="Y269" s="6"/>
      <c r="Z269" s="6"/>
    </row>
    <row r="270" spans="1:26" ht="15.75" customHeight="1" x14ac:dyDescent="0.25">
      <c r="A270" s="6"/>
      <c r="B270" s="6"/>
      <c r="C270" s="7"/>
      <c r="D270" s="6"/>
      <c r="E270" s="6"/>
      <c r="F270" s="6"/>
      <c r="G270" s="6"/>
      <c r="H270" s="6"/>
      <c r="I270" s="6"/>
      <c r="J270" s="6"/>
      <c r="K270" s="6"/>
      <c r="L270" s="6"/>
      <c r="M270" s="6"/>
      <c r="N270" s="6"/>
      <c r="O270" s="6"/>
      <c r="P270" s="4"/>
      <c r="Q270" s="6"/>
      <c r="R270" s="6"/>
      <c r="S270" s="6"/>
      <c r="T270" s="6"/>
      <c r="U270" s="6"/>
      <c r="V270" s="6"/>
      <c r="W270" s="6"/>
      <c r="X270" s="6"/>
      <c r="Y270" s="6"/>
      <c r="Z270" s="6"/>
    </row>
    <row r="271" spans="1:26" ht="15.75" customHeight="1" x14ac:dyDescent="0.25">
      <c r="A271" s="6"/>
      <c r="B271" s="6"/>
      <c r="C271" s="7"/>
      <c r="D271" s="6"/>
      <c r="E271" s="6"/>
      <c r="F271" s="6"/>
      <c r="G271" s="6"/>
      <c r="H271" s="6"/>
      <c r="I271" s="6"/>
      <c r="J271" s="6"/>
      <c r="K271" s="6"/>
      <c r="L271" s="6"/>
      <c r="M271" s="6"/>
      <c r="N271" s="6"/>
      <c r="O271" s="6"/>
      <c r="P271" s="4"/>
      <c r="Q271" s="6"/>
      <c r="R271" s="6"/>
      <c r="S271" s="6"/>
      <c r="T271" s="6"/>
      <c r="U271" s="6"/>
      <c r="V271" s="6"/>
      <c r="W271" s="6"/>
      <c r="X271" s="6"/>
      <c r="Y271" s="6"/>
      <c r="Z271" s="6"/>
    </row>
    <row r="272" spans="1:26" ht="15.75" customHeight="1" x14ac:dyDescent="0.25">
      <c r="A272" s="6"/>
      <c r="B272" s="6"/>
      <c r="C272" s="7"/>
      <c r="D272" s="6"/>
      <c r="E272" s="6"/>
      <c r="F272" s="6"/>
      <c r="G272" s="6"/>
      <c r="H272" s="6"/>
      <c r="I272" s="6"/>
      <c r="J272" s="6"/>
      <c r="K272" s="6"/>
      <c r="L272" s="6"/>
      <c r="M272" s="6"/>
      <c r="N272" s="6"/>
      <c r="O272" s="6"/>
      <c r="P272" s="4"/>
      <c r="Q272" s="6"/>
      <c r="R272" s="6"/>
      <c r="S272" s="6"/>
      <c r="T272" s="6"/>
      <c r="U272" s="6"/>
      <c r="V272" s="6"/>
      <c r="W272" s="6"/>
      <c r="X272" s="6"/>
      <c r="Y272" s="6"/>
      <c r="Z272" s="6"/>
    </row>
    <row r="273" spans="1:26" ht="15.75" customHeight="1" x14ac:dyDescent="0.25">
      <c r="A273" s="6"/>
      <c r="B273" s="6"/>
      <c r="C273" s="7"/>
      <c r="D273" s="6"/>
      <c r="E273" s="6"/>
      <c r="F273" s="6"/>
      <c r="G273" s="6"/>
      <c r="H273" s="6"/>
      <c r="I273" s="6"/>
      <c r="J273" s="6"/>
      <c r="K273" s="6"/>
      <c r="L273" s="6"/>
      <c r="M273" s="6"/>
      <c r="N273" s="6"/>
      <c r="O273" s="6"/>
      <c r="P273" s="4"/>
      <c r="Q273" s="6"/>
      <c r="R273" s="6"/>
      <c r="S273" s="6"/>
      <c r="T273" s="6"/>
      <c r="U273" s="6"/>
      <c r="V273" s="6"/>
      <c r="W273" s="6"/>
      <c r="X273" s="6"/>
      <c r="Y273" s="6"/>
      <c r="Z273" s="6"/>
    </row>
    <row r="274" spans="1:26" ht="15.75" customHeight="1" x14ac:dyDescent="0.25">
      <c r="A274" s="6"/>
      <c r="B274" s="6"/>
      <c r="C274" s="7"/>
      <c r="D274" s="6"/>
      <c r="E274" s="6"/>
      <c r="F274" s="6"/>
      <c r="G274" s="6"/>
      <c r="H274" s="6"/>
      <c r="I274" s="6"/>
      <c r="J274" s="6"/>
      <c r="K274" s="6"/>
      <c r="L274" s="6"/>
      <c r="M274" s="6"/>
      <c r="N274" s="6"/>
      <c r="O274" s="6"/>
      <c r="P274" s="4"/>
      <c r="Q274" s="6"/>
      <c r="R274" s="6"/>
      <c r="S274" s="6"/>
      <c r="T274" s="6"/>
      <c r="U274" s="6"/>
      <c r="V274" s="6"/>
      <c r="W274" s="6"/>
      <c r="X274" s="6"/>
      <c r="Y274" s="6"/>
      <c r="Z274" s="6"/>
    </row>
    <row r="275" spans="1:26" ht="15.75" customHeight="1" x14ac:dyDescent="0.25">
      <c r="A275" s="6"/>
      <c r="B275" s="6"/>
      <c r="C275" s="7"/>
      <c r="D275" s="6"/>
      <c r="E275" s="6"/>
      <c r="F275" s="6"/>
      <c r="G275" s="6"/>
      <c r="H275" s="6"/>
      <c r="I275" s="6"/>
      <c r="J275" s="6"/>
      <c r="K275" s="6"/>
      <c r="L275" s="6"/>
      <c r="M275" s="6"/>
      <c r="N275" s="6"/>
      <c r="O275" s="6"/>
      <c r="P275" s="4"/>
      <c r="Q275" s="6"/>
      <c r="R275" s="6"/>
      <c r="S275" s="6"/>
      <c r="T275" s="6"/>
      <c r="U275" s="6"/>
      <c r="V275" s="6"/>
      <c r="W275" s="6"/>
      <c r="X275" s="6"/>
      <c r="Y275" s="6"/>
      <c r="Z275" s="6"/>
    </row>
    <row r="276" spans="1:26" ht="15.75" customHeight="1" x14ac:dyDescent="0.25">
      <c r="A276" s="6"/>
      <c r="B276" s="6"/>
      <c r="C276" s="7"/>
      <c r="D276" s="6"/>
      <c r="E276" s="6"/>
      <c r="F276" s="6"/>
      <c r="G276" s="6"/>
      <c r="H276" s="6"/>
      <c r="I276" s="6"/>
      <c r="J276" s="6"/>
      <c r="K276" s="6"/>
      <c r="L276" s="6"/>
      <c r="M276" s="6"/>
      <c r="N276" s="6"/>
      <c r="O276" s="6"/>
      <c r="P276" s="4"/>
      <c r="Q276" s="6"/>
      <c r="R276" s="6"/>
      <c r="S276" s="6"/>
      <c r="T276" s="6"/>
      <c r="U276" s="6"/>
      <c r="V276" s="6"/>
      <c r="W276" s="6"/>
      <c r="X276" s="6"/>
      <c r="Y276" s="6"/>
      <c r="Z276" s="6"/>
    </row>
    <row r="277" spans="1:26" ht="15.75" customHeight="1" x14ac:dyDescent="0.25">
      <c r="A277" s="6"/>
      <c r="B277" s="6"/>
      <c r="C277" s="7"/>
      <c r="D277" s="6"/>
      <c r="E277" s="6"/>
      <c r="F277" s="6"/>
      <c r="G277" s="6"/>
      <c r="H277" s="6"/>
      <c r="I277" s="6"/>
      <c r="J277" s="6"/>
      <c r="K277" s="6"/>
      <c r="L277" s="6"/>
      <c r="M277" s="6"/>
      <c r="N277" s="6"/>
      <c r="O277" s="6"/>
      <c r="P277" s="4"/>
      <c r="Q277" s="6"/>
      <c r="R277" s="6"/>
      <c r="S277" s="6"/>
      <c r="T277" s="6"/>
      <c r="U277" s="6"/>
      <c r="V277" s="6"/>
      <c r="W277" s="6"/>
      <c r="X277" s="6"/>
      <c r="Y277" s="6"/>
      <c r="Z277" s="6"/>
    </row>
    <row r="278" spans="1:26" ht="15.75" customHeight="1" x14ac:dyDescent="0.25">
      <c r="A278" s="6"/>
      <c r="B278" s="6"/>
      <c r="C278" s="7"/>
      <c r="D278" s="6"/>
      <c r="E278" s="6"/>
      <c r="F278" s="6"/>
      <c r="G278" s="6"/>
      <c r="H278" s="6"/>
      <c r="I278" s="6"/>
      <c r="J278" s="6"/>
      <c r="K278" s="6"/>
      <c r="L278" s="6"/>
      <c r="M278" s="6"/>
      <c r="N278" s="6"/>
      <c r="O278" s="6"/>
      <c r="P278" s="4"/>
      <c r="Q278" s="6"/>
      <c r="R278" s="6"/>
      <c r="S278" s="6"/>
      <c r="T278" s="6"/>
      <c r="U278" s="6"/>
      <c r="V278" s="6"/>
      <c r="W278" s="6"/>
      <c r="X278" s="6"/>
      <c r="Y278" s="6"/>
      <c r="Z278" s="6"/>
    </row>
    <row r="279" spans="1:26" ht="15.75" customHeight="1" x14ac:dyDescent="0.25">
      <c r="A279" s="6"/>
      <c r="B279" s="6"/>
      <c r="C279" s="7"/>
      <c r="D279" s="6"/>
      <c r="E279" s="6"/>
      <c r="F279" s="6"/>
      <c r="G279" s="6"/>
      <c r="H279" s="6"/>
      <c r="I279" s="6"/>
      <c r="J279" s="6"/>
      <c r="K279" s="6"/>
      <c r="L279" s="6"/>
      <c r="M279" s="6"/>
      <c r="N279" s="6"/>
      <c r="O279" s="6"/>
      <c r="P279" s="4"/>
      <c r="Q279" s="6"/>
      <c r="R279" s="6"/>
      <c r="S279" s="6"/>
      <c r="T279" s="6"/>
      <c r="U279" s="6"/>
      <c r="V279" s="6"/>
      <c r="W279" s="6"/>
      <c r="X279" s="6"/>
      <c r="Y279" s="6"/>
      <c r="Z279" s="6"/>
    </row>
    <row r="280" spans="1:26" ht="15.75" customHeight="1" x14ac:dyDescent="0.25">
      <c r="A280" s="6"/>
      <c r="B280" s="6"/>
      <c r="C280" s="7"/>
      <c r="D280" s="6"/>
      <c r="E280" s="6"/>
      <c r="F280" s="6"/>
      <c r="G280" s="6"/>
      <c r="H280" s="6"/>
      <c r="I280" s="6"/>
      <c r="J280" s="6"/>
      <c r="K280" s="6"/>
      <c r="L280" s="6"/>
      <c r="M280" s="6"/>
      <c r="N280" s="6"/>
      <c r="O280" s="6"/>
      <c r="P280" s="4"/>
      <c r="Q280" s="6"/>
      <c r="R280" s="6"/>
      <c r="S280" s="6"/>
      <c r="T280" s="6"/>
      <c r="U280" s="6"/>
      <c r="V280" s="6"/>
      <c r="W280" s="6"/>
      <c r="X280" s="6"/>
      <c r="Y280" s="6"/>
      <c r="Z280" s="6"/>
    </row>
    <row r="281" spans="1:26" ht="15.75" customHeight="1" x14ac:dyDescent="0.25">
      <c r="A281" s="6"/>
      <c r="B281" s="6"/>
      <c r="C281" s="7"/>
      <c r="D281" s="6"/>
      <c r="E281" s="6"/>
      <c r="F281" s="6"/>
      <c r="G281" s="6"/>
      <c r="H281" s="6"/>
      <c r="I281" s="6"/>
      <c r="J281" s="6"/>
      <c r="K281" s="6"/>
      <c r="L281" s="6"/>
      <c r="M281" s="6"/>
      <c r="N281" s="6"/>
      <c r="O281" s="6"/>
      <c r="P281" s="4"/>
      <c r="Q281" s="6"/>
      <c r="R281" s="6"/>
      <c r="S281" s="6"/>
      <c r="T281" s="6"/>
      <c r="U281" s="6"/>
      <c r="V281" s="6"/>
      <c r="W281" s="6"/>
      <c r="X281" s="6"/>
      <c r="Y281" s="6"/>
      <c r="Z281" s="6"/>
    </row>
    <row r="282" spans="1:26" ht="15.75" customHeight="1" x14ac:dyDescent="0.25">
      <c r="A282" s="6"/>
      <c r="B282" s="6"/>
      <c r="C282" s="7"/>
      <c r="D282" s="6"/>
      <c r="E282" s="6"/>
      <c r="F282" s="6"/>
      <c r="G282" s="6"/>
      <c r="H282" s="6"/>
      <c r="I282" s="6"/>
      <c r="J282" s="6"/>
      <c r="K282" s="6"/>
      <c r="L282" s="6"/>
      <c r="M282" s="6"/>
      <c r="N282" s="6"/>
      <c r="O282" s="6"/>
      <c r="P282" s="4"/>
      <c r="Q282" s="6"/>
      <c r="R282" s="6"/>
      <c r="S282" s="6"/>
      <c r="T282" s="6"/>
      <c r="U282" s="6"/>
      <c r="V282" s="6"/>
      <c r="W282" s="6"/>
      <c r="X282" s="6"/>
      <c r="Y282" s="6"/>
      <c r="Z282" s="6"/>
    </row>
    <row r="283" spans="1:26" ht="15.75" customHeight="1" x14ac:dyDescent="0.25">
      <c r="A283" s="6"/>
      <c r="B283" s="6"/>
      <c r="C283" s="7"/>
      <c r="D283" s="6"/>
      <c r="E283" s="6"/>
      <c r="F283" s="6"/>
      <c r="G283" s="6"/>
      <c r="H283" s="6"/>
      <c r="I283" s="6"/>
      <c r="J283" s="6"/>
      <c r="K283" s="6"/>
      <c r="L283" s="6"/>
      <c r="M283" s="6"/>
      <c r="N283" s="6"/>
      <c r="O283" s="6"/>
      <c r="P283" s="4"/>
      <c r="Q283" s="6"/>
      <c r="R283" s="6"/>
      <c r="S283" s="6"/>
      <c r="T283" s="6"/>
      <c r="U283" s="6"/>
      <c r="V283" s="6"/>
      <c r="W283" s="6"/>
      <c r="X283" s="6"/>
      <c r="Y283" s="6"/>
      <c r="Z283" s="6"/>
    </row>
    <row r="284" spans="1:26" ht="15.75" customHeight="1" x14ac:dyDescent="0.25">
      <c r="A284" s="6"/>
      <c r="B284" s="6"/>
      <c r="C284" s="7"/>
      <c r="D284" s="6"/>
      <c r="E284" s="6"/>
      <c r="F284" s="6"/>
      <c r="G284" s="6"/>
      <c r="H284" s="6"/>
      <c r="I284" s="6"/>
      <c r="J284" s="6"/>
      <c r="K284" s="6"/>
      <c r="L284" s="6"/>
      <c r="M284" s="6"/>
      <c r="N284" s="6"/>
      <c r="O284" s="6"/>
      <c r="P284" s="4"/>
      <c r="Q284" s="6"/>
      <c r="R284" s="6"/>
      <c r="S284" s="6"/>
      <c r="T284" s="6"/>
      <c r="U284" s="6"/>
      <c r="V284" s="6"/>
      <c r="W284" s="6"/>
      <c r="X284" s="6"/>
      <c r="Y284" s="6"/>
      <c r="Z284" s="6"/>
    </row>
    <row r="285" spans="1:26" ht="15.75" customHeight="1" x14ac:dyDescent="0.25">
      <c r="A285" s="6"/>
      <c r="B285" s="6"/>
      <c r="C285" s="7"/>
      <c r="D285" s="6"/>
      <c r="E285" s="6"/>
      <c r="F285" s="6"/>
      <c r="G285" s="6"/>
      <c r="H285" s="6"/>
      <c r="I285" s="6"/>
      <c r="J285" s="6"/>
      <c r="K285" s="6"/>
      <c r="L285" s="6"/>
      <c r="M285" s="6"/>
      <c r="N285" s="6"/>
      <c r="O285" s="6"/>
      <c r="P285" s="4"/>
      <c r="Q285" s="6"/>
      <c r="R285" s="6"/>
      <c r="S285" s="6"/>
      <c r="T285" s="6"/>
      <c r="U285" s="6"/>
      <c r="V285" s="6"/>
      <c r="W285" s="6"/>
      <c r="X285" s="6"/>
      <c r="Y285" s="6"/>
      <c r="Z285" s="6"/>
    </row>
    <row r="286" spans="1:26" ht="15.75" customHeight="1" x14ac:dyDescent="0.25">
      <c r="A286" s="6"/>
      <c r="B286" s="6"/>
      <c r="C286" s="7"/>
      <c r="D286" s="6"/>
      <c r="E286" s="6"/>
      <c r="F286" s="6"/>
      <c r="G286" s="6"/>
      <c r="H286" s="6"/>
      <c r="I286" s="6"/>
      <c r="J286" s="6"/>
      <c r="K286" s="6"/>
      <c r="L286" s="6"/>
      <c r="M286" s="6"/>
      <c r="N286" s="6"/>
      <c r="O286" s="6"/>
      <c r="P286" s="4"/>
      <c r="Q286" s="6"/>
      <c r="R286" s="6"/>
      <c r="S286" s="6"/>
      <c r="T286" s="6"/>
      <c r="U286" s="6"/>
      <c r="V286" s="6"/>
      <c r="W286" s="6"/>
      <c r="X286" s="6"/>
      <c r="Y286" s="6"/>
      <c r="Z286" s="6"/>
    </row>
    <row r="287" spans="1:26" ht="15.75" customHeight="1" x14ac:dyDescent="0.25">
      <c r="A287" s="6"/>
      <c r="B287" s="6"/>
      <c r="C287" s="7"/>
      <c r="D287" s="6"/>
      <c r="E287" s="6"/>
      <c r="F287" s="6"/>
      <c r="G287" s="6"/>
      <c r="H287" s="6"/>
      <c r="I287" s="6"/>
      <c r="J287" s="6"/>
      <c r="K287" s="6"/>
      <c r="L287" s="6"/>
      <c r="M287" s="6"/>
      <c r="N287" s="6"/>
      <c r="O287" s="6"/>
      <c r="P287" s="4"/>
      <c r="Q287" s="6"/>
      <c r="R287" s="6"/>
      <c r="S287" s="6"/>
      <c r="T287" s="6"/>
      <c r="U287" s="6"/>
      <c r="V287" s="6"/>
      <c r="W287" s="6"/>
      <c r="X287" s="6"/>
      <c r="Y287" s="6"/>
      <c r="Z287" s="6"/>
    </row>
    <row r="288" spans="1:26" ht="15.75" customHeight="1" x14ac:dyDescent="0.25">
      <c r="A288" s="6"/>
      <c r="B288" s="6"/>
      <c r="C288" s="7"/>
      <c r="D288" s="6"/>
      <c r="E288" s="6"/>
      <c r="F288" s="6"/>
      <c r="G288" s="6"/>
      <c r="H288" s="6"/>
      <c r="I288" s="6"/>
      <c r="J288" s="6"/>
      <c r="K288" s="6"/>
      <c r="L288" s="6"/>
      <c r="M288" s="6"/>
      <c r="N288" s="6"/>
      <c r="O288" s="6"/>
      <c r="P288" s="4"/>
      <c r="Q288" s="6"/>
      <c r="R288" s="6"/>
      <c r="S288" s="6"/>
      <c r="T288" s="6"/>
      <c r="U288" s="6"/>
      <c r="V288" s="6"/>
      <c r="W288" s="6"/>
      <c r="X288" s="6"/>
      <c r="Y288" s="6"/>
      <c r="Z288" s="6"/>
    </row>
    <row r="289" spans="1:26" ht="15.75" customHeight="1" x14ac:dyDescent="0.25">
      <c r="A289" s="6"/>
      <c r="B289" s="6"/>
      <c r="C289" s="7"/>
      <c r="D289" s="6"/>
      <c r="E289" s="6"/>
      <c r="F289" s="6"/>
      <c r="G289" s="6"/>
      <c r="H289" s="6"/>
      <c r="I289" s="6"/>
      <c r="J289" s="6"/>
      <c r="K289" s="6"/>
      <c r="L289" s="6"/>
      <c r="M289" s="6"/>
      <c r="N289" s="6"/>
      <c r="O289" s="6"/>
      <c r="P289" s="4"/>
      <c r="Q289" s="6"/>
      <c r="R289" s="6"/>
      <c r="S289" s="6"/>
      <c r="T289" s="6"/>
      <c r="U289" s="6"/>
      <c r="V289" s="6"/>
      <c r="W289" s="6"/>
      <c r="X289" s="6"/>
      <c r="Y289" s="6"/>
      <c r="Z289" s="6"/>
    </row>
    <row r="290" spans="1:26" ht="15.75" customHeight="1" x14ac:dyDescent="0.25">
      <c r="A290" s="6"/>
      <c r="B290" s="6"/>
      <c r="C290" s="7"/>
      <c r="D290" s="6"/>
      <c r="E290" s="6"/>
      <c r="F290" s="6"/>
      <c r="G290" s="6"/>
      <c r="H290" s="6"/>
      <c r="I290" s="6"/>
      <c r="J290" s="6"/>
      <c r="K290" s="6"/>
      <c r="L290" s="6"/>
      <c r="M290" s="6"/>
      <c r="N290" s="6"/>
      <c r="O290" s="6"/>
      <c r="P290" s="4"/>
      <c r="Q290" s="6"/>
      <c r="R290" s="6"/>
      <c r="S290" s="6"/>
      <c r="T290" s="6"/>
      <c r="U290" s="6"/>
      <c r="V290" s="6"/>
      <c r="W290" s="6"/>
      <c r="X290" s="6"/>
      <c r="Y290" s="6"/>
      <c r="Z290" s="6"/>
    </row>
    <row r="291" spans="1:26" ht="15.75" customHeight="1" x14ac:dyDescent="0.25">
      <c r="A291" s="6"/>
      <c r="B291" s="6"/>
      <c r="C291" s="7"/>
      <c r="D291" s="6"/>
      <c r="E291" s="6"/>
      <c r="F291" s="6"/>
      <c r="G291" s="6"/>
      <c r="H291" s="6"/>
      <c r="I291" s="6"/>
      <c r="J291" s="6"/>
      <c r="K291" s="6"/>
      <c r="L291" s="6"/>
      <c r="M291" s="6"/>
      <c r="N291" s="6"/>
      <c r="O291" s="6"/>
      <c r="P291" s="4"/>
      <c r="Q291" s="6"/>
      <c r="R291" s="6"/>
      <c r="S291" s="6"/>
      <c r="T291" s="6"/>
      <c r="U291" s="6"/>
      <c r="V291" s="6"/>
      <c r="W291" s="6"/>
      <c r="X291" s="6"/>
      <c r="Y291" s="6"/>
      <c r="Z291" s="6"/>
    </row>
    <row r="292" spans="1:26" ht="15.75" customHeight="1" x14ac:dyDescent="0.25">
      <c r="A292" s="6"/>
      <c r="B292" s="6"/>
      <c r="C292" s="7"/>
      <c r="D292" s="6"/>
      <c r="E292" s="6"/>
      <c r="F292" s="6"/>
      <c r="G292" s="6"/>
      <c r="H292" s="6"/>
      <c r="I292" s="6"/>
      <c r="J292" s="6"/>
      <c r="K292" s="6"/>
      <c r="L292" s="6"/>
      <c r="M292" s="6"/>
      <c r="N292" s="6"/>
      <c r="O292" s="6"/>
      <c r="P292" s="4"/>
      <c r="Q292" s="6"/>
      <c r="R292" s="6"/>
      <c r="S292" s="6"/>
      <c r="T292" s="6"/>
      <c r="U292" s="6"/>
      <c r="V292" s="6"/>
      <c r="W292" s="6"/>
      <c r="X292" s="6"/>
      <c r="Y292" s="6"/>
      <c r="Z292" s="6"/>
    </row>
    <row r="293" spans="1:26" ht="15.75" customHeight="1" x14ac:dyDescent="0.25">
      <c r="A293" s="6"/>
      <c r="B293" s="6"/>
      <c r="C293" s="7"/>
      <c r="D293" s="6"/>
      <c r="E293" s="6"/>
      <c r="F293" s="6"/>
      <c r="G293" s="6"/>
      <c r="H293" s="6"/>
      <c r="I293" s="6"/>
      <c r="J293" s="6"/>
      <c r="K293" s="6"/>
      <c r="L293" s="6"/>
      <c r="M293" s="6"/>
      <c r="N293" s="6"/>
      <c r="O293" s="6"/>
      <c r="P293" s="4"/>
      <c r="Q293" s="6"/>
      <c r="R293" s="6"/>
      <c r="S293" s="6"/>
      <c r="T293" s="6"/>
      <c r="U293" s="6"/>
      <c r="V293" s="6"/>
      <c r="W293" s="6"/>
      <c r="X293" s="6"/>
      <c r="Y293" s="6"/>
      <c r="Z293" s="6"/>
    </row>
    <row r="294" spans="1:26" ht="15.75" customHeight="1" x14ac:dyDescent="0.25">
      <c r="A294" s="6"/>
      <c r="B294" s="6"/>
      <c r="C294" s="7"/>
      <c r="D294" s="6"/>
      <c r="E294" s="6"/>
      <c r="F294" s="6"/>
      <c r="G294" s="6"/>
      <c r="H294" s="6"/>
      <c r="I294" s="6"/>
      <c r="J294" s="6"/>
      <c r="K294" s="6"/>
      <c r="L294" s="6"/>
      <c r="M294" s="6"/>
      <c r="N294" s="6"/>
      <c r="O294" s="6"/>
      <c r="P294" s="4"/>
      <c r="Q294" s="6"/>
      <c r="R294" s="6"/>
      <c r="S294" s="6"/>
      <c r="T294" s="6"/>
      <c r="U294" s="6"/>
      <c r="V294" s="6"/>
      <c r="W294" s="6"/>
      <c r="X294" s="6"/>
      <c r="Y294" s="6"/>
      <c r="Z294" s="6"/>
    </row>
    <row r="295" spans="1:26" ht="15.75" customHeight="1" x14ac:dyDescent="0.25">
      <c r="A295" s="6"/>
      <c r="B295" s="6"/>
      <c r="C295" s="7"/>
      <c r="D295" s="6"/>
      <c r="E295" s="6"/>
      <c r="F295" s="6"/>
      <c r="G295" s="6"/>
      <c r="H295" s="6"/>
      <c r="I295" s="6"/>
      <c r="J295" s="6"/>
      <c r="K295" s="6"/>
      <c r="L295" s="6"/>
      <c r="M295" s="6"/>
      <c r="N295" s="6"/>
      <c r="O295" s="6"/>
      <c r="P295" s="4"/>
      <c r="Q295" s="6"/>
      <c r="R295" s="6"/>
      <c r="S295" s="6"/>
      <c r="T295" s="6"/>
      <c r="U295" s="6"/>
      <c r="V295" s="6"/>
      <c r="W295" s="6"/>
      <c r="X295" s="6"/>
      <c r="Y295" s="6"/>
      <c r="Z295" s="6"/>
    </row>
    <row r="296" spans="1:26" ht="15.75" customHeight="1" x14ac:dyDescent="0.25">
      <c r="A296" s="6"/>
      <c r="B296" s="6"/>
      <c r="C296" s="7"/>
      <c r="D296" s="6"/>
      <c r="E296" s="6"/>
      <c r="F296" s="6"/>
      <c r="G296" s="6"/>
      <c r="H296" s="6"/>
      <c r="I296" s="6"/>
      <c r="J296" s="6"/>
      <c r="K296" s="6"/>
      <c r="L296" s="6"/>
      <c r="M296" s="6"/>
      <c r="N296" s="6"/>
      <c r="O296" s="6"/>
      <c r="P296" s="4"/>
      <c r="Q296" s="6"/>
      <c r="R296" s="6"/>
      <c r="S296" s="6"/>
      <c r="T296" s="6"/>
      <c r="U296" s="6"/>
      <c r="V296" s="6"/>
      <c r="W296" s="6"/>
      <c r="X296" s="6"/>
      <c r="Y296" s="6"/>
      <c r="Z296" s="6"/>
    </row>
    <row r="297" spans="1:26" ht="15.75" customHeight="1" x14ac:dyDescent="0.25">
      <c r="A297" s="6"/>
      <c r="B297" s="6"/>
      <c r="C297" s="7"/>
      <c r="D297" s="6"/>
      <c r="E297" s="6"/>
      <c r="F297" s="6"/>
      <c r="G297" s="6"/>
      <c r="H297" s="6"/>
      <c r="I297" s="6"/>
      <c r="J297" s="6"/>
      <c r="K297" s="6"/>
      <c r="L297" s="6"/>
      <c r="M297" s="6"/>
      <c r="N297" s="6"/>
      <c r="O297" s="6"/>
      <c r="P297" s="4"/>
      <c r="Q297" s="6"/>
      <c r="R297" s="6"/>
      <c r="S297" s="6"/>
      <c r="T297" s="6"/>
      <c r="U297" s="6"/>
      <c r="V297" s="6"/>
      <c r="W297" s="6"/>
      <c r="X297" s="6"/>
      <c r="Y297" s="6"/>
      <c r="Z297" s="6"/>
    </row>
    <row r="298" spans="1:26" ht="15.75" customHeight="1" x14ac:dyDescent="0.25">
      <c r="A298" s="6"/>
      <c r="B298" s="6"/>
      <c r="C298" s="7"/>
      <c r="D298" s="6"/>
      <c r="E298" s="6"/>
      <c r="F298" s="6"/>
      <c r="G298" s="6"/>
      <c r="H298" s="6"/>
      <c r="I298" s="6"/>
      <c r="J298" s="6"/>
      <c r="K298" s="6"/>
      <c r="L298" s="6"/>
      <c r="M298" s="6"/>
      <c r="N298" s="6"/>
      <c r="O298" s="6"/>
      <c r="P298" s="4"/>
      <c r="Q298" s="6"/>
      <c r="R298" s="6"/>
      <c r="S298" s="6"/>
      <c r="T298" s="6"/>
      <c r="U298" s="6"/>
      <c r="V298" s="6"/>
      <c r="W298" s="6"/>
      <c r="X298" s="6"/>
      <c r="Y298" s="6"/>
      <c r="Z298" s="6"/>
    </row>
    <row r="299" spans="1:26" ht="15.75" customHeight="1" x14ac:dyDescent="0.25">
      <c r="A299" s="6"/>
      <c r="B299" s="6"/>
      <c r="C299" s="7"/>
      <c r="D299" s="6"/>
      <c r="E299" s="6"/>
      <c r="F299" s="6"/>
      <c r="G299" s="6"/>
      <c r="H299" s="6"/>
      <c r="I299" s="6"/>
      <c r="J299" s="6"/>
      <c r="K299" s="6"/>
      <c r="L299" s="6"/>
      <c r="M299" s="6"/>
      <c r="N299" s="6"/>
      <c r="O299" s="6"/>
      <c r="P299" s="4"/>
      <c r="Q299" s="6"/>
      <c r="R299" s="6"/>
      <c r="S299" s="6"/>
      <c r="T299" s="6"/>
      <c r="U299" s="6"/>
      <c r="V299" s="6"/>
      <c r="W299" s="6"/>
      <c r="X299" s="6"/>
      <c r="Y299" s="6"/>
      <c r="Z299" s="6"/>
    </row>
    <row r="300" spans="1:26" ht="15.75" customHeight="1" x14ac:dyDescent="0.25">
      <c r="A300" s="6"/>
      <c r="B300" s="6"/>
      <c r="C300" s="7"/>
      <c r="D300" s="6"/>
      <c r="E300" s="6"/>
      <c r="F300" s="6"/>
      <c r="G300" s="6"/>
      <c r="H300" s="6"/>
      <c r="I300" s="6"/>
      <c r="J300" s="6"/>
      <c r="K300" s="6"/>
      <c r="L300" s="6"/>
      <c r="M300" s="6"/>
      <c r="N300" s="6"/>
      <c r="O300" s="6"/>
      <c r="P300" s="4"/>
      <c r="Q300" s="6"/>
      <c r="R300" s="6"/>
      <c r="S300" s="6"/>
      <c r="T300" s="6"/>
      <c r="U300" s="6"/>
      <c r="V300" s="6"/>
      <c r="W300" s="6"/>
      <c r="X300" s="6"/>
      <c r="Y300" s="6"/>
      <c r="Z300" s="6"/>
    </row>
    <row r="301" spans="1:26" ht="15.75" customHeight="1" x14ac:dyDescent="0.25">
      <c r="A301" s="6"/>
      <c r="B301" s="6"/>
      <c r="C301" s="7"/>
      <c r="D301" s="6"/>
      <c r="E301" s="6"/>
      <c r="F301" s="6"/>
      <c r="G301" s="6"/>
      <c r="H301" s="6"/>
      <c r="I301" s="6"/>
      <c r="J301" s="6"/>
      <c r="K301" s="6"/>
      <c r="L301" s="6"/>
      <c r="M301" s="6"/>
      <c r="N301" s="6"/>
      <c r="O301" s="6"/>
      <c r="P301" s="4"/>
      <c r="Q301" s="6"/>
      <c r="R301" s="6"/>
      <c r="S301" s="6"/>
      <c r="T301" s="6"/>
      <c r="U301" s="6"/>
      <c r="V301" s="6"/>
      <c r="W301" s="6"/>
      <c r="X301" s="6"/>
      <c r="Y301" s="6"/>
      <c r="Z301" s="6"/>
    </row>
    <row r="302" spans="1:26" ht="15.75" customHeight="1" x14ac:dyDescent="0.25">
      <c r="A302" s="6"/>
      <c r="B302" s="6"/>
      <c r="C302" s="7"/>
      <c r="D302" s="6"/>
      <c r="E302" s="6"/>
      <c r="F302" s="6"/>
      <c r="G302" s="6"/>
      <c r="H302" s="6"/>
      <c r="I302" s="6"/>
      <c r="J302" s="6"/>
      <c r="K302" s="6"/>
      <c r="L302" s="6"/>
      <c r="M302" s="6"/>
      <c r="N302" s="6"/>
      <c r="O302" s="6"/>
      <c r="P302" s="4"/>
      <c r="Q302" s="6"/>
      <c r="R302" s="6"/>
      <c r="S302" s="6"/>
      <c r="T302" s="6"/>
      <c r="U302" s="6"/>
      <c r="V302" s="6"/>
      <c r="W302" s="6"/>
      <c r="X302" s="6"/>
      <c r="Y302" s="6"/>
      <c r="Z302" s="6"/>
    </row>
    <row r="303" spans="1:26" ht="15.75" customHeight="1" x14ac:dyDescent="0.25">
      <c r="A303" s="6"/>
      <c r="B303" s="6"/>
      <c r="C303" s="7"/>
      <c r="D303" s="6"/>
      <c r="E303" s="6"/>
      <c r="F303" s="6"/>
      <c r="G303" s="6"/>
      <c r="H303" s="6"/>
      <c r="I303" s="6"/>
      <c r="J303" s="6"/>
      <c r="K303" s="6"/>
      <c r="L303" s="6"/>
      <c r="M303" s="6"/>
      <c r="N303" s="6"/>
      <c r="O303" s="6"/>
      <c r="P303" s="4"/>
      <c r="Q303" s="6"/>
      <c r="R303" s="6"/>
      <c r="S303" s="6"/>
      <c r="T303" s="6"/>
      <c r="U303" s="6"/>
      <c r="V303" s="6"/>
      <c r="W303" s="6"/>
      <c r="X303" s="6"/>
      <c r="Y303" s="6"/>
      <c r="Z303" s="6"/>
    </row>
    <row r="304" spans="1:26" ht="15.75" customHeight="1" x14ac:dyDescent="0.25">
      <c r="A304" s="6"/>
      <c r="B304" s="6"/>
      <c r="C304" s="7"/>
      <c r="D304" s="6"/>
      <c r="E304" s="6"/>
      <c r="F304" s="6"/>
      <c r="G304" s="6"/>
      <c r="H304" s="6"/>
      <c r="I304" s="6"/>
      <c r="J304" s="6"/>
      <c r="K304" s="6"/>
      <c r="L304" s="6"/>
      <c r="M304" s="6"/>
      <c r="N304" s="6"/>
      <c r="O304" s="6"/>
      <c r="P304" s="4"/>
      <c r="Q304" s="6"/>
      <c r="R304" s="6"/>
      <c r="S304" s="6"/>
      <c r="T304" s="6"/>
      <c r="U304" s="6"/>
      <c r="V304" s="6"/>
      <c r="W304" s="6"/>
      <c r="X304" s="6"/>
      <c r="Y304" s="6"/>
      <c r="Z304" s="6"/>
    </row>
    <row r="305" spans="1:26" ht="15.75" customHeight="1" x14ac:dyDescent="0.25">
      <c r="A305" s="6"/>
      <c r="B305" s="6"/>
      <c r="C305" s="7"/>
      <c r="D305" s="6"/>
      <c r="E305" s="6"/>
      <c r="F305" s="6"/>
      <c r="G305" s="6"/>
      <c r="H305" s="6"/>
      <c r="I305" s="6"/>
      <c r="J305" s="6"/>
      <c r="K305" s="6"/>
      <c r="L305" s="6"/>
      <c r="M305" s="6"/>
      <c r="N305" s="6"/>
      <c r="O305" s="6"/>
      <c r="P305" s="4"/>
      <c r="Q305" s="6"/>
      <c r="R305" s="6"/>
      <c r="S305" s="6"/>
      <c r="T305" s="6"/>
      <c r="U305" s="6"/>
      <c r="V305" s="6"/>
      <c r="W305" s="6"/>
      <c r="X305" s="6"/>
      <c r="Y305" s="6"/>
      <c r="Z305" s="6"/>
    </row>
    <row r="306" spans="1:26" ht="15.75" customHeight="1" x14ac:dyDescent="0.25">
      <c r="A306" s="6"/>
      <c r="B306" s="6"/>
      <c r="C306" s="7"/>
      <c r="D306" s="6"/>
      <c r="E306" s="6"/>
      <c r="F306" s="6"/>
      <c r="G306" s="6"/>
      <c r="H306" s="6"/>
      <c r="I306" s="6"/>
      <c r="J306" s="6"/>
      <c r="K306" s="6"/>
      <c r="L306" s="6"/>
      <c r="M306" s="6"/>
      <c r="N306" s="6"/>
      <c r="O306" s="6"/>
      <c r="P306" s="4"/>
      <c r="Q306" s="6"/>
      <c r="R306" s="6"/>
      <c r="S306" s="6"/>
      <c r="T306" s="6"/>
      <c r="U306" s="6"/>
      <c r="V306" s="6"/>
      <c r="W306" s="6"/>
      <c r="X306" s="6"/>
      <c r="Y306" s="6"/>
      <c r="Z306" s="6"/>
    </row>
    <row r="307" spans="1:26" ht="15.75" customHeight="1" x14ac:dyDescent="0.25">
      <c r="A307" s="6"/>
      <c r="B307" s="6"/>
      <c r="C307" s="7"/>
      <c r="D307" s="6"/>
      <c r="E307" s="6"/>
      <c r="F307" s="6"/>
      <c r="G307" s="6"/>
      <c r="H307" s="6"/>
      <c r="I307" s="6"/>
      <c r="J307" s="6"/>
      <c r="K307" s="6"/>
      <c r="L307" s="6"/>
      <c r="M307" s="6"/>
      <c r="N307" s="6"/>
      <c r="O307" s="6"/>
      <c r="P307" s="4"/>
      <c r="Q307" s="6"/>
      <c r="R307" s="6"/>
      <c r="S307" s="6"/>
      <c r="T307" s="6"/>
      <c r="U307" s="6"/>
      <c r="V307" s="6"/>
      <c r="W307" s="6"/>
      <c r="X307" s="6"/>
      <c r="Y307" s="6"/>
      <c r="Z307" s="6"/>
    </row>
    <row r="308" spans="1:26" ht="15.75" customHeight="1" x14ac:dyDescent="0.25">
      <c r="A308" s="6"/>
      <c r="B308" s="6"/>
      <c r="C308" s="7"/>
      <c r="D308" s="6"/>
      <c r="E308" s="6"/>
      <c r="F308" s="6"/>
      <c r="G308" s="6"/>
      <c r="H308" s="6"/>
      <c r="I308" s="6"/>
      <c r="J308" s="6"/>
      <c r="K308" s="6"/>
      <c r="L308" s="6"/>
      <c r="M308" s="6"/>
      <c r="N308" s="6"/>
      <c r="O308" s="6"/>
      <c r="P308" s="4"/>
      <c r="Q308" s="6"/>
      <c r="R308" s="6"/>
      <c r="S308" s="6"/>
      <c r="T308" s="6"/>
      <c r="U308" s="6"/>
      <c r="V308" s="6"/>
      <c r="W308" s="6"/>
      <c r="X308" s="6"/>
      <c r="Y308" s="6"/>
      <c r="Z308" s="6"/>
    </row>
    <row r="309" spans="1:26" ht="15.75" customHeight="1" x14ac:dyDescent="0.25">
      <c r="A309" s="6"/>
      <c r="B309" s="6"/>
      <c r="C309" s="7"/>
      <c r="D309" s="6"/>
      <c r="E309" s="6"/>
      <c r="F309" s="6"/>
      <c r="G309" s="6"/>
      <c r="H309" s="6"/>
      <c r="I309" s="6"/>
      <c r="J309" s="6"/>
      <c r="K309" s="6"/>
      <c r="L309" s="6"/>
      <c r="M309" s="6"/>
      <c r="N309" s="6"/>
      <c r="O309" s="6"/>
      <c r="P309" s="4"/>
      <c r="Q309" s="6"/>
      <c r="R309" s="6"/>
      <c r="S309" s="6"/>
      <c r="T309" s="6"/>
      <c r="U309" s="6"/>
      <c r="V309" s="6"/>
      <c r="W309" s="6"/>
      <c r="X309" s="6"/>
      <c r="Y309" s="6"/>
      <c r="Z309" s="6"/>
    </row>
    <row r="310" spans="1:26" ht="15.75" customHeight="1" x14ac:dyDescent="0.25">
      <c r="A310" s="6"/>
      <c r="B310" s="6"/>
      <c r="C310" s="7"/>
      <c r="D310" s="6"/>
      <c r="E310" s="6"/>
      <c r="F310" s="6"/>
      <c r="G310" s="6"/>
      <c r="H310" s="6"/>
      <c r="I310" s="6"/>
      <c r="J310" s="6"/>
      <c r="K310" s="6"/>
      <c r="L310" s="6"/>
      <c r="M310" s="6"/>
      <c r="N310" s="6"/>
      <c r="O310" s="6"/>
      <c r="P310" s="4"/>
      <c r="Q310" s="6"/>
      <c r="R310" s="6"/>
      <c r="S310" s="6"/>
      <c r="T310" s="6"/>
      <c r="U310" s="6"/>
      <c r="V310" s="6"/>
      <c r="W310" s="6"/>
      <c r="X310" s="6"/>
      <c r="Y310" s="6"/>
      <c r="Z310" s="6"/>
    </row>
    <row r="311" spans="1:26" ht="15.75" customHeight="1" x14ac:dyDescent="0.25">
      <c r="A311" s="6"/>
      <c r="B311" s="6"/>
      <c r="C311" s="7"/>
      <c r="D311" s="6"/>
      <c r="E311" s="6"/>
      <c r="F311" s="6"/>
      <c r="G311" s="6"/>
      <c r="H311" s="6"/>
      <c r="I311" s="6"/>
      <c r="J311" s="6"/>
      <c r="K311" s="6"/>
      <c r="L311" s="6"/>
      <c r="M311" s="6"/>
      <c r="N311" s="6"/>
      <c r="O311" s="6"/>
      <c r="P311" s="4"/>
      <c r="Q311" s="6"/>
      <c r="R311" s="6"/>
      <c r="S311" s="6"/>
      <c r="T311" s="6"/>
      <c r="U311" s="6"/>
      <c r="V311" s="6"/>
      <c r="W311" s="6"/>
      <c r="X311" s="6"/>
      <c r="Y311" s="6"/>
      <c r="Z311" s="6"/>
    </row>
    <row r="312" spans="1:26" ht="15.75" customHeight="1" x14ac:dyDescent="0.25">
      <c r="A312" s="6"/>
      <c r="B312" s="6"/>
      <c r="C312" s="7"/>
      <c r="D312" s="6"/>
      <c r="E312" s="6"/>
      <c r="F312" s="6"/>
      <c r="G312" s="6"/>
      <c r="H312" s="6"/>
      <c r="I312" s="6"/>
      <c r="J312" s="6"/>
      <c r="K312" s="6"/>
      <c r="L312" s="6"/>
      <c r="M312" s="6"/>
      <c r="N312" s="6"/>
      <c r="O312" s="6"/>
      <c r="P312" s="4"/>
      <c r="Q312" s="6"/>
      <c r="R312" s="6"/>
      <c r="S312" s="6"/>
      <c r="T312" s="6"/>
      <c r="U312" s="6"/>
      <c r="V312" s="6"/>
      <c r="W312" s="6"/>
      <c r="X312" s="6"/>
      <c r="Y312" s="6"/>
      <c r="Z312" s="6"/>
    </row>
    <row r="313" spans="1:26" ht="15.75" customHeight="1" x14ac:dyDescent="0.25">
      <c r="A313" s="6"/>
      <c r="B313" s="6"/>
      <c r="C313" s="7"/>
      <c r="D313" s="6"/>
      <c r="E313" s="6"/>
      <c r="F313" s="6"/>
      <c r="G313" s="6"/>
      <c r="H313" s="6"/>
      <c r="I313" s="6"/>
      <c r="J313" s="6"/>
      <c r="K313" s="6"/>
      <c r="L313" s="6"/>
      <c r="M313" s="6"/>
      <c r="N313" s="6"/>
      <c r="O313" s="6"/>
      <c r="P313" s="4"/>
      <c r="Q313" s="6"/>
      <c r="R313" s="6"/>
      <c r="S313" s="6"/>
      <c r="T313" s="6"/>
      <c r="U313" s="6"/>
      <c r="V313" s="6"/>
      <c r="W313" s="6"/>
      <c r="X313" s="6"/>
      <c r="Y313" s="6"/>
      <c r="Z313" s="6"/>
    </row>
    <row r="314" spans="1:26" ht="15.75" customHeight="1" x14ac:dyDescent="0.25">
      <c r="A314" s="6"/>
      <c r="B314" s="6"/>
      <c r="C314" s="7"/>
      <c r="D314" s="6"/>
      <c r="E314" s="6"/>
      <c r="F314" s="6"/>
      <c r="G314" s="6"/>
      <c r="H314" s="6"/>
      <c r="I314" s="6"/>
      <c r="J314" s="6"/>
      <c r="K314" s="6"/>
      <c r="L314" s="6"/>
      <c r="M314" s="6"/>
      <c r="N314" s="6"/>
      <c r="O314" s="6"/>
      <c r="P314" s="4"/>
      <c r="Q314" s="6"/>
      <c r="R314" s="6"/>
      <c r="S314" s="6"/>
      <c r="T314" s="6"/>
      <c r="U314" s="6"/>
      <c r="V314" s="6"/>
      <c r="W314" s="6"/>
      <c r="X314" s="6"/>
      <c r="Y314" s="6"/>
      <c r="Z314" s="6"/>
    </row>
    <row r="315" spans="1:26" ht="15.75" customHeight="1" x14ac:dyDescent="0.25">
      <c r="A315" s="6"/>
      <c r="B315" s="6"/>
      <c r="C315" s="7"/>
      <c r="D315" s="6"/>
      <c r="E315" s="6"/>
      <c r="F315" s="6"/>
      <c r="G315" s="6"/>
      <c r="H315" s="6"/>
      <c r="I315" s="6"/>
      <c r="J315" s="6"/>
      <c r="K315" s="6"/>
      <c r="L315" s="6"/>
      <c r="M315" s="6"/>
      <c r="N315" s="6"/>
      <c r="O315" s="6"/>
      <c r="P315" s="4"/>
      <c r="Q315" s="6"/>
      <c r="R315" s="6"/>
      <c r="S315" s="6"/>
      <c r="T315" s="6"/>
      <c r="U315" s="6"/>
      <c r="V315" s="6"/>
      <c r="W315" s="6"/>
      <c r="X315" s="6"/>
      <c r="Y315" s="6"/>
      <c r="Z315" s="6"/>
    </row>
    <row r="316" spans="1:26" ht="15.75" customHeight="1" x14ac:dyDescent="0.25">
      <c r="A316" s="6"/>
      <c r="B316" s="6"/>
      <c r="C316" s="7"/>
      <c r="D316" s="6"/>
      <c r="E316" s="6"/>
      <c r="F316" s="6"/>
      <c r="G316" s="6"/>
      <c r="H316" s="6"/>
      <c r="I316" s="6"/>
      <c r="J316" s="6"/>
      <c r="K316" s="6"/>
      <c r="L316" s="6"/>
      <c r="M316" s="6"/>
      <c r="N316" s="6"/>
      <c r="O316" s="6"/>
      <c r="P316" s="4"/>
      <c r="Q316" s="6"/>
      <c r="R316" s="6"/>
      <c r="S316" s="6"/>
      <c r="T316" s="6"/>
      <c r="U316" s="6"/>
      <c r="V316" s="6"/>
      <c r="W316" s="6"/>
      <c r="X316" s="6"/>
      <c r="Y316" s="6"/>
      <c r="Z316" s="6"/>
    </row>
    <row r="317" spans="1:26" ht="15.75" customHeight="1" x14ac:dyDescent="0.25">
      <c r="A317" s="6"/>
      <c r="B317" s="6"/>
      <c r="C317" s="7"/>
      <c r="D317" s="6"/>
      <c r="E317" s="6"/>
      <c r="F317" s="6"/>
      <c r="G317" s="6"/>
      <c r="H317" s="6"/>
      <c r="I317" s="6"/>
      <c r="J317" s="6"/>
      <c r="K317" s="6"/>
      <c r="L317" s="6"/>
      <c r="M317" s="6"/>
      <c r="N317" s="6"/>
      <c r="O317" s="6"/>
      <c r="P317" s="4"/>
      <c r="Q317" s="6"/>
      <c r="R317" s="6"/>
      <c r="S317" s="6"/>
      <c r="T317" s="6"/>
      <c r="U317" s="6"/>
      <c r="V317" s="6"/>
      <c r="W317" s="6"/>
      <c r="X317" s="6"/>
      <c r="Y317" s="6"/>
      <c r="Z317" s="6"/>
    </row>
    <row r="318" spans="1:26" ht="15.75" customHeight="1" x14ac:dyDescent="0.25">
      <c r="A318" s="6"/>
      <c r="B318" s="6"/>
      <c r="C318" s="7"/>
      <c r="D318" s="6"/>
      <c r="E318" s="6"/>
      <c r="F318" s="6"/>
      <c r="G318" s="6"/>
      <c r="H318" s="6"/>
      <c r="I318" s="6"/>
      <c r="J318" s="6"/>
      <c r="K318" s="6"/>
      <c r="L318" s="6"/>
      <c r="M318" s="6"/>
      <c r="N318" s="6"/>
      <c r="O318" s="6"/>
      <c r="P318" s="4"/>
      <c r="Q318" s="6"/>
      <c r="R318" s="6"/>
      <c r="S318" s="6"/>
      <c r="T318" s="6"/>
      <c r="U318" s="6"/>
      <c r="V318" s="6"/>
      <c r="W318" s="6"/>
      <c r="X318" s="6"/>
      <c r="Y318" s="6"/>
      <c r="Z318" s="6"/>
    </row>
    <row r="319" spans="1:26" ht="15.75" customHeight="1" x14ac:dyDescent="0.25">
      <c r="A319" s="6"/>
      <c r="B319" s="6"/>
      <c r="C319" s="7"/>
      <c r="D319" s="6"/>
      <c r="E319" s="6"/>
      <c r="F319" s="6"/>
      <c r="G319" s="6"/>
      <c r="H319" s="6"/>
      <c r="I319" s="6"/>
      <c r="J319" s="6"/>
      <c r="K319" s="6"/>
      <c r="L319" s="6"/>
      <c r="M319" s="6"/>
      <c r="N319" s="6"/>
      <c r="O319" s="6"/>
      <c r="P319" s="4"/>
      <c r="Q319" s="6"/>
      <c r="R319" s="6"/>
      <c r="S319" s="6"/>
      <c r="T319" s="6"/>
      <c r="U319" s="6"/>
      <c r="V319" s="6"/>
      <c r="W319" s="6"/>
      <c r="X319" s="6"/>
      <c r="Y319" s="6"/>
      <c r="Z319" s="6"/>
    </row>
    <row r="320" spans="1:26" ht="15.75" customHeight="1" x14ac:dyDescent="0.25">
      <c r="A320" s="6"/>
      <c r="B320" s="6"/>
      <c r="C320" s="7"/>
      <c r="D320" s="6"/>
      <c r="E320" s="6"/>
      <c r="F320" s="6"/>
      <c r="G320" s="6"/>
      <c r="H320" s="6"/>
      <c r="I320" s="6"/>
      <c r="J320" s="6"/>
      <c r="K320" s="6"/>
      <c r="L320" s="6"/>
      <c r="M320" s="6"/>
      <c r="N320" s="6"/>
      <c r="O320" s="6"/>
      <c r="P320" s="4"/>
      <c r="Q320" s="6"/>
      <c r="R320" s="6"/>
      <c r="S320" s="6"/>
      <c r="T320" s="6"/>
      <c r="U320" s="6"/>
      <c r="V320" s="6"/>
      <c r="W320" s="6"/>
      <c r="X320" s="6"/>
      <c r="Y320" s="6"/>
      <c r="Z320" s="6"/>
    </row>
    <row r="321" spans="1:26" ht="15.75" customHeight="1" x14ac:dyDescent="0.25">
      <c r="A321" s="6"/>
      <c r="B321" s="6"/>
      <c r="C321" s="7"/>
      <c r="D321" s="6"/>
      <c r="E321" s="6"/>
      <c r="F321" s="6"/>
      <c r="G321" s="6"/>
      <c r="H321" s="6"/>
      <c r="I321" s="6"/>
      <c r="J321" s="6"/>
      <c r="K321" s="6"/>
      <c r="L321" s="6"/>
      <c r="M321" s="6"/>
      <c r="N321" s="6"/>
      <c r="O321" s="6"/>
      <c r="P321" s="4"/>
      <c r="Q321" s="6"/>
      <c r="R321" s="6"/>
      <c r="S321" s="6"/>
      <c r="T321" s="6"/>
      <c r="U321" s="6"/>
      <c r="V321" s="6"/>
      <c r="W321" s="6"/>
      <c r="X321" s="6"/>
      <c r="Y321" s="6"/>
      <c r="Z321" s="6"/>
    </row>
    <row r="322" spans="1:26" ht="15.75" customHeight="1" x14ac:dyDescent="0.25">
      <c r="A322" s="6"/>
      <c r="B322" s="6"/>
      <c r="C322" s="7"/>
      <c r="D322" s="6"/>
      <c r="E322" s="6"/>
      <c r="F322" s="6"/>
      <c r="G322" s="6"/>
      <c r="H322" s="6"/>
      <c r="I322" s="6"/>
      <c r="J322" s="6"/>
      <c r="K322" s="6"/>
      <c r="L322" s="6"/>
      <c r="M322" s="6"/>
      <c r="N322" s="6"/>
      <c r="O322" s="6"/>
      <c r="P322" s="4"/>
      <c r="Q322" s="6"/>
      <c r="R322" s="6"/>
      <c r="S322" s="6"/>
      <c r="T322" s="6"/>
      <c r="U322" s="6"/>
      <c r="V322" s="6"/>
      <c r="W322" s="6"/>
      <c r="X322" s="6"/>
      <c r="Y322" s="6"/>
      <c r="Z322" s="6"/>
    </row>
    <row r="323" spans="1:26" ht="15.75" customHeight="1" x14ac:dyDescent="0.25">
      <c r="A323" s="6"/>
      <c r="B323" s="6"/>
      <c r="C323" s="7"/>
      <c r="D323" s="6"/>
      <c r="E323" s="6"/>
      <c r="F323" s="6"/>
      <c r="G323" s="6"/>
      <c r="H323" s="6"/>
      <c r="I323" s="6"/>
      <c r="J323" s="6"/>
      <c r="K323" s="6"/>
      <c r="L323" s="6"/>
      <c r="M323" s="6"/>
      <c r="N323" s="6"/>
      <c r="O323" s="6"/>
      <c r="P323" s="4"/>
      <c r="Q323" s="6"/>
      <c r="R323" s="6"/>
      <c r="S323" s="6"/>
      <c r="T323" s="6"/>
      <c r="U323" s="6"/>
      <c r="V323" s="6"/>
      <c r="W323" s="6"/>
      <c r="X323" s="6"/>
      <c r="Y323" s="6"/>
      <c r="Z323" s="6"/>
    </row>
    <row r="324" spans="1:26" ht="15.75" customHeight="1" x14ac:dyDescent="0.25">
      <c r="A324" s="6"/>
      <c r="B324" s="6"/>
      <c r="C324" s="7"/>
      <c r="D324" s="6"/>
      <c r="E324" s="6"/>
      <c r="F324" s="6"/>
      <c r="G324" s="6"/>
      <c r="H324" s="6"/>
      <c r="I324" s="6"/>
      <c r="J324" s="6"/>
      <c r="K324" s="6"/>
      <c r="L324" s="6"/>
      <c r="M324" s="6"/>
      <c r="N324" s="6"/>
      <c r="O324" s="6"/>
      <c r="P324" s="4"/>
      <c r="Q324" s="6"/>
      <c r="R324" s="6"/>
      <c r="S324" s="6"/>
      <c r="T324" s="6"/>
      <c r="U324" s="6"/>
      <c r="V324" s="6"/>
      <c r="W324" s="6"/>
      <c r="X324" s="6"/>
      <c r="Y324" s="6"/>
      <c r="Z324" s="6"/>
    </row>
    <row r="325" spans="1:26" ht="15.75" customHeight="1" x14ac:dyDescent="0.25">
      <c r="A325" s="6"/>
      <c r="B325" s="6"/>
      <c r="C325" s="7"/>
      <c r="D325" s="6"/>
      <c r="E325" s="6"/>
      <c r="F325" s="6"/>
      <c r="G325" s="6"/>
      <c r="H325" s="6"/>
      <c r="I325" s="6"/>
      <c r="J325" s="6"/>
      <c r="K325" s="6"/>
      <c r="L325" s="6"/>
      <c r="M325" s="6"/>
      <c r="N325" s="6"/>
      <c r="O325" s="6"/>
      <c r="P325" s="4"/>
      <c r="Q325" s="6"/>
      <c r="R325" s="6"/>
      <c r="S325" s="6"/>
      <c r="T325" s="6"/>
      <c r="U325" s="6"/>
      <c r="V325" s="6"/>
      <c r="W325" s="6"/>
      <c r="X325" s="6"/>
      <c r="Y325" s="6"/>
      <c r="Z325" s="6"/>
    </row>
    <row r="326" spans="1:26" ht="15.75" customHeight="1" x14ac:dyDescent="0.25">
      <c r="A326" s="6"/>
      <c r="B326" s="6"/>
      <c r="C326" s="7"/>
      <c r="D326" s="6"/>
      <c r="E326" s="6"/>
      <c r="F326" s="6"/>
      <c r="G326" s="6"/>
      <c r="H326" s="6"/>
      <c r="I326" s="6"/>
      <c r="J326" s="6"/>
      <c r="K326" s="6"/>
      <c r="L326" s="6"/>
      <c r="M326" s="6"/>
      <c r="N326" s="6"/>
      <c r="O326" s="6"/>
      <c r="P326" s="4"/>
      <c r="Q326" s="6"/>
      <c r="R326" s="6"/>
      <c r="S326" s="6"/>
      <c r="T326" s="6"/>
      <c r="U326" s="6"/>
      <c r="V326" s="6"/>
      <c r="W326" s="6"/>
      <c r="X326" s="6"/>
      <c r="Y326" s="6"/>
      <c r="Z326" s="6"/>
    </row>
    <row r="327" spans="1:26" ht="15.75" customHeight="1" x14ac:dyDescent="0.25">
      <c r="A327" s="6"/>
      <c r="B327" s="6"/>
      <c r="C327" s="7"/>
      <c r="D327" s="6"/>
      <c r="E327" s="6"/>
      <c r="F327" s="6"/>
      <c r="G327" s="6"/>
      <c r="H327" s="6"/>
      <c r="I327" s="6"/>
      <c r="J327" s="6"/>
      <c r="K327" s="6"/>
      <c r="L327" s="6"/>
      <c r="M327" s="6"/>
      <c r="N327" s="6"/>
      <c r="O327" s="6"/>
      <c r="P327" s="4"/>
      <c r="Q327" s="6"/>
      <c r="R327" s="6"/>
      <c r="S327" s="6"/>
      <c r="T327" s="6"/>
      <c r="U327" s="6"/>
      <c r="V327" s="6"/>
      <c r="W327" s="6"/>
      <c r="X327" s="6"/>
      <c r="Y327" s="6"/>
      <c r="Z327" s="6"/>
    </row>
    <row r="328" spans="1:26" ht="15.75" customHeight="1" x14ac:dyDescent="0.25">
      <c r="A328" s="6"/>
      <c r="B328" s="6"/>
      <c r="C328" s="7"/>
      <c r="D328" s="6"/>
      <c r="E328" s="6"/>
      <c r="F328" s="6"/>
      <c r="G328" s="6"/>
      <c r="H328" s="6"/>
      <c r="I328" s="6"/>
      <c r="J328" s="6"/>
      <c r="K328" s="6"/>
      <c r="L328" s="6"/>
      <c r="M328" s="6"/>
      <c r="N328" s="6"/>
      <c r="O328" s="6"/>
      <c r="P328" s="4"/>
      <c r="Q328" s="6"/>
      <c r="R328" s="6"/>
      <c r="S328" s="6"/>
      <c r="T328" s="6"/>
      <c r="U328" s="6"/>
      <c r="V328" s="6"/>
      <c r="W328" s="6"/>
      <c r="X328" s="6"/>
      <c r="Y328" s="6"/>
      <c r="Z328" s="6"/>
    </row>
    <row r="329" spans="1:26" ht="15.75" customHeight="1" x14ac:dyDescent="0.25">
      <c r="A329" s="6"/>
      <c r="B329" s="6"/>
      <c r="C329" s="7"/>
      <c r="D329" s="6"/>
      <c r="E329" s="6"/>
      <c r="F329" s="6"/>
      <c r="G329" s="6"/>
      <c r="H329" s="6"/>
      <c r="I329" s="6"/>
      <c r="J329" s="6"/>
      <c r="K329" s="6"/>
      <c r="L329" s="6"/>
      <c r="M329" s="6"/>
      <c r="N329" s="6"/>
      <c r="O329" s="6"/>
      <c r="P329" s="4"/>
      <c r="Q329" s="6"/>
      <c r="R329" s="6"/>
      <c r="S329" s="6"/>
      <c r="T329" s="6"/>
      <c r="U329" s="6"/>
      <c r="V329" s="6"/>
      <c r="W329" s="6"/>
      <c r="X329" s="6"/>
      <c r="Y329" s="6"/>
      <c r="Z329" s="6"/>
    </row>
    <row r="330" spans="1:26" ht="15.75" customHeight="1" x14ac:dyDescent="0.25">
      <c r="A330" s="6"/>
      <c r="B330" s="6"/>
      <c r="C330" s="7"/>
      <c r="D330" s="6"/>
      <c r="E330" s="6"/>
      <c r="F330" s="6"/>
      <c r="G330" s="6"/>
      <c r="H330" s="6"/>
      <c r="I330" s="6"/>
      <c r="J330" s="6"/>
      <c r="K330" s="6"/>
      <c r="L330" s="6"/>
      <c r="M330" s="6"/>
      <c r="N330" s="6"/>
      <c r="O330" s="6"/>
      <c r="P330" s="4"/>
      <c r="Q330" s="6"/>
      <c r="R330" s="6"/>
      <c r="S330" s="6"/>
      <c r="T330" s="6"/>
      <c r="U330" s="6"/>
      <c r="V330" s="6"/>
      <c r="W330" s="6"/>
      <c r="X330" s="6"/>
      <c r="Y330" s="6"/>
      <c r="Z330" s="6"/>
    </row>
    <row r="331" spans="1:26" ht="15.75" customHeight="1" x14ac:dyDescent="0.25">
      <c r="A331" s="6"/>
      <c r="B331" s="6"/>
      <c r="C331" s="7"/>
      <c r="D331" s="6"/>
      <c r="E331" s="6"/>
      <c r="F331" s="6"/>
      <c r="G331" s="6"/>
      <c r="H331" s="6"/>
      <c r="I331" s="6"/>
      <c r="J331" s="6"/>
      <c r="K331" s="6"/>
      <c r="L331" s="6"/>
      <c r="M331" s="6"/>
      <c r="N331" s="6"/>
      <c r="O331" s="6"/>
      <c r="P331" s="4"/>
      <c r="Q331" s="6"/>
      <c r="R331" s="6"/>
      <c r="S331" s="6"/>
      <c r="T331" s="6"/>
      <c r="U331" s="6"/>
      <c r="V331" s="6"/>
      <c r="W331" s="6"/>
      <c r="X331" s="6"/>
      <c r="Y331" s="6"/>
      <c r="Z331" s="6"/>
    </row>
    <row r="332" spans="1:26" ht="15.75" customHeight="1" x14ac:dyDescent="0.25">
      <c r="A332" s="6"/>
      <c r="B332" s="6"/>
      <c r="C332" s="7"/>
      <c r="D332" s="6"/>
      <c r="E332" s="6"/>
      <c r="F332" s="6"/>
      <c r="G332" s="6"/>
      <c r="H332" s="6"/>
      <c r="I332" s="6"/>
      <c r="J332" s="6"/>
      <c r="K332" s="6"/>
      <c r="L332" s="6"/>
      <c r="M332" s="6"/>
      <c r="N332" s="6"/>
      <c r="O332" s="6"/>
      <c r="P332" s="4"/>
      <c r="Q332" s="6"/>
      <c r="R332" s="6"/>
      <c r="S332" s="6"/>
      <c r="T332" s="6"/>
      <c r="U332" s="6"/>
      <c r="V332" s="6"/>
      <c r="W332" s="6"/>
      <c r="X332" s="6"/>
      <c r="Y332" s="6"/>
      <c r="Z332" s="6"/>
    </row>
    <row r="333" spans="1:26" ht="15.75" customHeight="1" x14ac:dyDescent="0.25">
      <c r="A333" s="6"/>
      <c r="B333" s="6"/>
      <c r="C333" s="7"/>
      <c r="D333" s="6"/>
      <c r="E333" s="6"/>
      <c r="F333" s="6"/>
      <c r="G333" s="6"/>
      <c r="H333" s="6"/>
      <c r="I333" s="6"/>
      <c r="J333" s="6"/>
      <c r="K333" s="6"/>
      <c r="L333" s="6"/>
      <c r="M333" s="6"/>
      <c r="N333" s="6"/>
      <c r="O333" s="6"/>
      <c r="P333" s="4"/>
      <c r="Q333" s="6"/>
      <c r="R333" s="6"/>
      <c r="S333" s="6"/>
      <c r="T333" s="6"/>
      <c r="U333" s="6"/>
      <c r="V333" s="6"/>
      <c r="W333" s="6"/>
      <c r="X333" s="6"/>
      <c r="Y333" s="6"/>
      <c r="Z333" s="6"/>
    </row>
    <row r="334" spans="1:26" ht="15.75" customHeight="1" x14ac:dyDescent="0.25">
      <c r="A334" s="6"/>
      <c r="B334" s="6"/>
      <c r="C334" s="7"/>
      <c r="D334" s="6"/>
      <c r="E334" s="6"/>
      <c r="F334" s="6"/>
      <c r="G334" s="6"/>
      <c r="H334" s="6"/>
      <c r="I334" s="6"/>
      <c r="J334" s="6"/>
      <c r="K334" s="6"/>
      <c r="L334" s="6"/>
      <c r="M334" s="6"/>
      <c r="N334" s="6"/>
      <c r="O334" s="6"/>
      <c r="P334" s="4"/>
      <c r="Q334" s="6"/>
      <c r="R334" s="6"/>
      <c r="S334" s="6"/>
      <c r="T334" s="6"/>
      <c r="U334" s="6"/>
      <c r="V334" s="6"/>
      <c r="W334" s="6"/>
      <c r="X334" s="6"/>
      <c r="Y334" s="6"/>
      <c r="Z334" s="6"/>
    </row>
    <row r="335" spans="1:26" ht="15.75" customHeight="1" x14ac:dyDescent="0.25">
      <c r="A335" s="6"/>
      <c r="B335" s="6"/>
      <c r="C335" s="7"/>
      <c r="D335" s="6"/>
      <c r="E335" s="6"/>
      <c r="F335" s="6"/>
      <c r="G335" s="6"/>
      <c r="H335" s="6"/>
      <c r="I335" s="6"/>
      <c r="J335" s="6"/>
      <c r="K335" s="6"/>
      <c r="L335" s="6"/>
      <c r="M335" s="6"/>
      <c r="N335" s="6"/>
      <c r="O335" s="6"/>
      <c r="P335" s="4"/>
      <c r="Q335" s="6"/>
      <c r="R335" s="6"/>
      <c r="S335" s="6"/>
      <c r="T335" s="6"/>
      <c r="U335" s="6"/>
      <c r="V335" s="6"/>
      <c r="W335" s="6"/>
      <c r="X335" s="6"/>
      <c r="Y335" s="6"/>
      <c r="Z335" s="6"/>
    </row>
    <row r="336" spans="1:26" ht="15.75" customHeight="1" x14ac:dyDescent="0.25">
      <c r="A336" s="6"/>
      <c r="B336" s="6"/>
      <c r="C336" s="7"/>
      <c r="D336" s="6"/>
      <c r="E336" s="6"/>
      <c r="F336" s="6"/>
      <c r="G336" s="6"/>
      <c r="H336" s="6"/>
      <c r="I336" s="6"/>
      <c r="J336" s="6"/>
      <c r="K336" s="6"/>
      <c r="L336" s="6"/>
      <c r="M336" s="6"/>
      <c r="N336" s="6"/>
      <c r="O336" s="6"/>
      <c r="P336" s="4"/>
      <c r="Q336" s="6"/>
      <c r="R336" s="6"/>
      <c r="S336" s="6"/>
      <c r="T336" s="6"/>
      <c r="U336" s="6"/>
      <c r="V336" s="6"/>
      <c r="W336" s="6"/>
      <c r="X336" s="6"/>
      <c r="Y336" s="6"/>
      <c r="Z336" s="6"/>
    </row>
    <row r="337" spans="1:26" ht="15.75" customHeight="1" x14ac:dyDescent="0.25">
      <c r="A337" s="6"/>
      <c r="B337" s="6"/>
      <c r="C337" s="7"/>
      <c r="D337" s="6"/>
      <c r="E337" s="6"/>
      <c r="F337" s="6"/>
      <c r="G337" s="6"/>
      <c r="H337" s="6"/>
      <c r="I337" s="6"/>
      <c r="J337" s="6"/>
      <c r="K337" s="6"/>
      <c r="L337" s="6"/>
      <c r="M337" s="6"/>
      <c r="N337" s="6"/>
      <c r="O337" s="6"/>
      <c r="P337" s="4"/>
      <c r="Q337" s="6"/>
      <c r="R337" s="6"/>
      <c r="S337" s="6"/>
      <c r="T337" s="6"/>
      <c r="U337" s="6"/>
      <c r="V337" s="6"/>
      <c r="W337" s="6"/>
      <c r="X337" s="6"/>
      <c r="Y337" s="6"/>
      <c r="Z337" s="6"/>
    </row>
    <row r="338" spans="1:26" ht="15.75" customHeight="1" x14ac:dyDescent="0.25">
      <c r="A338" s="6"/>
      <c r="B338" s="6"/>
      <c r="C338" s="7"/>
      <c r="D338" s="6"/>
      <c r="E338" s="6"/>
      <c r="F338" s="6"/>
      <c r="G338" s="6"/>
      <c r="H338" s="6"/>
      <c r="I338" s="6"/>
      <c r="J338" s="6"/>
      <c r="K338" s="6"/>
      <c r="L338" s="6"/>
      <c r="M338" s="6"/>
      <c r="N338" s="6"/>
      <c r="O338" s="6"/>
      <c r="P338" s="4"/>
      <c r="Q338" s="6"/>
      <c r="R338" s="6"/>
      <c r="S338" s="6"/>
      <c r="T338" s="6"/>
      <c r="U338" s="6"/>
      <c r="V338" s="6"/>
      <c r="W338" s="6"/>
      <c r="X338" s="6"/>
      <c r="Y338" s="6"/>
      <c r="Z338" s="6"/>
    </row>
    <row r="339" spans="1:26" ht="15.75" customHeight="1" x14ac:dyDescent="0.25">
      <c r="A339" s="6"/>
      <c r="B339" s="6"/>
      <c r="C339" s="7"/>
      <c r="D339" s="6"/>
      <c r="E339" s="6"/>
      <c r="F339" s="6"/>
      <c r="G339" s="6"/>
      <c r="H339" s="6"/>
      <c r="I339" s="6"/>
      <c r="J339" s="6"/>
      <c r="K339" s="6"/>
      <c r="L339" s="6"/>
      <c r="M339" s="6"/>
      <c r="N339" s="6"/>
      <c r="O339" s="6"/>
      <c r="P339" s="4"/>
      <c r="Q339" s="6"/>
      <c r="R339" s="6"/>
      <c r="S339" s="6"/>
      <c r="T339" s="6"/>
      <c r="U339" s="6"/>
      <c r="V339" s="6"/>
      <c r="W339" s="6"/>
      <c r="X339" s="6"/>
      <c r="Y339" s="6"/>
      <c r="Z339" s="6"/>
    </row>
    <row r="340" spans="1:26" ht="15.75" customHeight="1" x14ac:dyDescent="0.25">
      <c r="A340" s="6"/>
      <c r="B340" s="6"/>
      <c r="C340" s="7"/>
      <c r="D340" s="6"/>
      <c r="E340" s="6"/>
      <c r="F340" s="6"/>
      <c r="G340" s="6"/>
      <c r="H340" s="6"/>
      <c r="I340" s="6"/>
      <c r="J340" s="6"/>
      <c r="K340" s="6"/>
      <c r="L340" s="6"/>
      <c r="M340" s="6"/>
      <c r="N340" s="6"/>
      <c r="O340" s="6"/>
      <c r="P340" s="4"/>
      <c r="Q340" s="6"/>
      <c r="R340" s="6"/>
      <c r="S340" s="6"/>
      <c r="T340" s="6"/>
      <c r="U340" s="6"/>
      <c r="V340" s="6"/>
      <c r="W340" s="6"/>
      <c r="X340" s="6"/>
      <c r="Y340" s="6"/>
      <c r="Z340" s="6"/>
    </row>
    <row r="341" spans="1:26" ht="15.75" customHeight="1" x14ac:dyDescent="0.25">
      <c r="A341" s="6"/>
      <c r="B341" s="6"/>
      <c r="C341" s="7"/>
      <c r="D341" s="6"/>
      <c r="E341" s="6"/>
      <c r="F341" s="6"/>
      <c r="G341" s="6"/>
      <c r="H341" s="6"/>
      <c r="I341" s="6"/>
      <c r="J341" s="6"/>
      <c r="K341" s="6"/>
      <c r="L341" s="6"/>
      <c r="M341" s="6"/>
      <c r="N341" s="6"/>
      <c r="O341" s="6"/>
      <c r="P341" s="4"/>
      <c r="Q341" s="6"/>
      <c r="R341" s="6"/>
      <c r="S341" s="6"/>
      <c r="T341" s="6"/>
      <c r="U341" s="6"/>
      <c r="V341" s="6"/>
      <c r="W341" s="6"/>
      <c r="X341" s="6"/>
      <c r="Y341" s="6"/>
      <c r="Z341" s="6"/>
    </row>
    <row r="342" spans="1:26" ht="15.75" customHeight="1" x14ac:dyDescent="0.25">
      <c r="A342" s="6"/>
      <c r="B342" s="6"/>
      <c r="C342" s="7"/>
      <c r="D342" s="6"/>
      <c r="E342" s="6"/>
      <c r="F342" s="6"/>
      <c r="G342" s="6"/>
      <c r="H342" s="6"/>
      <c r="I342" s="6"/>
      <c r="J342" s="6"/>
      <c r="K342" s="6"/>
      <c r="L342" s="6"/>
      <c r="M342" s="6"/>
      <c r="N342" s="6"/>
      <c r="O342" s="6"/>
      <c r="P342" s="4"/>
      <c r="Q342" s="6"/>
      <c r="R342" s="6"/>
      <c r="S342" s="6"/>
      <c r="T342" s="6"/>
      <c r="U342" s="6"/>
      <c r="V342" s="6"/>
      <c r="W342" s="6"/>
      <c r="X342" s="6"/>
      <c r="Y342" s="6"/>
      <c r="Z342" s="6"/>
    </row>
    <row r="343" spans="1:26" ht="15.75" customHeight="1" x14ac:dyDescent="0.25">
      <c r="A343" s="6"/>
      <c r="B343" s="6"/>
      <c r="C343" s="7"/>
      <c r="D343" s="6"/>
      <c r="E343" s="6"/>
      <c r="F343" s="6"/>
      <c r="G343" s="6"/>
      <c r="H343" s="6"/>
      <c r="I343" s="6"/>
      <c r="J343" s="6"/>
      <c r="K343" s="6"/>
      <c r="L343" s="6"/>
      <c r="M343" s="6"/>
      <c r="N343" s="6"/>
      <c r="O343" s="6"/>
      <c r="P343" s="4"/>
      <c r="Q343" s="6"/>
      <c r="R343" s="6"/>
      <c r="S343" s="6"/>
      <c r="T343" s="6"/>
      <c r="U343" s="6"/>
      <c r="V343" s="6"/>
      <c r="W343" s="6"/>
      <c r="X343" s="6"/>
      <c r="Y343" s="6"/>
      <c r="Z343" s="6"/>
    </row>
    <row r="344" spans="1:26" ht="15.75" customHeight="1" x14ac:dyDescent="0.25">
      <c r="A344" s="6"/>
      <c r="B344" s="6"/>
      <c r="C344" s="7"/>
      <c r="D344" s="6"/>
      <c r="E344" s="6"/>
      <c r="F344" s="6"/>
      <c r="G344" s="6"/>
      <c r="H344" s="6"/>
      <c r="I344" s="6"/>
      <c r="J344" s="6"/>
      <c r="K344" s="6"/>
      <c r="L344" s="6"/>
      <c r="M344" s="6"/>
      <c r="N344" s="6"/>
      <c r="O344" s="6"/>
      <c r="P344" s="4"/>
      <c r="Q344" s="6"/>
      <c r="R344" s="6"/>
      <c r="S344" s="6"/>
      <c r="T344" s="6"/>
      <c r="U344" s="6"/>
      <c r="V344" s="6"/>
      <c r="W344" s="6"/>
      <c r="X344" s="6"/>
      <c r="Y344" s="6"/>
      <c r="Z344" s="6"/>
    </row>
    <row r="345" spans="1:26" ht="15.75" customHeight="1" x14ac:dyDescent="0.25">
      <c r="A345" s="6"/>
      <c r="B345" s="6"/>
      <c r="C345" s="7"/>
      <c r="D345" s="6"/>
      <c r="E345" s="6"/>
      <c r="F345" s="6"/>
      <c r="G345" s="6"/>
      <c r="H345" s="6"/>
      <c r="I345" s="6"/>
      <c r="J345" s="6"/>
      <c r="K345" s="6"/>
      <c r="L345" s="6"/>
      <c r="M345" s="6"/>
      <c r="N345" s="6"/>
      <c r="O345" s="6"/>
      <c r="P345" s="4"/>
      <c r="Q345" s="6"/>
      <c r="R345" s="6"/>
      <c r="S345" s="6"/>
      <c r="T345" s="6"/>
      <c r="U345" s="6"/>
      <c r="V345" s="6"/>
      <c r="W345" s="6"/>
      <c r="X345" s="6"/>
      <c r="Y345" s="6"/>
      <c r="Z345" s="6"/>
    </row>
    <row r="346" spans="1:26" ht="15.75" customHeight="1" x14ac:dyDescent="0.25">
      <c r="A346" s="6"/>
      <c r="B346" s="6"/>
      <c r="C346" s="7"/>
      <c r="D346" s="6"/>
      <c r="E346" s="6"/>
      <c r="F346" s="6"/>
      <c r="G346" s="6"/>
      <c r="H346" s="6"/>
      <c r="I346" s="6"/>
      <c r="J346" s="6"/>
      <c r="K346" s="6"/>
      <c r="L346" s="6"/>
      <c r="M346" s="6"/>
      <c r="N346" s="6"/>
      <c r="O346" s="6"/>
      <c r="P346" s="4"/>
      <c r="Q346" s="6"/>
      <c r="R346" s="6"/>
      <c r="S346" s="6"/>
      <c r="T346" s="6"/>
      <c r="U346" s="6"/>
      <c r="V346" s="6"/>
      <c r="W346" s="6"/>
      <c r="X346" s="6"/>
      <c r="Y346" s="6"/>
      <c r="Z346" s="6"/>
    </row>
    <row r="347" spans="1:26" ht="15.75" customHeight="1" x14ac:dyDescent="0.25">
      <c r="A347" s="6"/>
      <c r="B347" s="6"/>
      <c r="C347" s="7"/>
      <c r="D347" s="6"/>
      <c r="E347" s="6"/>
      <c r="F347" s="6"/>
      <c r="G347" s="6"/>
      <c r="H347" s="6"/>
      <c r="I347" s="6"/>
      <c r="J347" s="6"/>
      <c r="K347" s="6"/>
      <c r="L347" s="6"/>
      <c r="M347" s="6"/>
      <c r="N347" s="6"/>
      <c r="O347" s="6"/>
      <c r="P347" s="4"/>
      <c r="Q347" s="6"/>
      <c r="R347" s="6"/>
      <c r="S347" s="6"/>
      <c r="T347" s="6"/>
      <c r="U347" s="6"/>
      <c r="V347" s="6"/>
      <c r="W347" s="6"/>
      <c r="X347" s="6"/>
      <c r="Y347" s="6"/>
      <c r="Z347" s="6"/>
    </row>
    <row r="348" spans="1:26" ht="15.75" customHeight="1" x14ac:dyDescent="0.25">
      <c r="A348" s="6"/>
      <c r="B348" s="6"/>
      <c r="C348" s="7"/>
      <c r="D348" s="6"/>
      <c r="E348" s="6"/>
      <c r="F348" s="6"/>
      <c r="G348" s="6"/>
      <c r="H348" s="6"/>
      <c r="I348" s="6"/>
      <c r="J348" s="6"/>
      <c r="K348" s="6"/>
      <c r="L348" s="6"/>
      <c r="M348" s="6"/>
      <c r="N348" s="6"/>
      <c r="O348" s="6"/>
      <c r="P348" s="4"/>
      <c r="Q348" s="6"/>
      <c r="R348" s="6"/>
      <c r="S348" s="6"/>
      <c r="T348" s="6"/>
      <c r="U348" s="6"/>
      <c r="V348" s="6"/>
      <c r="W348" s="6"/>
      <c r="X348" s="6"/>
      <c r="Y348" s="6"/>
      <c r="Z348" s="6"/>
    </row>
    <row r="349" spans="1:26" ht="15.75" customHeight="1" x14ac:dyDescent="0.25">
      <c r="A349" s="6"/>
      <c r="B349" s="6"/>
      <c r="C349" s="7"/>
      <c r="D349" s="6"/>
      <c r="E349" s="6"/>
      <c r="F349" s="6"/>
      <c r="G349" s="6"/>
      <c r="H349" s="6"/>
      <c r="I349" s="6"/>
      <c r="J349" s="6"/>
      <c r="K349" s="6"/>
      <c r="L349" s="6"/>
      <c r="M349" s="6"/>
      <c r="N349" s="6"/>
      <c r="O349" s="6"/>
      <c r="P349" s="4"/>
      <c r="Q349" s="6"/>
      <c r="R349" s="6"/>
      <c r="S349" s="6"/>
      <c r="T349" s="6"/>
      <c r="U349" s="6"/>
      <c r="V349" s="6"/>
      <c r="W349" s="6"/>
      <c r="X349" s="6"/>
      <c r="Y349" s="6"/>
      <c r="Z349" s="6"/>
    </row>
    <row r="350" spans="1:26" ht="15.75" customHeight="1" x14ac:dyDescent="0.25">
      <c r="A350" s="6"/>
      <c r="B350" s="6"/>
      <c r="C350" s="7"/>
      <c r="D350" s="6"/>
      <c r="E350" s="6"/>
      <c r="F350" s="6"/>
      <c r="G350" s="6"/>
      <c r="H350" s="6"/>
      <c r="I350" s="6"/>
      <c r="J350" s="6"/>
      <c r="K350" s="6"/>
      <c r="L350" s="6"/>
      <c r="M350" s="6"/>
      <c r="N350" s="6"/>
      <c r="O350" s="6"/>
      <c r="P350" s="4"/>
      <c r="Q350" s="6"/>
      <c r="R350" s="6"/>
      <c r="S350" s="6"/>
      <c r="T350" s="6"/>
      <c r="U350" s="6"/>
      <c r="V350" s="6"/>
      <c r="W350" s="6"/>
      <c r="X350" s="6"/>
      <c r="Y350" s="6"/>
      <c r="Z350" s="6"/>
    </row>
    <row r="351" spans="1:26" ht="15.75" customHeight="1" x14ac:dyDescent="0.25">
      <c r="A351" s="6"/>
      <c r="B351" s="6"/>
      <c r="C351" s="7"/>
      <c r="D351" s="6"/>
      <c r="E351" s="6"/>
      <c r="F351" s="6"/>
      <c r="G351" s="6"/>
      <c r="H351" s="6"/>
      <c r="I351" s="6"/>
      <c r="J351" s="6"/>
      <c r="K351" s="6"/>
      <c r="L351" s="6"/>
      <c r="M351" s="6"/>
      <c r="N351" s="6"/>
      <c r="O351" s="6"/>
      <c r="P351" s="4"/>
      <c r="Q351" s="6"/>
      <c r="R351" s="6"/>
      <c r="S351" s="6"/>
      <c r="T351" s="6"/>
      <c r="U351" s="6"/>
      <c r="V351" s="6"/>
      <c r="W351" s="6"/>
      <c r="X351" s="6"/>
      <c r="Y351" s="6"/>
      <c r="Z351" s="6"/>
    </row>
    <row r="352" spans="1:26" ht="15.75" customHeight="1" x14ac:dyDescent="0.25">
      <c r="A352" s="6"/>
      <c r="B352" s="6"/>
      <c r="C352" s="7"/>
      <c r="D352" s="6"/>
      <c r="E352" s="6"/>
      <c r="F352" s="6"/>
      <c r="G352" s="6"/>
      <c r="H352" s="6"/>
      <c r="I352" s="6"/>
      <c r="J352" s="6"/>
      <c r="K352" s="6"/>
      <c r="L352" s="6"/>
      <c r="M352" s="6"/>
      <c r="N352" s="6"/>
      <c r="O352" s="6"/>
      <c r="P352" s="4"/>
      <c r="Q352" s="6"/>
      <c r="R352" s="6"/>
      <c r="S352" s="6"/>
      <c r="T352" s="6"/>
      <c r="U352" s="6"/>
      <c r="V352" s="6"/>
      <c r="W352" s="6"/>
      <c r="X352" s="6"/>
      <c r="Y352" s="6"/>
      <c r="Z352" s="6"/>
    </row>
    <row r="353" spans="1:26" ht="15.75" customHeight="1" x14ac:dyDescent="0.25">
      <c r="A353" s="6"/>
      <c r="B353" s="6"/>
      <c r="C353" s="7"/>
      <c r="D353" s="6"/>
      <c r="E353" s="6"/>
      <c r="F353" s="6"/>
      <c r="G353" s="6"/>
      <c r="H353" s="6"/>
      <c r="I353" s="6"/>
      <c r="J353" s="6"/>
      <c r="K353" s="6"/>
      <c r="L353" s="6"/>
      <c r="M353" s="6"/>
      <c r="N353" s="6"/>
      <c r="O353" s="6"/>
      <c r="P353" s="4"/>
      <c r="Q353" s="6"/>
      <c r="R353" s="6"/>
      <c r="S353" s="6"/>
      <c r="T353" s="6"/>
      <c r="U353" s="6"/>
      <c r="V353" s="6"/>
      <c r="W353" s="6"/>
      <c r="X353" s="6"/>
      <c r="Y353" s="6"/>
      <c r="Z353" s="6"/>
    </row>
    <row r="354" spans="1:26" ht="15.75" customHeight="1" x14ac:dyDescent="0.25">
      <c r="A354" s="6"/>
      <c r="B354" s="6"/>
      <c r="C354" s="7"/>
      <c r="D354" s="6"/>
      <c r="E354" s="6"/>
      <c r="F354" s="6"/>
      <c r="G354" s="6"/>
      <c r="H354" s="6"/>
      <c r="I354" s="6"/>
      <c r="J354" s="6"/>
      <c r="K354" s="6"/>
      <c r="L354" s="6"/>
      <c r="M354" s="6"/>
      <c r="N354" s="6"/>
      <c r="O354" s="6"/>
      <c r="P354" s="4"/>
      <c r="Q354" s="6"/>
      <c r="R354" s="6"/>
      <c r="S354" s="6"/>
      <c r="T354" s="6"/>
      <c r="U354" s="6"/>
      <c r="V354" s="6"/>
      <c r="W354" s="6"/>
      <c r="X354" s="6"/>
      <c r="Y354" s="6"/>
      <c r="Z354" s="6"/>
    </row>
    <row r="355" spans="1:26" ht="15.75" customHeight="1" x14ac:dyDescent="0.25">
      <c r="A355" s="6"/>
      <c r="B355" s="6"/>
      <c r="C355" s="7"/>
      <c r="D355" s="6"/>
      <c r="E355" s="6"/>
      <c r="F355" s="6"/>
      <c r="G355" s="6"/>
      <c r="H355" s="6"/>
      <c r="I355" s="6"/>
      <c r="J355" s="6"/>
      <c r="K355" s="6"/>
      <c r="L355" s="6"/>
      <c r="M355" s="6"/>
      <c r="N355" s="6"/>
      <c r="O355" s="6"/>
      <c r="P355" s="4"/>
      <c r="Q355" s="6"/>
      <c r="R355" s="6"/>
      <c r="S355" s="6"/>
      <c r="T355" s="6"/>
      <c r="U355" s="6"/>
      <c r="V355" s="6"/>
      <c r="W355" s="6"/>
      <c r="X355" s="6"/>
      <c r="Y355" s="6"/>
      <c r="Z355" s="6"/>
    </row>
    <row r="356" spans="1:26" ht="15.75" customHeight="1" x14ac:dyDescent="0.25">
      <c r="A356" s="6"/>
      <c r="B356" s="6"/>
      <c r="C356" s="7"/>
      <c r="D356" s="6"/>
      <c r="E356" s="6"/>
      <c r="F356" s="6"/>
      <c r="G356" s="6"/>
      <c r="H356" s="6"/>
      <c r="I356" s="6"/>
      <c r="J356" s="6"/>
      <c r="K356" s="6"/>
      <c r="L356" s="6"/>
      <c r="M356" s="6"/>
      <c r="N356" s="6"/>
      <c r="O356" s="6"/>
      <c r="P356" s="4"/>
      <c r="Q356" s="6"/>
      <c r="R356" s="6"/>
      <c r="S356" s="6"/>
      <c r="T356" s="6"/>
      <c r="U356" s="6"/>
      <c r="V356" s="6"/>
      <c r="W356" s="6"/>
      <c r="X356" s="6"/>
      <c r="Y356" s="6"/>
      <c r="Z356" s="6"/>
    </row>
    <row r="357" spans="1:26" ht="15.75" customHeight="1" x14ac:dyDescent="0.25">
      <c r="A357" s="6"/>
      <c r="B357" s="6"/>
      <c r="C357" s="7"/>
      <c r="D357" s="6"/>
      <c r="E357" s="6"/>
      <c r="F357" s="6"/>
      <c r="G357" s="6"/>
      <c r="H357" s="6"/>
      <c r="I357" s="6"/>
      <c r="J357" s="6"/>
      <c r="K357" s="6"/>
      <c r="L357" s="6"/>
      <c r="M357" s="6"/>
      <c r="N357" s="6"/>
      <c r="O357" s="6"/>
      <c r="P357" s="4"/>
      <c r="Q357" s="6"/>
      <c r="R357" s="6"/>
      <c r="S357" s="6"/>
      <c r="T357" s="6"/>
      <c r="U357" s="6"/>
      <c r="V357" s="6"/>
      <c r="W357" s="6"/>
      <c r="X357" s="6"/>
      <c r="Y357" s="6"/>
      <c r="Z357" s="6"/>
    </row>
    <row r="358" spans="1:26" ht="15.75" customHeight="1" x14ac:dyDescent="0.25">
      <c r="A358" s="6"/>
      <c r="B358" s="6"/>
      <c r="C358" s="7"/>
      <c r="D358" s="6"/>
      <c r="E358" s="6"/>
      <c r="F358" s="6"/>
      <c r="G358" s="6"/>
      <c r="H358" s="6"/>
      <c r="I358" s="6"/>
      <c r="J358" s="6"/>
      <c r="K358" s="6"/>
      <c r="L358" s="6"/>
      <c r="M358" s="6"/>
      <c r="N358" s="6"/>
      <c r="O358" s="6"/>
      <c r="P358" s="4"/>
      <c r="Q358" s="6"/>
      <c r="R358" s="6"/>
      <c r="S358" s="6"/>
      <c r="T358" s="6"/>
      <c r="U358" s="6"/>
      <c r="V358" s="6"/>
      <c r="W358" s="6"/>
      <c r="X358" s="6"/>
      <c r="Y358" s="6"/>
      <c r="Z358" s="6"/>
    </row>
    <row r="359" spans="1:26" ht="15.75" customHeight="1" x14ac:dyDescent="0.25">
      <c r="A359" s="6"/>
      <c r="B359" s="6"/>
      <c r="C359" s="7"/>
      <c r="D359" s="6"/>
      <c r="E359" s="6"/>
      <c r="F359" s="6"/>
      <c r="G359" s="6"/>
      <c r="H359" s="6"/>
      <c r="I359" s="6"/>
      <c r="J359" s="6"/>
      <c r="K359" s="6"/>
      <c r="L359" s="6"/>
      <c r="M359" s="6"/>
      <c r="N359" s="6"/>
      <c r="O359" s="6"/>
      <c r="P359" s="4"/>
      <c r="Q359" s="6"/>
      <c r="R359" s="6"/>
      <c r="S359" s="6"/>
      <c r="T359" s="6"/>
      <c r="U359" s="6"/>
      <c r="V359" s="6"/>
      <c r="W359" s="6"/>
      <c r="X359" s="6"/>
      <c r="Y359" s="6"/>
      <c r="Z359" s="6"/>
    </row>
    <row r="360" spans="1:26" ht="15.75" customHeight="1" x14ac:dyDescent="0.25">
      <c r="A360" s="6"/>
      <c r="B360" s="6"/>
      <c r="C360" s="7"/>
      <c r="D360" s="6"/>
      <c r="E360" s="6"/>
      <c r="F360" s="6"/>
      <c r="G360" s="6"/>
      <c r="H360" s="6"/>
      <c r="I360" s="6"/>
      <c r="J360" s="6"/>
      <c r="K360" s="6"/>
      <c r="L360" s="6"/>
      <c r="M360" s="6"/>
      <c r="N360" s="6"/>
      <c r="O360" s="6"/>
      <c r="P360" s="4"/>
      <c r="Q360" s="6"/>
      <c r="R360" s="6"/>
      <c r="S360" s="6"/>
      <c r="T360" s="6"/>
      <c r="U360" s="6"/>
      <c r="V360" s="6"/>
      <c r="W360" s="6"/>
      <c r="X360" s="6"/>
      <c r="Y360" s="6"/>
      <c r="Z360" s="6"/>
    </row>
    <row r="361" spans="1:26" ht="15.75" customHeight="1" x14ac:dyDescent="0.25">
      <c r="A361" s="6"/>
      <c r="B361" s="6"/>
      <c r="C361" s="7"/>
      <c r="D361" s="6"/>
      <c r="E361" s="6"/>
      <c r="F361" s="6"/>
      <c r="G361" s="6"/>
      <c r="H361" s="6"/>
      <c r="I361" s="6"/>
      <c r="J361" s="6"/>
      <c r="K361" s="6"/>
      <c r="L361" s="6"/>
      <c r="M361" s="6"/>
      <c r="N361" s="6"/>
      <c r="O361" s="6"/>
      <c r="P361" s="4"/>
      <c r="Q361" s="6"/>
      <c r="R361" s="6"/>
      <c r="S361" s="6"/>
      <c r="T361" s="6"/>
      <c r="U361" s="6"/>
      <c r="V361" s="6"/>
      <c r="W361" s="6"/>
      <c r="X361" s="6"/>
      <c r="Y361" s="6"/>
      <c r="Z361" s="6"/>
    </row>
    <row r="362" spans="1:26" ht="15.75" customHeight="1" x14ac:dyDescent="0.25">
      <c r="A362" s="6"/>
      <c r="B362" s="6"/>
      <c r="C362" s="7"/>
      <c r="D362" s="6"/>
      <c r="E362" s="6"/>
      <c r="F362" s="6"/>
      <c r="G362" s="6"/>
      <c r="H362" s="6"/>
      <c r="I362" s="6"/>
      <c r="J362" s="6"/>
      <c r="K362" s="6"/>
      <c r="L362" s="6"/>
      <c r="M362" s="6"/>
      <c r="N362" s="6"/>
      <c r="O362" s="6"/>
      <c r="P362" s="4"/>
      <c r="Q362" s="6"/>
      <c r="R362" s="6"/>
      <c r="S362" s="6"/>
      <c r="T362" s="6"/>
      <c r="U362" s="6"/>
      <c r="V362" s="6"/>
      <c r="W362" s="6"/>
      <c r="X362" s="6"/>
      <c r="Y362" s="6"/>
      <c r="Z362" s="6"/>
    </row>
    <row r="363" spans="1:26" ht="15.75" customHeight="1" x14ac:dyDescent="0.25">
      <c r="A363" s="6"/>
      <c r="B363" s="6"/>
      <c r="C363" s="7"/>
      <c r="D363" s="6"/>
      <c r="E363" s="6"/>
      <c r="F363" s="6"/>
      <c r="G363" s="6"/>
      <c r="H363" s="6"/>
      <c r="I363" s="6"/>
      <c r="J363" s="6"/>
      <c r="K363" s="6"/>
      <c r="L363" s="6"/>
      <c r="M363" s="6"/>
      <c r="N363" s="6"/>
      <c r="O363" s="6"/>
      <c r="P363" s="4"/>
      <c r="Q363" s="6"/>
      <c r="R363" s="6"/>
      <c r="S363" s="6"/>
      <c r="T363" s="6"/>
      <c r="U363" s="6"/>
      <c r="V363" s="6"/>
      <c r="W363" s="6"/>
      <c r="X363" s="6"/>
      <c r="Y363" s="6"/>
      <c r="Z363" s="6"/>
    </row>
    <row r="364" spans="1:26" ht="15.75" customHeight="1" x14ac:dyDescent="0.25">
      <c r="A364" s="6"/>
      <c r="B364" s="6"/>
      <c r="C364" s="7"/>
      <c r="D364" s="6"/>
      <c r="E364" s="6"/>
      <c r="F364" s="6"/>
      <c r="G364" s="6"/>
      <c r="H364" s="6"/>
      <c r="I364" s="6"/>
      <c r="J364" s="6"/>
      <c r="K364" s="6"/>
      <c r="L364" s="6"/>
      <c r="M364" s="6"/>
      <c r="N364" s="6"/>
      <c r="O364" s="6"/>
      <c r="P364" s="4"/>
      <c r="Q364" s="6"/>
      <c r="R364" s="6"/>
      <c r="S364" s="6"/>
      <c r="T364" s="6"/>
      <c r="U364" s="6"/>
      <c r="V364" s="6"/>
      <c r="W364" s="6"/>
      <c r="X364" s="6"/>
      <c r="Y364" s="6"/>
      <c r="Z364" s="6"/>
    </row>
    <row r="365" spans="1:26" ht="15.75" customHeight="1" x14ac:dyDescent="0.25">
      <c r="A365" s="6"/>
      <c r="B365" s="6"/>
      <c r="C365" s="7"/>
      <c r="D365" s="6"/>
      <c r="E365" s="6"/>
      <c r="F365" s="6"/>
      <c r="G365" s="6"/>
      <c r="H365" s="6"/>
      <c r="I365" s="6"/>
      <c r="J365" s="6"/>
      <c r="K365" s="6"/>
      <c r="L365" s="6"/>
      <c r="M365" s="6"/>
      <c r="N365" s="6"/>
      <c r="O365" s="6"/>
      <c r="P365" s="4"/>
      <c r="Q365" s="6"/>
      <c r="R365" s="6"/>
      <c r="S365" s="6"/>
      <c r="T365" s="6"/>
      <c r="U365" s="6"/>
      <c r="V365" s="6"/>
      <c r="W365" s="6"/>
      <c r="X365" s="6"/>
      <c r="Y365" s="6"/>
      <c r="Z365" s="6"/>
    </row>
    <row r="366" spans="1:26" ht="15.75" customHeight="1" x14ac:dyDescent="0.25">
      <c r="A366" s="6"/>
      <c r="B366" s="6"/>
      <c r="C366" s="7"/>
      <c r="D366" s="6"/>
      <c r="E366" s="6"/>
      <c r="F366" s="6"/>
      <c r="G366" s="6"/>
      <c r="H366" s="6"/>
      <c r="I366" s="6"/>
      <c r="J366" s="6"/>
      <c r="K366" s="6"/>
      <c r="L366" s="6"/>
      <c r="M366" s="6"/>
      <c r="N366" s="6"/>
      <c r="O366" s="6"/>
      <c r="P366" s="4"/>
      <c r="Q366" s="6"/>
      <c r="R366" s="6"/>
      <c r="S366" s="6"/>
      <c r="T366" s="6"/>
      <c r="U366" s="6"/>
      <c r="V366" s="6"/>
      <c r="W366" s="6"/>
      <c r="X366" s="6"/>
      <c r="Y366" s="6"/>
      <c r="Z366" s="6"/>
    </row>
    <row r="367" spans="1:26" ht="15.75" customHeight="1" x14ac:dyDescent="0.25">
      <c r="A367" s="6"/>
      <c r="B367" s="6"/>
      <c r="C367" s="7"/>
      <c r="D367" s="6"/>
      <c r="E367" s="6"/>
      <c r="F367" s="6"/>
      <c r="G367" s="6"/>
      <c r="H367" s="6"/>
      <c r="I367" s="6"/>
      <c r="J367" s="6"/>
      <c r="K367" s="6"/>
      <c r="L367" s="6"/>
      <c r="M367" s="6"/>
      <c r="N367" s="6"/>
      <c r="O367" s="6"/>
      <c r="P367" s="4"/>
      <c r="Q367" s="6"/>
      <c r="R367" s="6"/>
      <c r="S367" s="6"/>
      <c r="T367" s="6"/>
      <c r="U367" s="6"/>
      <c r="V367" s="6"/>
      <c r="W367" s="6"/>
      <c r="X367" s="6"/>
      <c r="Y367" s="6"/>
      <c r="Z367" s="6"/>
    </row>
    <row r="368" spans="1:26" ht="15.75" customHeight="1" x14ac:dyDescent="0.25">
      <c r="A368" s="6"/>
      <c r="B368" s="6"/>
      <c r="C368" s="7"/>
      <c r="D368" s="6"/>
      <c r="E368" s="6"/>
      <c r="F368" s="6"/>
      <c r="G368" s="6"/>
      <c r="H368" s="6"/>
      <c r="I368" s="6"/>
      <c r="J368" s="6"/>
      <c r="K368" s="6"/>
      <c r="L368" s="6"/>
      <c r="M368" s="6"/>
      <c r="N368" s="6"/>
      <c r="O368" s="6"/>
      <c r="P368" s="4"/>
      <c r="Q368" s="6"/>
      <c r="R368" s="6"/>
      <c r="S368" s="6"/>
      <c r="T368" s="6"/>
      <c r="U368" s="6"/>
      <c r="V368" s="6"/>
      <c r="W368" s="6"/>
      <c r="X368" s="6"/>
      <c r="Y368" s="6"/>
      <c r="Z368" s="6"/>
    </row>
    <row r="369" spans="1:26" ht="15.75" customHeight="1" x14ac:dyDescent="0.25">
      <c r="A369" s="6"/>
      <c r="B369" s="6"/>
      <c r="C369" s="7"/>
      <c r="D369" s="6"/>
      <c r="E369" s="6"/>
      <c r="F369" s="6"/>
      <c r="G369" s="6"/>
      <c r="H369" s="6"/>
      <c r="I369" s="6"/>
      <c r="J369" s="6"/>
      <c r="K369" s="6"/>
      <c r="L369" s="6"/>
      <c r="M369" s="6"/>
      <c r="N369" s="6"/>
      <c r="O369" s="6"/>
      <c r="P369" s="4"/>
      <c r="Q369" s="6"/>
      <c r="R369" s="6"/>
      <c r="S369" s="6"/>
      <c r="T369" s="6"/>
      <c r="U369" s="6"/>
      <c r="V369" s="6"/>
      <c r="W369" s="6"/>
      <c r="X369" s="6"/>
      <c r="Y369" s="6"/>
      <c r="Z369" s="6"/>
    </row>
    <row r="370" spans="1:26" ht="15.75" customHeight="1" x14ac:dyDescent="0.25">
      <c r="A370" s="6"/>
      <c r="B370" s="6"/>
      <c r="C370" s="7"/>
      <c r="D370" s="6"/>
      <c r="E370" s="6"/>
      <c r="F370" s="6"/>
      <c r="G370" s="6"/>
      <c r="H370" s="6"/>
      <c r="I370" s="6"/>
      <c r="J370" s="6"/>
      <c r="K370" s="6"/>
      <c r="L370" s="6"/>
      <c r="M370" s="6"/>
      <c r="N370" s="6"/>
      <c r="O370" s="6"/>
      <c r="P370" s="4"/>
      <c r="Q370" s="6"/>
      <c r="R370" s="6"/>
      <c r="S370" s="6"/>
      <c r="T370" s="6"/>
      <c r="U370" s="6"/>
      <c r="V370" s="6"/>
      <c r="W370" s="6"/>
      <c r="X370" s="6"/>
      <c r="Y370" s="6"/>
      <c r="Z370" s="6"/>
    </row>
    <row r="371" spans="1:26" ht="15.75" customHeight="1" x14ac:dyDescent="0.25">
      <c r="A371" s="6"/>
      <c r="B371" s="6"/>
      <c r="C371" s="7"/>
      <c r="D371" s="6"/>
      <c r="E371" s="6"/>
      <c r="F371" s="6"/>
      <c r="G371" s="6"/>
      <c r="H371" s="6"/>
      <c r="I371" s="6"/>
      <c r="J371" s="6"/>
      <c r="K371" s="6"/>
      <c r="L371" s="6"/>
      <c r="M371" s="6"/>
      <c r="N371" s="6"/>
      <c r="O371" s="6"/>
      <c r="P371" s="4"/>
      <c r="Q371" s="6"/>
      <c r="R371" s="6"/>
      <c r="S371" s="6"/>
      <c r="T371" s="6"/>
      <c r="U371" s="6"/>
      <c r="V371" s="6"/>
      <c r="W371" s="6"/>
      <c r="X371" s="6"/>
      <c r="Y371" s="6"/>
      <c r="Z371" s="6"/>
    </row>
    <row r="372" spans="1:26" ht="15.75" customHeight="1" x14ac:dyDescent="0.25">
      <c r="A372" s="6"/>
      <c r="B372" s="6"/>
      <c r="C372" s="7"/>
      <c r="D372" s="6"/>
      <c r="E372" s="6"/>
      <c r="F372" s="6"/>
      <c r="G372" s="6"/>
      <c r="H372" s="6"/>
      <c r="I372" s="6"/>
      <c r="J372" s="6"/>
      <c r="K372" s="6"/>
      <c r="L372" s="6"/>
      <c r="M372" s="6"/>
      <c r="N372" s="6"/>
      <c r="O372" s="6"/>
      <c r="P372" s="4"/>
      <c r="Q372" s="6"/>
      <c r="R372" s="6"/>
      <c r="S372" s="6"/>
      <c r="T372" s="6"/>
      <c r="U372" s="6"/>
      <c r="V372" s="6"/>
      <c r="W372" s="6"/>
      <c r="X372" s="6"/>
      <c r="Y372" s="6"/>
      <c r="Z372" s="6"/>
    </row>
    <row r="373" spans="1:26" ht="15.75" customHeight="1" x14ac:dyDescent="0.25">
      <c r="A373" s="6"/>
      <c r="B373" s="6"/>
      <c r="C373" s="7"/>
      <c r="D373" s="6"/>
      <c r="E373" s="6"/>
      <c r="F373" s="6"/>
      <c r="G373" s="6"/>
      <c r="H373" s="6"/>
      <c r="I373" s="6"/>
      <c r="J373" s="6"/>
      <c r="K373" s="6"/>
      <c r="L373" s="6"/>
      <c r="M373" s="6"/>
      <c r="N373" s="6"/>
      <c r="O373" s="6"/>
      <c r="P373" s="4"/>
      <c r="Q373" s="6"/>
      <c r="R373" s="6"/>
      <c r="S373" s="6"/>
      <c r="T373" s="6"/>
      <c r="U373" s="6"/>
      <c r="V373" s="6"/>
      <c r="W373" s="6"/>
      <c r="X373" s="6"/>
      <c r="Y373" s="6"/>
      <c r="Z373" s="6"/>
    </row>
    <row r="374" spans="1:26" ht="15.75" customHeight="1" x14ac:dyDescent="0.25">
      <c r="A374" s="6"/>
      <c r="B374" s="6"/>
      <c r="C374" s="7"/>
      <c r="D374" s="6"/>
      <c r="E374" s="6"/>
      <c r="F374" s="6"/>
      <c r="G374" s="6"/>
      <c r="H374" s="6"/>
      <c r="I374" s="6"/>
      <c r="J374" s="6"/>
      <c r="K374" s="6"/>
      <c r="L374" s="6"/>
      <c r="M374" s="6"/>
      <c r="N374" s="6"/>
      <c r="O374" s="6"/>
      <c r="P374" s="4"/>
      <c r="Q374" s="6"/>
      <c r="R374" s="6"/>
      <c r="S374" s="6"/>
      <c r="T374" s="6"/>
      <c r="U374" s="6"/>
      <c r="V374" s="6"/>
      <c r="W374" s="6"/>
      <c r="X374" s="6"/>
      <c r="Y374" s="6"/>
      <c r="Z374" s="6"/>
    </row>
    <row r="375" spans="1:26" ht="15.75" customHeight="1" x14ac:dyDescent="0.25">
      <c r="A375" s="6"/>
      <c r="B375" s="6"/>
      <c r="C375" s="7"/>
      <c r="D375" s="6"/>
      <c r="E375" s="6"/>
      <c r="F375" s="6"/>
      <c r="G375" s="6"/>
      <c r="H375" s="6"/>
      <c r="I375" s="6"/>
      <c r="J375" s="6"/>
      <c r="K375" s="6"/>
      <c r="L375" s="6"/>
      <c r="M375" s="6"/>
      <c r="N375" s="6"/>
      <c r="O375" s="6"/>
      <c r="P375" s="4"/>
      <c r="Q375" s="6"/>
      <c r="R375" s="6"/>
      <c r="S375" s="6"/>
      <c r="T375" s="6"/>
      <c r="U375" s="6"/>
      <c r="V375" s="6"/>
      <c r="W375" s="6"/>
      <c r="X375" s="6"/>
      <c r="Y375" s="6"/>
      <c r="Z375" s="6"/>
    </row>
    <row r="376" spans="1:26" ht="15.75" customHeight="1" x14ac:dyDescent="0.25">
      <c r="A376" s="6"/>
      <c r="B376" s="6"/>
      <c r="C376" s="7"/>
      <c r="D376" s="6"/>
      <c r="E376" s="6"/>
      <c r="F376" s="6"/>
      <c r="G376" s="6"/>
      <c r="H376" s="6"/>
      <c r="I376" s="6"/>
      <c r="J376" s="6"/>
      <c r="K376" s="6"/>
      <c r="L376" s="6"/>
      <c r="M376" s="6"/>
      <c r="N376" s="6"/>
      <c r="O376" s="6"/>
      <c r="P376" s="4"/>
      <c r="Q376" s="6"/>
      <c r="R376" s="6"/>
      <c r="S376" s="6"/>
      <c r="T376" s="6"/>
      <c r="U376" s="6"/>
      <c r="V376" s="6"/>
      <c r="W376" s="6"/>
      <c r="X376" s="6"/>
      <c r="Y376" s="6"/>
      <c r="Z376" s="6"/>
    </row>
    <row r="377" spans="1:26" ht="15.75" customHeight="1" x14ac:dyDescent="0.25">
      <c r="A377" s="6"/>
      <c r="B377" s="6"/>
      <c r="C377" s="7"/>
      <c r="D377" s="6"/>
      <c r="E377" s="6"/>
      <c r="F377" s="6"/>
      <c r="G377" s="6"/>
      <c r="H377" s="6"/>
      <c r="I377" s="6"/>
      <c r="J377" s="6"/>
      <c r="K377" s="6"/>
      <c r="L377" s="6"/>
      <c r="M377" s="6"/>
      <c r="N377" s="6"/>
      <c r="O377" s="6"/>
      <c r="P377" s="4"/>
      <c r="Q377" s="6"/>
      <c r="R377" s="6"/>
      <c r="S377" s="6"/>
      <c r="T377" s="6"/>
      <c r="U377" s="6"/>
      <c r="V377" s="6"/>
      <c r="W377" s="6"/>
      <c r="X377" s="6"/>
      <c r="Y377" s="6"/>
      <c r="Z377" s="6"/>
    </row>
    <row r="378" spans="1:26" ht="15.75" customHeight="1" x14ac:dyDescent="0.25">
      <c r="A378" s="6"/>
      <c r="B378" s="6"/>
      <c r="C378" s="7"/>
      <c r="D378" s="6"/>
      <c r="E378" s="6"/>
      <c r="F378" s="6"/>
      <c r="G378" s="6"/>
      <c r="H378" s="6"/>
      <c r="I378" s="6"/>
      <c r="J378" s="6"/>
      <c r="K378" s="6"/>
      <c r="L378" s="6"/>
      <c r="M378" s="6"/>
      <c r="N378" s="6"/>
      <c r="O378" s="6"/>
      <c r="P378" s="4"/>
      <c r="Q378" s="6"/>
      <c r="R378" s="6"/>
      <c r="S378" s="6"/>
      <c r="T378" s="6"/>
      <c r="U378" s="6"/>
      <c r="V378" s="6"/>
      <c r="W378" s="6"/>
      <c r="X378" s="6"/>
      <c r="Y378" s="6"/>
      <c r="Z378" s="6"/>
    </row>
    <row r="379" spans="1:26" ht="15.75" customHeight="1" x14ac:dyDescent="0.25">
      <c r="A379" s="6"/>
      <c r="B379" s="6"/>
      <c r="C379" s="7"/>
      <c r="D379" s="6"/>
      <c r="E379" s="6"/>
      <c r="F379" s="6"/>
      <c r="G379" s="6"/>
      <c r="H379" s="6"/>
      <c r="I379" s="6"/>
      <c r="J379" s="6"/>
      <c r="K379" s="6"/>
      <c r="L379" s="6"/>
      <c r="M379" s="6"/>
      <c r="N379" s="6"/>
      <c r="O379" s="6"/>
      <c r="P379" s="4"/>
      <c r="Q379" s="6"/>
      <c r="R379" s="6"/>
      <c r="S379" s="6"/>
      <c r="T379" s="6"/>
      <c r="U379" s="6"/>
      <c r="V379" s="6"/>
      <c r="W379" s="6"/>
      <c r="X379" s="6"/>
      <c r="Y379" s="6"/>
      <c r="Z379" s="6"/>
    </row>
    <row r="380" spans="1:26" ht="15.75" customHeight="1" x14ac:dyDescent="0.25">
      <c r="A380" s="6"/>
      <c r="B380" s="6"/>
      <c r="C380" s="7"/>
      <c r="D380" s="6"/>
      <c r="E380" s="6"/>
      <c r="F380" s="6"/>
      <c r="G380" s="6"/>
      <c r="H380" s="6"/>
      <c r="I380" s="6"/>
      <c r="J380" s="6"/>
      <c r="K380" s="6"/>
      <c r="L380" s="6"/>
      <c r="M380" s="6"/>
      <c r="N380" s="6"/>
      <c r="O380" s="6"/>
      <c r="P380" s="4"/>
      <c r="Q380" s="6"/>
      <c r="R380" s="6"/>
      <c r="S380" s="6"/>
      <c r="T380" s="6"/>
      <c r="U380" s="6"/>
      <c r="V380" s="6"/>
      <c r="W380" s="6"/>
      <c r="X380" s="6"/>
      <c r="Y380" s="6"/>
      <c r="Z380" s="6"/>
    </row>
    <row r="381" spans="1:26" ht="15.75" customHeight="1" x14ac:dyDescent="0.25">
      <c r="A381" s="6"/>
      <c r="B381" s="6"/>
      <c r="C381" s="7"/>
      <c r="D381" s="6"/>
      <c r="E381" s="6"/>
      <c r="F381" s="6"/>
      <c r="G381" s="6"/>
      <c r="H381" s="6"/>
      <c r="I381" s="6"/>
      <c r="J381" s="6"/>
      <c r="K381" s="6"/>
      <c r="L381" s="6"/>
      <c r="M381" s="6"/>
      <c r="N381" s="6"/>
      <c r="O381" s="6"/>
      <c r="P381" s="4"/>
      <c r="Q381" s="6"/>
      <c r="R381" s="6"/>
      <c r="S381" s="6"/>
      <c r="T381" s="6"/>
      <c r="U381" s="6"/>
      <c r="V381" s="6"/>
      <c r="W381" s="6"/>
      <c r="X381" s="6"/>
      <c r="Y381" s="6"/>
      <c r="Z381" s="6"/>
    </row>
    <row r="382" spans="1:26" ht="15.75" customHeight="1" x14ac:dyDescent="0.25">
      <c r="A382" s="6"/>
      <c r="B382" s="6"/>
      <c r="C382" s="7"/>
      <c r="D382" s="6"/>
      <c r="E382" s="6"/>
      <c r="F382" s="6"/>
      <c r="G382" s="6"/>
      <c r="H382" s="6"/>
      <c r="I382" s="6"/>
      <c r="J382" s="6"/>
      <c r="K382" s="6"/>
      <c r="L382" s="6"/>
      <c r="M382" s="6"/>
      <c r="N382" s="6"/>
      <c r="O382" s="6"/>
      <c r="P382" s="4"/>
      <c r="Q382" s="6"/>
      <c r="R382" s="6"/>
      <c r="S382" s="6"/>
      <c r="T382" s="6"/>
      <c r="U382" s="6"/>
      <c r="V382" s="6"/>
      <c r="W382" s="6"/>
      <c r="X382" s="6"/>
      <c r="Y382" s="6"/>
      <c r="Z382" s="6"/>
    </row>
    <row r="383" spans="1:26" ht="15.75" customHeight="1" x14ac:dyDescent="0.25">
      <c r="A383" s="6"/>
      <c r="B383" s="6"/>
      <c r="C383" s="7"/>
      <c r="D383" s="6"/>
      <c r="E383" s="6"/>
      <c r="F383" s="6"/>
      <c r="G383" s="6"/>
      <c r="H383" s="6"/>
      <c r="I383" s="6"/>
      <c r="J383" s="6"/>
      <c r="K383" s="6"/>
      <c r="L383" s="6"/>
      <c r="M383" s="6"/>
      <c r="N383" s="6"/>
      <c r="O383" s="6"/>
      <c r="P383" s="4"/>
      <c r="Q383" s="6"/>
      <c r="R383" s="6"/>
      <c r="S383" s="6"/>
      <c r="T383" s="6"/>
      <c r="U383" s="6"/>
      <c r="V383" s="6"/>
      <c r="W383" s="6"/>
      <c r="X383" s="6"/>
      <c r="Y383" s="6"/>
      <c r="Z383" s="6"/>
    </row>
    <row r="384" spans="1:26" ht="15.75" customHeight="1" x14ac:dyDescent="0.25">
      <c r="A384" s="6"/>
      <c r="B384" s="6"/>
      <c r="C384" s="7"/>
      <c r="D384" s="6"/>
      <c r="E384" s="6"/>
      <c r="F384" s="6"/>
      <c r="G384" s="6"/>
      <c r="H384" s="6"/>
      <c r="I384" s="6"/>
      <c r="J384" s="6"/>
      <c r="K384" s="6"/>
      <c r="L384" s="6"/>
      <c r="M384" s="6"/>
      <c r="N384" s="6"/>
      <c r="O384" s="6"/>
      <c r="P384" s="4"/>
      <c r="Q384" s="6"/>
      <c r="R384" s="6"/>
      <c r="S384" s="6"/>
      <c r="T384" s="6"/>
      <c r="U384" s="6"/>
      <c r="V384" s="6"/>
      <c r="W384" s="6"/>
      <c r="X384" s="6"/>
      <c r="Y384" s="6"/>
      <c r="Z384" s="6"/>
    </row>
    <row r="385" spans="1:26" ht="15.75" customHeight="1" x14ac:dyDescent="0.25">
      <c r="A385" s="6"/>
      <c r="B385" s="6"/>
      <c r="C385" s="7"/>
      <c r="D385" s="6"/>
      <c r="E385" s="6"/>
      <c r="F385" s="6"/>
      <c r="G385" s="6"/>
      <c r="H385" s="6"/>
      <c r="I385" s="6"/>
      <c r="J385" s="6"/>
      <c r="K385" s="6"/>
      <c r="L385" s="6"/>
      <c r="M385" s="6"/>
      <c r="N385" s="6"/>
      <c r="O385" s="6"/>
      <c r="P385" s="4"/>
      <c r="Q385" s="6"/>
      <c r="R385" s="6"/>
      <c r="S385" s="6"/>
      <c r="T385" s="6"/>
      <c r="U385" s="6"/>
      <c r="V385" s="6"/>
      <c r="W385" s="6"/>
      <c r="X385" s="6"/>
      <c r="Y385" s="6"/>
      <c r="Z385" s="6"/>
    </row>
    <row r="386" spans="1:26" ht="15.75" customHeight="1" x14ac:dyDescent="0.25">
      <c r="A386" s="6"/>
      <c r="B386" s="6"/>
      <c r="C386" s="7"/>
      <c r="D386" s="6"/>
      <c r="E386" s="6"/>
      <c r="F386" s="6"/>
      <c r="G386" s="6"/>
      <c r="H386" s="6"/>
      <c r="I386" s="6"/>
      <c r="J386" s="6"/>
      <c r="K386" s="6"/>
      <c r="L386" s="6"/>
      <c r="M386" s="6"/>
      <c r="N386" s="6"/>
      <c r="O386" s="6"/>
      <c r="P386" s="4"/>
      <c r="Q386" s="6"/>
      <c r="R386" s="6"/>
      <c r="S386" s="6"/>
      <c r="T386" s="6"/>
      <c r="U386" s="6"/>
      <c r="V386" s="6"/>
      <c r="W386" s="6"/>
      <c r="X386" s="6"/>
      <c r="Y386" s="6"/>
      <c r="Z386" s="6"/>
    </row>
    <row r="387" spans="1:26" ht="15.75" customHeight="1" x14ac:dyDescent="0.25">
      <c r="A387" s="6"/>
      <c r="B387" s="6"/>
      <c r="C387" s="7"/>
      <c r="D387" s="6"/>
      <c r="E387" s="6"/>
      <c r="F387" s="6"/>
      <c r="G387" s="6"/>
      <c r="H387" s="6"/>
      <c r="I387" s="6"/>
      <c r="J387" s="6"/>
      <c r="K387" s="6"/>
      <c r="L387" s="6"/>
      <c r="M387" s="6"/>
      <c r="N387" s="6"/>
      <c r="O387" s="6"/>
      <c r="P387" s="4"/>
      <c r="Q387" s="6"/>
      <c r="R387" s="6"/>
      <c r="S387" s="6"/>
      <c r="T387" s="6"/>
      <c r="U387" s="6"/>
      <c r="V387" s="6"/>
      <c r="W387" s="6"/>
      <c r="X387" s="6"/>
      <c r="Y387" s="6"/>
      <c r="Z387" s="6"/>
    </row>
    <row r="388" spans="1:26" ht="15.75" customHeight="1" x14ac:dyDescent="0.25">
      <c r="A388" s="6"/>
      <c r="B388" s="6"/>
      <c r="C388" s="7"/>
      <c r="D388" s="6"/>
      <c r="E388" s="6"/>
      <c r="F388" s="6"/>
      <c r="G388" s="6"/>
      <c r="H388" s="6"/>
      <c r="I388" s="6"/>
      <c r="J388" s="6"/>
      <c r="K388" s="6"/>
      <c r="L388" s="6"/>
      <c r="M388" s="6"/>
      <c r="N388" s="6"/>
      <c r="O388" s="6"/>
      <c r="P388" s="4"/>
      <c r="Q388" s="6"/>
      <c r="R388" s="6"/>
      <c r="S388" s="6"/>
      <c r="T388" s="6"/>
      <c r="U388" s="6"/>
      <c r="V388" s="6"/>
      <c r="W388" s="6"/>
      <c r="X388" s="6"/>
      <c r="Y388" s="6"/>
      <c r="Z388" s="6"/>
    </row>
    <row r="389" spans="1:26" ht="15.75" customHeight="1" x14ac:dyDescent="0.25">
      <c r="A389" s="6"/>
      <c r="B389" s="6"/>
      <c r="C389" s="7"/>
      <c r="D389" s="6"/>
      <c r="E389" s="6"/>
      <c r="F389" s="6"/>
      <c r="G389" s="6"/>
      <c r="H389" s="6"/>
      <c r="I389" s="6"/>
      <c r="J389" s="6"/>
      <c r="K389" s="6"/>
      <c r="L389" s="6"/>
      <c r="M389" s="6"/>
      <c r="N389" s="6"/>
      <c r="O389" s="6"/>
      <c r="P389" s="4"/>
      <c r="Q389" s="6"/>
      <c r="R389" s="6"/>
      <c r="S389" s="6"/>
      <c r="T389" s="6"/>
      <c r="U389" s="6"/>
      <c r="V389" s="6"/>
      <c r="W389" s="6"/>
      <c r="X389" s="6"/>
      <c r="Y389" s="6"/>
      <c r="Z389" s="6"/>
    </row>
    <row r="390" spans="1:26" ht="15.75" customHeight="1" x14ac:dyDescent="0.25">
      <c r="A390" s="6"/>
      <c r="B390" s="6"/>
      <c r="C390" s="7"/>
      <c r="D390" s="6"/>
      <c r="E390" s="6"/>
      <c r="F390" s="6"/>
      <c r="G390" s="6"/>
      <c r="H390" s="6"/>
      <c r="I390" s="6"/>
      <c r="J390" s="6"/>
      <c r="K390" s="6"/>
      <c r="L390" s="6"/>
      <c r="M390" s="6"/>
      <c r="N390" s="6"/>
      <c r="O390" s="6"/>
      <c r="P390" s="4"/>
      <c r="Q390" s="6"/>
      <c r="R390" s="6"/>
      <c r="S390" s="6"/>
      <c r="T390" s="6"/>
      <c r="U390" s="6"/>
      <c r="V390" s="6"/>
      <c r="W390" s="6"/>
      <c r="X390" s="6"/>
      <c r="Y390" s="6"/>
      <c r="Z390" s="6"/>
    </row>
    <row r="391" spans="1:26" ht="15.75" customHeight="1" x14ac:dyDescent="0.25">
      <c r="A391" s="6"/>
      <c r="B391" s="6"/>
      <c r="C391" s="7"/>
      <c r="D391" s="6"/>
      <c r="E391" s="6"/>
      <c r="F391" s="6"/>
      <c r="G391" s="6"/>
      <c r="H391" s="6"/>
      <c r="I391" s="6"/>
      <c r="J391" s="6"/>
      <c r="K391" s="6"/>
      <c r="L391" s="6"/>
      <c r="M391" s="6"/>
      <c r="N391" s="6"/>
      <c r="O391" s="6"/>
      <c r="P391" s="4"/>
      <c r="Q391" s="6"/>
      <c r="R391" s="6"/>
      <c r="S391" s="6"/>
      <c r="T391" s="6"/>
      <c r="U391" s="6"/>
      <c r="V391" s="6"/>
      <c r="W391" s="6"/>
      <c r="X391" s="6"/>
      <c r="Y391" s="6"/>
      <c r="Z391" s="6"/>
    </row>
    <row r="392" spans="1:26" ht="15.75" customHeight="1" x14ac:dyDescent="0.25">
      <c r="A392" s="6"/>
      <c r="B392" s="6"/>
      <c r="C392" s="7"/>
      <c r="D392" s="6"/>
      <c r="E392" s="6"/>
      <c r="F392" s="6"/>
      <c r="G392" s="6"/>
      <c r="H392" s="6"/>
      <c r="I392" s="6"/>
      <c r="J392" s="6"/>
      <c r="K392" s="6"/>
      <c r="L392" s="6"/>
      <c r="M392" s="6"/>
      <c r="N392" s="6"/>
      <c r="O392" s="6"/>
      <c r="P392" s="4"/>
      <c r="Q392" s="6"/>
      <c r="R392" s="6"/>
      <c r="S392" s="6"/>
      <c r="T392" s="6"/>
      <c r="U392" s="6"/>
      <c r="V392" s="6"/>
      <c r="W392" s="6"/>
      <c r="X392" s="6"/>
      <c r="Y392" s="6"/>
      <c r="Z392" s="6"/>
    </row>
    <row r="393" spans="1:26" ht="15.75" customHeight="1" x14ac:dyDescent="0.25">
      <c r="A393" s="6"/>
      <c r="B393" s="6"/>
      <c r="C393" s="7"/>
      <c r="D393" s="6"/>
      <c r="E393" s="6"/>
      <c r="F393" s="6"/>
      <c r="G393" s="6"/>
      <c r="H393" s="6"/>
      <c r="I393" s="6"/>
      <c r="J393" s="6"/>
      <c r="K393" s="6"/>
      <c r="L393" s="6"/>
      <c r="M393" s="6"/>
      <c r="N393" s="6"/>
      <c r="O393" s="6"/>
      <c r="P393" s="4"/>
      <c r="Q393" s="6"/>
      <c r="R393" s="6"/>
      <c r="S393" s="6"/>
      <c r="T393" s="6"/>
      <c r="U393" s="6"/>
      <c r="V393" s="6"/>
      <c r="W393" s="6"/>
      <c r="X393" s="6"/>
      <c r="Y393" s="6"/>
      <c r="Z393" s="6"/>
    </row>
    <row r="394" spans="1:26" ht="15.75" customHeight="1" x14ac:dyDescent="0.25">
      <c r="A394" s="6"/>
      <c r="B394" s="6"/>
      <c r="C394" s="7"/>
      <c r="D394" s="6"/>
      <c r="E394" s="6"/>
      <c r="F394" s="6"/>
      <c r="G394" s="6"/>
      <c r="H394" s="6"/>
      <c r="I394" s="6"/>
      <c r="J394" s="6"/>
      <c r="K394" s="6"/>
      <c r="L394" s="6"/>
      <c r="M394" s="6"/>
      <c r="N394" s="6"/>
      <c r="O394" s="6"/>
      <c r="P394" s="4"/>
      <c r="Q394" s="6"/>
      <c r="R394" s="6"/>
      <c r="S394" s="6"/>
      <c r="T394" s="6"/>
      <c r="U394" s="6"/>
      <c r="V394" s="6"/>
      <c r="W394" s="6"/>
      <c r="X394" s="6"/>
      <c r="Y394" s="6"/>
      <c r="Z394" s="6"/>
    </row>
    <row r="395" spans="1:26" ht="15.75" customHeight="1" x14ac:dyDescent="0.25">
      <c r="A395" s="6"/>
      <c r="B395" s="6"/>
      <c r="C395" s="7"/>
      <c r="D395" s="6"/>
      <c r="E395" s="6"/>
      <c r="F395" s="6"/>
      <c r="G395" s="6"/>
      <c r="H395" s="6"/>
      <c r="I395" s="6"/>
      <c r="J395" s="6"/>
      <c r="K395" s="6"/>
      <c r="L395" s="6"/>
      <c r="M395" s="6"/>
      <c r="N395" s="6"/>
      <c r="O395" s="6"/>
      <c r="P395" s="4"/>
      <c r="Q395" s="6"/>
      <c r="R395" s="6"/>
      <c r="S395" s="6"/>
      <c r="T395" s="6"/>
      <c r="U395" s="6"/>
      <c r="V395" s="6"/>
      <c r="W395" s="6"/>
      <c r="X395" s="6"/>
      <c r="Y395" s="6"/>
      <c r="Z395" s="6"/>
    </row>
    <row r="396" spans="1:26" ht="15.75" customHeight="1" x14ac:dyDescent="0.25">
      <c r="A396" s="6"/>
      <c r="B396" s="6"/>
      <c r="C396" s="7"/>
      <c r="D396" s="6"/>
      <c r="E396" s="6"/>
      <c r="F396" s="6"/>
      <c r="G396" s="6"/>
      <c r="H396" s="6"/>
      <c r="I396" s="6"/>
      <c r="J396" s="6"/>
      <c r="K396" s="6"/>
      <c r="L396" s="6"/>
      <c r="M396" s="6"/>
      <c r="N396" s="6"/>
      <c r="O396" s="6"/>
      <c r="P396" s="4"/>
      <c r="Q396" s="6"/>
      <c r="R396" s="6"/>
      <c r="S396" s="6"/>
      <c r="T396" s="6"/>
      <c r="U396" s="6"/>
      <c r="V396" s="6"/>
      <c r="W396" s="6"/>
      <c r="X396" s="6"/>
      <c r="Y396" s="6"/>
      <c r="Z396" s="6"/>
    </row>
    <row r="397" spans="1:26" ht="15.75" customHeight="1" x14ac:dyDescent="0.25">
      <c r="A397" s="6"/>
      <c r="B397" s="6"/>
      <c r="C397" s="7"/>
      <c r="D397" s="6"/>
      <c r="E397" s="6"/>
      <c r="F397" s="6"/>
      <c r="G397" s="6"/>
      <c r="H397" s="6"/>
      <c r="I397" s="6"/>
      <c r="J397" s="6"/>
      <c r="K397" s="6"/>
      <c r="L397" s="6"/>
      <c r="M397" s="6"/>
      <c r="N397" s="6"/>
      <c r="O397" s="6"/>
      <c r="P397" s="4"/>
      <c r="Q397" s="6"/>
      <c r="R397" s="6"/>
      <c r="S397" s="6"/>
      <c r="T397" s="6"/>
      <c r="U397" s="6"/>
      <c r="V397" s="6"/>
      <c r="W397" s="6"/>
      <c r="X397" s="6"/>
      <c r="Y397" s="6"/>
      <c r="Z397" s="6"/>
    </row>
    <row r="398" spans="1:26" ht="15.75" customHeight="1" x14ac:dyDescent="0.25">
      <c r="A398" s="6"/>
      <c r="B398" s="6"/>
      <c r="C398" s="7"/>
      <c r="D398" s="6"/>
      <c r="E398" s="6"/>
      <c r="F398" s="6"/>
      <c r="G398" s="6"/>
      <c r="H398" s="6"/>
      <c r="I398" s="6"/>
      <c r="J398" s="6"/>
      <c r="K398" s="6"/>
      <c r="L398" s="6"/>
      <c r="M398" s="6"/>
      <c r="N398" s="6"/>
      <c r="O398" s="6"/>
      <c r="P398" s="4"/>
      <c r="Q398" s="6"/>
      <c r="R398" s="6"/>
      <c r="S398" s="6"/>
      <c r="T398" s="6"/>
      <c r="U398" s="6"/>
      <c r="V398" s="6"/>
      <c r="W398" s="6"/>
      <c r="X398" s="6"/>
      <c r="Y398" s="6"/>
      <c r="Z398" s="6"/>
    </row>
    <row r="399" spans="1:26" ht="15.75" customHeight="1" x14ac:dyDescent="0.25">
      <c r="A399" s="6"/>
      <c r="B399" s="6"/>
      <c r="C399" s="7"/>
      <c r="D399" s="6"/>
      <c r="E399" s="6"/>
      <c r="F399" s="6"/>
      <c r="G399" s="6"/>
      <c r="H399" s="6"/>
      <c r="I399" s="6"/>
      <c r="J399" s="6"/>
      <c r="K399" s="6"/>
      <c r="L399" s="6"/>
      <c r="M399" s="6"/>
      <c r="N399" s="6"/>
      <c r="O399" s="6"/>
      <c r="P399" s="4"/>
      <c r="Q399" s="6"/>
      <c r="R399" s="6"/>
      <c r="S399" s="6"/>
      <c r="T399" s="6"/>
      <c r="U399" s="6"/>
      <c r="V399" s="6"/>
      <c r="W399" s="6"/>
      <c r="X399" s="6"/>
      <c r="Y399" s="6"/>
      <c r="Z399" s="6"/>
    </row>
    <row r="400" spans="1:26" ht="15.75" customHeight="1" x14ac:dyDescent="0.25">
      <c r="A400" s="6"/>
      <c r="B400" s="6"/>
      <c r="C400" s="7"/>
      <c r="D400" s="6"/>
      <c r="E400" s="6"/>
      <c r="F400" s="6"/>
      <c r="G400" s="6"/>
      <c r="H400" s="6"/>
      <c r="I400" s="6"/>
      <c r="J400" s="6"/>
      <c r="K400" s="6"/>
      <c r="L400" s="6"/>
      <c r="M400" s="6"/>
      <c r="N400" s="6"/>
      <c r="O400" s="6"/>
      <c r="P400" s="4"/>
      <c r="Q400" s="6"/>
      <c r="R400" s="6"/>
      <c r="S400" s="6"/>
      <c r="T400" s="6"/>
      <c r="U400" s="6"/>
      <c r="V400" s="6"/>
      <c r="W400" s="6"/>
      <c r="X400" s="6"/>
      <c r="Y400" s="6"/>
      <c r="Z400" s="6"/>
    </row>
    <row r="401" spans="1:26" ht="15.75" customHeight="1" x14ac:dyDescent="0.25">
      <c r="A401" s="6"/>
      <c r="B401" s="6"/>
      <c r="C401" s="7"/>
      <c r="D401" s="6"/>
      <c r="E401" s="6"/>
      <c r="F401" s="6"/>
      <c r="G401" s="6"/>
      <c r="H401" s="6"/>
      <c r="I401" s="6"/>
      <c r="J401" s="6"/>
      <c r="K401" s="6"/>
      <c r="L401" s="6"/>
      <c r="M401" s="6"/>
      <c r="N401" s="6"/>
      <c r="O401" s="6"/>
      <c r="P401" s="4"/>
      <c r="Q401" s="6"/>
      <c r="R401" s="6"/>
      <c r="S401" s="6"/>
      <c r="T401" s="6"/>
      <c r="U401" s="6"/>
      <c r="V401" s="6"/>
      <c r="W401" s="6"/>
      <c r="X401" s="6"/>
      <c r="Y401" s="6"/>
      <c r="Z401" s="6"/>
    </row>
    <row r="402" spans="1:26" ht="15.75" customHeight="1" x14ac:dyDescent="0.25">
      <c r="A402" s="6"/>
      <c r="B402" s="6"/>
      <c r="C402" s="7"/>
      <c r="D402" s="6"/>
      <c r="E402" s="6"/>
      <c r="F402" s="6"/>
      <c r="G402" s="6"/>
      <c r="H402" s="6"/>
      <c r="I402" s="6"/>
      <c r="J402" s="6"/>
      <c r="K402" s="6"/>
      <c r="L402" s="6"/>
      <c r="M402" s="6"/>
      <c r="N402" s="6"/>
      <c r="O402" s="6"/>
      <c r="P402" s="4"/>
      <c r="Q402" s="6"/>
      <c r="R402" s="6"/>
      <c r="S402" s="6"/>
      <c r="T402" s="6"/>
      <c r="U402" s="6"/>
      <c r="V402" s="6"/>
      <c r="W402" s="6"/>
      <c r="X402" s="6"/>
      <c r="Y402" s="6"/>
      <c r="Z402" s="6"/>
    </row>
    <row r="403" spans="1:26" ht="15.75" customHeight="1" x14ac:dyDescent="0.25">
      <c r="A403" s="6"/>
      <c r="B403" s="6"/>
      <c r="C403" s="7"/>
      <c r="D403" s="6"/>
      <c r="E403" s="6"/>
      <c r="F403" s="6"/>
      <c r="G403" s="6"/>
      <c r="H403" s="6"/>
      <c r="I403" s="6"/>
      <c r="J403" s="6"/>
      <c r="K403" s="6"/>
      <c r="L403" s="6"/>
      <c r="M403" s="6"/>
      <c r="N403" s="6"/>
      <c r="O403" s="6"/>
      <c r="P403" s="4"/>
      <c r="Q403" s="6"/>
      <c r="R403" s="6"/>
      <c r="S403" s="6"/>
      <c r="T403" s="6"/>
      <c r="U403" s="6"/>
      <c r="V403" s="6"/>
      <c r="W403" s="6"/>
      <c r="X403" s="6"/>
      <c r="Y403" s="6"/>
      <c r="Z403" s="6"/>
    </row>
    <row r="404" spans="1:26" ht="15.75" customHeight="1" x14ac:dyDescent="0.25">
      <c r="A404" s="6"/>
      <c r="B404" s="6"/>
      <c r="C404" s="7"/>
      <c r="D404" s="6"/>
      <c r="E404" s="6"/>
      <c r="F404" s="6"/>
      <c r="G404" s="6"/>
      <c r="H404" s="6"/>
      <c r="I404" s="6"/>
      <c r="J404" s="6"/>
      <c r="K404" s="6"/>
      <c r="L404" s="6"/>
      <c r="M404" s="6"/>
      <c r="N404" s="6"/>
      <c r="O404" s="6"/>
      <c r="P404" s="4"/>
      <c r="Q404" s="6"/>
      <c r="R404" s="6"/>
      <c r="S404" s="6"/>
      <c r="T404" s="6"/>
      <c r="U404" s="6"/>
      <c r="V404" s="6"/>
      <c r="W404" s="6"/>
      <c r="X404" s="6"/>
      <c r="Y404" s="6"/>
      <c r="Z404" s="6"/>
    </row>
    <row r="405" spans="1:26" ht="15.75" customHeight="1" x14ac:dyDescent="0.25">
      <c r="A405" s="6"/>
      <c r="B405" s="6"/>
      <c r="C405" s="7"/>
      <c r="D405" s="6"/>
      <c r="E405" s="6"/>
      <c r="F405" s="6"/>
      <c r="G405" s="6"/>
      <c r="H405" s="6"/>
      <c r="I405" s="6"/>
      <c r="J405" s="6"/>
      <c r="K405" s="6"/>
      <c r="L405" s="6"/>
      <c r="M405" s="6"/>
      <c r="N405" s="6"/>
      <c r="O405" s="6"/>
      <c r="P405" s="4"/>
      <c r="Q405" s="6"/>
      <c r="R405" s="6"/>
      <c r="S405" s="6"/>
      <c r="T405" s="6"/>
      <c r="U405" s="6"/>
      <c r="V405" s="6"/>
      <c r="W405" s="6"/>
      <c r="X405" s="6"/>
      <c r="Y405" s="6"/>
      <c r="Z405" s="6"/>
    </row>
    <row r="406" spans="1:26" ht="15.75" customHeight="1" x14ac:dyDescent="0.25">
      <c r="A406" s="6"/>
      <c r="B406" s="6"/>
      <c r="C406" s="7"/>
      <c r="D406" s="6"/>
      <c r="E406" s="6"/>
      <c r="F406" s="6"/>
      <c r="G406" s="6"/>
      <c r="H406" s="6"/>
      <c r="I406" s="6"/>
      <c r="J406" s="6"/>
      <c r="K406" s="6"/>
      <c r="L406" s="6"/>
      <c r="M406" s="6"/>
      <c r="N406" s="6"/>
      <c r="O406" s="6"/>
      <c r="P406" s="4"/>
      <c r="Q406" s="6"/>
      <c r="R406" s="6"/>
      <c r="S406" s="6"/>
      <c r="T406" s="6"/>
      <c r="U406" s="6"/>
      <c r="V406" s="6"/>
      <c r="W406" s="6"/>
      <c r="X406" s="6"/>
      <c r="Y406" s="6"/>
      <c r="Z406" s="6"/>
    </row>
    <row r="407" spans="1:26" ht="15.75" customHeight="1" x14ac:dyDescent="0.25">
      <c r="A407" s="6"/>
      <c r="B407" s="6"/>
      <c r="C407" s="7"/>
      <c r="D407" s="6"/>
      <c r="E407" s="6"/>
      <c r="F407" s="6"/>
      <c r="G407" s="6"/>
      <c r="H407" s="6"/>
      <c r="I407" s="6"/>
      <c r="J407" s="6"/>
      <c r="K407" s="6"/>
      <c r="L407" s="6"/>
      <c r="M407" s="6"/>
      <c r="N407" s="6"/>
      <c r="O407" s="6"/>
      <c r="P407" s="4"/>
      <c r="Q407" s="6"/>
      <c r="R407" s="6"/>
      <c r="S407" s="6"/>
      <c r="T407" s="6"/>
      <c r="U407" s="6"/>
      <c r="V407" s="6"/>
      <c r="W407" s="6"/>
      <c r="X407" s="6"/>
      <c r="Y407" s="6"/>
      <c r="Z407" s="6"/>
    </row>
    <row r="408" spans="1:26" ht="15.75" customHeight="1" x14ac:dyDescent="0.25">
      <c r="A408" s="6"/>
      <c r="B408" s="6"/>
      <c r="C408" s="7"/>
      <c r="D408" s="6"/>
      <c r="E408" s="6"/>
      <c r="F408" s="6"/>
      <c r="G408" s="6"/>
      <c r="H408" s="6"/>
      <c r="I408" s="6"/>
      <c r="J408" s="6"/>
      <c r="K408" s="6"/>
      <c r="L408" s="6"/>
      <c r="M408" s="6"/>
      <c r="N408" s="6"/>
      <c r="O408" s="6"/>
      <c r="P408" s="4"/>
      <c r="Q408" s="6"/>
      <c r="R408" s="6"/>
      <c r="S408" s="6"/>
      <c r="T408" s="6"/>
      <c r="U408" s="6"/>
      <c r="V408" s="6"/>
      <c r="W408" s="6"/>
      <c r="X408" s="6"/>
      <c r="Y408" s="6"/>
      <c r="Z408" s="6"/>
    </row>
    <row r="409" spans="1:26" ht="15.75" customHeight="1" x14ac:dyDescent="0.25">
      <c r="A409" s="6"/>
      <c r="B409" s="6"/>
      <c r="C409" s="7"/>
      <c r="D409" s="6"/>
      <c r="E409" s="6"/>
      <c r="F409" s="6"/>
      <c r="G409" s="6"/>
      <c r="H409" s="6"/>
      <c r="I409" s="6"/>
      <c r="J409" s="6"/>
      <c r="K409" s="6"/>
      <c r="L409" s="6"/>
      <c r="M409" s="6"/>
      <c r="N409" s="6"/>
      <c r="O409" s="6"/>
      <c r="P409" s="4"/>
      <c r="Q409" s="6"/>
      <c r="R409" s="6"/>
      <c r="S409" s="6"/>
      <c r="T409" s="6"/>
      <c r="U409" s="6"/>
      <c r="V409" s="6"/>
      <c r="W409" s="6"/>
      <c r="X409" s="6"/>
      <c r="Y409" s="6"/>
      <c r="Z409" s="6"/>
    </row>
    <row r="410" spans="1:26" ht="15.75" customHeight="1" x14ac:dyDescent="0.25">
      <c r="A410" s="6"/>
      <c r="B410" s="6"/>
      <c r="C410" s="7"/>
      <c r="D410" s="6"/>
      <c r="E410" s="6"/>
      <c r="F410" s="6"/>
      <c r="G410" s="6"/>
      <c r="H410" s="6"/>
      <c r="I410" s="6"/>
      <c r="J410" s="6"/>
      <c r="K410" s="6"/>
      <c r="L410" s="6"/>
      <c r="M410" s="6"/>
      <c r="N410" s="6"/>
      <c r="O410" s="6"/>
      <c r="P410" s="4"/>
      <c r="Q410" s="6"/>
      <c r="R410" s="6"/>
      <c r="S410" s="6"/>
      <c r="T410" s="6"/>
      <c r="U410" s="6"/>
      <c r="V410" s="6"/>
      <c r="W410" s="6"/>
      <c r="X410" s="6"/>
      <c r="Y410" s="6"/>
      <c r="Z410" s="6"/>
    </row>
    <row r="411" spans="1:26" ht="15.75" customHeight="1" x14ac:dyDescent="0.25">
      <c r="A411" s="6"/>
      <c r="B411" s="6"/>
      <c r="C411" s="7"/>
      <c r="D411" s="6"/>
      <c r="E411" s="6"/>
      <c r="F411" s="6"/>
      <c r="G411" s="6"/>
      <c r="H411" s="6"/>
      <c r="I411" s="6"/>
      <c r="J411" s="6"/>
      <c r="K411" s="6"/>
      <c r="L411" s="6"/>
      <c r="M411" s="6"/>
      <c r="N411" s="6"/>
      <c r="O411" s="6"/>
      <c r="P411" s="4"/>
      <c r="Q411" s="6"/>
      <c r="R411" s="6"/>
      <c r="S411" s="6"/>
      <c r="T411" s="6"/>
      <c r="U411" s="6"/>
      <c r="V411" s="6"/>
      <c r="W411" s="6"/>
      <c r="X411" s="6"/>
      <c r="Y411" s="6"/>
      <c r="Z411" s="6"/>
    </row>
    <row r="412" spans="1:26" ht="15.75" customHeight="1" x14ac:dyDescent="0.25">
      <c r="A412" s="6"/>
      <c r="B412" s="6"/>
      <c r="C412" s="7"/>
      <c r="D412" s="6"/>
      <c r="E412" s="6"/>
      <c r="F412" s="6"/>
      <c r="G412" s="6"/>
      <c r="H412" s="6"/>
      <c r="I412" s="6"/>
      <c r="J412" s="6"/>
      <c r="K412" s="6"/>
      <c r="L412" s="6"/>
      <c r="M412" s="6"/>
      <c r="N412" s="6"/>
      <c r="O412" s="6"/>
      <c r="P412" s="4"/>
      <c r="Q412" s="6"/>
      <c r="R412" s="6"/>
      <c r="S412" s="6"/>
      <c r="T412" s="6"/>
      <c r="U412" s="6"/>
      <c r="V412" s="6"/>
      <c r="W412" s="6"/>
      <c r="X412" s="6"/>
      <c r="Y412" s="6"/>
      <c r="Z412" s="6"/>
    </row>
    <row r="413" spans="1:26" ht="15.75" customHeight="1" x14ac:dyDescent="0.25">
      <c r="A413" s="6"/>
      <c r="B413" s="6"/>
      <c r="C413" s="7"/>
      <c r="D413" s="6"/>
      <c r="E413" s="6"/>
      <c r="F413" s="6"/>
      <c r="G413" s="6"/>
      <c r="H413" s="6"/>
      <c r="I413" s="6"/>
      <c r="J413" s="6"/>
      <c r="K413" s="6"/>
      <c r="L413" s="6"/>
      <c r="M413" s="6"/>
      <c r="N413" s="6"/>
      <c r="O413" s="6"/>
      <c r="P413" s="4"/>
      <c r="Q413" s="6"/>
      <c r="R413" s="6"/>
      <c r="S413" s="6"/>
      <c r="T413" s="6"/>
      <c r="U413" s="6"/>
      <c r="V413" s="6"/>
      <c r="W413" s="6"/>
      <c r="X413" s="6"/>
      <c r="Y413" s="6"/>
      <c r="Z413" s="6"/>
    </row>
    <row r="414" spans="1:26" ht="15.75" customHeight="1" x14ac:dyDescent="0.25">
      <c r="A414" s="6"/>
      <c r="B414" s="6"/>
      <c r="C414" s="7"/>
      <c r="D414" s="6"/>
      <c r="E414" s="6"/>
      <c r="F414" s="6"/>
      <c r="G414" s="6"/>
      <c r="H414" s="6"/>
      <c r="I414" s="6"/>
      <c r="J414" s="6"/>
      <c r="K414" s="6"/>
      <c r="L414" s="6"/>
      <c r="M414" s="6"/>
      <c r="N414" s="6"/>
      <c r="O414" s="6"/>
      <c r="P414" s="4"/>
      <c r="Q414" s="6"/>
      <c r="R414" s="6"/>
      <c r="S414" s="6"/>
      <c r="T414" s="6"/>
      <c r="U414" s="6"/>
      <c r="V414" s="6"/>
      <c r="W414" s="6"/>
      <c r="X414" s="6"/>
      <c r="Y414" s="6"/>
      <c r="Z414" s="6"/>
    </row>
    <row r="415" spans="1:26" ht="15.75" customHeight="1" x14ac:dyDescent="0.25">
      <c r="A415" s="6"/>
      <c r="B415" s="6"/>
      <c r="C415" s="7"/>
      <c r="D415" s="6"/>
      <c r="E415" s="6"/>
      <c r="F415" s="6"/>
      <c r="G415" s="6"/>
      <c r="H415" s="6"/>
      <c r="I415" s="6"/>
      <c r="J415" s="6"/>
      <c r="K415" s="6"/>
      <c r="L415" s="6"/>
      <c r="M415" s="6"/>
      <c r="N415" s="6"/>
      <c r="O415" s="6"/>
      <c r="P415" s="4"/>
      <c r="Q415" s="6"/>
      <c r="R415" s="6"/>
      <c r="S415" s="6"/>
      <c r="T415" s="6"/>
      <c r="U415" s="6"/>
      <c r="V415" s="6"/>
      <c r="W415" s="6"/>
      <c r="X415" s="6"/>
      <c r="Y415" s="6"/>
      <c r="Z415" s="6"/>
    </row>
    <row r="416" spans="1:26" ht="15.75" customHeight="1" x14ac:dyDescent="0.25">
      <c r="A416" s="6"/>
      <c r="B416" s="6"/>
      <c r="C416" s="7"/>
      <c r="D416" s="6"/>
      <c r="E416" s="6"/>
      <c r="F416" s="6"/>
      <c r="G416" s="6"/>
      <c r="H416" s="6"/>
      <c r="I416" s="6"/>
      <c r="J416" s="6"/>
      <c r="K416" s="6"/>
      <c r="L416" s="6"/>
      <c r="M416" s="6"/>
      <c r="N416" s="6"/>
      <c r="O416" s="6"/>
      <c r="P416" s="4"/>
      <c r="Q416" s="6"/>
      <c r="R416" s="6"/>
      <c r="S416" s="6"/>
      <c r="T416" s="6"/>
      <c r="U416" s="6"/>
      <c r="V416" s="6"/>
      <c r="W416" s="6"/>
      <c r="X416" s="6"/>
      <c r="Y416" s="6"/>
      <c r="Z416" s="6"/>
    </row>
    <row r="417" spans="1:26" ht="15.75" customHeight="1" x14ac:dyDescent="0.25">
      <c r="A417" s="6"/>
      <c r="B417" s="6"/>
      <c r="C417" s="7"/>
      <c r="D417" s="6"/>
      <c r="E417" s="6"/>
      <c r="F417" s="6"/>
      <c r="G417" s="6"/>
      <c r="H417" s="6"/>
      <c r="I417" s="6"/>
      <c r="J417" s="6"/>
      <c r="K417" s="6"/>
      <c r="L417" s="6"/>
      <c r="M417" s="6"/>
      <c r="N417" s="6"/>
      <c r="O417" s="6"/>
      <c r="P417" s="4"/>
      <c r="Q417" s="6"/>
      <c r="R417" s="6"/>
      <c r="S417" s="6"/>
      <c r="T417" s="6"/>
      <c r="U417" s="6"/>
      <c r="V417" s="6"/>
      <c r="W417" s="6"/>
      <c r="X417" s="6"/>
      <c r="Y417" s="6"/>
      <c r="Z417" s="6"/>
    </row>
    <row r="418" spans="1:26" ht="15.75" customHeight="1" x14ac:dyDescent="0.25">
      <c r="A418" s="6"/>
      <c r="B418" s="6"/>
      <c r="C418" s="7"/>
      <c r="D418" s="6"/>
      <c r="E418" s="6"/>
      <c r="F418" s="6"/>
      <c r="G418" s="6"/>
      <c r="H418" s="6"/>
      <c r="I418" s="6"/>
      <c r="J418" s="6"/>
      <c r="K418" s="6"/>
      <c r="L418" s="6"/>
      <c r="M418" s="6"/>
      <c r="N418" s="6"/>
      <c r="O418" s="6"/>
      <c r="P418" s="4"/>
      <c r="Q418" s="6"/>
      <c r="R418" s="6"/>
      <c r="S418" s="6"/>
      <c r="T418" s="6"/>
      <c r="U418" s="6"/>
      <c r="V418" s="6"/>
      <c r="W418" s="6"/>
      <c r="X418" s="6"/>
      <c r="Y418" s="6"/>
      <c r="Z418" s="6"/>
    </row>
    <row r="419" spans="1:26" ht="15.75" customHeight="1" x14ac:dyDescent="0.25">
      <c r="A419" s="6"/>
      <c r="B419" s="6"/>
      <c r="C419" s="7"/>
      <c r="D419" s="6"/>
      <c r="E419" s="6"/>
      <c r="F419" s="6"/>
      <c r="G419" s="6"/>
      <c r="H419" s="6"/>
      <c r="I419" s="6"/>
      <c r="J419" s="6"/>
      <c r="K419" s="6"/>
      <c r="L419" s="6"/>
      <c r="M419" s="6"/>
      <c r="N419" s="6"/>
      <c r="O419" s="6"/>
      <c r="P419" s="4"/>
      <c r="Q419" s="6"/>
      <c r="R419" s="6"/>
      <c r="S419" s="6"/>
      <c r="T419" s="6"/>
      <c r="U419" s="6"/>
      <c r="V419" s="6"/>
      <c r="W419" s="6"/>
      <c r="X419" s="6"/>
      <c r="Y419" s="6"/>
      <c r="Z419" s="6"/>
    </row>
    <row r="420" spans="1:26" ht="15.75" customHeight="1" x14ac:dyDescent="0.25">
      <c r="A420" s="6"/>
      <c r="B420" s="6"/>
      <c r="C420" s="7"/>
      <c r="D420" s="6"/>
      <c r="E420" s="6"/>
      <c r="F420" s="6"/>
      <c r="G420" s="6"/>
      <c r="H420" s="6"/>
      <c r="I420" s="6"/>
      <c r="J420" s="6"/>
      <c r="K420" s="6"/>
      <c r="L420" s="6"/>
      <c r="M420" s="6"/>
      <c r="N420" s="6"/>
      <c r="O420" s="6"/>
      <c r="P420" s="4"/>
      <c r="Q420" s="6"/>
      <c r="R420" s="6"/>
      <c r="S420" s="6"/>
      <c r="T420" s="6"/>
      <c r="U420" s="6"/>
      <c r="V420" s="6"/>
      <c r="W420" s="6"/>
      <c r="X420" s="6"/>
      <c r="Y420" s="6"/>
      <c r="Z420" s="6"/>
    </row>
    <row r="421" spans="1:26" ht="15.75" customHeight="1" x14ac:dyDescent="0.25">
      <c r="A421" s="6"/>
      <c r="B421" s="6"/>
      <c r="C421" s="7"/>
      <c r="D421" s="6"/>
      <c r="E421" s="6"/>
      <c r="F421" s="6"/>
      <c r="G421" s="6"/>
      <c r="H421" s="6"/>
      <c r="I421" s="6"/>
      <c r="J421" s="6"/>
      <c r="K421" s="6"/>
      <c r="L421" s="6"/>
      <c r="M421" s="6"/>
      <c r="N421" s="6"/>
      <c r="O421" s="6"/>
      <c r="P421" s="4"/>
      <c r="Q421" s="6"/>
      <c r="R421" s="6"/>
      <c r="S421" s="6"/>
      <c r="T421" s="6"/>
      <c r="U421" s="6"/>
      <c r="V421" s="6"/>
      <c r="W421" s="6"/>
      <c r="X421" s="6"/>
      <c r="Y421" s="6"/>
      <c r="Z421" s="6"/>
    </row>
    <row r="422" spans="1:26" ht="15.75" customHeight="1" x14ac:dyDescent="0.25">
      <c r="A422" s="6"/>
      <c r="B422" s="6"/>
      <c r="C422" s="7"/>
      <c r="D422" s="6"/>
      <c r="E422" s="6"/>
      <c r="F422" s="6"/>
      <c r="G422" s="6"/>
      <c r="H422" s="6"/>
      <c r="I422" s="6"/>
      <c r="J422" s="6"/>
      <c r="K422" s="6"/>
      <c r="L422" s="6"/>
      <c r="M422" s="6"/>
      <c r="N422" s="6"/>
      <c r="O422" s="6"/>
      <c r="P422" s="4"/>
      <c r="Q422" s="6"/>
      <c r="R422" s="6"/>
      <c r="S422" s="6"/>
      <c r="T422" s="6"/>
      <c r="U422" s="6"/>
      <c r="V422" s="6"/>
      <c r="W422" s="6"/>
      <c r="X422" s="6"/>
      <c r="Y422" s="6"/>
      <c r="Z422" s="6"/>
    </row>
    <row r="423" spans="1:26" ht="15.75" customHeight="1" x14ac:dyDescent="0.25">
      <c r="A423" s="6"/>
      <c r="B423" s="6"/>
      <c r="C423" s="7"/>
      <c r="D423" s="6"/>
      <c r="E423" s="6"/>
      <c r="F423" s="6"/>
      <c r="G423" s="6"/>
      <c r="H423" s="6"/>
      <c r="I423" s="6"/>
      <c r="J423" s="6"/>
      <c r="K423" s="6"/>
      <c r="L423" s="6"/>
      <c r="M423" s="6"/>
      <c r="N423" s="6"/>
      <c r="O423" s="6"/>
      <c r="P423" s="4"/>
      <c r="Q423" s="6"/>
      <c r="R423" s="6"/>
      <c r="S423" s="6"/>
      <c r="T423" s="6"/>
      <c r="U423" s="6"/>
      <c r="V423" s="6"/>
      <c r="W423" s="6"/>
      <c r="X423" s="6"/>
      <c r="Y423" s="6"/>
      <c r="Z423" s="6"/>
    </row>
    <row r="424" spans="1:26" ht="15.75" customHeight="1" x14ac:dyDescent="0.25">
      <c r="A424" s="6"/>
      <c r="B424" s="6"/>
      <c r="C424" s="7"/>
      <c r="D424" s="6"/>
      <c r="E424" s="6"/>
      <c r="F424" s="6"/>
      <c r="G424" s="6"/>
      <c r="H424" s="6"/>
      <c r="I424" s="6"/>
      <c r="J424" s="6"/>
      <c r="K424" s="6"/>
      <c r="L424" s="6"/>
      <c r="M424" s="6"/>
      <c r="N424" s="6"/>
      <c r="O424" s="6"/>
      <c r="P424" s="4"/>
      <c r="Q424" s="6"/>
      <c r="R424" s="6"/>
      <c r="S424" s="6"/>
      <c r="T424" s="6"/>
      <c r="U424" s="6"/>
      <c r="V424" s="6"/>
      <c r="W424" s="6"/>
      <c r="X424" s="6"/>
      <c r="Y424" s="6"/>
      <c r="Z424" s="6"/>
    </row>
    <row r="425" spans="1:26" ht="15.75" customHeight="1" x14ac:dyDescent="0.25">
      <c r="A425" s="6"/>
      <c r="B425" s="6"/>
      <c r="C425" s="7"/>
      <c r="D425" s="6"/>
      <c r="E425" s="6"/>
      <c r="F425" s="6"/>
      <c r="G425" s="6"/>
      <c r="H425" s="6"/>
      <c r="I425" s="6"/>
      <c r="J425" s="6"/>
      <c r="K425" s="6"/>
      <c r="L425" s="6"/>
      <c r="M425" s="6"/>
      <c r="N425" s="6"/>
      <c r="O425" s="6"/>
      <c r="P425" s="4"/>
      <c r="Q425" s="6"/>
      <c r="R425" s="6"/>
      <c r="S425" s="6"/>
      <c r="T425" s="6"/>
      <c r="U425" s="6"/>
      <c r="V425" s="6"/>
      <c r="W425" s="6"/>
      <c r="X425" s="6"/>
      <c r="Y425" s="6"/>
      <c r="Z425" s="6"/>
    </row>
    <row r="426" spans="1:26" ht="15.75" customHeight="1" x14ac:dyDescent="0.25">
      <c r="A426" s="6"/>
      <c r="B426" s="6"/>
      <c r="C426" s="7"/>
      <c r="D426" s="6"/>
      <c r="E426" s="6"/>
      <c r="F426" s="6"/>
      <c r="G426" s="6"/>
      <c r="H426" s="6"/>
      <c r="I426" s="6"/>
      <c r="J426" s="6"/>
      <c r="K426" s="6"/>
      <c r="L426" s="6"/>
      <c r="M426" s="6"/>
      <c r="N426" s="6"/>
      <c r="O426" s="6"/>
      <c r="P426" s="4"/>
      <c r="Q426" s="6"/>
      <c r="R426" s="6"/>
      <c r="S426" s="6"/>
      <c r="T426" s="6"/>
      <c r="U426" s="6"/>
      <c r="V426" s="6"/>
      <c r="W426" s="6"/>
      <c r="X426" s="6"/>
      <c r="Y426" s="6"/>
      <c r="Z426" s="6"/>
    </row>
    <row r="427" spans="1:26" ht="15.75" customHeight="1" x14ac:dyDescent="0.25">
      <c r="A427" s="6"/>
      <c r="B427" s="6"/>
      <c r="C427" s="7"/>
      <c r="D427" s="6"/>
      <c r="E427" s="6"/>
      <c r="F427" s="6"/>
      <c r="G427" s="6"/>
      <c r="H427" s="6"/>
      <c r="I427" s="6"/>
      <c r="J427" s="6"/>
      <c r="K427" s="6"/>
      <c r="L427" s="6"/>
      <c r="M427" s="6"/>
      <c r="N427" s="6"/>
      <c r="O427" s="6"/>
      <c r="P427" s="4"/>
      <c r="Q427" s="6"/>
      <c r="R427" s="6"/>
      <c r="S427" s="6"/>
      <c r="T427" s="6"/>
      <c r="U427" s="6"/>
      <c r="V427" s="6"/>
      <c r="W427" s="6"/>
      <c r="X427" s="6"/>
      <c r="Y427" s="6"/>
      <c r="Z427" s="6"/>
    </row>
    <row r="428" spans="1:26" ht="15.75" customHeight="1" x14ac:dyDescent="0.25">
      <c r="A428" s="6"/>
      <c r="B428" s="6"/>
      <c r="C428" s="7"/>
      <c r="D428" s="6"/>
      <c r="E428" s="6"/>
      <c r="F428" s="6"/>
      <c r="G428" s="6"/>
      <c r="H428" s="6"/>
      <c r="I428" s="6"/>
      <c r="J428" s="6"/>
      <c r="K428" s="6"/>
      <c r="L428" s="6"/>
      <c r="M428" s="6"/>
      <c r="N428" s="6"/>
      <c r="O428" s="6"/>
      <c r="P428" s="4"/>
      <c r="Q428" s="6"/>
      <c r="R428" s="6"/>
      <c r="S428" s="6"/>
      <c r="T428" s="6"/>
      <c r="U428" s="6"/>
      <c r="V428" s="6"/>
      <c r="W428" s="6"/>
      <c r="X428" s="6"/>
      <c r="Y428" s="6"/>
      <c r="Z428" s="6"/>
    </row>
    <row r="429" spans="1:26" ht="15.75" customHeight="1" x14ac:dyDescent="0.25">
      <c r="A429" s="6"/>
      <c r="B429" s="6"/>
      <c r="C429" s="7"/>
      <c r="D429" s="6"/>
      <c r="E429" s="6"/>
      <c r="F429" s="6"/>
      <c r="G429" s="6"/>
      <c r="H429" s="6"/>
      <c r="I429" s="6"/>
      <c r="J429" s="6"/>
      <c r="K429" s="6"/>
      <c r="L429" s="6"/>
      <c r="M429" s="6"/>
      <c r="N429" s="6"/>
      <c r="O429" s="6"/>
      <c r="P429" s="4"/>
      <c r="Q429" s="6"/>
      <c r="R429" s="6"/>
      <c r="S429" s="6"/>
      <c r="T429" s="6"/>
      <c r="U429" s="6"/>
      <c r="V429" s="6"/>
      <c r="W429" s="6"/>
      <c r="X429" s="6"/>
      <c r="Y429" s="6"/>
      <c r="Z429" s="6"/>
    </row>
    <row r="430" spans="1:26" ht="15.75" customHeight="1" x14ac:dyDescent="0.25">
      <c r="A430" s="6"/>
      <c r="B430" s="6"/>
      <c r="C430" s="7"/>
      <c r="D430" s="6"/>
      <c r="E430" s="6"/>
      <c r="F430" s="6"/>
      <c r="G430" s="6"/>
      <c r="H430" s="6"/>
      <c r="I430" s="6"/>
      <c r="J430" s="6"/>
      <c r="K430" s="6"/>
      <c r="L430" s="6"/>
      <c r="M430" s="6"/>
      <c r="N430" s="6"/>
      <c r="O430" s="6"/>
      <c r="P430" s="4"/>
      <c r="Q430" s="6"/>
      <c r="R430" s="6"/>
      <c r="S430" s="6"/>
      <c r="T430" s="6"/>
      <c r="U430" s="6"/>
      <c r="V430" s="6"/>
      <c r="W430" s="6"/>
      <c r="X430" s="6"/>
      <c r="Y430" s="6"/>
      <c r="Z430" s="6"/>
    </row>
    <row r="431" spans="1:26" ht="15.75" customHeight="1" x14ac:dyDescent="0.25">
      <c r="A431" s="6"/>
      <c r="B431" s="6"/>
      <c r="C431" s="7"/>
      <c r="D431" s="6"/>
      <c r="E431" s="6"/>
      <c r="F431" s="6"/>
      <c r="G431" s="6"/>
      <c r="H431" s="6"/>
      <c r="I431" s="6"/>
      <c r="J431" s="6"/>
      <c r="K431" s="6"/>
      <c r="L431" s="6"/>
      <c r="M431" s="6"/>
      <c r="N431" s="6"/>
      <c r="O431" s="6"/>
      <c r="P431" s="4"/>
      <c r="Q431" s="6"/>
      <c r="R431" s="6"/>
      <c r="S431" s="6"/>
      <c r="T431" s="6"/>
      <c r="U431" s="6"/>
      <c r="V431" s="6"/>
      <c r="W431" s="6"/>
      <c r="X431" s="6"/>
      <c r="Y431" s="6"/>
      <c r="Z431" s="6"/>
    </row>
    <row r="432" spans="1:26" ht="15.75" customHeight="1" x14ac:dyDescent="0.25">
      <c r="A432" s="6"/>
      <c r="B432" s="6"/>
      <c r="C432" s="7"/>
      <c r="D432" s="6"/>
      <c r="E432" s="6"/>
      <c r="F432" s="6"/>
      <c r="G432" s="6"/>
      <c r="H432" s="6"/>
      <c r="I432" s="6"/>
      <c r="J432" s="6"/>
      <c r="K432" s="6"/>
      <c r="L432" s="6"/>
      <c r="M432" s="6"/>
      <c r="N432" s="6"/>
      <c r="O432" s="6"/>
      <c r="P432" s="4"/>
      <c r="Q432" s="6"/>
      <c r="R432" s="6"/>
      <c r="S432" s="6"/>
      <c r="T432" s="6"/>
      <c r="U432" s="6"/>
      <c r="V432" s="6"/>
      <c r="W432" s="6"/>
      <c r="X432" s="6"/>
      <c r="Y432" s="6"/>
      <c r="Z432" s="6"/>
    </row>
    <row r="433" spans="1:26" ht="15.75" customHeight="1" x14ac:dyDescent="0.25">
      <c r="A433" s="6"/>
      <c r="B433" s="6"/>
      <c r="C433" s="7"/>
      <c r="D433" s="6"/>
      <c r="E433" s="6"/>
      <c r="F433" s="6"/>
      <c r="G433" s="6"/>
      <c r="H433" s="6"/>
      <c r="I433" s="6"/>
      <c r="J433" s="6"/>
      <c r="K433" s="6"/>
      <c r="L433" s="6"/>
      <c r="M433" s="6"/>
      <c r="N433" s="6"/>
      <c r="O433" s="6"/>
      <c r="P433" s="4"/>
      <c r="Q433" s="6"/>
      <c r="R433" s="6"/>
      <c r="S433" s="6"/>
      <c r="T433" s="6"/>
      <c r="U433" s="6"/>
      <c r="V433" s="6"/>
      <c r="W433" s="6"/>
      <c r="X433" s="6"/>
      <c r="Y433" s="6"/>
      <c r="Z433" s="6"/>
    </row>
    <row r="434" spans="1:26" ht="15.75" customHeight="1" x14ac:dyDescent="0.25">
      <c r="A434" s="6"/>
      <c r="B434" s="6"/>
      <c r="C434" s="7"/>
      <c r="D434" s="6"/>
      <c r="E434" s="6"/>
      <c r="F434" s="6"/>
      <c r="G434" s="6"/>
      <c r="H434" s="6"/>
      <c r="I434" s="6"/>
      <c r="J434" s="6"/>
      <c r="K434" s="6"/>
      <c r="L434" s="6"/>
      <c r="M434" s="6"/>
      <c r="N434" s="6"/>
      <c r="O434" s="6"/>
      <c r="P434" s="4"/>
      <c r="Q434" s="6"/>
      <c r="R434" s="6"/>
      <c r="S434" s="6"/>
      <c r="T434" s="6"/>
      <c r="U434" s="6"/>
      <c r="V434" s="6"/>
      <c r="W434" s="6"/>
      <c r="X434" s="6"/>
      <c r="Y434" s="6"/>
      <c r="Z434" s="6"/>
    </row>
    <row r="435" spans="1:26" ht="15.75" customHeight="1" x14ac:dyDescent="0.25">
      <c r="A435" s="6"/>
      <c r="B435" s="6"/>
      <c r="C435" s="7"/>
      <c r="D435" s="6"/>
      <c r="E435" s="6"/>
      <c r="F435" s="6"/>
      <c r="G435" s="6"/>
      <c r="H435" s="6"/>
      <c r="I435" s="6"/>
      <c r="J435" s="6"/>
      <c r="K435" s="6"/>
      <c r="L435" s="6"/>
      <c r="M435" s="6"/>
      <c r="N435" s="6"/>
      <c r="O435" s="6"/>
      <c r="P435" s="4"/>
      <c r="Q435" s="6"/>
      <c r="R435" s="6"/>
      <c r="S435" s="6"/>
      <c r="T435" s="6"/>
      <c r="U435" s="6"/>
      <c r="V435" s="6"/>
      <c r="W435" s="6"/>
      <c r="X435" s="6"/>
      <c r="Y435" s="6"/>
      <c r="Z435" s="6"/>
    </row>
    <row r="436" spans="1:26" ht="15.75" customHeight="1" x14ac:dyDescent="0.25">
      <c r="A436" s="6"/>
      <c r="B436" s="6"/>
      <c r="C436" s="7"/>
      <c r="D436" s="6"/>
      <c r="E436" s="6"/>
      <c r="F436" s="6"/>
      <c r="G436" s="6"/>
      <c r="H436" s="6"/>
      <c r="I436" s="6"/>
      <c r="J436" s="6"/>
      <c r="K436" s="6"/>
      <c r="L436" s="6"/>
      <c r="M436" s="6"/>
      <c r="N436" s="6"/>
      <c r="O436" s="6"/>
      <c r="P436" s="4"/>
      <c r="Q436" s="6"/>
      <c r="R436" s="6"/>
      <c r="S436" s="6"/>
      <c r="T436" s="6"/>
      <c r="U436" s="6"/>
      <c r="V436" s="6"/>
      <c r="W436" s="6"/>
      <c r="X436" s="6"/>
      <c r="Y436" s="6"/>
      <c r="Z436" s="6"/>
    </row>
    <row r="437" spans="1:26" ht="15.75" customHeight="1" x14ac:dyDescent="0.25">
      <c r="A437" s="6"/>
      <c r="B437" s="6"/>
      <c r="C437" s="7"/>
      <c r="D437" s="6"/>
      <c r="E437" s="6"/>
      <c r="F437" s="6"/>
      <c r="G437" s="6"/>
      <c r="H437" s="6"/>
      <c r="I437" s="6"/>
      <c r="J437" s="6"/>
      <c r="K437" s="6"/>
      <c r="L437" s="6"/>
      <c r="M437" s="6"/>
      <c r="N437" s="6"/>
      <c r="O437" s="6"/>
      <c r="P437" s="4"/>
      <c r="Q437" s="6"/>
      <c r="R437" s="6"/>
      <c r="S437" s="6"/>
      <c r="T437" s="6"/>
      <c r="U437" s="6"/>
      <c r="V437" s="6"/>
      <c r="W437" s="6"/>
      <c r="X437" s="6"/>
      <c r="Y437" s="6"/>
      <c r="Z437" s="6"/>
    </row>
    <row r="438" spans="1:26" ht="15.75" customHeight="1" x14ac:dyDescent="0.25">
      <c r="A438" s="6"/>
      <c r="B438" s="6"/>
      <c r="C438" s="7"/>
      <c r="D438" s="6"/>
      <c r="E438" s="6"/>
      <c r="F438" s="6"/>
      <c r="G438" s="6"/>
      <c r="H438" s="6"/>
      <c r="I438" s="6"/>
      <c r="J438" s="6"/>
      <c r="K438" s="6"/>
      <c r="L438" s="6"/>
      <c r="M438" s="6"/>
      <c r="N438" s="6"/>
      <c r="O438" s="6"/>
      <c r="P438" s="4"/>
      <c r="Q438" s="6"/>
      <c r="R438" s="6"/>
      <c r="S438" s="6"/>
      <c r="T438" s="6"/>
      <c r="U438" s="6"/>
      <c r="V438" s="6"/>
      <c r="W438" s="6"/>
      <c r="X438" s="6"/>
      <c r="Y438" s="6"/>
      <c r="Z438" s="6"/>
    </row>
    <row r="439" spans="1:26" ht="15.75" customHeight="1" x14ac:dyDescent="0.25">
      <c r="A439" s="6"/>
      <c r="B439" s="6"/>
      <c r="C439" s="7"/>
      <c r="D439" s="6"/>
      <c r="E439" s="6"/>
      <c r="F439" s="6"/>
      <c r="G439" s="6"/>
      <c r="H439" s="6"/>
      <c r="I439" s="6"/>
      <c r="J439" s="6"/>
      <c r="K439" s="6"/>
      <c r="L439" s="6"/>
      <c r="M439" s="6"/>
      <c r="N439" s="6"/>
      <c r="O439" s="6"/>
      <c r="P439" s="4"/>
      <c r="Q439" s="6"/>
      <c r="R439" s="6"/>
      <c r="S439" s="6"/>
      <c r="T439" s="6"/>
      <c r="U439" s="6"/>
      <c r="V439" s="6"/>
      <c r="W439" s="6"/>
      <c r="X439" s="6"/>
      <c r="Y439" s="6"/>
      <c r="Z439" s="6"/>
    </row>
    <row r="440" spans="1:26" ht="15.75" customHeight="1" x14ac:dyDescent="0.25">
      <c r="A440" s="6"/>
      <c r="B440" s="6"/>
      <c r="C440" s="7"/>
      <c r="D440" s="6"/>
      <c r="E440" s="6"/>
      <c r="F440" s="6"/>
      <c r="G440" s="6"/>
      <c r="H440" s="6"/>
      <c r="I440" s="6"/>
      <c r="J440" s="6"/>
      <c r="K440" s="6"/>
      <c r="L440" s="6"/>
      <c r="M440" s="6"/>
      <c r="N440" s="6"/>
      <c r="O440" s="6"/>
      <c r="P440" s="4"/>
      <c r="Q440" s="6"/>
      <c r="R440" s="6"/>
      <c r="S440" s="6"/>
      <c r="T440" s="6"/>
      <c r="U440" s="6"/>
      <c r="V440" s="6"/>
      <c r="W440" s="6"/>
      <c r="X440" s="6"/>
      <c r="Y440" s="6"/>
      <c r="Z440" s="6"/>
    </row>
    <row r="441" spans="1:26" ht="15.75" customHeight="1" x14ac:dyDescent="0.25">
      <c r="A441" s="6"/>
      <c r="B441" s="6"/>
      <c r="C441" s="7"/>
      <c r="D441" s="6"/>
      <c r="E441" s="6"/>
      <c r="F441" s="6"/>
      <c r="G441" s="6"/>
      <c r="H441" s="6"/>
      <c r="I441" s="6"/>
      <c r="J441" s="6"/>
      <c r="K441" s="6"/>
      <c r="L441" s="6"/>
      <c r="M441" s="6"/>
      <c r="N441" s="6"/>
      <c r="O441" s="6"/>
      <c r="P441" s="4"/>
      <c r="Q441" s="6"/>
      <c r="R441" s="6"/>
      <c r="S441" s="6"/>
      <c r="T441" s="6"/>
      <c r="U441" s="6"/>
      <c r="V441" s="6"/>
      <c r="W441" s="6"/>
      <c r="X441" s="6"/>
      <c r="Y441" s="6"/>
      <c r="Z441" s="6"/>
    </row>
    <row r="442" spans="1:26" ht="15.75" customHeight="1" x14ac:dyDescent="0.25">
      <c r="A442" s="6"/>
      <c r="B442" s="6"/>
      <c r="C442" s="7"/>
      <c r="D442" s="6"/>
      <c r="E442" s="6"/>
      <c r="F442" s="6"/>
      <c r="G442" s="6"/>
      <c r="H442" s="6"/>
      <c r="I442" s="6"/>
      <c r="J442" s="6"/>
      <c r="K442" s="6"/>
      <c r="L442" s="6"/>
      <c r="M442" s="6"/>
      <c r="N442" s="6"/>
      <c r="O442" s="6"/>
      <c r="P442" s="4"/>
      <c r="Q442" s="6"/>
      <c r="R442" s="6"/>
      <c r="S442" s="6"/>
      <c r="T442" s="6"/>
      <c r="U442" s="6"/>
      <c r="V442" s="6"/>
      <c r="W442" s="6"/>
      <c r="X442" s="6"/>
      <c r="Y442" s="6"/>
      <c r="Z442" s="6"/>
    </row>
    <row r="443" spans="1:26" ht="15.75" customHeight="1" x14ac:dyDescent="0.25">
      <c r="A443" s="6"/>
      <c r="B443" s="6"/>
      <c r="C443" s="7"/>
      <c r="D443" s="6"/>
      <c r="E443" s="6"/>
      <c r="F443" s="6"/>
      <c r="G443" s="6"/>
      <c r="H443" s="6"/>
      <c r="I443" s="6"/>
      <c r="J443" s="6"/>
      <c r="K443" s="6"/>
      <c r="L443" s="6"/>
      <c r="M443" s="6"/>
      <c r="N443" s="6"/>
      <c r="O443" s="6"/>
      <c r="P443" s="4"/>
      <c r="Q443" s="6"/>
      <c r="R443" s="6"/>
      <c r="S443" s="6"/>
      <c r="T443" s="6"/>
      <c r="U443" s="6"/>
      <c r="V443" s="6"/>
      <c r="W443" s="6"/>
      <c r="X443" s="6"/>
      <c r="Y443" s="6"/>
      <c r="Z443" s="6"/>
    </row>
    <row r="444" spans="1:26" ht="15.75" customHeight="1" x14ac:dyDescent="0.25">
      <c r="A444" s="6"/>
      <c r="B444" s="6"/>
      <c r="C444" s="7"/>
      <c r="D444" s="6"/>
      <c r="E444" s="6"/>
      <c r="F444" s="6"/>
      <c r="G444" s="6"/>
      <c r="H444" s="6"/>
      <c r="I444" s="6"/>
      <c r="J444" s="6"/>
      <c r="K444" s="6"/>
      <c r="L444" s="6"/>
      <c r="M444" s="6"/>
      <c r="N444" s="6"/>
      <c r="O444" s="6"/>
      <c r="P444" s="4"/>
      <c r="Q444" s="6"/>
      <c r="R444" s="6"/>
      <c r="S444" s="6"/>
      <c r="T444" s="6"/>
      <c r="U444" s="6"/>
      <c r="V444" s="6"/>
      <c r="W444" s="6"/>
      <c r="X444" s="6"/>
      <c r="Y444" s="6"/>
      <c r="Z444" s="6"/>
    </row>
    <row r="445" spans="1:26" ht="15.75" customHeight="1" x14ac:dyDescent="0.25">
      <c r="A445" s="6"/>
      <c r="B445" s="6"/>
      <c r="C445" s="7"/>
      <c r="D445" s="6"/>
      <c r="E445" s="6"/>
      <c r="F445" s="6"/>
      <c r="G445" s="6"/>
      <c r="H445" s="6"/>
      <c r="I445" s="6"/>
      <c r="J445" s="6"/>
      <c r="K445" s="6"/>
      <c r="L445" s="6"/>
      <c r="M445" s="6"/>
      <c r="N445" s="6"/>
      <c r="O445" s="6"/>
      <c r="P445" s="4"/>
      <c r="Q445" s="6"/>
      <c r="R445" s="6"/>
      <c r="S445" s="6"/>
      <c r="T445" s="6"/>
      <c r="U445" s="6"/>
      <c r="V445" s="6"/>
      <c r="W445" s="6"/>
      <c r="X445" s="6"/>
      <c r="Y445" s="6"/>
      <c r="Z445" s="6"/>
    </row>
    <row r="446" spans="1:26" ht="15.75" customHeight="1" x14ac:dyDescent="0.25">
      <c r="A446" s="6"/>
      <c r="B446" s="6"/>
      <c r="C446" s="7"/>
      <c r="D446" s="6"/>
      <c r="E446" s="6"/>
      <c r="F446" s="6"/>
      <c r="G446" s="6"/>
      <c r="H446" s="6"/>
      <c r="I446" s="6"/>
      <c r="J446" s="6"/>
      <c r="K446" s="6"/>
      <c r="L446" s="6"/>
      <c r="M446" s="6"/>
      <c r="N446" s="6"/>
      <c r="O446" s="6"/>
      <c r="P446" s="4"/>
      <c r="Q446" s="6"/>
      <c r="R446" s="6"/>
      <c r="S446" s="6"/>
      <c r="T446" s="6"/>
      <c r="U446" s="6"/>
      <c r="V446" s="6"/>
      <c r="W446" s="6"/>
      <c r="X446" s="6"/>
      <c r="Y446" s="6"/>
      <c r="Z446" s="6"/>
    </row>
    <row r="447" spans="1:26" ht="15.75" customHeight="1" x14ac:dyDescent="0.25">
      <c r="A447" s="6"/>
      <c r="B447" s="6"/>
      <c r="C447" s="7"/>
      <c r="D447" s="6"/>
      <c r="E447" s="6"/>
      <c r="F447" s="6"/>
      <c r="G447" s="6"/>
      <c r="H447" s="6"/>
      <c r="I447" s="6"/>
      <c r="J447" s="6"/>
      <c r="K447" s="6"/>
      <c r="L447" s="6"/>
      <c r="M447" s="6"/>
      <c r="N447" s="6"/>
      <c r="O447" s="6"/>
      <c r="P447" s="4"/>
      <c r="Q447" s="6"/>
      <c r="R447" s="6"/>
      <c r="S447" s="6"/>
      <c r="T447" s="6"/>
      <c r="U447" s="6"/>
      <c r="V447" s="6"/>
      <c r="W447" s="6"/>
      <c r="X447" s="6"/>
      <c r="Y447" s="6"/>
      <c r="Z447" s="6"/>
    </row>
    <row r="448" spans="1:26" ht="15.75" customHeight="1" x14ac:dyDescent="0.25">
      <c r="A448" s="6"/>
      <c r="B448" s="6"/>
      <c r="C448" s="7"/>
      <c r="D448" s="6"/>
      <c r="E448" s="6"/>
      <c r="F448" s="6"/>
      <c r="G448" s="6"/>
      <c r="H448" s="6"/>
      <c r="I448" s="6"/>
      <c r="J448" s="6"/>
      <c r="K448" s="6"/>
      <c r="L448" s="6"/>
      <c r="M448" s="6"/>
      <c r="N448" s="6"/>
      <c r="O448" s="6"/>
      <c r="P448" s="4"/>
      <c r="Q448" s="6"/>
      <c r="R448" s="6"/>
      <c r="S448" s="6"/>
      <c r="T448" s="6"/>
      <c r="U448" s="6"/>
      <c r="V448" s="6"/>
      <c r="W448" s="6"/>
      <c r="X448" s="6"/>
      <c r="Y448" s="6"/>
      <c r="Z448" s="6"/>
    </row>
    <row r="449" spans="1:26" ht="15.75" customHeight="1" x14ac:dyDescent="0.25">
      <c r="A449" s="6"/>
      <c r="B449" s="6"/>
      <c r="C449" s="7"/>
      <c r="D449" s="6"/>
      <c r="E449" s="6"/>
      <c r="F449" s="6"/>
      <c r="G449" s="6"/>
      <c r="H449" s="6"/>
      <c r="I449" s="6"/>
      <c r="J449" s="6"/>
      <c r="K449" s="6"/>
      <c r="L449" s="6"/>
      <c r="M449" s="6"/>
      <c r="N449" s="6"/>
      <c r="O449" s="6"/>
      <c r="P449" s="4"/>
      <c r="Q449" s="6"/>
      <c r="R449" s="6"/>
      <c r="S449" s="6"/>
      <c r="T449" s="6"/>
      <c r="U449" s="6"/>
      <c r="V449" s="6"/>
      <c r="W449" s="6"/>
      <c r="X449" s="6"/>
      <c r="Y449" s="6"/>
      <c r="Z449" s="6"/>
    </row>
    <row r="450" spans="1:26" ht="15.75" customHeight="1" x14ac:dyDescent="0.25">
      <c r="A450" s="6"/>
      <c r="B450" s="6"/>
      <c r="C450" s="7"/>
      <c r="D450" s="6"/>
      <c r="E450" s="6"/>
      <c r="F450" s="6"/>
      <c r="G450" s="6"/>
      <c r="H450" s="6"/>
      <c r="I450" s="6"/>
      <c r="J450" s="6"/>
      <c r="K450" s="6"/>
      <c r="L450" s="6"/>
      <c r="M450" s="6"/>
      <c r="N450" s="6"/>
      <c r="O450" s="6"/>
      <c r="P450" s="4"/>
      <c r="Q450" s="6"/>
      <c r="R450" s="6"/>
      <c r="S450" s="6"/>
      <c r="T450" s="6"/>
      <c r="U450" s="6"/>
      <c r="V450" s="6"/>
      <c r="W450" s="6"/>
      <c r="X450" s="6"/>
      <c r="Y450" s="6"/>
      <c r="Z450" s="6"/>
    </row>
    <row r="451" spans="1:26" ht="15.75" customHeight="1" x14ac:dyDescent="0.25">
      <c r="A451" s="6"/>
      <c r="B451" s="6"/>
      <c r="C451" s="7"/>
      <c r="D451" s="6"/>
      <c r="E451" s="6"/>
      <c r="F451" s="6"/>
      <c r="G451" s="6"/>
      <c r="H451" s="6"/>
      <c r="I451" s="6"/>
      <c r="J451" s="6"/>
      <c r="K451" s="6"/>
      <c r="L451" s="6"/>
      <c r="M451" s="6"/>
      <c r="N451" s="6"/>
      <c r="O451" s="6"/>
      <c r="P451" s="4"/>
      <c r="Q451" s="6"/>
      <c r="R451" s="6"/>
      <c r="S451" s="6"/>
      <c r="T451" s="6"/>
      <c r="U451" s="6"/>
      <c r="V451" s="6"/>
      <c r="W451" s="6"/>
      <c r="X451" s="6"/>
      <c r="Y451" s="6"/>
      <c r="Z451" s="6"/>
    </row>
    <row r="452" spans="1:26" ht="15.75" customHeight="1" x14ac:dyDescent="0.25">
      <c r="A452" s="6"/>
      <c r="B452" s="6"/>
      <c r="C452" s="7"/>
      <c r="D452" s="6"/>
      <c r="E452" s="6"/>
      <c r="F452" s="6"/>
      <c r="G452" s="6"/>
      <c r="H452" s="6"/>
      <c r="I452" s="6"/>
      <c r="J452" s="6"/>
      <c r="K452" s="6"/>
      <c r="L452" s="6"/>
      <c r="M452" s="6"/>
      <c r="N452" s="6"/>
      <c r="O452" s="6"/>
      <c r="P452" s="4"/>
      <c r="Q452" s="6"/>
      <c r="R452" s="6"/>
      <c r="S452" s="6"/>
      <c r="T452" s="6"/>
      <c r="U452" s="6"/>
      <c r="V452" s="6"/>
      <c r="W452" s="6"/>
      <c r="X452" s="6"/>
      <c r="Y452" s="6"/>
      <c r="Z452" s="6"/>
    </row>
    <row r="453" spans="1:26" ht="15.75" customHeight="1" x14ac:dyDescent="0.25">
      <c r="A453" s="6"/>
      <c r="B453" s="6"/>
      <c r="C453" s="7"/>
      <c r="D453" s="6"/>
      <c r="E453" s="6"/>
      <c r="F453" s="6"/>
      <c r="G453" s="6"/>
      <c r="H453" s="6"/>
      <c r="I453" s="6"/>
      <c r="J453" s="6"/>
      <c r="K453" s="6"/>
      <c r="L453" s="6"/>
      <c r="M453" s="6"/>
      <c r="N453" s="6"/>
      <c r="O453" s="6"/>
      <c r="P453" s="4"/>
      <c r="Q453" s="6"/>
      <c r="R453" s="6"/>
      <c r="S453" s="6"/>
      <c r="T453" s="6"/>
      <c r="U453" s="6"/>
      <c r="V453" s="6"/>
      <c r="W453" s="6"/>
      <c r="X453" s="6"/>
      <c r="Y453" s="6"/>
      <c r="Z453" s="6"/>
    </row>
    <row r="454" spans="1:26" ht="15.75" customHeight="1" x14ac:dyDescent="0.25">
      <c r="A454" s="6"/>
      <c r="B454" s="6"/>
      <c r="C454" s="7"/>
      <c r="D454" s="6"/>
      <c r="E454" s="6"/>
      <c r="F454" s="6"/>
      <c r="G454" s="6"/>
      <c r="H454" s="6"/>
      <c r="I454" s="6"/>
      <c r="J454" s="6"/>
      <c r="K454" s="6"/>
      <c r="L454" s="6"/>
      <c r="M454" s="6"/>
      <c r="N454" s="6"/>
      <c r="O454" s="6"/>
      <c r="P454" s="4"/>
      <c r="Q454" s="6"/>
      <c r="R454" s="6"/>
      <c r="S454" s="6"/>
      <c r="T454" s="6"/>
      <c r="U454" s="6"/>
      <c r="V454" s="6"/>
      <c r="W454" s="6"/>
      <c r="X454" s="6"/>
      <c r="Y454" s="6"/>
      <c r="Z454" s="6"/>
    </row>
    <row r="455" spans="1:26" ht="15.75" customHeight="1" x14ac:dyDescent="0.25">
      <c r="A455" s="6"/>
      <c r="B455" s="6"/>
      <c r="C455" s="7"/>
      <c r="D455" s="6"/>
      <c r="E455" s="6"/>
      <c r="F455" s="6"/>
      <c r="G455" s="6"/>
      <c r="H455" s="6"/>
      <c r="I455" s="6"/>
      <c r="J455" s="6"/>
      <c r="K455" s="6"/>
      <c r="L455" s="6"/>
      <c r="M455" s="6"/>
      <c r="N455" s="6"/>
      <c r="O455" s="6"/>
      <c r="P455" s="4"/>
      <c r="Q455" s="6"/>
      <c r="R455" s="6"/>
      <c r="S455" s="6"/>
      <c r="T455" s="6"/>
      <c r="U455" s="6"/>
      <c r="V455" s="6"/>
      <c r="W455" s="6"/>
      <c r="X455" s="6"/>
      <c r="Y455" s="6"/>
      <c r="Z455" s="6"/>
    </row>
    <row r="456" spans="1:26" ht="15.75" customHeight="1" x14ac:dyDescent="0.25">
      <c r="A456" s="6"/>
      <c r="B456" s="6"/>
      <c r="C456" s="7"/>
      <c r="D456" s="6"/>
      <c r="E456" s="6"/>
      <c r="F456" s="6"/>
      <c r="G456" s="6"/>
      <c r="H456" s="6"/>
      <c r="I456" s="6"/>
      <c r="J456" s="6"/>
      <c r="K456" s="6"/>
      <c r="L456" s="6"/>
      <c r="M456" s="6"/>
      <c r="N456" s="6"/>
      <c r="O456" s="6"/>
      <c r="P456" s="4"/>
      <c r="Q456" s="6"/>
      <c r="R456" s="6"/>
      <c r="S456" s="6"/>
      <c r="T456" s="6"/>
      <c r="U456" s="6"/>
      <c r="V456" s="6"/>
      <c r="W456" s="6"/>
      <c r="X456" s="6"/>
      <c r="Y456" s="6"/>
      <c r="Z456" s="6"/>
    </row>
    <row r="457" spans="1:26" ht="15.75" customHeight="1" x14ac:dyDescent="0.25">
      <c r="A457" s="6"/>
      <c r="B457" s="6"/>
      <c r="C457" s="7"/>
      <c r="D457" s="6"/>
      <c r="E457" s="6"/>
      <c r="F457" s="6"/>
      <c r="G457" s="6"/>
      <c r="H457" s="6"/>
      <c r="I457" s="6"/>
      <c r="J457" s="6"/>
      <c r="K457" s="6"/>
      <c r="L457" s="6"/>
      <c r="M457" s="6"/>
      <c r="N457" s="6"/>
      <c r="O457" s="6"/>
      <c r="P457" s="4"/>
      <c r="Q457" s="6"/>
      <c r="R457" s="6"/>
      <c r="S457" s="6"/>
      <c r="T457" s="6"/>
      <c r="U457" s="6"/>
      <c r="V457" s="6"/>
      <c r="W457" s="6"/>
      <c r="X457" s="6"/>
      <c r="Y457" s="6"/>
      <c r="Z457" s="6"/>
    </row>
    <row r="458" spans="1:26" ht="15.75" customHeight="1" x14ac:dyDescent="0.25">
      <c r="A458" s="6"/>
      <c r="B458" s="6"/>
      <c r="C458" s="7"/>
      <c r="D458" s="6"/>
      <c r="E458" s="6"/>
      <c r="F458" s="6"/>
      <c r="G458" s="6"/>
      <c r="H458" s="6"/>
      <c r="I458" s="6"/>
      <c r="J458" s="6"/>
      <c r="K458" s="6"/>
      <c r="L458" s="6"/>
      <c r="M458" s="6"/>
      <c r="N458" s="6"/>
      <c r="O458" s="6"/>
      <c r="P458" s="4"/>
      <c r="Q458" s="6"/>
      <c r="R458" s="6"/>
      <c r="S458" s="6"/>
      <c r="T458" s="6"/>
      <c r="U458" s="6"/>
      <c r="V458" s="6"/>
      <c r="W458" s="6"/>
      <c r="X458" s="6"/>
      <c r="Y458" s="6"/>
      <c r="Z458" s="6"/>
    </row>
    <row r="459" spans="1:26" ht="15.75" customHeight="1" x14ac:dyDescent="0.25">
      <c r="A459" s="6"/>
      <c r="B459" s="6"/>
      <c r="C459" s="7"/>
      <c r="D459" s="6"/>
      <c r="E459" s="6"/>
      <c r="F459" s="6"/>
      <c r="G459" s="6"/>
      <c r="H459" s="6"/>
      <c r="I459" s="6"/>
      <c r="J459" s="6"/>
      <c r="K459" s="6"/>
      <c r="L459" s="6"/>
      <c r="M459" s="6"/>
      <c r="N459" s="6"/>
      <c r="O459" s="6"/>
      <c r="P459" s="4"/>
      <c r="Q459" s="6"/>
      <c r="R459" s="6"/>
      <c r="S459" s="6"/>
      <c r="T459" s="6"/>
      <c r="U459" s="6"/>
      <c r="V459" s="6"/>
      <c r="W459" s="6"/>
      <c r="X459" s="6"/>
      <c r="Y459" s="6"/>
      <c r="Z459" s="6"/>
    </row>
    <row r="460" spans="1:26" ht="15.75" customHeight="1" x14ac:dyDescent="0.25">
      <c r="A460" s="6"/>
      <c r="B460" s="6"/>
      <c r="C460" s="7"/>
      <c r="D460" s="6"/>
      <c r="E460" s="6"/>
      <c r="F460" s="6"/>
      <c r="G460" s="6"/>
      <c r="H460" s="6"/>
      <c r="I460" s="6"/>
      <c r="J460" s="6"/>
      <c r="K460" s="6"/>
      <c r="L460" s="6"/>
      <c r="M460" s="6"/>
      <c r="N460" s="6"/>
      <c r="O460" s="6"/>
      <c r="P460" s="4"/>
      <c r="Q460" s="6"/>
      <c r="R460" s="6"/>
      <c r="S460" s="6"/>
      <c r="T460" s="6"/>
      <c r="U460" s="6"/>
      <c r="V460" s="6"/>
      <c r="W460" s="6"/>
      <c r="X460" s="6"/>
      <c r="Y460" s="6"/>
      <c r="Z460" s="6"/>
    </row>
    <row r="461" spans="1:26" ht="15.75" customHeight="1" x14ac:dyDescent="0.25">
      <c r="A461" s="6"/>
      <c r="B461" s="6"/>
      <c r="C461" s="7"/>
      <c r="D461" s="6"/>
      <c r="E461" s="6"/>
      <c r="F461" s="6"/>
      <c r="G461" s="6"/>
      <c r="H461" s="6"/>
      <c r="I461" s="6"/>
      <c r="J461" s="6"/>
      <c r="K461" s="6"/>
      <c r="L461" s="6"/>
      <c r="M461" s="6"/>
      <c r="N461" s="6"/>
      <c r="O461" s="6"/>
      <c r="P461" s="4"/>
      <c r="Q461" s="6"/>
      <c r="R461" s="6"/>
      <c r="S461" s="6"/>
      <c r="T461" s="6"/>
      <c r="U461" s="6"/>
      <c r="V461" s="6"/>
      <c r="W461" s="6"/>
      <c r="X461" s="6"/>
      <c r="Y461" s="6"/>
      <c r="Z461" s="6"/>
    </row>
    <row r="462" spans="1:26" ht="15.75" customHeight="1" x14ac:dyDescent="0.25">
      <c r="A462" s="6"/>
      <c r="B462" s="6"/>
      <c r="C462" s="7"/>
      <c r="D462" s="6"/>
      <c r="E462" s="6"/>
      <c r="F462" s="6"/>
      <c r="G462" s="6"/>
      <c r="H462" s="6"/>
      <c r="I462" s="6"/>
      <c r="J462" s="6"/>
      <c r="K462" s="6"/>
      <c r="L462" s="6"/>
      <c r="M462" s="6"/>
      <c r="N462" s="6"/>
      <c r="O462" s="6"/>
      <c r="P462" s="4"/>
      <c r="Q462" s="6"/>
      <c r="R462" s="6"/>
      <c r="S462" s="6"/>
      <c r="T462" s="6"/>
      <c r="U462" s="6"/>
      <c r="V462" s="6"/>
      <c r="W462" s="6"/>
      <c r="X462" s="6"/>
      <c r="Y462" s="6"/>
      <c r="Z462" s="6"/>
    </row>
    <row r="463" spans="1:26" ht="15.75" customHeight="1" x14ac:dyDescent="0.25">
      <c r="A463" s="6"/>
      <c r="B463" s="6"/>
      <c r="C463" s="7"/>
      <c r="D463" s="6"/>
      <c r="E463" s="6"/>
      <c r="F463" s="6"/>
      <c r="G463" s="6"/>
      <c r="H463" s="6"/>
      <c r="I463" s="6"/>
      <c r="J463" s="6"/>
      <c r="K463" s="6"/>
      <c r="L463" s="6"/>
      <c r="M463" s="6"/>
      <c r="N463" s="6"/>
      <c r="O463" s="6"/>
      <c r="P463" s="4"/>
      <c r="Q463" s="6"/>
      <c r="R463" s="6"/>
      <c r="S463" s="6"/>
      <c r="T463" s="6"/>
      <c r="U463" s="6"/>
      <c r="V463" s="6"/>
      <c r="W463" s="6"/>
      <c r="X463" s="6"/>
      <c r="Y463" s="6"/>
      <c r="Z463" s="6"/>
    </row>
    <row r="464" spans="1:26" ht="15.75" customHeight="1" x14ac:dyDescent="0.25">
      <c r="A464" s="6"/>
      <c r="B464" s="6"/>
      <c r="C464" s="7"/>
      <c r="D464" s="6"/>
      <c r="E464" s="6"/>
      <c r="F464" s="6"/>
      <c r="G464" s="6"/>
      <c r="H464" s="6"/>
      <c r="I464" s="6"/>
      <c r="J464" s="6"/>
      <c r="K464" s="6"/>
      <c r="L464" s="6"/>
      <c r="M464" s="6"/>
      <c r="N464" s="6"/>
      <c r="O464" s="6"/>
      <c r="P464" s="4"/>
      <c r="Q464" s="6"/>
      <c r="R464" s="6"/>
      <c r="S464" s="6"/>
      <c r="T464" s="6"/>
      <c r="U464" s="6"/>
      <c r="V464" s="6"/>
      <c r="W464" s="6"/>
      <c r="X464" s="6"/>
      <c r="Y464" s="6"/>
      <c r="Z464" s="6"/>
    </row>
    <row r="465" spans="1:26" ht="15.75" customHeight="1" x14ac:dyDescent="0.25">
      <c r="A465" s="6"/>
      <c r="B465" s="6"/>
      <c r="C465" s="7"/>
      <c r="D465" s="6"/>
      <c r="E465" s="6"/>
      <c r="F465" s="6"/>
      <c r="G465" s="6"/>
      <c r="H465" s="6"/>
      <c r="I465" s="6"/>
      <c r="J465" s="6"/>
      <c r="K465" s="6"/>
      <c r="L465" s="6"/>
      <c r="M465" s="6"/>
      <c r="N465" s="6"/>
      <c r="O465" s="6"/>
      <c r="P465" s="4"/>
      <c r="Q465" s="6"/>
      <c r="R465" s="6"/>
      <c r="S465" s="6"/>
      <c r="T465" s="6"/>
      <c r="U465" s="6"/>
      <c r="V465" s="6"/>
      <c r="W465" s="6"/>
      <c r="X465" s="6"/>
      <c r="Y465" s="6"/>
      <c r="Z465" s="6"/>
    </row>
    <row r="466" spans="1:26" ht="15.75" customHeight="1" x14ac:dyDescent="0.25">
      <c r="A466" s="6"/>
      <c r="B466" s="6"/>
      <c r="C466" s="7"/>
      <c r="D466" s="6"/>
      <c r="E466" s="6"/>
      <c r="F466" s="6"/>
      <c r="G466" s="6"/>
      <c r="H466" s="6"/>
      <c r="I466" s="6"/>
      <c r="J466" s="6"/>
      <c r="K466" s="6"/>
      <c r="L466" s="6"/>
      <c r="M466" s="6"/>
      <c r="N466" s="6"/>
      <c r="O466" s="6"/>
      <c r="P466" s="4"/>
      <c r="Q466" s="6"/>
      <c r="R466" s="6"/>
      <c r="S466" s="6"/>
      <c r="T466" s="6"/>
      <c r="U466" s="6"/>
      <c r="V466" s="6"/>
      <c r="W466" s="6"/>
      <c r="X466" s="6"/>
      <c r="Y466" s="6"/>
      <c r="Z466" s="6"/>
    </row>
    <row r="467" spans="1:26" ht="15.75" customHeight="1" x14ac:dyDescent="0.25">
      <c r="A467" s="6"/>
      <c r="B467" s="6"/>
      <c r="C467" s="7"/>
      <c r="D467" s="6"/>
      <c r="E467" s="6"/>
      <c r="F467" s="6"/>
      <c r="G467" s="6"/>
      <c r="H467" s="6"/>
      <c r="I467" s="6"/>
      <c r="J467" s="6"/>
      <c r="K467" s="6"/>
      <c r="L467" s="6"/>
      <c r="M467" s="6"/>
      <c r="N467" s="6"/>
      <c r="O467" s="6"/>
      <c r="P467" s="4"/>
      <c r="Q467" s="6"/>
      <c r="R467" s="6"/>
      <c r="S467" s="6"/>
      <c r="T467" s="6"/>
      <c r="U467" s="6"/>
      <c r="V467" s="6"/>
      <c r="W467" s="6"/>
      <c r="X467" s="6"/>
      <c r="Y467" s="6"/>
      <c r="Z467" s="6"/>
    </row>
    <row r="468" spans="1:26" ht="15.75" customHeight="1" x14ac:dyDescent="0.25">
      <c r="A468" s="6"/>
      <c r="B468" s="6"/>
      <c r="C468" s="7"/>
      <c r="D468" s="6"/>
      <c r="E468" s="6"/>
      <c r="F468" s="6"/>
      <c r="G468" s="6"/>
      <c r="H468" s="6"/>
      <c r="I468" s="6"/>
      <c r="J468" s="6"/>
      <c r="K468" s="6"/>
      <c r="L468" s="6"/>
      <c r="M468" s="6"/>
      <c r="N468" s="6"/>
      <c r="O468" s="6"/>
      <c r="P468" s="4"/>
      <c r="Q468" s="6"/>
      <c r="R468" s="6"/>
      <c r="S468" s="6"/>
      <c r="T468" s="6"/>
      <c r="U468" s="6"/>
      <c r="V468" s="6"/>
      <c r="W468" s="6"/>
      <c r="X468" s="6"/>
      <c r="Y468" s="6"/>
      <c r="Z468" s="6"/>
    </row>
    <row r="469" spans="1:26" ht="15.75" customHeight="1" x14ac:dyDescent="0.25">
      <c r="A469" s="6"/>
      <c r="B469" s="6"/>
      <c r="C469" s="7"/>
      <c r="D469" s="6"/>
      <c r="E469" s="6"/>
      <c r="F469" s="6"/>
      <c r="G469" s="6"/>
      <c r="H469" s="6"/>
      <c r="I469" s="6"/>
      <c r="J469" s="6"/>
      <c r="K469" s="6"/>
      <c r="L469" s="6"/>
      <c r="M469" s="6"/>
      <c r="N469" s="6"/>
      <c r="O469" s="6"/>
      <c r="P469" s="4"/>
      <c r="Q469" s="6"/>
      <c r="R469" s="6"/>
      <c r="S469" s="6"/>
      <c r="T469" s="6"/>
      <c r="U469" s="6"/>
      <c r="V469" s="6"/>
      <c r="W469" s="6"/>
      <c r="X469" s="6"/>
      <c r="Y469" s="6"/>
      <c r="Z469" s="6"/>
    </row>
    <row r="470" spans="1:26" ht="15.75" customHeight="1" x14ac:dyDescent="0.25">
      <c r="A470" s="6"/>
      <c r="B470" s="6"/>
      <c r="C470" s="7"/>
      <c r="D470" s="6"/>
      <c r="E470" s="6"/>
      <c r="F470" s="6"/>
      <c r="G470" s="6"/>
      <c r="H470" s="6"/>
      <c r="I470" s="6"/>
      <c r="J470" s="6"/>
      <c r="K470" s="6"/>
      <c r="L470" s="6"/>
      <c r="M470" s="6"/>
      <c r="N470" s="6"/>
      <c r="O470" s="6"/>
      <c r="P470" s="4"/>
      <c r="Q470" s="6"/>
      <c r="R470" s="6"/>
      <c r="S470" s="6"/>
      <c r="T470" s="6"/>
      <c r="U470" s="6"/>
      <c r="V470" s="6"/>
      <c r="W470" s="6"/>
      <c r="X470" s="6"/>
      <c r="Y470" s="6"/>
      <c r="Z470" s="6"/>
    </row>
    <row r="471" spans="1:26" ht="15.75" customHeight="1" x14ac:dyDescent="0.25">
      <c r="A471" s="6"/>
      <c r="B471" s="6"/>
      <c r="C471" s="7"/>
      <c r="D471" s="6"/>
      <c r="E471" s="6"/>
      <c r="F471" s="6"/>
      <c r="G471" s="6"/>
      <c r="H471" s="6"/>
      <c r="I471" s="6"/>
      <c r="J471" s="6"/>
      <c r="K471" s="6"/>
      <c r="L471" s="6"/>
      <c r="M471" s="6"/>
      <c r="N471" s="6"/>
      <c r="O471" s="6"/>
      <c r="P471" s="4"/>
      <c r="Q471" s="6"/>
      <c r="R471" s="6"/>
      <c r="S471" s="6"/>
      <c r="T471" s="6"/>
      <c r="U471" s="6"/>
      <c r="V471" s="6"/>
      <c r="W471" s="6"/>
      <c r="X471" s="6"/>
      <c r="Y471" s="6"/>
      <c r="Z471" s="6"/>
    </row>
    <row r="472" spans="1:26" ht="15.75" customHeight="1" x14ac:dyDescent="0.25">
      <c r="A472" s="6"/>
      <c r="B472" s="6"/>
      <c r="C472" s="7"/>
      <c r="D472" s="6"/>
      <c r="E472" s="6"/>
      <c r="F472" s="6"/>
      <c r="G472" s="6"/>
      <c r="H472" s="6"/>
      <c r="I472" s="6"/>
      <c r="J472" s="6"/>
      <c r="K472" s="6"/>
      <c r="L472" s="6"/>
      <c r="M472" s="6"/>
      <c r="N472" s="6"/>
      <c r="O472" s="6"/>
      <c r="P472" s="4"/>
      <c r="Q472" s="6"/>
      <c r="R472" s="6"/>
      <c r="S472" s="6"/>
      <c r="T472" s="6"/>
      <c r="U472" s="6"/>
      <c r="V472" s="6"/>
      <c r="W472" s="6"/>
      <c r="X472" s="6"/>
      <c r="Y472" s="6"/>
      <c r="Z472" s="6"/>
    </row>
    <row r="473" spans="1:26" ht="15.75" customHeight="1" x14ac:dyDescent="0.25">
      <c r="A473" s="6"/>
      <c r="B473" s="6"/>
      <c r="C473" s="7"/>
      <c r="D473" s="6"/>
      <c r="E473" s="6"/>
      <c r="F473" s="6"/>
      <c r="G473" s="6"/>
      <c r="H473" s="6"/>
      <c r="I473" s="6"/>
      <c r="J473" s="6"/>
      <c r="K473" s="6"/>
      <c r="L473" s="6"/>
      <c r="M473" s="6"/>
      <c r="N473" s="6"/>
      <c r="O473" s="6"/>
      <c r="P473" s="4"/>
      <c r="Q473" s="6"/>
      <c r="R473" s="6"/>
      <c r="S473" s="6"/>
      <c r="T473" s="6"/>
      <c r="U473" s="6"/>
      <c r="V473" s="6"/>
      <c r="W473" s="6"/>
      <c r="X473" s="6"/>
      <c r="Y473" s="6"/>
      <c r="Z473" s="6"/>
    </row>
    <row r="474" spans="1:26" ht="15.75" customHeight="1" x14ac:dyDescent="0.25">
      <c r="A474" s="6"/>
      <c r="B474" s="6"/>
      <c r="C474" s="7"/>
      <c r="D474" s="6"/>
      <c r="E474" s="6"/>
      <c r="F474" s="6"/>
      <c r="G474" s="6"/>
      <c r="H474" s="6"/>
      <c r="I474" s="6"/>
      <c r="J474" s="6"/>
      <c r="K474" s="6"/>
      <c r="L474" s="6"/>
      <c r="M474" s="6"/>
      <c r="N474" s="6"/>
      <c r="O474" s="6"/>
      <c r="P474" s="4"/>
      <c r="Q474" s="6"/>
      <c r="R474" s="6"/>
      <c r="S474" s="6"/>
      <c r="T474" s="6"/>
      <c r="U474" s="6"/>
      <c r="V474" s="6"/>
      <c r="W474" s="6"/>
      <c r="X474" s="6"/>
      <c r="Y474" s="6"/>
      <c r="Z474" s="6"/>
    </row>
    <row r="475" spans="1:26" ht="15.75" customHeight="1" x14ac:dyDescent="0.25">
      <c r="A475" s="6"/>
      <c r="B475" s="6"/>
      <c r="C475" s="7"/>
      <c r="D475" s="6"/>
      <c r="E475" s="6"/>
      <c r="F475" s="6"/>
      <c r="G475" s="6"/>
      <c r="H475" s="6"/>
      <c r="I475" s="6"/>
      <c r="J475" s="6"/>
      <c r="K475" s="6"/>
      <c r="L475" s="6"/>
      <c r="M475" s="6"/>
      <c r="N475" s="6"/>
      <c r="O475" s="6"/>
      <c r="P475" s="4"/>
      <c r="Q475" s="6"/>
      <c r="R475" s="6"/>
      <c r="S475" s="6"/>
      <c r="T475" s="6"/>
      <c r="U475" s="6"/>
      <c r="V475" s="6"/>
      <c r="W475" s="6"/>
      <c r="X475" s="6"/>
      <c r="Y475" s="6"/>
      <c r="Z475" s="6"/>
    </row>
    <row r="476" spans="1:26" ht="15.75" customHeight="1" x14ac:dyDescent="0.25">
      <c r="A476" s="6"/>
      <c r="B476" s="6"/>
      <c r="C476" s="7"/>
      <c r="D476" s="6"/>
      <c r="E476" s="6"/>
      <c r="F476" s="6"/>
      <c r="G476" s="6"/>
      <c r="H476" s="6"/>
      <c r="I476" s="6"/>
      <c r="J476" s="6"/>
      <c r="K476" s="6"/>
      <c r="L476" s="6"/>
      <c r="M476" s="6"/>
      <c r="N476" s="6"/>
      <c r="O476" s="6"/>
      <c r="P476" s="4"/>
      <c r="Q476" s="6"/>
      <c r="R476" s="6"/>
      <c r="S476" s="6"/>
      <c r="T476" s="6"/>
      <c r="U476" s="6"/>
      <c r="V476" s="6"/>
      <c r="W476" s="6"/>
      <c r="X476" s="6"/>
      <c r="Y476" s="6"/>
      <c r="Z476" s="6"/>
    </row>
    <row r="477" spans="1:26" ht="15.75" customHeight="1" x14ac:dyDescent="0.25">
      <c r="A477" s="6"/>
      <c r="B477" s="6"/>
      <c r="C477" s="7"/>
      <c r="D477" s="6"/>
      <c r="E477" s="6"/>
      <c r="F477" s="6"/>
      <c r="G477" s="6"/>
      <c r="H477" s="6"/>
      <c r="I477" s="6"/>
      <c r="J477" s="6"/>
      <c r="K477" s="6"/>
      <c r="L477" s="6"/>
      <c r="M477" s="6"/>
      <c r="N477" s="6"/>
      <c r="O477" s="6"/>
      <c r="P477" s="4"/>
      <c r="Q477" s="6"/>
      <c r="R477" s="6"/>
      <c r="S477" s="6"/>
      <c r="T477" s="6"/>
      <c r="U477" s="6"/>
      <c r="V477" s="6"/>
      <c r="W477" s="6"/>
      <c r="X477" s="6"/>
      <c r="Y477" s="6"/>
      <c r="Z477" s="6"/>
    </row>
    <row r="478" spans="1:26" ht="15.75" customHeight="1" x14ac:dyDescent="0.25">
      <c r="A478" s="6"/>
      <c r="B478" s="6"/>
      <c r="C478" s="7"/>
      <c r="D478" s="6"/>
      <c r="E478" s="6"/>
      <c r="F478" s="6"/>
      <c r="G478" s="6"/>
      <c r="H478" s="6"/>
      <c r="I478" s="6"/>
      <c r="J478" s="6"/>
      <c r="K478" s="6"/>
      <c r="L478" s="6"/>
      <c r="M478" s="6"/>
      <c r="N478" s="6"/>
      <c r="O478" s="6"/>
      <c r="P478" s="4"/>
      <c r="Q478" s="6"/>
      <c r="R478" s="6"/>
      <c r="S478" s="6"/>
      <c r="T478" s="6"/>
      <c r="U478" s="6"/>
      <c r="V478" s="6"/>
      <c r="W478" s="6"/>
      <c r="X478" s="6"/>
      <c r="Y478" s="6"/>
      <c r="Z478" s="6"/>
    </row>
    <row r="479" spans="1:26" ht="15.75" customHeight="1" x14ac:dyDescent="0.25">
      <c r="A479" s="6"/>
      <c r="B479" s="6"/>
      <c r="C479" s="7"/>
      <c r="D479" s="6"/>
      <c r="E479" s="6"/>
      <c r="F479" s="6"/>
      <c r="G479" s="6"/>
      <c r="H479" s="6"/>
      <c r="I479" s="6"/>
      <c r="J479" s="6"/>
      <c r="K479" s="6"/>
      <c r="L479" s="6"/>
      <c r="M479" s="6"/>
      <c r="N479" s="6"/>
      <c r="O479" s="6"/>
      <c r="P479" s="4"/>
      <c r="Q479" s="6"/>
      <c r="R479" s="6"/>
      <c r="S479" s="6"/>
      <c r="T479" s="6"/>
      <c r="U479" s="6"/>
      <c r="V479" s="6"/>
      <c r="W479" s="6"/>
      <c r="X479" s="6"/>
      <c r="Y479" s="6"/>
      <c r="Z479" s="6"/>
    </row>
    <row r="480" spans="1:26" ht="15.75" customHeight="1" x14ac:dyDescent="0.25">
      <c r="A480" s="6"/>
      <c r="B480" s="6"/>
      <c r="C480" s="7"/>
      <c r="D480" s="6"/>
      <c r="E480" s="6"/>
      <c r="F480" s="6"/>
      <c r="G480" s="6"/>
      <c r="H480" s="6"/>
      <c r="I480" s="6"/>
      <c r="J480" s="6"/>
      <c r="K480" s="6"/>
      <c r="L480" s="6"/>
      <c r="M480" s="6"/>
      <c r="N480" s="6"/>
      <c r="O480" s="6"/>
      <c r="P480" s="4"/>
      <c r="Q480" s="6"/>
      <c r="R480" s="6"/>
      <c r="S480" s="6"/>
      <c r="T480" s="6"/>
      <c r="U480" s="6"/>
      <c r="V480" s="6"/>
      <c r="W480" s="6"/>
      <c r="X480" s="6"/>
      <c r="Y480" s="6"/>
      <c r="Z480" s="6"/>
    </row>
    <row r="481" spans="1:26" ht="15.75" customHeight="1" x14ac:dyDescent="0.25">
      <c r="A481" s="6"/>
      <c r="B481" s="6"/>
      <c r="C481" s="7"/>
      <c r="D481" s="6"/>
      <c r="E481" s="6"/>
      <c r="F481" s="6"/>
      <c r="G481" s="6"/>
      <c r="H481" s="6"/>
      <c r="I481" s="6"/>
      <c r="J481" s="6"/>
      <c r="K481" s="6"/>
      <c r="L481" s="6"/>
      <c r="M481" s="6"/>
      <c r="N481" s="6"/>
      <c r="O481" s="6"/>
      <c r="P481" s="4"/>
      <c r="Q481" s="6"/>
      <c r="R481" s="6"/>
      <c r="S481" s="6"/>
      <c r="T481" s="6"/>
      <c r="U481" s="6"/>
      <c r="V481" s="6"/>
      <c r="W481" s="6"/>
      <c r="X481" s="6"/>
      <c r="Y481" s="6"/>
      <c r="Z481" s="6"/>
    </row>
    <row r="482" spans="1:26" ht="15.75" customHeight="1" x14ac:dyDescent="0.25">
      <c r="A482" s="6"/>
      <c r="B482" s="6"/>
      <c r="C482" s="7"/>
      <c r="D482" s="6"/>
      <c r="E482" s="6"/>
      <c r="F482" s="6"/>
      <c r="G482" s="6"/>
      <c r="H482" s="6"/>
      <c r="I482" s="6"/>
      <c r="J482" s="6"/>
      <c r="K482" s="6"/>
      <c r="L482" s="6"/>
      <c r="M482" s="6"/>
      <c r="N482" s="6"/>
      <c r="O482" s="6"/>
      <c r="P482" s="4"/>
      <c r="Q482" s="6"/>
      <c r="R482" s="6"/>
      <c r="S482" s="6"/>
      <c r="T482" s="6"/>
      <c r="U482" s="6"/>
      <c r="V482" s="6"/>
      <c r="W482" s="6"/>
      <c r="X482" s="6"/>
      <c r="Y482" s="6"/>
      <c r="Z482" s="6"/>
    </row>
    <row r="483" spans="1:26" ht="15.75" customHeight="1" x14ac:dyDescent="0.25">
      <c r="A483" s="6"/>
      <c r="B483" s="6"/>
      <c r="C483" s="7"/>
      <c r="D483" s="6"/>
      <c r="E483" s="6"/>
      <c r="F483" s="6"/>
      <c r="G483" s="6"/>
      <c r="H483" s="6"/>
      <c r="I483" s="6"/>
      <c r="J483" s="6"/>
      <c r="K483" s="6"/>
      <c r="L483" s="6"/>
      <c r="M483" s="6"/>
      <c r="N483" s="6"/>
      <c r="O483" s="6"/>
      <c r="P483" s="4"/>
      <c r="Q483" s="6"/>
      <c r="R483" s="6"/>
      <c r="S483" s="6"/>
      <c r="T483" s="6"/>
      <c r="U483" s="6"/>
      <c r="V483" s="6"/>
      <c r="W483" s="6"/>
      <c r="X483" s="6"/>
      <c r="Y483" s="6"/>
      <c r="Z483" s="6"/>
    </row>
    <row r="484" spans="1:26" ht="15.75" customHeight="1" x14ac:dyDescent="0.25">
      <c r="A484" s="6"/>
      <c r="B484" s="6"/>
      <c r="C484" s="7"/>
      <c r="D484" s="6"/>
      <c r="E484" s="6"/>
      <c r="F484" s="6"/>
      <c r="G484" s="6"/>
      <c r="H484" s="6"/>
      <c r="I484" s="6"/>
      <c r="J484" s="6"/>
      <c r="K484" s="6"/>
      <c r="L484" s="6"/>
      <c r="M484" s="6"/>
      <c r="N484" s="6"/>
      <c r="O484" s="6"/>
      <c r="P484" s="4"/>
      <c r="Q484" s="6"/>
      <c r="R484" s="6"/>
      <c r="S484" s="6"/>
      <c r="T484" s="6"/>
      <c r="U484" s="6"/>
      <c r="V484" s="6"/>
      <c r="W484" s="6"/>
      <c r="X484" s="6"/>
      <c r="Y484" s="6"/>
      <c r="Z484" s="6"/>
    </row>
    <row r="485" spans="1:26" ht="15.75" customHeight="1" x14ac:dyDescent="0.25">
      <c r="A485" s="6"/>
      <c r="B485" s="6"/>
      <c r="C485" s="7"/>
      <c r="D485" s="6"/>
      <c r="E485" s="6"/>
      <c r="F485" s="6"/>
      <c r="G485" s="6"/>
      <c r="H485" s="6"/>
      <c r="I485" s="6"/>
      <c r="J485" s="6"/>
      <c r="K485" s="6"/>
      <c r="L485" s="6"/>
      <c r="M485" s="6"/>
      <c r="N485" s="6"/>
      <c r="O485" s="6"/>
      <c r="P485" s="4"/>
      <c r="Q485" s="6"/>
      <c r="R485" s="6"/>
      <c r="S485" s="6"/>
      <c r="T485" s="6"/>
      <c r="U485" s="6"/>
      <c r="V485" s="6"/>
      <c r="W485" s="6"/>
      <c r="X485" s="6"/>
      <c r="Y485" s="6"/>
      <c r="Z485" s="6"/>
    </row>
    <row r="486" spans="1:26" ht="15.75" customHeight="1" x14ac:dyDescent="0.25">
      <c r="A486" s="6"/>
      <c r="B486" s="6"/>
      <c r="C486" s="7"/>
      <c r="D486" s="6"/>
      <c r="E486" s="6"/>
      <c r="F486" s="6"/>
      <c r="G486" s="6"/>
      <c r="H486" s="6"/>
      <c r="I486" s="6"/>
      <c r="J486" s="6"/>
      <c r="K486" s="6"/>
      <c r="L486" s="6"/>
      <c r="M486" s="6"/>
      <c r="N486" s="6"/>
      <c r="O486" s="6"/>
      <c r="P486" s="4"/>
      <c r="Q486" s="6"/>
      <c r="R486" s="6"/>
      <c r="S486" s="6"/>
      <c r="T486" s="6"/>
      <c r="U486" s="6"/>
      <c r="V486" s="6"/>
      <c r="W486" s="6"/>
      <c r="X486" s="6"/>
      <c r="Y486" s="6"/>
      <c r="Z486" s="6"/>
    </row>
    <row r="487" spans="1:26" ht="15.75" customHeight="1" x14ac:dyDescent="0.25">
      <c r="A487" s="6"/>
      <c r="B487" s="6"/>
      <c r="C487" s="7"/>
      <c r="D487" s="6"/>
      <c r="E487" s="6"/>
      <c r="F487" s="6"/>
      <c r="G487" s="6"/>
      <c r="H487" s="6"/>
      <c r="I487" s="6"/>
      <c r="J487" s="6"/>
      <c r="K487" s="6"/>
      <c r="L487" s="6"/>
      <c r="M487" s="6"/>
      <c r="N487" s="6"/>
      <c r="O487" s="6"/>
      <c r="P487" s="4"/>
      <c r="Q487" s="6"/>
      <c r="R487" s="6"/>
      <c r="S487" s="6"/>
      <c r="T487" s="6"/>
      <c r="U487" s="6"/>
      <c r="V487" s="6"/>
      <c r="W487" s="6"/>
      <c r="X487" s="6"/>
      <c r="Y487" s="6"/>
      <c r="Z487" s="6"/>
    </row>
    <row r="488" spans="1:26" ht="15.75" customHeight="1" x14ac:dyDescent="0.25">
      <c r="A488" s="6"/>
      <c r="B488" s="6"/>
      <c r="C488" s="7"/>
      <c r="D488" s="6"/>
      <c r="E488" s="6"/>
      <c r="F488" s="6"/>
      <c r="G488" s="6"/>
      <c r="H488" s="6"/>
      <c r="I488" s="6"/>
      <c r="J488" s="6"/>
      <c r="K488" s="6"/>
      <c r="L488" s="6"/>
      <c r="M488" s="6"/>
      <c r="N488" s="6"/>
      <c r="O488" s="6"/>
      <c r="P488" s="4"/>
      <c r="Q488" s="6"/>
      <c r="R488" s="6"/>
      <c r="S488" s="6"/>
      <c r="T488" s="6"/>
      <c r="U488" s="6"/>
      <c r="V488" s="6"/>
      <c r="W488" s="6"/>
      <c r="X488" s="6"/>
      <c r="Y488" s="6"/>
      <c r="Z488" s="6"/>
    </row>
    <row r="489" spans="1:26" ht="15.75" customHeight="1" x14ac:dyDescent="0.25">
      <c r="A489" s="6"/>
      <c r="B489" s="6"/>
      <c r="C489" s="7"/>
      <c r="D489" s="6"/>
      <c r="E489" s="6"/>
      <c r="F489" s="6"/>
      <c r="G489" s="6"/>
      <c r="H489" s="6"/>
      <c r="I489" s="6"/>
      <c r="J489" s="6"/>
      <c r="K489" s="6"/>
      <c r="L489" s="6"/>
      <c r="M489" s="6"/>
      <c r="N489" s="6"/>
      <c r="O489" s="6"/>
      <c r="P489" s="4"/>
      <c r="Q489" s="6"/>
      <c r="R489" s="6"/>
      <c r="S489" s="6"/>
      <c r="T489" s="6"/>
      <c r="U489" s="6"/>
      <c r="V489" s="6"/>
      <c r="W489" s="6"/>
      <c r="X489" s="6"/>
      <c r="Y489" s="6"/>
      <c r="Z489" s="6"/>
    </row>
    <row r="490" spans="1:26" ht="15.75" customHeight="1" x14ac:dyDescent="0.25">
      <c r="A490" s="6"/>
      <c r="B490" s="6"/>
      <c r="C490" s="7"/>
      <c r="D490" s="6"/>
      <c r="E490" s="6"/>
      <c r="F490" s="6"/>
      <c r="G490" s="6"/>
      <c r="H490" s="6"/>
      <c r="I490" s="6"/>
      <c r="J490" s="6"/>
      <c r="K490" s="6"/>
      <c r="L490" s="6"/>
      <c r="M490" s="6"/>
      <c r="N490" s="6"/>
      <c r="O490" s="6"/>
      <c r="P490" s="4"/>
      <c r="Q490" s="6"/>
      <c r="R490" s="6"/>
      <c r="S490" s="6"/>
      <c r="T490" s="6"/>
      <c r="U490" s="6"/>
      <c r="V490" s="6"/>
      <c r="W490" s="6"/>
      <c r="X490" s="6"/>
      <c r="Y490" s="6"/>
      <c r="Z490" s="6"/>
    </row>
    <row r="491" spans="1:26" ht="15.75" customHeight="1" x14ac:dyDescent="0.25">
      <c r="A491" s="6"/>
      <c r="B491" s="6"/>
      <c r="C491" s="7"/>
      <c r="D491" s="6"/>
      <c r="E491" s="6"/>
      <c r="F491" s="6"/>
      <c r="G491" s="6"/>
      <c r="H491" s="6"/>
      <c r="I491" s="6"/>
      <c r="J491" s="6"/>
      <c r="K491" s="6"/>
      <c r="L491" s="6"/>
      <c r="M491" s="6"/>
      <c r="N491" s="6"/>
      <c r="O491" s="6"/>
      <c r="P491" s="4"/>
      <c r="Q491" s="6"/>
      <c r="R491" s="6"/>
      <c r="S491" s="6"/>
      <c r="T491" s="6"/>
      <c r="U491" s="6"/>
      <c r="V491" s="6"/>
      <c r="W491" s="6"/>
      <c r="X491" s="6"/>
      <c r="Y491" s="6"/>
      <c r="Z491" s="6"/>
    </row>
    <row r="492" spans="1:26" ht="15.75" customHeight="1" x14ac:dyDescent="0.25">
      <c r="A492" s="6"/>
      <c r="B492" s="6"/>
      <c r="C492" s="7"/>
      <c r="D492" s="6"/>
      <c r="E492" s="6"/>
      <c r="F492" s="6"/>
      <c r="G492" s="6"/>
      <c r="H492" s="6"/>
      <c r="I492" s="6"/>
      <c r="J492" s="6"/>
      <c r="K492" s="6"/>
      <c r="L492" s="6"/>
      <c r="M492" s="6"/>
      <c r="N492" s="6"/>
      <c r="O492" s="6"/>
      <c r="P492" s="4"/>
      <c r="Q492" s="6"/>
      <c r="R492" s="6"/>
      <c r="S492" s="6"/>
      <c r="T492" s="6"/>
      <c r="U492" s="6"/>
      <c r="V492" s="6"/>
      <c r="W492" s="6"/>
      <c r="X492" s="6"/>
      <c r="Y492" s="6"/>
      <c r="Z492" s="6"/>
    </row>
    <row r="493" spans="1:26" ht="15.75" customHeight="1" x14ac:dyDescent="0.25">
      <c r="A493" s="6"/>
      <c r="B493" s="6"/>
      <c r="C493" s="7"/>
      <c r="D493" s="6"/>
      <c r="E493" s="6"/>
      <c r="F493" s="6"/>
      <c r="G493" s="6"/>
      <c r="H493" s="6"/>
      <c r="I493" s="6"/>
      <c r="J493" s="6"/>
      <c r="K493" s="6"/>
      <c r="L493" s="6"/>
      <c r="M493" s="6"/>
      <c r="N493" s="6"/>
      <c r="O493" s="6"/>
      <c r="P493" s="4"/>
      <c r="Q493" s="6"/>
      <c r="R493" s="6"/>
      <c r="S493" s="6"/>
      <c r="T493" s="6"/>
      <c r="U493" s="6"/>
      <c r="V493" s="6"/>
      <c r="W493" s="6"/>
      <c r="X493" s="6"/>
      <c r="Y493" s="6"/>
      <c r="Z493" s="6"/>
    </row>
    <row r="494" spans="1:26" ht="15.75" customHeight="1" x14ac:dyDescent="0.25">
      <c r="A494" s="6"/>
      <c r="B494" s="6"/>
      <c r="C494" s="7"/>
      <c r="D494" s="6"/>
      <c r="E494" s="6"/>
      <c r="F494" s="6"/>
      <c r="G494" s="6"/>
      <c r="H494" s="6"/>
      <c r="I494" s="6"/>
      <c r="J494" s="6"/>
      <c r="K494" s="6"/>
      <c r="L494" s="6"/>
      <c r="M494" s="6"/>
      <c r="N494" s="6"/>
      <c r="O494" s="6"/>
      <c r="P494" s="4"/>
      <c r="Q494" s="6"/>
      <c r="R494" s="6"/>
      <c r="S494" s="6"/>
      <c r="T494" s="6"/>
      <c r="U494" s="6"/>
      <c r="V494" s="6"/>
      <c r="W494" s="6"/>
      <c r="X494" s="6"/>
      <c r="Y494" s="6"/>
      <c r="Z494" s="6"/>
    </row>
    <row r="495" spans="1:26" ht="15.75" customHeight="1" x14ac:dyDescent="0.25">
      <c r="A495" s="6"/>
      <c r="B495" s="6"/>
      <c r="C495" s="7"/>
      <c r="D495" s="6"/>
      <c r="E495" s="6"/>
      <c r="F495" s="6"/>
      <c r="G495" s="6"/>
      <c r="H495" s="6"/>
      <c r="I495" s="6"/>
      <c r="J495" s="6"/>
      <c r="K495" s="6"/>
      <c r="L495" s="6"/>
      <c r="M495" s="6"/>
      <c r="N495" s="6"/>
      <c r="O495" s="6"/>
      <c r="P495" s="4"/>
      <c r="Q495" s="6"/>
      <c r="R495" s="6"/>
      <c r="S495" s="6"/>
      <c r="T495" s="6"/>
      <c r="U495" s="6"/>
      <c r="V495" s="6"/>
      <c r="W495" s="6"/>
      <c r="X495" s="6"/>
      <c r="Y495" s="6"/>
      <c r="Z495" s="6"/>
    </row>
    <row r="496" spans="1:26" ht="15.75" customHeight="1" x14ac:dyDescent="0.25">
      <c r="A496" s="6"/>
      <c r="B496" s="6"/>
      <c r="C496" s="7"/>
      <c r="D496" s="6"/>
      <c r="E496" s="6"/>
      <c r="F496" s="6"/>
      <c r="G496" s="6"/>
      <c r="H496" s="6"/>
      <c r="I496" s="6"/>
      <c r="J496" s="6"/>
      <c r="K496" s="6"/>
      <c r="L496" s="6"/>
      <c r="M496" s="6"/>
      <c r="N496" s="6"/>
      <c r="O496" s="6"/>
      <c r="P496" s="4"/>
      <c r="Q496" s="6"/>
      <c r="R496" s="6"/>
      <c r="S496" s="6"/>
      <c r="T496" s="6"/>
      <c r="U496" s="6"/>
      <c r="V496" s="6"/>
      <c r="W496" s="6"/>
      <c r="X496" s="6"/>
      <c r="Y496" s="6"/>
      <c r="Z496" s="6"/>
    </row>
    <row r="497" spans="1:26" ht="15.75" customHeight="1" x14ac:dyDescent="0.25">
      <c r="A497" s="6"/>
      <c r="B497" s="6"/>
      <c r="C497" s="7"/>
      <c r="D497" s="6"/>
      <c r="E497" s="6"/>
      <c r="F497" s="6"/>
      <c r="G497" s="6"/>
      <c r="H497" s="6"/>
      <c r="I497" s="6"/>
      <c r="J497" s="6"/>
      <c r="K497" s="6"/>
      <c r="L497" s="6"/>
      <c r="M497" s="6"/>
      <c r="N497" s="6"/>
      <c r="O497" s="6"/>
      <c r="P497" s="4"/>
      <c r="Q497" s="6"/>
      <c r="R497" s="6"/>
      <c r="S497" s="6"/>
      <c r="T497" s="6"/>
      <c r="U497" s="6"/>
      <c r="V497" s="6"/>
      <c r="W497" s="6"/>
      <c r="X497" s="6"/>
      <c r="Y497" s="6"/>
      <c r="Z497" s="6"/>
    </row>
    <row r="498" spans="1:26" ht="15.75" customHeight="1" x14ac:dyDescent="0.25">
      <c r="A498" s="6"/>
      <c r="B498" s="6"/>
      <c r="C498" s="7"/>
      <c r="D498" s="6"/>
      <c r="E498" s="6"/>
      <c r="F498" s="6"/>
      <c r="G498" s="6"/>
      <c r="H498" s="6"/>
      <c r="I498" s="6"/>
      <c r="J498" s="6"/>
      <c r="K498" s="6"/>
      <c r="L498" s="6"/>
      <c r="M498" s="6"/>
      <c r="N498" s="6"/>
      <c r="O498" s="6"/>
      <c r="P498" s="4"/>
      <c r="Q498" s="6"/>
      <c r="R498" s="6"/>
      <c r="S498" s="6"/>
      <c r="T498" s="6"/>
      <c r="U498" s="6"/>
      <c r="V498" s="6"/>
      <c r="W498" s="6"/>
      <c r="X498" s="6"/>
      <c r="Y498" s="6"/>
      <c r="Z498" s="6"/>
    </row>
    <row r="499" spans="1:26" ht="15.75" customHeight="1" x14ac:dyDescent="0.25">
      <c r="A499" s="6"/>
      <c r="B499" s="6"/>
      <c r="C499" s="7"/>
      <c r="D499" s="6"/>
      <c r="E499" s="6"/>
      <c r="F499" s="6"/>
      <c r="G499" s="6"/>
      <c r="H499" s="6"/>
      <c r="I499" s="6"/>
      <c r="J499" s="6"/>
      <c r="K499" s="6"/>
      <c r="L499" s="6"/>
      <c r="M499" s="6"/>
      <c r="N499" s="6"/>
      <c r="O499" s="6"/>
      <c r="P499" s="4"/>
      <c r="Q499" s="6"/>
      <c r="R499" s="6"/>
      <c r="S499" s="6"/>
      <c r="T499" s="6"/>
      <c r="U499" s="6"/>
      <c r="V499" s="6"/>
      <c r="W499" s="6"/>
      <c r="X499" s="6"/>
      <c r="Y499" s="6"/>
      <c r="Z499" s="6"/>
    </row>
    <row r="500" spans="1:26" ht="15.75" customHeight="1" x14ac:dyDescent="0.25">
      <c r="A500" s="6"/>
      <c r="B500" s="6"/>
      <c r="C500" s="7"/>
      <c r="D500" s="6"/>
      <c r="E500" s="6"/>
      <c r="F500" s="6"/>
      <c r="G500" s="6"/>
      <c r="H500" s="6"/>
      <c r="I500" s="6"/>
      <c r="J500" s="6"/>
      <c r="K500" s="6"/>
      <c r="L500" s="6"/>
      <c r="M500" s="6"/>
      <c r="N500" s="6"/>
      <c r="O500" s="6"/>
      <c r="P500" s="4"/>
      <c r="Q500" s="6"/>
      <c r="R500" s="6"/>
      <c r="S500" s="6"/>
      <c r="T500" s="6"/>
      <c r="U500" s="6"/>
      <c r="V500" s="6"/>
      <c r="W500" s="6"/>
      <c r="X500" s="6"/>
      <c r="Y500" s="6"/>
      <c r="Z500" s="6"/>
    </row>
    <row r="501" spans="1:26" ht="15.75" customHeight="1" x14ac:dyDescent="0.25">
      <c r="A501" s="6"/>
      <c r="B501" s="6"/>
      <c r="C501" s="7"/>
      <c r="D501" s="6"/>
      <c r="E501" s="6"/>
      <c r="F501" s="6"/>
      <c r="G501" s="6"/>
      <c r="H501" s="6"/>
      <c r="I501" s="6"/>
      <c r="J501" s="6"/>
      <c r="K501" s="6"/>
      <c r="L501" s="6"/>
      <c r="M501" s="6"/>
      <c r="N501" s="6"/>
      <c r="O501" s="6"/>
      <c r="P501" s="4"/>
      <c r="Q501" s="6"/>
      <c r="R501" s="6"/>
      <c r="S501" s="6"/>
      <c r="T501" s="6"/>
      <c r="U501" s="6"/>
      <c r="V501" s="6"/>
      <c r="W501" s="6"/>
      <c r="X501" s="6"/>
      <c r="Y501" s="6"/>
      <c r="Z501" s="6"/>
    </row>
    <row r="502" spans="1:26" ht="15.75" customHeight="1" x14ac:dyDescent="0.25">
      <c r="A502" s="6"/>
      <c r="B502" s="6"/>
      <c r="C502" s="7"/>
      <c r="D502" s="6"/>
      <c r="E502" s="6"/>
      <c r="F502" s="6"/>
      <c r="G502" s="6"/>
      <c r="H502" s="6"/>
      <c r="I502" s="6"/>
      <c r="J502" s="6"/>
      <c r="K502" s="6"/>
      <c r="L502" s="6"/>
      <c r="M502" s="6"/>
      <c r="N502" s="6"/>
      <c r="O502" s="6"/>
      <c r="P502" s="4"/>
      <c r="Q502" s="6"/>
      <c r="R502" s="6"/>
      <c r="S502" s="6"/>
      <c r="T502" s="6"/>
      <c r="U502" s="6"/>
      <c r="V502" s="6"/>
      <c r="W502" s="6"/>
      <c r="X502" s="6"/>
      <c r="Y502" s="6"/>
      <c r="Z502" s="6"/>
    </row>
    <row r="503" spans="1:26" ht="15.75" customHeight="1" x14ac:dyDescent="0.25">
      <c r="A503" s="6"/>
      <c r="B503" s="6"/>
      <c r="C503" s="7"/>
      <c r="D503" s="6"/>
      <c r="E503" s="6"/>
      <c r="F503" s="6"/>
      <c r="G503" s="6"/>
      <c r="H503" s="6"/>
      <c r="I503" s="6"/>
      <c r="J503" s="6"/>
      <c r="K503" s="6"/>
      <c r="L503" s="6"/>
      <c r="M503" s="6"/>
      <c r="N503" s="6"/>
      <c r="O503" s="6"/>
      <c r="P503" s="4"/>
      <c r="Q503" s="6"/>
      <c r="R503" s="6"/>
      <c r="S503" s="6"/>
      <c r="T503" s="6"/>
      <c r="U503" s="6"/>
      <c r="V503" s="6"/>
      <c r="W503" s="6"/>
      <c r="X503" s="6"/>
      <c r="Y503" s="6"/>
      <c r="Z503" s="6"/>
    </row>
    <row r="504" spans="1:26" ht="15.75" customHeight="1" x14ac:dyDescent="0.25">
      <c r="A504" s="6"/>
      <c r="B504" s="6"/>
      <c r="C504" s="7"/>
      <c r="D504" s="6"/>
      <c r="E504" s="6"/>
      <c r="F504" s="6"/>
      <c r="G504" s="6"/>
      <c r="H504" s="6"/>
      <c r="I504" s="6"/>
      <c r="J504" s="6"/>
      <c r="K504" s="6"/>
      <c r="L504" s="6"/>
      <c r="M504" s="6"/>
      <c r="N504" s="6"/>
      <c r="O504" s="6"/>
      <c r="P504" s="4"/>
      <c r="Q504" s="6"/>
      <c r="R504" s="6"/>
      <c r="S504" s="6"/>
      <c r="T504" s="6"/>
      <c r="U504" s="6"/>
      <c r="V504" s="6"/>
      <c r="W504" s="6"/>
      <c r="X504" s="6"/>
      <c r="Y504" s="6"/>
      <c r="Z504" s="6"/>
    </row>
    <row r="505" spans="1:26" ht="15.75" customHeight="1" x14ac:dyDescent="0.25">
      <c r="A505" s="6"/>
      <c r="B505" s="6"/>
      <c r="C505" s="7"/>
      <c r="D505" s="6"/>
      <c r="E505" s="6"/>
      <c r="F505" s="6"/>
      <c r="G505" s="6"/>
      <c r="H505" s="6"/>
      <c r="I505" s="6"/>
      <c r="J505" s="6"/>
      <c r="K505" s="6"/>
      <c r="L505" s="6"/>
      <c r="M505" s="6"/>
      <c r="N505" s="6"/>
      <c r="O505" s="6"/>
      <c r="P505" s="4"/>
      <c r="Q505" s="6"/>
      <c r="R505" s="6"/>
      <c r="S505" s="6"/>
      <c r="T505" s="6"/>
      <c r="U505" s="6"/>
      <c r="V505" s="6"/>
      <c r="W505" s="6"/>
      <c r="X505" s="6"/>
      <c r="Y505" s="6"/>
      <c r="Z505" s="6"/>
    </row>
    <row r="506" spans="1:26" ht="15.75" customHeight="1" x14ac:dyDescent="0.25">
      <c r="A506" s="6"/>
      <c r="B506" s="6"/>
      <c r="C506" s="7"/>
      <c r="D506" s="6"/>
      <c r="E506" s="6"/>
      <c r="F506" s="6"/>
      <c r="G506" s="6"/>
      <c r="H506" s="6"/>
      <c r="I506" s="6"/>
      <c r="J506" s="6"/>
      <c r="K506" s="6"/>
      <c r="L506" s="6"/>
      <c r="M506" s="6"/>
      <c r="N506" s="6"/>
      <c r="O506" s="6"/>
      <c r="P506" s="4"/>
      <c r="Q506" s="6"/>
      <c r="R506" s="6"/>
      <c r="S506" s="6"/>
      <c r="T506" s="6"/>
      <c r="U506" s="6"/>
      <c r="V506" s="6"/>
      <c r="W506" s="6"/>
      <c r="X506" s="6"/>
      <c r="Y506" s="6"/>
      <c r="Z506" s="6"/>
    </row>
    <row r="507" spans="1:26" ht="15.75" customHeight="1" x14ac:dyDescent="0.25">
      <c r="A507" s="6"/>
      <c r="B507" s="6"/>
      <c r="C507" s="7"/>
      <c r="D507" s="6"/>
      <c r="E507" s="6"/>
      <c r="F507" s="6"/>
      <c r="G507" s="6"/>
      <c r="H507" s="6"/>
      <c r="I507" s="6"/>
      <c r="J507" s="6"/>
      <c r="K507" s="6"/>
      <c r="L507" s="6"/>
      <c r="M507" s="6"/>
      <c r="N507" s="6"/>
      <c r="O507" s="6"/>
      <c r="P507" s="4"/>
      <c r="Q507" s="6"/>
      <c r="R507" s="6"/>
      <c r="S507" s="6"/>
      <c r="T507" s="6"/>
      <c r="U507" s="6"/>
      <c r="V507" s="6"/>
      <c r="W507" s="6"/>
      <c r="X507" s="6"/>
      <c r="Y507" s="6"/>
      <c r="Z507" s="6"/>
    </row>
    <row r="508" spans="1:26" ht="15.75" customHeight="1" x14ac:dyDescent="0.25">
      <c r="A508" s="6"/>
      <c r="B508" s="6"/>
      <c r="C508" s="7"/>
      <c r="D508" s="6"/>
      <c r="E508" s="6"/>
      <c r="F508" s="6"/>
      <c r="G508" s="6"/>
      <c r="H508" s="6"/>
      <c r="I508" s="6"/>
      <c r="J508" s="6"/>
      <c r="K508" s="6"/>
      <c r="L508" s="6"/>
      <c r="M508" s="6"/>
      <c r="N508" s="6"/>
      <c r="O508" s="6"/>
      <c r="P508" s="4"/>
      <c r="Q508" s="6"/>
      <c r="R508" s="6"/>
      <c r="S508" s="6"/>
      <c r="T508" s="6"/>
      <c r="U508" s="6"/>
      <c r="V508" s="6"/>
      <c r="W508" s="6"/>
      <c r="X508" s="6"/>
      <c r="Y508" s="6"/>
      <c r="Z508" s="6"/>
    </row>
    <row r="509" spans="1:26" ht="15.75" customHeight="1" x14ac:dyDescent="0.25">
      <c r="A509" s="6"/>
      <c r="B509" s="6"/>
      <c r="C509" s="7"/>
      <c r="D509" s="6"/>
      <c r="E509" s="6"/>
      <c r="F509" s="6"/>
      <c r="G509" s="6"/>
      <c r="H509" s="6"/>
      <c r="I509" s="6"/>
      <c r="J509" s="6"/>
      <c r="K509" s="6"/>
      <c r="L509" s="6"/>
      <c r="M509" s="6"/>
      <c r="N509" s="6"/>
      <c r="O509" s="6"/>
      <c r="P509" s="4"/>
      <c r="Q509" s="6"/>
      <c r="R509" s="6"/>
      <c r="S509" s="6"/>
      <c r="T509" s="6"/>
      <c r="U509" s="6"/>
      <c r="V509" s="6"/>
      <c r="W509" s="6"/>
      <c r="X509" s="6"/>
      <c r="Y509" s="6"/>
      <c r="Z509" s="6"/>
    </row>
    <row r="510" spans="1:26" ht="15.75" customHeight="1" x14ac:dyDescent="0.25">
      <c r="A510" s="6"/>
      <c r="B510" s="6"/>
      <c r="C510" s="7"/>
      <c r="D510" s="6"/>
      <c r="E510" s="6"/>
      <c r="F510" s="6"/>
      <c r="G510" s="6"/>
      <c r="H510" s="6"/>
      <c r="I510" s="6"/>
      <c r="J510" s="6"/>
      <c r="K510" s="6"/>
      <c r="L510" s="6"/>
      <c r="M510" s="6"/>
      <c r="N510" s="6"/>
      <c r="O510" s="6"/>
      <c r="P510" s="4"/>
      <c r="Q510" s="6"/>
      <c r="R510" s="6"/>
      <c r="S510" s="6"/>
      <c r="T510" s="6"/>
      <c r="U510" s="6"/>
      <c r="V510" s="6"/>
      <c r="W510" s="6"/>
      <c r="X510" s="6"/>
      <c r="Y510" s="6"/>
      <c r="Z510" s="6"/>
    </row>
    <row r="511" spans="1:26" ht="15.75" customHeight="1" x14ac:dyDescent="0.25">
      <c r="A511" s="6"/>
      <c r="B511" s="6"/>
      <c r="C511" s="7"/>
      <c r="D511" s="6"/>
      <c r="E511" s="6"/>
      <c r="F511" s="6"/>
      <c r="G511" s="6"/>
      <c r="H511" s="6"/>
      <c r="I511" s="6"/>
      <c r="J511" s="6"/>
      <c r="K511" s="6"/>
      <c r="L511" s="6"/>
      <c r="M511" s="6"/>
      <c r="N511" s="6"/>
      <c r="O511" s="6"/>
      <c r="P511" s="4"/>
      <c r="Q511" s="6"/>
      <c r="R511" s="6"/>
      <c r="S511" s="6"/>
      <c r="T511" s="6"/>
      <c r="U511" s="6"/>
      <c r="V511" s="6"/>
      <c r="W511" s="6"/>
      <c r="X511" s="6"/>
      <c r="Y511" s="6"/>
      <c r="Z511" s="6"/>
    </row>
    <row r="512" spans="1:26" ht="15.75" customHeight="1" x14ac:dyDescent="0.25">
      <c r="A512" s="6"/>
      <c r="B512" s="6"/>
      <c r="C512" s="7"/>
      <c r="D512" s="6"/>
      <c r="E512" s="6"/>
      <c r="F512" s="6"/>
      <c r="G512" s="6"/>
      <c r="H512" s="6"/>
      <c r="I512" s="6"/>
      <c r="J512" s="6"/>
      <c r="K512" s="6"/>
      <c r="L512" s="6"/>
      <c r="M512" s="6"/>
      <c r="N512" s="6"/>
      <c r="O512" s="6"/>
      <c r="P512" s="4"/>
      <c r="Q512" s="6"/>
      <c r="R512" s="6"/>
      <c r="S512" s="6"/>
      <c r="T512" s="6"/>
      <c r="U512" s="6"/>
      <c r="V512" s="6"/>
      <c r="W512" s="6"/>
      <c r="X512" s="6"/>
      <c r="Y512" s="6"/>
      <c r="Z512" s="6"/>
    </row>
    <row r="513" spans="1:26" ht="15.75" customHeight="1" x14ac:dyDescent="0.25">
      <c r="A513" s="6"/>
      <c r="B513" s="6"/>
      <c r="C513" s="7"/>
      <c r="D513" s="6"/>
      <c r="E513" s="6"/>
      <c r="F513" s="6"/>
      <c r="G513" s="6"/>
      <c r="H513" s="6"/>
      <c r="I513" s="6"/>
      <c r="J513" s="6"/>
      <c r="K513" s="6"/>
      <c r="L513" s="6"/>
      <c r="M513" s="6"/>
      <c r="N513" s="6"/>
      <c r="O513" s="6"/>
      <c r="P513" s="4"/>
      <c r="Q513" s="6"/>
      <c r="R513" s="6"/>
      <c r="S513" s="6"/>
      <c r="T513" s="6"/>
      <c r="U513" s="6"/>
      <c r="V513" s="6"/>
      <c r="W513" s="6"/>
      <c r="X513" s="6"/>
      <c r="Y513" s="6"/>
      <c r="Z513" s="6"/>
    </row>
    <row r="514" spans="1:26" ht="15.75" customHeight="1" x14ac:dyDescent="0.25">
      <c r="A514" s="6"/>
      <c r="B514" s="6"/>
      <c r="C514" s="7"/>
      <c r="D514" s="6"/>
      <c r="E514" s="6"/>
      <c r="F514" s="6"/>
      <c r="G514" s="6"/>
      <c r="H514" s="6"/>
      <c r="I514" s="6"/>
      <c r="J514" s="6"/>
      <c r="K514" s="6"/>
      <c r="L514" s="6"/>
      <c r="M514" s="6"/>
      <c r="N514" s="6"/>
      <c r="O514" s="6"/>
      <c r="P514" s="4"/>
      <c r="Q514" s="6"/>
      <c r="R514" s="6"/>
      <c r="S514" s="6"/>
      <c r="T514" s="6"/>
      <c r="U514" s="6"/>
      <c r="V514" s="6"/>
      <c r="W514" s="6"/>
      <c r="X514" s="6"/>
      <c r="Y514" s="6"/>
      <c r="Z514" s="6"/>
    </row>
    <row r="515" spans="1:26" ht="15.75" customHeight="1" x14ac:dyDescent="0.25">
      <c r="A515" s="6"/>
      <c r="B515" s="6"/>
      <c r="C515" s="7"/>
      <c r="D515" s="6"/>
      <c r="E515" s="6"/>
      <c r="F515" s="6"/>
      <c r="G515" s="6"/>
      <c r="H515" s="6"/>
      <c r="I515" s="6"/>
      <c r="J515" s="6"/>
      <c r="K515" s="6"/>
      <c r="L515" s="6"/>
      <c r="M515" s="6"/>
      <c r="N515" s="6"/>
      <c r="O515" s="6"/>
      <c r="P515" s="4"/>
      <c r="Q515" s="6"/>
      <c r="R515" s="6"/>
      <c r="S515" s="6"/>
      <c r="T515" s="6"/>
      <c r="U515" s="6"/>
      <c r="V515" s="6"/>
      <c r="W515" s="6"/>
      <c r="X515" s="6"/>
      <c r="Y515" s="6"/>
      <c r="Z515" s="6"/>
    </row>
    <row r="516" spans="1:26" ht="15.75" customHeight="1" x14ac:dyDescent="0.25">
      <c r="A516" s="6"/>
      <c r="B516" s="6"/>
      <c r="C516" s="7"/>
      <c r="D516" s="6"/>
      <c r="E516" s="6"/>
      <c r="F516" s="6"/>
      <c r="G516" s="6"/>
      <c r="H516" s="6"/>
      <c r="I516" s="6"/>
      <c r="J516" s="6"/>
      <c r="K516" s="6"/>
      <c r="L516" s="6"/>
      <c r="M516" s="6"/>
      <c r="N516" s="6"/>
      <c r="O516" s="6"/>
      <c r="P516" s="4"/>
      <c r="Q516" s="6"/>
      <c r="R516" s="6"/>
      <c r="S516" s="6"/>
      <c r="T516" s="6"/>
      <c r="U516" s="6"/>
      <c r="V516" s="6"/>
      <c r="W516" s="6"/>
      <c r="X516" s="6"/>
      <c r="Y516" s="6"/>
      <c r="Z516" s="6"/>
    </row>
    <row r="517" spans="1:26" ht="15.75" customHeight="1" x14ac:dyDescent="0.25">
      <c r="A517" s="6"/>
      <c r="B517" s="6"/>
      <c r="C517" s="7"/>
      <c r="D517" s="6"/>
      <c r="E517" s="6"/>
      <c r="F517" s="6"/>
      <c r="G517" s="6"/>
      <c r="H517" s="6"/>
      <c r="I517" s="6"/>
      <c r="J517" s="6"/>
      <c r="K517" s="6"/>
      <c r="L517" s="6"/>
      <c r="M517" s="6"/>
      <c r="N517" s="6"/>
      <c r="O517" s="6"/>
      <c r="P517" s="4"/>
      <c r="Q517" s="6"/>
      <c r="R517" s="6"/>
      <c r="S517" s="6"/>
      <c r="T517" s="6"/>
      <c r="U517" s="6"/>
      <c r="V517" s="6"/>
      <c r="W517" s="6"/>
      <c r="X517" s="6"/>
      <c r="Y517" s="6"/>
      <c r="Z517" s="6"/>
    </row>
    <row r="518" spans="1:26" ht="15.75" customHeight="1" x14ac:dyDescent="0.25">
      <c r="A518" s="6"/>
      <c r="B518" s="6"/>
      <c r="C518" s="7"/>
      <c r="D518" s="6"/>
      <c r="E518" s="6"/>
      <c r="F518" s="6"/>
      <c r="G518" s="6"/>
      <c r="H518" s="6"/>
      <c r="I518" s="6"/>
      <c r="J518" s="6"/>
      <c r="K518" s="6"/>
      <c r="L518" s="6"/>
      <c r="M518" s="6"/>
      <c r="N518" s="6"/>
      <c r="O518" s="6"/>
      <c r="P518" s="4"/>
      <c r="Q518" s="6"/>
      <c r="R518" s="6"/>
      <c r="S518" s="6"/>
      <c r="T518" s="6"/>
      <c r="U518" s="6"/>
      <c r="V518" s="6"/>
      <c r="W518" s="6"/>
      <c r="X518" s="6"/>
      <c r="Y518" s="6"/>
      <c r="Z518" s="6"/>
    </row>
    <row r="519" spans="1:26" ht="15.75" customHeight="1" x14ac:dyDescent="0.25">
      <c r="A519" s="6"/>
      <c r="B519" s="6"/>
      <c r="C519" s="7"/>
      <c r="D519" s="6"/>
      <c r="E519" s="6"/>
      <c r="F519" s="6"/>
      <c r="G519" s="6"/>
      <c r="H519" s="6"/>
      <c r="I519" s="6"/>
      <c r="J519" s="6"/>
      <c r="K519" s="6"/>
      <c r="L519" s="6"/>
      <c r="M519" s="6"/>
      <c r="N519" s="6"/>
      <c r="O519" s="6"/>
      <c r="P519" s="4"/>
      <c r="Q519" s="6"/>
      <c r="R519" s="6"/>
      <c r="S519" s="6"/>
      <c r="T519" s="6"/>
      <c r="U519" s="6"/>
      <c r="V519" s="6"/>
      <c r="W519" s="6"/>
      <c r="X519" s="6"/>
      <c r="Y519" s="6"/>
      <c r="Z519" s="6"/>
    </row>
    <row r="520" spans="1:26" ht="15.75" customHeight="1" x14ac:dyDescent="0.25">
      <c r="A520" s="6"/>
      <c r="B520" s="6"/>
      <c r="C520" s="7"/>
      <c r="D520" s="6"/>
      <c r="E520" s="6"/>
      <c r="F520" s="6"/>
      <c r="G520" s="6"/>
      <c r="H520" s="6"/>
      <c r="I520" s="6"/>
      <c r="J520" s="6"/>
      <c r="K520" s="6"/>
      <c r="L520" s="6"/>
      <c r="M520" s="6"/>
      <c r="N520" s="6"/>
      <c r="O520" s="6"/>
      <c r="P520" s="4"/>
      <c r="Q520" s="6"/>
      <c r="R520" s="6"/>
      <c r="S520" s="6"/>
      <c r="T520" s="6"/>
      <c r="U520" s="6"/>
      <c r="V520" s="6"/>
      <c r="W520" s="6"/>
      <c r="X520" s="6"/>
      <c r="Y520" s="6"/>
      <c r="Z520" s="6"/>
    </row>
    <row r="521" spans="1:26" ht="15.75" customHeight="1" x14ac:dyDescent="0.25">
      <c r="A521" s="6"/>
      <c r="B521" s="6"/>
      <c r="C521" s="7"/>
      <c r="D521" s="6"/>
      <c r="E521" s="6"/>
      <c r="F521" s="6"/>
      <c r="G521" s="6"/>
      <c r="H521" s="6"/>
      <c r="I521" s="6"/>
      <c r="J521" s="6"/>
      <c r="K521" s="6"/>
      <c r="L521" s="6"/>
      <c r="M521" s="6"/>
      <c r="N521" s="6"/>
      <c r="O521" s="6"/>
      <c r="P521" s="4"/>
      <c r="Q521" s="6"/>
      <c r="R521" s="6"/>
      <c r="S521" s="6"/>
      <c r="T521" s="6"/>
      <c r="U521" s="6"/>
      <c r="V521" s="6"/>
      <c r="W521" s="6"/>
      <c r="X521" s="6"/>
      <c r="Y521" s="6"/>
      <c r="Z521" s="6"/>
    </row>
    <row r="522" spans="1:26" ht="15.75" customHeight="1" x14ac:dyDescent="0.25">
      <c r="A522" s="6"/>
      <c r="B522" s="6"/>
      <c r="C522" s="7"/>
      <c r="D522" s="6"/>
      <c r="E522" s="6"/>
      <c r="F522" s="6"/>
      <c r="G522" s="6"/>
      <c r="H522" s="6"/>
      <c r="I522" s="6"/>
      <c r="J522" s="6"/>
      <c r="K522" s="6"/>
      <c r="L522" s="6"/>
      <c r="M522" s="6"/>
      <c r="N522" s="6"/>
      <c r="O522" s="6"/>
      <c r="P522" s="4"/>
      <c r="Q522" s="6"/>
      <c r="R522" s="6"/>
      <c r="S522" s="6"/>
      <c r="T522" s="6"/>
      <c r="U522" s="6"/>
      <c r="V522" s="6"/>
      <c r="W522" s="6"/>
      <c r="X522" s="6"/>
      <c r="Y522" s="6"/>
      <c r="Z522" s="6"/>
    </row>
    <row r="523" spans="1:26" ht="15.75" customHeight="1" x14ac:dyDescent="0.25">
      <c r="A523" s="6"/>
      <c r="B523" s="6"/>
      <c r="C523" s="7"/>
      <c r="D523" s="6"/>
      <c r="E523" s="6"/>
      <c r="F523" s="6"/>
      <c r="G523" s="6"/>
      <c r="H523" s="6"/>
      <c r="I523" s="6"/>
      <c r="J523" s="6"/>
      <c r="K523" s="6"/>
      <c r="L523" s="6"/>
      <c r="M523" s="6"/>
      <c r="N523" s="6"/>
      <c r="O523" s="6"/>
      <c r="P523" s="4"/>
      <c r="Q523" s="6"/>
      <c r="R523" s="6"/>
      <c r="S523" s="6"/>
      <c r="T523" s="6"/>
      <c r="U523" s="6"/>
      <c r="V523" s="6"/>
      <c r="W523" s="6"/>
      <c r="X523" s="6"/>
      <c r="Y523" s="6"/>
      <c r="Z523" s="6"/>
    </row>
    <row r="524" spans="1:26" ht="15.75" customHeight="1" x14ac:dyDescent="0.25">
      <c r="A524" s="6"/>
      <c r="B524" s="6"/>
      <c r="C524" s="7"/>
      <c r="D524" s="6"/>
      <c r="E524" s="6"/>
      <c r="F524" s="6"/>
      <c r="G524" s="6"/>
      <c r="H524" s="6"/>
      <c r="I524" s="6"/>
      <c r="J524" s="6"/>
      <c r="K524" s="6"/>
      <c r="L524" s="6"/>
      <c r="M524" s="6"/>
      <c r="N524" s="6"/>
      <c r="O524" s="6"/>
      <c r="P524" s="4"/>
      <c r="Q524" s="6"/>
      <c r="R524" s="6"/>
      <c r="S524" s="6"/>
      <c r="T524" s="6"/>
      <c r="U524" s="6"/>
      <c r="V524" s="6"/>
      <c r="W524" s="6"/>
      <c r="X524" s="6"/>
      <c r="Y524" s="6"/>
      <c r="Z524" s="6"/>
    </row>
    <row r="525" spans="1:26" ht="15.75" customHeight="1" x14ac:dyDescent="0.25">
      <c r="A525" s="6"/>
      <c r="B525" s="6"/>
      <c r="C525" s="7"/>
      <c r="D525" s="6"/>
      <c r="E525" s="6"/>
      <c r="F525" s="6"/>
      <c r="G525" s="6"/>
      <c r="H525" s="6"/>
      <c r="I525" s="6"/>
      <c r="J525" s="6"/>
      <c r="K525" s="6"/>
      <c r="L525" s="6"/>
      <c r="M525" s="6"/>
      <c r="N525" s="6"/>
      <c r="O525" s="6"/>
      <c r="P525" s="4"/>
      <c r="Q525" s="6"/>
      <c r="R525" s="6"/>
      <c r="S525" s="6"/>
      <c r="T525" s="6"/>
      <c r="U525" s="6"/>
      <c r="V525" s="6"/>
      <c r="W525" s="6"/>
      <c r="X525" s="6"/>
      <c r="Y525" s="6"/>
      <c r="Z525" s="6"/>
    </row>
    <row r="526" spans="1:26" ht="15.75" customHeight="1" x14ac:dyDescent="0.25">
      <c r="A526" s="6"/>
      <c r="B526" s="6"/>
      <c r="C526" s="7"/>
      <c r="D526" s="6"/>
      <c r="E526" s="6"/>
      <c r="F526" s="6"/>
      <c r="G526" s="6"/>
      <c r="H526" s="6"/>
      <c r="I526" s="6"/>
      <c r="J526" s="6"/>
      <c r="K526" s="6"/>
      <c r="L526" s="6"/>
      <c r="M526" s="6"/>
      <c r="N526" s="6"/>
      <c r="O526" s="6"/>
      <c r="P526" s="4"/>
      <c r="Q526" s="6"/>
      <c r="R526" s="6"/>
      <c r="S526" s="6"/>
      <c r="T526" s="6"/>
      <c r="U526" s="6"/>
      <c r="V526" s="6"/>
      <c r="W526" s="6"/>
      <c r="X526" s="6"/>
      <c r="Y526" s="6"/>
      <c r="Z526" s="6"/>
    </row>
    <row r="527" spans="1:26" ht="15.75" customHeight="1" x14ac:dyDescent="0.25">
      <c r="A527" s="6"/>
      <c r="B527" s="6"/>
      <c r="C527" s="7"/>
      <c r="D527" s="6"/>
      <c r="E527" s="6"/>
      <c r="F527" s="6"/>
      <c r="G527" s="6"/>
      <c r="H527" s="6"/>
      <c r="I527" s="6"/>
      <c r="J527" s="6"/>
      <c r="K527" s="6"/>
      <c r="L527" s="6"/>
      <c r="M527" s="6"/>
      <c r="N527" s="6"/>
      <c r="O527" s="6"/>
      <c r="P527" s="4"/>
      <c r="Q527" s="6"/>
      <c r="R527" s="6"/>
      <c r="S527" s="6"/>
      <c r="T527" s="6"/>
      <c r="U527" s="6"/>
      <c r="V527" s="6"/>
      <c r="W527" s="6"/>
      <c r="X527" s="6"/>
      <c r="Y527" s="6"/>
      <c r="Z527" s="6"/>
    </row>
    <row r="528" spans="1:26" ht="15.75" customHeight="1" x14ac:dyDescent="0.25">
      <c r="A528" s="6"/>
      <c r="B528" s="6"/>
      <c r="C528" s="7"/>
      <c r="D528" s="6"/>
      <c r="E528" s="6"/>
      <c r="F528" s="6"/>
      <c r="G528" s="6"/>
      <c r="H528" s="6"/>
      <c r="I528" s="6"/>
      <c r="J528" s="6"/>
      <c r="K528" s="6"/>
      <c r="L528" s="6"/>
      <c r="M528" s="6"/>
      <c r="N528" s="6"/>
      <c r="O528" s="6"/>
      <c r="P528" s="4"/>
      <c r="Q528" s="6"/>
      <c r="R528" s="6"/>
      <c r="S528" s="6"/>
      <c r="T528" s="6"/>
      <c r="U528" s="6"/>
      <c r="V528" s="6"/>
      <c r="W528" s="6"/>
      <c r="X528" s="6"/>
      <c r="Y528" s="6"/>
      <c r="Z528" s="6"/>
    </row>
    <row r="529" spans="1:26" ht="15.75" customHeight="1" x14ac:dyDescent="0.25">
      <c r="A529" s="6"/>
      <c r="B529" s="6"/>
      <c r="C529" s="7"/>
      <c r="D529" s="6"/>
      <c r="E529" s="6"/>
      <c r="F529" s="6"/>
      <c r="G529" s="6"/>
      <c r="H529" s="6"/>
      <c r="I529" s="6"/>
      <c r="J529" s="6"/>
      <c r="K529" s="6"/>
      <c r="L529" s="6"/>
      <c r="M529" s="6"/>
      <c r="N529" s="6"/>
      <c r="O529" s="6"/>
      <c r="P529" s="4"/>
      <c r="Q529" s="6"/>
      <c r="R529" s="6"/>
      <c r="S529" s="6"/>
      <c r="T529" s="6"/>
      <c r="U529" s="6"/>
      <c r="V529" s="6"/>
      <c r="W529" s="6"/>
      <c r="X529" s="6"/>
      <c r="Y529" s="6"/>
      <c r="Z529" s="6"/>
    </row>
    <row r="530" spans="1:26" ht="15.75" customHeight="1" x14ac:dyDescent="0.25">
      <c r="A530" s="6"/>
      <c r="B530" s="6"/>
      <c r="C530" s="7"/>
      <c r="D530" s="6"/>
      <c r="E530" s="6"/>
      <c r="F530" s="6"/>
      <c r="G530" s="6"/>
      <c r="H530" s="6"/>
      <c r="I530" s="6"/>
      <c r="J530" s="6"/>
      <c r="K530" s="6"/>
      <c r="L530" s="6"/>
      <c r="M530" s="6"/>
      <c r="N530" s="6"/>
      <c r="O530" s="6"/>
      <c r="P530" s="4"/>
      <c r="Q530" s="6"/>
      <c r="R530" s="6"/>
      <c r="S530" s="6"/>
      <c r="T530" s="6"/>
      <c r="U530" s="6"/>
      <c r="V530" s="6"/>
      <c r="W530" s="6"/>
      <c r="X530" s="6"/>
      <c r="Y530" s="6"/>
      <c r="Z530" s="6"/>
    </row>
    <row r="531" spans="1:26" ht="15.75" customHeight="1" x14ac:dyDescent="0.25">
      <c r="A531" s="6"/>
      <c r="B531" s="6"/>
      <c r="C531" s="7"/>
      <c r="D531" s="6"/>
      <c r="E531" s="6"/>
      <c r="F531" s="6"/>
      <c r="G531" s="6"/>
      <c r="H531" s="6"/>
      <c r="I531" s="6"/>
      <c r="J531" s="6"/>
      <c r="K531" s="6"/>
      <c r="L531" s="6"/>
      <c r="M531" s="6"/>
      <c r="N531" s="6"/>
      <c r="O531" s="6"/>
      <c r="P531" s="4"/>
      <c r="Q531" s="6"/>
      <c r="R531" s="6"/>
      <c r="S531" s="6"/>
      <c r="T531" s="6"/>
      <c r="U531" s="6"/>
      <c r="V531" s="6"/>
      <c r="W531" s="6"/>
      <c r="X531" s="6"/>
      <c r="Y531" s="6"/>
      <c r="Z531" s="6"/>
    </row>
    <row r="532" spans="1:26" ht="15.75" customHeight="1" x14ac:dyDescent="0.25">
      <c r="A532" s="6"/>
      <c r="B532" s="6"/>
      <c r="C532" s="7"/>
      <c r="D532" s="6"/>
      <c r="E532" s="6"/>
      <c r="F532" s="6"/>
      <c r="G532" s="6"/>
      <c r="H532" s="6"/>
      <c r="I532" s="6"/>
      <c r="J532" s="6"/>
      <c r="K532" s="6"/>
      <c r="L532" s="6"/>
      <c r="M532" s="6"/>
      <c r="N532" s="6"/>
      <c r="O532" s="6"/>
      <c r="P532" s="4"/>
      <c r="Q532" s="6"/>
      <c r="R532" s="6"/>
      <c r="S532" s="6"/>
      <c r="T532" s="6"/>
      <c r="U532" s="6"/>
      <c r="V532" s="6"/>
      <c r="W532" s="6"/>
      <c r="X532" s="6"/>
      <c r="Y532" s="6"/>
      <c r="Z532" s="6"/>
    </row>
    <row r="533" spans="1:26" ht="15.75" customHeight="1" x14ac:dyDescent="0.25">
      <c r="A533" s="6"/>
      <c r="B533" s="6"/>
      <c r="C533" s="7"/>
      <c r="D533" s="6"/>
      <c r="E533" s="6"/>
      <c r="F533" s="6"/>
      <c r="G533" s="6"/>
      <c r="H533" s="6"/>
      <c r="I533" s="6"/>
      <c r="J533" s="6"/>
      <c r="K533" s="6"/>
      <c r="L533" s="6"/>
      <c r="M533" s="6"/>
      <c r="N533" s="6"/>
      <c r="O533" s="6"/>
      <c r="P533" s="4"/>
      <c r="Q533" s="6"/>
      <c r="R533" s="6"/>
      <c r="S533" s="6"/>
      <c r="T533" s="6"/>
      <c r="U533" s="6"/>
      <c r="V533" s="6"/>
      <c r="W533" s="6"/>
      <c r="X533" s="6"/>
      <c r="Y533" s="6"/>
      <c r="Z533" s="6"/>
    </row>
    <row r="534" spans="1:26" ht="15.75" customHeight="1" x14ac:dyDescent="0.25">
      <c r="A534" s="6"/>
      <c r="B534" s="6"/>
      <c r="C534" s="7"/>
      <c r="D534" s="6"/>
      <c r="E534" s="6"/>
      <c r="F534" s="6"/>
      <c r="G534" s="6"/>
      <c r="H534" s="6"/>
      <c r="I534" s="6"/>
      <c r="J534" s="6"/>
      <c r="K534" s="6"/>
      <c r="L534" s="6"/>
      <c r="M534" s="6"/>
      <c r="N534" s="6"/>
      <c r="O534" s="6"/>
      <c r="P534" s="4"/>
      <c r="Q534" s="6"/>
      <c r="R534" s="6"/>
      <c r="S534" s="6"/>
      <c r="T534" s="6"/>
      <c r="U534" s="6"/>
      <c r="V534" s="6"/>
      <c r="W534" s="6"/>
      <c r="X534" s="6"/>
      <c r="Y534" s="6"/>
      <c r="Z534" s="6"/>
    </row>
    <row r="535" spans="1:26" ht="15.75" customHeight="1" x14ac:dyDescent="0.25">
      <c r="A535" s="6"/>
      <c r="B535" s="6"/>
      <c r="C535" s="7"/>
      <c r="D535" s="6"/>
      <c r="E535" s="6"/>
      <c r="F535" s="6"/>
      <c r="G535" s="6"/>
      <c r="H535" s="6"/>
      <c r="I535" s="6"/>
      <c r="J535" s="6"/>
      <c r="K535" s="6"/>
      <c r="L535" s="6"/>
      <c r="M535" s="6"/>
      <c r="N535" s="6"/>
      <c r="O535" s="6"/>
      <c r="P535" s="4"/>
      <c r="Q535" s="6"/>
      <c r="R535" s="6"/>
      <c r="S535" s="6"/>
      <c r="T535" s="6"/>
      <c r="U535" s="6"/>
      <c r="V535" s="6"/>
      <c r="W535" s="6"/>
      <c r="X535" s="6"/>
      <c r="Y535" s="6"/>
      <c r="Z535" s="6"/>
    </row>
    <row r="536" spans="1:26" ht="15.75" customHeight="1" x14ac:dyDescent="0.25">
      <c r="A536" s="6"/>
      <c r="B536" s="6"/>
      <c r="C536" s="7"/>
      <c r="D536" s="6"/>
      <c r="E536" s="6"/>
      <c r="F536" s="6"/>
      <c r="G536" s="6"/>
      <c r="H536" s="6"/>
      <c r="I536" s="6"/>
      <c r="J536" s="6"/>
      <c r="K536" s="6"/>
      <c r="L536" s="6"/>
      <c r="M536" s="6"/>
      <c r="N536" s="6"/>
      <c r="O536" s="6"/>
      <c r="P536" s="4"/>
      <c r="Q536" s="6"/>
      <c r="R536" s="6"/>
      <c r="S536" s="6"/>
      <c r="T536" s="6"/>
      <c r="U536" s="6"/>
      <c r="V536" s="6"/>
      <c r="W536" s="6"/>
      <c r="X536" s="6"/>
      <c r="Y536" s="6"/>
      <c r="Z536" s="6"/>
    </row>
    <row r="537" spans="1:26" ht="15.75" customHeight="1" x14ac:dyDescent="0.25">
      <c r="A537" s="6"/>
      <c r="B537" s="6"/>
      <c r="C537" s="7"/>
      <c r="D537" s="6"/>
      <c r="E537" s="6"/>
      <c r="F537" s="6"/>
      <c r="G537" s="6"/>
      <c r="H537" s="6"/>
      <c r="I537" s="6"/>
      <c r="J537" s="6"/>
      <c r="K537" s="6"/>
      <c r="L537" s="6"/>
      <c r="M537" s="6"/>
      <c r="N537" s="6"/>
      <c r="O537" s="6"/>
      <c r="P537" s="4"/>
      <c r="Q537" s="6"/>
      <c r="R537" s="6"/>
      <c r="S537" s="6"/>
      <c r="T537" s="6"/>
      <c r="U537" s="6"/>
      <c r="V537" s="6"/>
      <c r="W537" s="6"/>
      <c r="X537" s="6"/>
      <c r="Y537" s="6"/>
      <c r="Z537" s="6"/>
    </row>
    <row r="538" spans="1:26" ht="15.75" customHeight="1" x14ac:dyDescent="0.25">
      <c r="A538" s="6"/>
      <c r="B538" s="6"/>
      <c r="C538" s="7"/>
      <c r="D538" s="6"/>
      <c r="E538" s="6"/>
      <c r="F538" s="6"/>
      <c r="G538" s="6"/>
      <c r="H538" s="6"/>
      <c r="I538" s="6"/>
      <c r="J538" s="6"/>
      <c r="K538" s="6"/>
      <c r="L538" s="6"/>
      <c r="M538" s="6"/>
      <c r="N538" s="6"/>
      <c r="O538" s="6"/>
      <c r="P538" s="4"/>
      <c r="Q538" s="6"/>
      <c r="R538" s="6"/>
      <c r="S538" s="6"/>
      <c r="T538" s="6"/>
      <c r="U538" s="6"/>
      <c r="V538" s="6"/>
      <c r="W538" s="6"/>
      <c r="X538" s="6"/>
      <c r="Y538" s="6"/>
      <c r="Z538" s="6"/>
    </row>
    <row r="539" spans="1:26" ht="15.75" customHeight="1" x14ac:dyDescent="0.25">
      <c r="A539" s="6"/>
      <c r="B539" s="6"/>
      <c r="C539" s="7"/>
      <c r="D539" s="6"/>
      <c r="E539" s="6"/>
      <c r="F539" s="6"/>
      <c r="G539" s="6"/>
      <c r="H539" s="6"/>
      <c r="I539" s="6"/>
      <c r="J539" s="6"/>
      <c r="K539" s="6"/>
      <c r="L539" s="6"/>
      <c r="M539" s="6"/>
      <c r="N539" s="6"/>
      <c r="O539" s="6"/>
      <c r="P539" s="4"/>
      <c r="Q539" s="6"/>
      <c r="R539" s="6"/>
      <c r="S539" s="6"/>
      <c r="T539" s="6"/>
      <c r="U539" s="6"/>
      <c r="V539" s="6"/>
      <c r="W539" s="6"/>
      <c r="X539" s="6"/>
      <c r="Y539" s="6"/>
      <c r="Z539" s="6"/>
    </row>
    <row r="540" spans="1:26" ht="15.75" customHeight="1" x14ac:dyDescent="0.25">
      <c r="A540" s="6"/>
      <c r="B540" s="6"/>
      <c r="C540" s="7"/>
      <c r="D540" s="6"/>
      <c r="E540" s="6"/>
      <c r="F540" s="6"/>
      <c r="G540" s="6"/>
      <c r="H540" s="6"/>
      <c r="I540" s="6"/>
      <c r="J540" s="6"/>
      <c r="K540" s="6"/>
      <c r="L540" s="6"/>
      <c r="M540" s="6"/>
      <c r="N540" s="6"/>
      <c r="O540" s="6"/>
      <c r="P540" s="4"/>
      <c r="Q540" s="6"/>
      <c r="R540" s="6"/>
      <c r="S540" s="6"/>
      <c r="T540" s="6"/>
      <c r="U540" s="6"/>
      <c r="V540" s="6"/>
      <c r="W540" s="6"/>
      <c r="X540" s="6"/>
      <c r="Y540" s="6"/>
      <c r="Z540" s="6"/>
    </row>
    <row r="541" spans="1:26" ht="15.75" customHeight="1" x14ac:dyDescent="0.25">
      <c r="A541" s="6"/>
      <c r="B541" s="6"/>
      <c r="C541" s="7"/>
      <c r="D541" s="6"/>
      <c r="E541" s="6"/>
      <c r="F541" s="6"/>
      <c r="G541" s="6"/>
      <c r="H541" s="6"/>
      <c r="I541" s="6"/>
      <c r="J541" s="6"/>
      <c r="K541" s="6"/>
      <c r="L541" s="6"/>
      <c r="M541" s="6"/>
      <c r="N541" s="6"/>
      <c r="O541" s="6"/>
      <c r="P541" s="4"/>
      <c r="Q541" s="6"/>
      <c r="R541" s="6"/>
      <c r="S541" s="6"/>
      <c r="T541" s="6"/>
      <c r="U541" s="6"/>
      <c r="V541" s="6"/>
      <c r="W541" s="6"/>
      <c r="X541" s="6"/>
      <c r="Y541" s="6"/>
      <c r="Z541" s="6"/>
    </row>
    <row r="542" spans="1:26" ht="15.75" customHeight="1" x14ac:dyDescent="0.25">
      <c r="A542" s="6"/>
      <c r="B542" s="6"/>
      <c r="C542" s="7"/>
      <c r="D542" s="6"/>
      <c r="E542" s="6"/>
      <c r="F542" s="6"/>
      <c r="G542" s="6"/>
      <c r="H542" s="6"/>
      <c r="I542" s="6"/>
      <c r="J542" s="6"/>
      <c r="K542" s="6"/>
      <c r="L542" s="6"/>
      <c r="M542" s="6"/>
      <c r="N542" s="6"/>
      <c r="O542" s="6"/>
      <c r="P542" s="4"/>
      <c r="Q542" s="6"/>
      <c r="R542" s="6"/>
      <c r="S542" s="6"/>
      <c r="T542" s="6"/>
      <c r="U542" s="6"/>
      <c r="V542" s="6"/>
      <c r="W542" s="6"/>
      <c r="X542" s="6"/>
      <c r="Y542" s="6"/>
      <c r="Z542" s="6"/>
    </row>
    <row r="543" spans="1:26" ht="15.75" customHeight="1" x14ac:dyDescent="0.25">
      <c r="A543" s="6"/>
      <c r="B543" s="6"/>
      <c r="C543" s="7"/>
      <c r="D543" s="6"/>
      <c r="E543" s="6"/>
      <c r="F543" s="6"/>
      <c r="G543" s="6"/>
      <c r="H543" s="6"/>
      <c r="I543" s="6"/>
      <c r="J543" s="6"/>
      <c r="K543" s="6"/>
      <c r="L543" s="6"/>
      <c r="M543" s="6"/>
      <c r="N543" s="6"/>
      <c r="O543" s="6"/>
      <c r="P543" s="4"/>
      <c r="Q543" s="6"/>
      <c r="R543" s="6"/>
      <c r="S543" s="6"/>
      <c r="T543" s="6"/>
      <c r="U543" s="6"/>
      <c r="V543" s="6"/>
      <c r="W543" s="6"/>
      <c r="X543" s="6"/>
      <c r="Y543" s="6"/>
      <c r="Z543" s="6"/>
    </row>
    <row r="544" spans="1:26" ht="15.75" customHeight="1" x14ac:dyDescent="0.25">
      <c r="A544" s="6"/>
      <c r="B544" s="6"/>
      <c r="C544" s="7"/>
      <c r="D544" s="6"/>
      <c r="E544" s="6"/>
      <c r="F544" s="6"/>
      <c r="G544" s="6"/>
      <c r="H544" s="6"/>
      <c r="I544" s="6"/>
      <c r="J544" s="6"/>
      <c r="K544" s="6"/>
      <c r="L544" s="6"/>
      <c r="M544" s="6"/>
      <c r="N544" s="6"/>
      <c r="O544" s="6"/>
      <c r="P544" s="4"/>
      <c r="Q544" s="6"/>
      <c r="R544" s="6"/>
      <c r="S544" s="6"/>
      <c r="T544" s="6"/>
      <c r="U544" s="6"/>
      <c r="V544" s="6"/>
      <c r="W544" s="6"/>
      <c r="X544" s="6"/>
      <c r="Y544" s="6"/>
      <c r="Z544" s="6"/>
    </row>
    <row r="545" spans="1:26" ht="15.75" customHeight="1" x14ac:dyDescent="0.25">
      <c r="A545" s="6"/>
      <c r="B545" s="6"/>
      <c r="C545" s="7"/>
      <c r="D545" s="6"/>
      <c r="E545" s="6"/>
      <c r="F545" s="6"/>
      <c r="G545" s="6"/>
      <c r="H545" s="6"/>
      <c r="I545" s="6"/>
      <c r="J545" s="6"/>
      <c r="K545" s="6"/>
      <c r="L545" s="6"/>
      <c r="M545" s="6"/>
      <c r="N545" s="6"/>
      <c r="O545" s="6"/>
      <c r="P545" s="4"/>
      <c r="Q545" s="6"/>
      <c r="R545" s="6"/>
      <c r="S545" s="6"/>
      <c r="T545" s="6"/>
      <c r="U545" s="6"/>
      <c r="V545" s="6"/>
      <c r="W545" s="6"/>
      <c r="X545" s="6"/>
      <c r="Y545" s="6"/>
      <c r="Z545" s="6"/>
    </row>
    <row r="546" spans="1:26" ht="15.75" customHeight="1" x14ac:dyDescent="0.25">
      <c r="A546" s="6"/>
      <c r="B546" s="6"/>
      <c r="C546" s="7"/>
      <c r="D546" s="6"/>
      <c r="E546" s="6"/>
      <c r="F546" s="6"/>
      <c r="G546" s="6"/>
      <c r="H546" s="6"/>
      <c r="I546" s="6"/>
      <c r="J546" s="6"/>
      <c r="K546" s="6"/>
      <c r="L546" s="6"/>
      <c r="M546" s="6"/>
      <c r="N546" s="6"/>
      <c r="O546" s="6"/>
      <c r="P546" s="4"/>
      <c r="Q546" s="6"/>
      <c r="R546" s="6"/>
      <c r="S546" s="6"/>
      <c r="T546" s="6"/>
      <c r="U546" s="6"/>
      <c r="V546" s="6"/>
      <c r="W546" s="6"/>
      <c r="X546" s="6"/>
      <c r="Y546" s="6"/>
      <c r="Z546" s="6"/>
    </row>
    <row r="547" spans="1:26" ht="15.75" customHeight="1" x14ac:dyDescent="0.25">
      <c r="A547" s="6"/>
      <c r="B547" s="6"/>
      <c r="C547" s="7"/>
      <c r="D547" s="6"/>
      <c r="E547" s="6"/>
      <c r="F547" s="6"/>
      <c r="G547" s="6"/>
      <c r="H547" s="6"/>
      <c r="I547" s="6"/>
      <c r="J547" s="6"/>
      <c r="K547" s="6"/>
      <c r="L547" s="6"/>
      <c r="M547" s="6"/>
      <c r="N547" s="6"/>
      <c r="O547" s="6"/>
      <c r="P547" s="4"/>
      <c r="Q547" s="6"/>
      <c r="R547" s="6"/>
      <c r="S547" s="6"/>
      <c r="T547" s="6"/>
      <c r="U547" s="6"/>
      <c r="V547" s="6"/>
      <c r="W547" s="6"/>
      <c r="X547" s="6"/>
      <c r="Y547" s="6"/>
      <c r="Z547" s="6"/>
    </row>
    <row r="548" spans="1:26" ht="15.75" customHeight="1" x14ac:dyDescent="0.25">
      <c r="A548" s="6"/>
      <c r="B548" s="6"/>
      <c r="C548" s="7"/>
      <c r="D548" s="6"/>
      <c r="E548" s="6"/>
      <c r="F548" s="6"/>
      <c r="G548" s="6"/>
      <c r="H548" s="6"/>
      <c r="I548" s="6"/>
      <c r="J548" s="6"/>
      <c r="K548" s="6"/>
      <c r="L548" s="6"/>
      <c r="M548" s="6"/>
      <c r="N548" s="6"/>
      <c r="O548" s="6"/>
      <c r="P548" s="4"/>
      <c r="Q548" s="6"/>
      <c r="R548" s="6"/>
      <c r="S548" s="6"/>
      <c r="T548" s="6"/>
      <c r="U548" s="6"/>
      <c r="V548" s="6"/>
      <c r="W548" s="6"/>
      <c r="X548" s="6"/>
      <c r="Y548" s="6"/>
      <c r="Z548" s="6"/>
    </row>
    <row r="549" spans="1:26" ht="15.75" customHeight="1" x14ac:dyDescent="0.25">
      <c r="A549" s="6"/>
      <c r="B549" s="6"/>
      <c r="C549" s="7"/>
      <c r="D549" s="6"/>
      <c r="E549" s="6"/>
      <c r="F549" s="6"/>
      <c r="G549" s="6"/>
      <c r="H549" s="6"/>
      <c r="I549" s="6"/>
      <c r="J549" s="6"/>
      <c r="K549" s="6"/>
      <c r="L549" s="6"/>
      <c r="M549" s="6"/>
      <c r="N549" s="6"/>
      <c r="O549" s="6"/>
      <c r="P549" s="4"/>
      <c r="Q549" s="6"/>
      <c r="R549" s="6"/>
      <c r="S549" s="6"/>
      <c r="T549" s="6"/>
      <c r="U549" s="6"/>
      <c r="V549" s="6"/>
      <c r="W549" s="6"/>
      <c r="X549" s="6"/>
      <c r="Y549" s="6"/>
      <c r="Z549" s="6"/>
    </row>
    <row r="550" spans="1:26" ht="15.75" customHeight="1" x14ac:dyDescent="0.25">
      <c r="A550" s="6"/>
      <c r="B550" s="6"/>
      <c r="C550" s="7"/>
      <c r="D550" s="6"/>
      <c r="E550" s="6"/>
      <c r="F550" s="6"/>
      <c r="G550" s="6"/>
      <c r="H550" s="6"/>
      <c r="I550" s="6"/>
      <c r="J550" s="6"/>
      <c r="K550" s="6"/>
      <c r="L550" s="6"/>
      <c r="M550" s="6"/>
      <c r="N550" s="6"/>
      <c r="O550" s="6"/>
      <c r="P550" s="4"/>
      <c r="Q550" s="6"/>
      <c r="R550" s="6"/>
      <c r="S550" s="6"/>
      <c r="T550" s="6"/>
      <c r="U550" s="6"/>
      <c r="V550" s="6"/>
      <c r="W550" s="6"/>
      <c r="X550" s="6"/>
      <c r="Y550" s="6"/>
      <c r="Z550" s="6"/>
    </row>
    <row r="551" spans="1:26" ht="15.75" customHeight="1" x14ac:dyDescent="0.25">
      <c r="A551" s="6"/>
      <c r="B551" s="6"/>
      <c r="C551" s="7"/>
      <c r="D551" s="6"/>
      <c r="E551" s="6"/>
      <c r="F551" s="6"/>
      <c r="G551" s="6"/>
      <c r="H551" s="6"/>
      <c r="I551" s="6"/>
      <c r="J551" s="6"/>
      <c r="K551" s="6"/>
      <c r="L551" s="6"/>
      <c r="M551" s="6"/>
      <c r="N551" s="6"/>
      <c r="O551" s="6"/>
      <c r="P551" s="4"/>
      <c r="Q551" s="6"/>
      <c r="R551" s="6"/>
      <c r="S551" s="6"/>
      <c r="T551" s="6"/>
      <c r="U551" s="6"/>
      <c r="V551" s="6"/>
      <c r="W551" s="6"/>
      <c r="X551" s="6"/>
      <c r="Y551" s="6"/>
      <c r="Z551" s="6"/>
    </row>
    <row r="552" spans="1:26" ht="15.75" customHeight="1" x14ac:dyDescent="0.25">
      <c r="A552" s="6"/>
      <c r="B552" s="6"/>
      <c r="C552" s="7"/>
      <c r="D552" s="6"/>
      <c r="E552" s="6"/>
      <c r="F552" s="6"/>
      <c r="G552" s="6"/>
      <c r="H552" s="6"/>
      <c r="I552" s="6"/>
      <c r="J552" s="6"/>
      <c r="K552" s="6"/>
      <c r="L552" s="6"/>
      <c r="M552" s="6"/>
      <c r="N552" s="6"/>
      <c r="O552" s="6"/>
      <c r="P552" s="4"/>
      <c r="Q552" s="6"/>
      <c r="R552" s="6"/>
      <c r="S552" s="6"/>
      <c r="T552" s="6"/>
      <c r="U552" s="6"/>
      <c r="V552" s="6"/>
      <c r="W552" s="6"/>
      <c r="X552" s="6"/>
      <c r="Y552" s="6"/>
      <c r="Z552" s="6"/>
    </row>
    <row r="553" spans="1:26" ht="15.75" customHeight="1" x14ac:dyDescent="0.25">
      <c r="A553" s="6"/>
      <c r="B553" s="6"/>
      <c r="C553" s="7"/>
      <c r="D553" s="6"/>
      <c r="E553" s="6"/>
      <c r="F553" s="6"/>
      <c r="G553" s="6"/>
      <c r="H553" s="6"/>
      <c r="I553" s="6"/>
      <c r="J553" s="6"/>
      <c r="K553" s="6"/>
      <c r="L553" s="6"/>
      <c r="M553" s="6"/>
      <c r="N553" s="6"/>
      <c r="O553" s="6"/>
      <c r="P553" s="4"/>
      <c r="Q553" s="6"/>
      <c r="R553" s="6"/>
      <c r="S553" s="6"/>
      <c r="T553" s="6"/>
      <c r="U553" s="6"/>
      <c r="V553" s="6"/>
      <c r="W553" s="6"/>
      <c r="X553" s="6"/>
      <c r="Y553" s="6"/>
      <c r="Z553" s="6"/>
    </row>
    <row r="554" spans="1:26" ht="15.75" customHeight="1" x14ac:dyDescent="0.25">
      <c r="A554" s="6"/>
      <c r="B554" s="6"/>
      <c r="C554" s="7"/>
      <c r="D554" s="6"/>
      <c r="E554" s="6"/>
      <c r="F554" s="6"/>
      <c r="G554" s="6"/>
      <c r="H554" s="6"/>
      <c r="I554" s="6"/>
      <c r="J554" s="6"/>
      <c r="K554" s="6"/>
      <c r="L554" s="6"/>
      <c r="M554" s="6"/>
      <c r="N554" s="6"/>
      <c r="O554" s="6"/>
      <c r="P554" s="4"/>
      <c r="Q554" s="6"/>
      <c r="R554" s="6"/>
      <c r="S554" s="6"/>
      <c r="T554" s="6"/>
      <c r="U554" s="6"/>
      <c r="V554" s="6"/>
      <c r="W554" s="6"/>
      <c r="X554" s="6"/>
      <c r="Y554" s="6"/>
      <c r="Z554" s="6"/>
    </row>
    <row r="555" spans="1:26" ht="15.75" customHeight="1" x14ac:dyDescent="0.25">
      <c r="A555" s="6"/>
      <c r="B555" s="6"/>
      <c r="C555" s="7"/>
      <c r="D555" s="6"/>
      <c r="E555" s="6"/>
      <c r="F555" s="6"/>
      <c r="G555" s="6"/>
      <c r="H555" s="6"/>
      <c r="I555" s="6"/>
      <c r="J555" s="6"/>
      <c r="K555" s="6"/>
      <c r="L555" s="6"/>
      <c r="M555" s="6"/>
      <c r="N555" s="6"/>
      <c r="O555" s="6"/>
      <c r="P555" s="4"/>
      <c r="Q555" s="6"/>
      <c r="R555" s="6"/>
      <c r="S555" s="6"/>
      <c r="T555" s="6"/>
      <c r="U555" s="6"/>
      <c r="V555" s="6"/>
      <c r="W555" s="6"/>
      <c r="X555" s="6"/>
      <c r="Y555" s="6"/>
      <c r="Z555" s="6"/>
    </row>
    <row r="556" spans="1:26" ht="15.75" customHeight="1" x14ac:dyDescent="0.25">
      <c r="A556" s="6"/>
      <c r="B556" s="6"/>
      <c r="C556" s="7"/>
      <c r="D556" s="6"/>
      <c r="E556" s="6"/>
      <c r="F556" s="6"/>
      <c r="G556" s="6"/>
      <c r="H556" s="6"/>
      <c r="I556" s="6"/>
      <c r="J556" s="6"/>
      <c r="K556" s="6"/>
      <c r="L556" s="6"/>
      <c r="M556" s="6"/>
      <c r="N556" s="6"/>
      <c r="O556" s="6"/>
      <c r="P556" s="4"/>
      <c r="Q556" s="6"/>
      <c r="R556" s="6"/>
      <c r="S556" s="6"/>
      <c r="T556" s="6"/>
      <c r="U556" s="6"/>
      <c r="V556" s="6"/>
      <c r="W556" s="6"/>
      <c r="X556" s="6"/>
      <c r="Y556" s="6"/>
      <c r="Z556" s="6"/>
    </row>
    <row r="557" spans="1:26" ht="15.75" customHeight="1" x14ac:dyDescent="0.25">
      <c r="A557" s="6"/>
      <c r="B557" s="6"/>
      <c r="C557" s="7"/>
      <c r="D557" s="6"/>
      <c r="E557" s="6"/>
      <c r="F557" s="6"/>
      <c r="G557" s="6"/>
      <c r="H557" s="6"/>
      <c r="I557" s="6"/>
      <c r="J557" s="6"/>
      <c r="K557" s="6"/>
      <c r="L557" s="6"/>
      <c r="M557" s="6"/>
      <c r="N557" s="6"/>
      <c r="O557" s="6"/>
      <c r="P557" s="4"/>
      <c r="Q557" s="6"/>
      <c r="R557" s="6"/>
      <c r="S557" s="6"/>
      <c r="T557" s="6"/>
      <c r="U557" s="6"/>
      <c r="V557" s="6"/>
      <c r="W557" s="6"/>
      <c r="X557" s="6"/>
      <c r="Y557" s="6"/>
      <c r="Z557" s="6"/>
    </row>
    <row r="558" spans="1:26" ht="15.75" customHeight="1" x14ac:dyDescent="0.25">
      <c r="A558" s="6"/>
      <c r="B558" s="6"/>
      <c r="C558" s="7"/>
      <c r="D558" s="6"/>
      <c r="E558" s="6"/>
      <c r="F558" s="6"/>
      <c r="G558" s="6"/>
      <c r="H558" s="6"/>
      <c r="I558" s="6"/>
      <c r="J558" s="6"/>
      <c r="K558" s="6"/>
      <c r="L558" s="6"/>
      <c r="M558" s="6"/>
      <c r="N558" s="6"/>
      <c r="O558" s="6"/>
      <c r="P558" s="4"/>
      <c r="Q558" s="6"/>
      <c r="R558" s="6"/>
      <c r="S558" s="6"/>
      <c r="T558" s="6"/>
      <c r="U558" s="6"/>
      <c r="V558" s="6"/>
      <c r="W558" s="6"/>
      <c r="X558" s="6"/>
      <c r="Y558" s="6"/>
      <c r="Z558" s="6"/>
    </row>
    <row r="559" spans="1:26" ht="15.75" customHeight="1" x14ac:dyDescent="0.25">
      <c r="A559" s="6"/>
      <c r="B559" s="6"/>
      <c r="C559" s="7"/>
      <c r="D559" s="6"/>
      <c r="E559" s="6"/>
      <c r="F559" s="6"/>
      <c r="G559" s="6"/>
      <c r="H559" s="6"/>
      <c r="I559" s="6"/>
      <c r="J559" s="6"/>
      <c r="K559" s="6"/>
      <c r="L559" s="6"/>
      <c r="M559" s="6"/>
      <c r="N559" s="6"/>
      <c r="O559" s="6"/>
      <c r="P559" s="4"/>
      <c r="Q559" s="6"/>
      <c r="R559" s="6"/>
      <c r="S559" s="6"/>
      <c r="T559" s="6"/>
      <c r="U559" s="6"/>
      <c r="V559" s="6"/>
      <c r="W559" s="6"/>
      <c r="X559" s="6"/>
      <c r="Y559" s="6"/>
      <c r="Z559" s="6"/>
    </row>
    <row r="560" spans="1:26" ht="15.75" customHeight="1" x14ac:dyDescent="0.25">
      <c r="A560" s="6"/>
      <c r="B560" s="6"/>
      <c r="C560" s="7"/>
      <c r="D560" s="6"/>
      <c r="E560" s="6"/>
      <c r="F560" s="6"/>
      <c r="G560" s="6"/>
      <c r="H560" s="6"/>
      <c r="I560" s="6"/>
      <c r="J560" s="6"/>
      <c r="K560" s="6"/>
      <c r="L560" s="6"/>
      <c r="M560" s="6"/>
      <c r="N560" s="6"/>
      <c r="O560" s="6"/>
      <c r="P560" s="4"/>
      <c r="Q560" s="6"/>
      <c r="R560" s="6"/>
      <c r="S560" s="6"/>
      <c r="T560" s="6"/>
      <c r="U560" s="6"/>
      <c r="V560" s="6"/>
      <c r="W560" s="6"/>
      <c r="X560" s="6"/>
      <c r="Y560" s="6"/>
      <c r="Z560" s="6"/>
    </row>
    <row r="561" spans="1:26" ht="15.75" customHeight="1" x14ac:dyDescent="0.25">
      <c r="A561" s="6"/>
      <c r="B561" s="6"/>
      <c r="C561" s="7"/>
      <c r="D561" s="6"/>
      <c r="E561" s="6"/>
      <c r="F561" s="6"/>
      <c r="G561" s="6"/>
      <c r="H561" s="6"/>
      <c r="I561" s="6"/>
      <c r="J561" s="6"/>
      <c r="K561" s="6"/>
      <c r="L561" s="6"/>
      <c r="M561" s="6"/>
      <c r="N561" s="6"/>
      <c r="O561" s="6"/>
      <c r="P561" s="4"/>
      <c r="Q561" s="6"/>
      <c r="R561" s="6"/>
      <c r="S561" s="6"/>
      <c r="T561" s="6"/>
      <c r="U561" s="6"/>
      <c r="V561" s="6"/>
      <c r="W561" s="6"/>
      <c r="X561" s="6"/>
      <c r="Y561" s="6"/>
      <c r="Z561" s="6"/>
    </row>
    <row r="562" spans="1:26" ht="15.75" customHeight="1" x14ac:dyDescent="0.25">
      <c r="A562" s="6"/>
      <c r="B562" s="6"/>
      <c r="C562" s="7"/>
      <c r="D562" s="6"/>
      <c r="E562" s="6"/>
      <c r="F562" s="6"/>
      <c r="G562" s="6"/>
      <c r="H562" s="6"/>
      <c r="I562" s="6"/>
      <c r="J562" s="6"/>
      <c r="K562" s="6"/>
      <c r="L562" s="6"/>
      <c r="M562" s="6"/>
      <c r="N562" s="6"/>
      <c r="O562" s="6"/>
      <c r="P562" s="4"/>
      <c r="Q562" s="6"/>
      <c r="R562" s="6"/>
      <c r="S562" s="6"/>
      <c r="T562" s="6"/>
      <c r="U562" s="6"/>
      <c r="V562" s="6"/>
      <c r="W562" s="6"/>
      <c r="X562" s="6"/>
      <c r="Y562" s="6"/>
      <c r="Z562" s="6"/>
    </row>
    <row r="563" spans="1:26" ht="15.75" customHeight="1" x14ac:dyDescent="0.25">
      <c r="A563" s="6"/>
      <c r="B563" s="6"/>
      <c r="C563" s="7"/>
      <c r="D563" s="6"/>
      <c r="E563" s="6"/>
      <c r="F563" s="6"/>
      <c r="G563" s="6"/>
      <c r="H563" s="6"/>
      <c r="I563" s="6"/>
      <c r="J563" s="6"/>
      <c r="K563" s="6"/>
      <c r="L563" s="6"/>
      <c r="M563" s="6"/>
      <c r="N563" s="6"/>
      <c r="O563" s="6"/>
      <c r="P563" s="4"/>
      <c r="Q563" s="6"/>
      <c r="R563" s="6"/>
      <c r="S563" s="6"/>
      <c r="T563" s="6"/>
      <c r="U563" s="6"/>
      <c r="V563" s="6"/>
      <c r="W563" s="6"/>
      <c r="X563" s="6"/>
      <c r="Y563" s="6"/>
      <c r="Z563" s="6"/>
    </row>
    <row r="564" spans="1:26" ht="15.75" customHeight="1" x14ac:dyDescent="0.25">
      <c r="A564" s="6"/>
      <c r="B564" s="6"/>
      <c r="C564" s="7"/>
      <c r="D564" s="6"/>
      <c r="E564" s="6"/>
      <c r="F564" s="6"/>
      <c r="G564" s="6"/>
      <c r="H564" s="6"/>
      <c r="I564" s="6"/>
      <c r="J564" s="6"/>
      <c r="K564" s="6"/>
      <c r="L564" s="6"/>
      <c r="M564" s="6"/>
      <c r="N564" s="6"/>
      <c r="O564" s="6"/>
      <c r="P564" s="4"/>
      <c r="Q564" s="6"/>
      <c r="R564" s="6"/>
      <c r="S564" s="6"/>
      <c r="T564" s="6"/>
      <c r="U564" s="6"/>
      <c r="V564" s="6"/>
      <c r="W564" s="6"/>
      <c r="X564" s="6"/>
      <c r="Y564" s="6"/>
      <c r="Z564" s="6"/>
    </row>
    <row r="565" spans="1:26" ht="15.75" customHeight="1" x14ac:dyDescent="0.25">
      <c r="A565" s="6"/>
      <c r="B565" s="6"/>
      <c r="C565" s="7"/>
      <c r="D565" s="6"/>
      <c r="E565" s="6"/>
      <c r="F565" s="6"/>
      <c r="G565" s="6"/>
      <c r="H565" s="6"/>
      <c r="I565" s="6"/>
      <c r="J565" s="6"/>
      <c r="K565" s="6"/>
      <c r="L565" s="6"/>
      <c r="M565" s="6"/>
      <c r="N565" s="6"/>
      <c r="O565" s="6"/>
      <c r="P565" s="4"/>
      <c r="Q565" s="6"/>
      <c r="R565" s="6"/>
      <c r="S565" s="6"/>
      <c r="T565" s="6"/>
      <c r="U565" s="6"/>
      <c r="V565" s="6"/>
      <c r="W565" s="6"/>
      <c r="X565" s="6"/>
      <c r="Y565" s="6"/>
      <c r="Z565" s="6"/>
    </row>
    <row r="566" spans="1:26" ht="15.75" customHeight="1" x14ac:dyDescent="0.25">
      <c r="A566" s="6"/>
      <c r="B566" s="6"/>
      <c r="C566" s="7"/>
      <c r="D566" s="6"/>
      <c r="E566" s="6"/>
      <c r="F566" s="6"/>
      <c r="G566" s="6"/>
      <c r="H566" s="6"/>
      <c r="I566" s="6"/>
      <c r="J566" s="6"/>
      <c r="K566" s="6"/>
      <c r="L566" s="6"/>
      <c r="M566" s="6"/>
      <c r="N566" s="6"/>
      <c r="O566" s="6"/>
      <c r="P566" s="4"/>
      <c r="Q566" s="6"/>
      <c r="R566" s="6"/>
      <c r="S566" s="6"/>
      <c r="T566" s="6"/>
      <c r="U566" s="6"/>
      <c r="V566" s="6"/>
      <c r="W566" s="6"/>
      <c r="X566" s="6"/>
      <c r="Y566" s="6"/>
      <c r="Z566" s="6"/>
    </row>
    <row r="567" spans="1:26" ht="15.75" customHeight="1" x14ac:dyDescent="0.25">
      <c r="A567" s="6"/>
      <c r="B567" s="6"/>
      <c r="C567" s="7"/>
      <c r="D567" s="6"/>
      <c r="E567" s="6"/>
      <c r="F567" s="6"/>
      <c r="G567" s="6"/>
      <c r="H567" s="6"/>
      <c r="I567" s="6"/>
      <c r="J567" s="6"/>
      <c r="K567" s="6"/>
      <c r="L567" s="6"/>
      <c r="M567" s="6"/>
      <c r="N567" s="6"/>
      <c r="O567" s="6"/>
      <c r="P567" s="4"/>
      <c r="Q567" s="6"/>
      <c r="R567" s="6"/>
      <c r="S567" s="6"/>
      <c r="T567" s="6"/>
      <c r="U567" s="6"/>
      <c r="V567" s="6"/>
      <c r="W567" s="6"/>
      <c r="X567" s="6"/>
      <c r="Y567" s="6"/>
      <c r="Z567" s="6"/>
    </row>
    <row r="568" spans="1:26" ht="15.75" customHeight="1" x14ac:dyDescent="0.25">
      <c r="A568" s="6"/>
      <c r="B568" s="6"/>
      <c r="C568" s="7"/>
      <c r="D568" s="6"/>
      <c r="E568" s="6"/>
      <c r="F568" s="6"/>
      <c r="G568" s="6"/>
      <c r="H568" s="6"/>
      <c r="I568" s="6"/>
      <c r="J568" s="6"/>
      <c r="K568" s="6"/>
      <c r="L568" s="6"/>
      <c r="M568" s="6"/>
      <c r="N568" s="6"/>
      <c r="O568" s="6"/>
      <c r="P568" s="4"/>
      <c r="Q568" s="6"/>
      <c r="R568" s="6"/>
      <c r="S568" s="6"/>
      <c r="T568" s="6"/>
      <c r="U568" s="6"/>
      <c r="V568" s="6"/>
      <c r="W568" s="6"/>
      <c r="X568" s="6"/>
      <c r="Y568" s="6"/>
      <c r="Z568" s="6"/>
    </row>
    <row r="569" spans="1:26" ht="15.75" customHeight="1" x14ac:dyDescent="0.25">
      <c r="A569" s="6"/>
      <c r="B569" s="6"/>
      <c r="C569" s="7"/>
      <c r="D569" s="6"/>
      <c r="E569" s="6"/>
      <c r="F569" s="6"/>
      <c r="G569" s="6"/>
      <c r="H569" s="6"/>
      <c r="I569" s="6"/>
      <c r="J569" s="6"/>
      <c r="K569" s="6"/>
      <c r="L569" s="6"/>
      <c r="M569" s="6"/>
      <c r="N569" s="6"/>
      <c r="O569" s="6"/>
      <c r="P569" s="4"/>
      <c r="Q569" s="6"/>
      <c r="R569" s="6"/>
      <c r="S569" s="6"/>
      <c r="T569" s="6"/>
      <c r="U569" s="6"/>
      <c r="V569" s="6"/>
      <c r="W569" s="6"/>
      <c r="X569" s="6"/>
      <c r="Y569" s="6"/>
      <c r="Z569" s="6"/>
    </row>
    <row r="570" spans="1:26" ht="15.75" customHeight="1" x14ac:dyDescent="0.25">
      <c r="A570" s="6"/>
      <c r="B570" s="6"/>
      <c r="C570" s="7"/>
      <c r="D570" s="6"/>
      <c r="E570" s="6"/>
      <c r="F570" s="6"/>
      <c r="G570" s="6"/>
      <c r="H570" s="6"/>
      <c r="I570" s="6"/>
      <c r="J570" s="6"/>
      <c r="K570" s="6"/>
      <c r="L570" s="6"/>
      <c r="M570" s="6"/>
      <c r="N570" s="6"/>
      <c r="O570" s="6"/>
      <c r="P570" s="4"/>
      <c r="Q570" s="6"/>
      <c r="R570" s="6"/>
      <c r="S570" s="6"/>
      <c r="T570" s="6"/>
      <c r="U570" s="6"/>
      <c r="V570" s="6"/>
      <c r="W570" s="6"/>
      <c r="X570" s="6"/>
      <c r="Y570" s="6"/>
      <c r="Z570" s="6"/>
    </row>
    <row r="571" spans="1:26" ht="15.75" customHeight="1" x14ac:dyDescent="0.25">
      <c r="A571" s="6"/>
      <c r="B571" s="6"/>
      <c r="C571" s="7"/>
      <c r="D571" s="6"/>
      <c r="E571" s="6"/>
      <c r="F571" s="6"/>
      <c r="G571" s="6"/>
      <c r="H571" s="6"/>
      <c r="I571" s="6"/>
      <c r="J571" s="6"/>
      <c r="K571" s="6"/>
      <c r="L571" s="6"/>
      <c r="M571" s="6"/>
      <c r="N571" s="6"/>
      <c r="O571" s="6"/>
      <c r="P571" s="4"/>
      <c r="Q571" s="6"/>
      <c r="R571" s="6"/>
      <c r="S571" s="6"/>
      <c r="T571" s="6"/>
      <c r="U571" s="6"/>
      <c r="V571" s="6"/>
      <c r="W571" s="6"/>
      <c r="X571" s="6"/>
      <c r="Y571" s="6"/>
      <c r="Z571" s="6"/>
    </row>
    <row r="572" spans="1:26" ht="15.75" customHeight="1" x14ac:dyDescent="0.25">
      <c r="A572" s="6"/>
      <c r="B572" s="6"/>
      <c r="C572" s="7"/>
      <c r="D572" s="6"/>
      <c r="E572" s="6"/>
      <c r="F572" s="6"/>
      <c r="G572" s="6"/>
      <c r="H572" s="6"/>
      <c r="I572" s="6"/>
      <c r="J572" s="6"/>
      <c r="K572" s="6"/>
      <c r="L572" s="6"/>
      <c r="M572" s="6"/>
      <c r="N572" s="6"/>
      <c r="O572" s="6"/>
      <c r="P572" s="4"/>
      <c r="Q572" s="6"/>
      <c r="R572" s="6"/>
      <c r="S572" s="6"/>
      <c r="T572" s="6"/>
      <c r="U572" s="6"/>
      <c r="V572" s="6"/>
      <c r="W572" s="6"/>
      <c r="X572" s="6"/>
      <c r="Y572" s="6"/>
      <c r="Z572" s="6"/>
    </row>
    <row r="573" spans="1:26" ht="15.75" customHeight="1" x14ac:dyDescent="0.25">
      <c r="A573" s="6"/>
      <c r="B573" s="6"/>
      <c r="C573" s="7"/>
      <c r="D573" s="6"/>
      <c r="E573" s="6"/>
      <c r="F573" s="6"/>
      <c r="G573" s="6"/>
      <c r="H573" s="6"/>
      <c r="I573" s="6"/>
      <c r="J573" s="6"/>
      <c r="K573" s="6"/>
      <c r="L573" s="6"/>
      <c r="M573" s="6"/>
      <c r="N573" s="6"/>
      <c r="O573" s="6"/>
      <c r="P573" s="4"/>
      <c r="Q573" s="6"/>
      <c r="R573" s="6"/>
      <c r="S573" s="6"/>
      <c r="T573" s="6"/>
      <c r="U573" s="6"/>
      <c r="V573" s="6"/>
      <c r="W573" s="6"/>
      <c r="X573" s="6"/>
      <c r="Y573" s="6"/>
      <c r="Z573" s="6"/>
    </row>
    <row r="574" spans="1:26" ht="15.75" customHeight="1" x14ac:dyDescent="0.25">
      <c r="A574" s="6"/>
      <c r="B574" s="6"/>
      <c r="C574" s="7"/>
      <c r="D574" s="6"/>
      <c r="E574" s="6"/>
      <c r="F574" s="6"/>
      <c r="G574" s="6"/>
      <c r="H574" s="6"/>
      <c r="I574" s="6"/>
      <c r="J574" s="6"/>
      <c r="K574" s="6"/>
      <c r="L574" s="6"/>
      <c r="M574" s="6"/>
      <c r="N574" s="6"/>
      <c r="O574" s="6"/>
      <c r="P574" s="4"/>
      <c r="Q574" s="6"/>
      <c r="R574" s="6"/>
      <c r="S574" s="6"/>
      <c r="T574" s="6"/>
      <c r="U574" s="6"/>
      <c r="V574" s="6"/>
      <c r="W574" s="6"/>
      <c r="X574" s="6"/>
      <c r="Y574" s="6"/>
      <c r="Z574" s="6"/>
    </row>
    <row r="575" spans="1:26" ht="15.75" customHeight="1" x14ac:dyDescent="0.25">
      <c r="A575" s="6"/>
      <c r="B575" s="6"/>
      <c r="C575" s="7"/>
      <c r="D575" s="6"/>
      <c r="E575" s="6"/>
      <c r="F575" s="6"/>
      <c r="G575" s="6"/>
      <c r="H575" s="6"/>
      <c r="I575" s="6"/>
      <c r="J575" s="6"/>
      <c r="K575" s="6"/>
      <c r="L575" s="6"/>
      <c r="M575" s="6"/>
      <c r="N575" s="6"/>
      <c r="O575" s="6"/>
      <c r="P575" s="4"/>
      <c r="Q575" s="6"/>
      <c r="R575" s="6"/>
      <c r="S575" s="6"/>
      <c r="T575" s="6"/>
      <c r="U575" s="6"/>
      <c r="V575" s="6"/>
      <c r="W575" s="6"/>
      <c r="X575" s="6"/>
      <c r="Y575" s="6"/>
      <c r="Z575" s="6"/>
    </row>
    <row r="576" spans="1:26" ht="15.75" customHeight="1" x14ac:dyDescent="0.25">
      <c r="A576" s="6"/>
      <c r="B576" s="6"/>
      <c r="C576" s="7"/>
      <c r="D576" s="6"/>
      <c r="E576" s="6"/>
      <c r="F576" s="6"/>
      <c r="G576" s="6"/>
      <c r="H576" s="6"/>
      <c r="I576" s="6"/>
      <c r="J576" s="6"/>
      <c r="K576" s="6"/>
      <c r="L576" s="6"/>
      <c r="M576" s="6"/>
      <c r="N576" s="6"/>
      <c r="O576" s="6"/>
      <c r="P576" s="4"/>
      <c r="Q576" s="6"/>
      <c r="R576" s="6"/>
      <c r="S576" s="6"/>
      <c r="T576" s="6"/>
      <c r="U576" s="6"/>
      <c r="V576" s="6"/>
      <c r="W576" s="6"/>
      <c r="X576" s="6"/>
      <c r="Y576" s="6"/>
      <c r="Z576" s="6"/>
    </row>
    <row r="577" spans="1:26" ht="15.75" customHeight="1" x14ac:dyDescent="0.25">
      <c r="A577" s="6"/>
      <c r="B577" s="6"/>
      <c r="C577" s="7"/>
      <c r="D577" s="6"/>
      <c r="E577" s="6"/>
      <c r="F577" s="6"/>
      <c r="G577" s="6"/>
      <c r="H577" s="6"/>
      <c r="I577" s="6"/>
      <c r="J577" s="6"/>
      <c r="K577" s="6"/>
      <c r="L577" s="6"/>
      <c r="M577" s="6"/>
      <c r="N577" s="6"/>
      <c r="O577" s="6"/>
      <c r="P577" s="4"/>
      <c r="Q577" s="6"/>
      <c r="R577" s="6"/>
      <c r="S577" s="6"/>
      <c r="T577" s="6"/>
      <c r="U577" s="6"/>
      <c r="V577" s="6"/>
      <c r="W577" s="6"/>
      <c r="X577" s="6"/>
      <c r="Y577" s="6"/>
      <c r="Z577" s="6"/>
    </row>
    <row r="578" spans="1:26" ht="15.75" customHeight="1" x14ac:dyDescent="0.25">
      <c r="A578" s="6"/>
      <c r="B578" s="6"/>
      <c r="C578" s="7"/>
      <c r="D578" s="6"/>
      <c r="E578" s="6"/>
      <c r="F578" s="6"/>
      <c r="G578" s="6"/>
      <c r="H578" s="6"/>
      <c r="I578" s="6"/>
      <c r="J578" s="6"/>
      <c r="K578" s="6"/>
      <c r="L578" s="6"/>
      <c r="M578" s="6"/>
      <c r="N578" s="6"/>
      <c r="O578" s="6"/>
      <c r="P578" s="4"/>
      <c r="Q578" s="6"/>
      <c r="R578" s="6"/>
      <c r="S578" s="6"/>
      <c r="T578" s="6"/>
      <c r="U578" s="6"/>
      <c r="V578" s="6"/>
      <c r="W578" s="6"/>
      <c r="X578" s="6"/>
      <c r="Y578" s="6"/>
      <c r="Z578" s="6"/>
    </row>
    <row r="579" spans="1:26" ht="15.75" customHeight="1" x14ac:dyDescent="0.25">
      <c r="A579" s="6"/>
      <c r="B579" s="6"/>
      <c r="C579" s="7"/>
      <c r="D579" s="6"/>
      <c r="E579" s="6"/>
      <c r="F579" s="6"/>
      <c r="G579" s="6"/>
      <c r="H579" s="6"/>
      <c r="I579" s="6"/>
      <c r="J579" s="6"/>
      <c r="K579" s="6"/>
      <c r="L579" s="6"/>
      <c r="M579" s="6"/>
      <c r="N579" s="6"/>
      <c r="O579" s="6"/>
      <c r="P579" s="4"/>
      <c r="Q579" s="6"/>
      <c r="R579" s="6"/>
      <c r="S579" s="6"/>
      <c r="T579" s="6"/>
      <c r="U579" s="6"/>
      <c r="V579" s="6"/>
      <c r="W579" s="6"/>
      <c r="X579" s="6"/>
      <c r="Y579" s="6"/>
      <c r="Z579" s="6"/>
    </row>
    <row r="580" spans="1:26" ht="15.75" customHeight="1" x14ac:dyDescent="0.25">
      <c r="A580" s="6"/>
      <c r="B580" s="6"/>
      <c r="C580" s="7"/>
      <c r="D580" s="6"/>
      <c r="E580" s="6"/>
      <c r="F580" s="6"/>
      <c r="G580" s="6"/>
      <c r="H580" s="6"/>
      <c r="I580" s="6"/>
      <c r="J580" s="6"/>
      <c r="K580" s="6"/>
      <c r="L580" s="6"/>
      <c r="M580" s="6"/>
      <c r="N580" s="6"/>
      <c r="O580" s="6"/>
      <c r="P580" s="4"/>
      <c r="Q580" s="6"/>
      <c r="R580" s="6"/>
      <c r="S580" s="6"/>
      <c r="T580" s="6"/>
      <c r="U580" s="6"/>
      <c r="V580" s="6"/>
      <c r="W580" s="6"/>
      <c r="X580" s="6"/>
      <c r="Y580" s="6"/>
      <c r="Z580" s="6"/>
    </row>
    <row r="581" spans="1:26" ht="15.75" customHeight="1" x14ac:dyDescent="0.25">
      <c r="A581" s="6"/>
      <c r="B581" s="6"/>
      <c r="C581" s="7"/>
      <c r="D581" s="6"/>
      <c r="E581" s="6"/>
      <c r="F581" s="6"/>
      <c r="G581" s="6"/>
      <c r="H581" s="6"/>
      <c r="I581" s="6"/>
      <c r="J581" s="6"/>
      <c r="K581" s="6"/>
      <c r="L581" s="6"/>
      <c r="M581" s="6"/>
      <c r="N581" s="6"/>
      <c r="O581" s="6"/>
      <c r="P581" s="4"/>
      <c r="Q581" s="6"/>
      <c r="R581" s="6"/>
      <c r="S581" s="6"/>
      <c r="T581" s="6"/>
      <c r="U581" s="6"/>
      <c r="V581" s="6"/>
      <c r="W581" s="6"/>
      <c r="X581" s="6"/>
      <c r="Y581" s="6"/>
      <c r="Z581" s="6"/>
    </row>
    <row r="582" spans="1:26" ht="15.75" customHeight="1" x14ac:dyDescent="0.25">
      <c r="A582" s="6"/>
      <c r="B582" s="6"/>
      <c r="C582" s="7"/>
      <c r="D582" s="6"/>
      <c r="E582" s="6"/>
      <c r="F582" s="6"/>
      <c r="G582" s="6"/>
      <c r="H582" s="6"/>
      <c r="I582" s="6"/>
      <c r="J582" s="6"/>
      <c r="K582" s="6"/>
      <c r="L582" s="6"/>
      <c r="M582" s="6"/>
      <c r="N582" s="6"/>
      <c r="O582" s="6"/>
      <c r="P582" s="4"/>
      <c r="Q582" s="6"/>
      <c r="R582" s="6"/>
      <c r="S582" s="6"/>
      <c r="T582" s="6"/>
      <c r="U582" s="6"/>
      <c r="V582" s="6"/>
      <c r="W582" s="6"/>
      <c r="X582" s="6"/>
      <c r="Y582" s="6"/>
      <c r="Z582" s="6"/>
    </row>
    <row r="583" spans="1:26" ht="15.75" customHeight="1" x14ac:dyDescent="0.25">
      <c r="A583" s="6"/>
      <c r="B583" s="6"/>
      <c r="C583" s="7"/>
      <c r="D583" s="6"/>
      <c r="E583" s="6"/>
      <c r="F583" s="6"/>
      <c r="G583" s="6"/>
      <c r="H583" s="6"/>
      <c r="I583" s="6"/>
      <c r="J583" s="6"/>
      <c r="K583" s="6"/>
      <c r="L583" s="6"/>
      <c r="M583" s="6"/>
      <c r="N583" s="6"/>
      <c r="O583" s="6"/>
      <c r="P583" s="4"/>
      <c r="Q583" s="6"/>
      <c r="R583" s="6"/>
      <c r="S583" s="6"/>
      <c r="T583" s="6"/>
      <c r="U583" s="6"/>
      <c r="V583" s="6"/>
      <c r="W583" s="6"/>
      <c r="X583" s="6"/>
      <c r="Y583" s="6"/>
      <c r="Z583" s="6"/>
    </row>
    <row r="584" spans="1:26" ht="15.75" customHeight="1" x14ac:dyDescent="0.25">
      <c r="A584" s="6"/>
      <c r="B584" s="6"/>
      <c r="C584" s="7"/>
      <c r="D584" s="6"/>
      <c r="E584" s="6"/>
      <c r="F584" s="6"/>
      <c r="G584" s="6"/>
      <c r="H584" s="6"/>
      <c r="I584" s="6"/>
      <c r="J584" s="6"/>
      <c r="K584" s="6"/>
      <c r="L584" s="6"/>
      <c r="M584" s="6"/>
      <c r="N584" s="6"/>
      <c r="O584" s="6"/>
      <c r="P584" s="4"/>
      <c r="Q584" s="6"/>
      <c r="R584" s="6"/>
      <c r="S584" s="6"/>
      <c r="T584" s="6"/>
      <c r="U584" s="6"/>
      <c r="V584" s="6"/>
      <c r="W584" s="6"/>
      <c r="X584" s="6"/>
      <c r="Y584" s="6"/>
      <c r="Z584" s="6"/>
    </row>
    <row r="585" spans="1:26" ht="15.75" customHeight="1" x14ac:dyDescent="0.25">
      <c r="A585" s="6"/>
      <c r="B585" s="6"/>
      <c r="C585" s="7"/>
      <c r="D585" s="6"/>
      <c r="E585" s="6"/>
      <c r="F585" s="6"/>
      <c r="G585" s="6"/>
      <c r="H585" s="6"/>
      <c r="I585" s="6"/>
      <c r="J585" s="6"/>
      <c r="K585" s="6"/>
      <c r="L585" s="6"/>
      <c r="M585" s="6"/>
      <c r="N585" s="6"/>
      <c r="O585" s="6"/>
      <c r="P585" s="4"/>
      <c r="Q585" s="6"/>
      <c r="R585" s="6"/>
      <c r="S585" s="6"/>
      <c r="T585" s="6"/>
      <c r="U585" s="6"/>
      <c r="V585" s="6"/>
      <c r="W585" s="6"/>
      <c r="X585" s="6"/>
      <c r="Y585" s="6"/>
      <c r="Z585" s="6"/>
    </row>
    <row r="586" spans="1:26" ht="15.75" customHeight="1" x14ac:dyDescent="0.25">
      <c r="A586" s="6"/>
      <c r="B586" s="6"/>
      <c r="C586" s="7"/>
      <c r="D586" s="6"/>
      <c r="E586" s="6"/>
      <c r="F586" s="6"/>
      <c r="G586" s="6"/>
      <c r="H586" s="6"/>
      <c r="I586" s="6"/>
      <c r="J586" s="6"/>
      <c r="K586" s="6"/>
      <c r="L586" s="6"/>
      <c r="M586" s="6"/>
      <c r="N586" s="6"/>
      <c r="O586" s="6"/>
      <c r="P586" s="4"/>
      <c r="Q586" s="6"/>
      <c r="R586" s="6"/>
      <c r="S586" s="6"/>
      <c r="T586" s="6"/>
      <c r="U586" s="6"/>
      <c r="V586" s="6"/>
      <c r="W586" s="6"/>
      <c r="X586" s="6"/>
      <c r="Y586" s="6"/>
      <c r="Z586" s="6"/>
    </row>
    <row r="587" spans="1:26" ht="15.75" customHeight="1" x14ac:dyDescent="0.25">
      <c r="A587" s="6"/>
      <c r="B587" s="6"/>
      <c r="C587" s="7"/>
      <c r="D587" s="6"/>
      <c r="E587" s="6"/>
      <c r="F587" s="6"/>
      <c r="G587" s="6"/>
      <c r="H587" s="6"/>
      <c r="I587" s="6"/>
      <c r="J587" s="6"/>
      <c r="K587" s="6"/>
      <c r="L587" s="6"/>
      <c r="M587" s="6"/>
      <c r="N587" s="6"/>
      <c r="O587" s="6"/>
      <c r="P587" s="4"/>
      <c r="Q587" s="6"/>
      <c r="R587" s="6"/>
      <c r="S587" s="6"/>
      <c r="T587" s="6"/>
      <c r="U587" s="6"/>
      <c r="V587" s="6"/>
      <c r="W587" s="6"/>
      <c r="X587" s="6"/>
      <c r="Y587" s="6"/>
      <c r="Z587" s="6"/>
    </row>
    <row r="588" spans="1:26" ht="15.75" customHeight="1" x14ac:dyDescent="0.25">
      <c r="A588" s="6"/>
      <c r="B588" s="6"/>
      <c r="C588" s="7"/>
      <c r="D588" s="6"/>
      <c r="E588" s="6"/>
      <c r="F588" s="6"/>
      <c r="G588" s="6"/>
      <c r="H588" s="6"/>
      <c r="I588" s="6"/>
      <c r="J588" s="6"/>
      <c r="K588" s="6"/>
      <c r="L588" s="6"/>
      <c r="M588" s="6"/>
      <c r="N588" s="6"/>
      <c r="O588" s="6"/>
      <c r="P588" s="4"/>
      <c r="Q588" s="6"/>
      <c r="R588" s="6"/>
      <c r="S588" s="6"/>
      <c r="T588" s="6"/>
      <c r="U588" s="6"/>
      <c r="V588" s="6"/>
      <c r="W588" s="6"/>
      <c r="X588" s="6"/>
      <c r="Y588" s="6"/>
      <c r="Z588" s="6"/>
    </row>
    <row r="589" spans="1:26" ht="15.75" customHeight="1" x14ac:dyDescent="0.25">
      <c r="A589" s="6"/>
      <c r="B589" s="6"/>
      <c r="C589" s="7"/>
      <c r="D589" s="6"/>
      <c r="E589" s="6"/>
      <c r="F589" s="6"/>
      <c r="G589" s="6"/>
      <c r="H589" s="6"/>
      <c r="I589" s="6"/>
      <c r="J589" s="6"/>
      <c r="K589" s="6"/>
      <c r="L589" s="6"/>
      <c r="M589" s="6"/>
      <c r="N589" s="6"/>
      <c r="O589" s="6"/>
      <c r="P589" s="4"/>
      <c r="Q589" s="6"/>
      <c r="R589" s="6"/>
      <c r="S589" s="6"/>
      <c r="T589" s="6"/>
      <c r="U589" s="6"/>
      <c r="V589" s="6"/>
      <c r="W589" s="6"/>
      <c r="X589" s="6"/>
      <c r="Y589" s="6"/>
      <c r="Z589" s="6"/>
    </row>
    <row r="590" spans="1:26" ht="15.75" customHeight="1" x14ac:dyDescent="0.25">
      <c r="A590" s="6"/>
      <c r="B590" s="6"/>
      <c r="C590" s="7"/>
      <c r="D590" s="6"/>
      <c r="E590" s="6"/>
      <c r="F590" s="6"/>
      <c r="G590" s="6"/>
      <c r="H590" s="6"/>
      <c r="I590" s="6"/>
      <c r="J590" s="6"/>
      <c r="K590" s="6"/>
      <c r="L590" s="6"/>
      <c r="M590" s="6"/>
      <c r="N590" s="6"/>
      <c r="O590" s="6"/>
      <c r="P590" s="4"/>
      <c r="Q590" s="6"/>
      <c r="R590" s="6"/>
      <c r="S590" s="6"/>
      <c r="T590" s="6"/>
      <c r="U590" s="6"/>
      <c r="V590" s="6"/>
      <c r="W590" s="6"/>
      <c r="X590" s="6"/>
      <c r="Y590" s="6"/>
      <c r="Z590" s="6"/>
    </row>
    <row r="591" spans="1:26" ht="15.75" customHeight="1" x14ac:dyDescent="0.25">
      <c r="A591" s="6"/>
      <c r="B591" s="6"/>
      <c r="C591" s="7"/>
      <c r="D591" s="6"/>
      <c r="E591" s="6"/>
      <c r="F591" s="6"/>
      <c r="G591" s="6"/>
      <c r="H591" s="6"/>
      <c r="I591" s="6"/>
      <c r="J591" s="6"/>
      <c r="K591" s="6"/>
      <c r="L591" s="6"/>
      <c r="M591" s="6"/>
      <c r="N591" s="6"/>
      <c r="O591" s="6"/>
      <c r="P591" s="4"/>
      <c r="Q591" s="6"/>
      <c r="R591" s="6"/>
      <c r="S591" s="6"/>
      <c r="T591" s="6"/>
      <c r="U591" s="6"/>
      <c r="V591" s="6"/>
      <c r="W591" s="6"/>
      <c r="X591" s="6"/>
      <c r="Y591" s="6"/>
      <c r="Z591" s="6"/>
    </row>
    <row r="592" spans="1:26" ht="15.75" customHeight="1" x14ac:dyDescent="0.25">
      <c r="A592" s="6"/>
      <c r="B592" s="6"/>
      <c r="C592" s="7"/>
      <c r="D592" s="6"/>
      <c r="E592" s="6"/>
      <c r="F592" s="6"/>
      <c r="G592" s="6"/>
      <c r="H592" s="6"/>
      <c r="I592" s="6"/>
      <c r="J592" s="6"/>
      <c r="K592" s="6"/>
      <c r="L592" s="6"/>
      <c r="M592" s="6"/>
      <c r="N592" s="6"/>
      <c r="O592" s="6"/>
      <c r="P592" s="4"/>
      <c r="Q592" s="6"/>
      <c r="R592" s="6"/>
      <c r="S592" s="6"/>
      <c r="T592" s="6"/>
      <c r="U592" s="6"/>
      <c r="V592" s="6"/>
      <c r="W592" s="6"/>
      <c r="X592" s="6"/>
      <c r="Y592" s="6"/>
      <c r="Z592" s="6"/>
    </row>
    <row r="593" spans="1:26" ht="15.75" customHeight="1" x14ac:dyDescent="0.25">
      <c r="A593" s="6"/>
      <c r="B593" s="6"/>
      <c r="C593" s="7"/>
      <c r="D593" s="6"/>
      <c r="E593" s="6"/>
      <c r="F593" s="6"/>
      <c r="G593" s="6"/>
      <c r="H593" s="6"/>
      <c r="I593" s="6"/>
      <c r="J593" s="6"/>
      <c r="K593" s="6"/>
      <c r="L593" s="6"/>
      <c r="M593" s="6"/>
      <c r="N593" s="6"/>
      <c r="O593" s="6"/>
      <c r="P593" s="4"/>
      <c r="Q593" s="6"/>
      <c r="R593" s="6"/>
      <c r="S593" s="6"/>
      <c r="T593" s="6"/>
      <c r="U593" s="6"/>
      <c r="V593" s="6"/>
      <c r="W593" s="6"/>
      <c r="X593" s="6"/>
      <c r="Y593" s="6"/>
      <c r="Z593" s="6"/>
    </row>
    <row r="594" spans="1:26" ht="15.75" customHeight="1" x14ac:dyDescent="0.25">
      <c r="A594" s="6"/>
      <c r="B594" s="6"/>
      <c r="C594" s="7"/>
      <c r="D594" s="6"/>
      <c r="E594" s="6"/>
      <c r="F594" s="6"/>
      <c r="G594" s="6"/>
      <c r="H594" s="6"/>
      <c r="I594" s="6"/>
      <c r="J594" s="6"/>
      <c r="K594" s="6"/>
      <c r="L594" s="6"/>
      <c r="M594" s="6"/>
      <c r="N594" s="6"/>
      <c r="O594" s="6"/>
      <c r="P594" s="4"/>
      <c r="Q594" s="6"/>
      <c r="R594" s="6"/>
      <c r="S594" s="6"/>
      <c r="T594" s="6"/>
      <c r="U594" s="6"/>
      <c r="V594" s="6"/>
      <c r="W594" s="6"/>
      <c r="X594" s="6"/>
      <c r="Y594" s="6"/>
      <c r="Z594" s="6"/>
    </row>
    <row r="595" spans="1:26" ht="15.75" customHeight="1" x14ac:dyDescent="0.25">
      <c r="A595" s="6"/>
      <c r="B595" s="6"/>
      <c r="C595" s="7"/>
      <c r="D595" s="6"/>
      <c r="E595" s="6"/>
      <c r="F595" s="6"/>
      <c r="G595" s="6"/>
      <c r="H595" s="6"/>
      <c r="I595" s="6"/>
      <c r="J595" s="6"/>
      <c r="K595" s="6"/>
      <c r="L595" s="6"/>
      <c r="M595" s="6"/>
      <c r="N595" s="6"/>
      <c r="O595" s="6"/>
      <c r="P595" s="4"/>
      <c r="Q595" s="6"/>
      <c r="R595" s="6"/>
      <c r="S595" s="6"/>
      <c r="T595" s="6"/>
      <c r="U595" s="6"/>
      <c r="V595" s="6"/>
      <c r="W595" s="6"/>
      <c r="X595" s="6"/>
      <c r="Y595" s="6"/>
      <c r="Z595" s="6"/>
    </row>
    <row r="596" spans="1:26" ht="15.75" customHeight="1" x14ac:dyDescent="0.25">
      <c r="A596" s="6"/>
      <c r="B596" s="6"/>
      <c r="C596" s="7"/>
      <c r="D596" s="6"/>
      <c r="E596" s="6"/>
      <c r="F596" s="6"/>
      <c r="G596" s="6"/>
      <c r="H596" s="6"/>
      <c r="I596" s="6"/>
      <c r="J596" s="6"/>
      <c r="K596" s="6"/>
      <c r="L596" s="6"/>
      <c r="M596" s="6"/>
      <c r="N596" s="6"/>
      <c r="O596" s="6"/>
      <c r="P596" s="4"/>
      <c r="Q596" s="6"/>
      <c r="R596" s="6"/>
      <c r="S596" s="6"/>
      <c r="T596" s="6"/>
      <c r="U596" s="6"/>
      <c r="V596" s="6"/>
      <c r="W596" s="6"/>
      <c r="X596" s="6"/>
      <c r="Y596" s="6"/>
      <c r="Z596" s="6"/>
    </row>
    <row r="597" spans="1:26" ht="15.75" customHeight="1" x14ac:dyDescent="0.25">
      <c r="A597" s="6"/>
      <c r="B597" s="6"/>
      <c r="C597" s="7"/>
      <c r="D597" s="6"/>
      <c r="E597" s="6"/>
      <c r="F597" s="6"/>
      <c r="G597" s="6"/>
      <c r="H597" s="6"/>
      <c r="I597" s="6"/>
      <c r="J597" s="6"/>
      <c r="K597" s="6"/>
      <c r="L597" s="6"/>
      <c r="M597" s="6"/>
      <c r="N597" s="6"/>
      <c r="O597" s="6"/>
      <c r="P597" s="4"/>
      <c r="Q597" s="6"/>
      <c r="R597" s="6"/>
      <c r="S597" s="6"/>
      <c r="T597" s="6"/>
      <c r="U597" s="6"/>
      <c r="V597" s="6"/>
      <c r="W597" s="6"/>
      <c r="X597" s="6"/>
      <c r="Y597" s="6"/>
      <c r="Z597" s="6"/>
    </row>
    <row r="598" spans="1:26" ht="15.75" customHeight="1" x14ac:dyDescent="0.25">
      <c r="A598" s="6"/>
      <c r="B598" s="6"/>
      <c r="C598" s="7"/>
      <c r="D598" s="6"/>
      <c r="E598" s="6"/>
      <c r="F598" s="6"/>
      <c r="G598" s="6"/>
      <c r="H598" s="6"/>
      <c r="I598" s="6"/>
      <c r="J598" s="6"/>
      <c r="K598" s="6"/>
      <c r="L598" s="6"/>
      <c r="M598" s="6"/>
      <c r="N598" s="6"/>
      <c r="O598" s="6"/>
      <c r="P598" s="4"/>
      <c r="Q598" s="6"/>
      <c r="R598" s="6"/>
      <c r="S598" s="6"/>
      <c r="T598" s="6"/>
      <c r="U598" s="6"/>
      <c r="V598" s="6"/>
      <c r="W598" s="6"/>
      <c r="X598" s="6"/>
      <c r="Y598" s="6"/>
      <c r="Z598" s="6"/>
    </row>
    <row r="599" spans="1:26" ht="15.75" customHeight="1" x14ac:dyDescent="0.25">
      <c r="A599" s="6"/>
      <c r="B599" s="6"/>
      <c r="C599" s="7"/>
      <c r="D599" s="6"/>
      <c r="E599" s="6"/>
      <c r="F599" s="6"/>
      <c r="G599" s="6"/>
      <c r="H599" s="6"/>
      <c r="I599" s="6"/>
      <c r="J599" s="6"/>
      <c r="K599" s="6"/>
      <c r="L599" s="6"/>
      <c r="M599" s="6"/>
      <c r="N599" s="6"/>
      <c r="O599" s="6"/>
      <c r="P599" s="4"/>
      <c r="Q599" s="6"/>
      <c r="R599" s="6"/>
      <c r="S599" s="6"/>
      <c r="T599" s="6"/>
      <c r="U599" s="6"/>
      <c r="V599" s="6"/>
      <c r="W599" s="6"/>
      <c r="X599" s="6"/>
      <c r="Y599" s="6"/>
      <c r="Z599" s="6"/>
    </row>
    <row r="600" spans="1:26" ht="15.75" customHeight="1" x14ac:dyDescent="0.25">
      <c r="A600" s="6"/>
      <c r="B600" s="6"/>
      <c r="C600" s="7"/>
      <c r="D600" s="6"/>
      <c r="E600" s="6"/>
      <c r="F600" s="6"/>
      <c r="G600" s="6"/>
      <c r="H600" s="6"/>
      <c r="I600" s="6"/>
      <c r="J600" s="6"/>
      <c r="K600" s="6"/>
      <c r="L600" s="6"/>
      <c r="M600" s="6"/>
      <c r="N600" s="6"/>
      <c r="O600" s="6"/>
      <c r="P600" s="4"/>
      <c r="Q600" s="6"/>
      <c r="R600" s="6"/>
      <c r="S600" s="6"/>
      <c r="T600" s="6"/>
      <c r="U600" s="6"/>
      <c r="V600" s="6"/>
      <c r="W600" s="6"/>
      <c r="X600" s="6"/>
      <c r="Y600" s="6"/>
      <c r="Z600" s="6"/>
    </row>
    <row r="601" spans="1:26" ht="15.75" customHeight="1" x14ac:dyDescent="0.25">
      <c r="A601" s="6"/>
      <c r="B601" s="6"/>
      <c r="C601" s="7"/>
      <c r="D601" s="6"/>
      <c r="E601" s="6"/>
      <c r="F601" s="6"/>
      <c r="G601" s="6"/>
      <c r="H601" s="6"/>
      <c r="I601" s="6"/>
      <c r="J601" s="6"/>
      <c r="K601" s="6"/>
      <c r="L601" s="6"/>
      <c r="M601" s="6"/>
      <c r="N601" s="6"/>
      <c r="O601" s="6"/>
      <c r="P601" s="4"/>
      <c r="Q601" s="6"/>
      <c r="R601" s="6"/>
      <c r="S601" s="6"/>
      <c r="T601" s="6"/>
      <c r="U601" s="6"/>
      <c r="V601" s="6"/>
      <c r="W601" s="6"/>
      <c r="X601" s="6"/>
      <c r="Y601" s="6"/>
      <c r="Z601" s="6"/>
    </row>
    <row r="602" spans="1:26" ht="15.75" customHeight="1" x14ac:dyDescent="0.25">
      <c r="A602" s="6"/>
      <c r="B602" s="6"/>
      <c r="C602" s="7"/>
      <c r="D602" s="6"/>
      <c r="E602" s="6"/>
      <c r="F602" s="6"/>
      <c r="G602" s="6"/>
      <c r="H602" s="6"/>
      <c r="I602" s="6"/>
      <c r="J602" s="6"/>
      <c r="K602" s="6"/>
      <c r="L602" s="6"/>
      <c r="M602" s="6"/>
      <c r="N602" s="6"/>
      <c r="O602" s="6"/>
      <c r="P602" s="4"/>
      <c r="Q602" s="6"/>
      <c r="R602" s="6"/>
      <c r="S602" s="6"/>
      <c r="T602" s="6"/>
      <c r="U602" s="6"/>
      <c r="V602" s="6"/>
      <c r="W602" s="6"/>
      <c r="X602" s="6"/>
      <c r="Y602" s="6"/>
      <c r="Z602" s="6"/>
    </row>
    <row r="603" spans="1:26" ht="15.75" customHeight="1" x14ac:dyDescent="0.25">
      <c r="A603" s="6"/>
      <c r="B603" s="6"/>
      <c r="C603" s="7"/>
      <c r="D603" s="6"/>
      <c r="E603" s="6"/>
      <c r="F603" s="6"/>
      <c r="G603" s="6"/>
      <c r="H603" s="6"/>
      <c r="I603" s="6"/>
      <c r="J603" s="6"/>
      <c r="K603" s="6"/>
      <c r="L603" s="6"/>
      <c r="M603" s="6"/>
      <c r="N603" s="6"/>
      <c r="O603" s="6"/>
      <c r="P603" s="4"/>
      <c r="Q603" s="6"/>
      <c r="R603" s="6"/>
      <c r="S603" s="6"/>
      <c r="T603" s="6"/>
      <c r="U603" s="6"/>
      <c r="V603" s="6"/>
      <c r="W603" s="6"/>
      <c r="X603" s="6"/>
      <c r="Y603" s="6"/>
      <c r="Z603" s="6"/>
    </row>
    <row r="604" spans="1:26" ht="15.75" customHeight="1" x14ac:dyDescent="0.25">
      <c r="A604" s="6"/>
      <c r="B604" s="6"/>
      <c r="C604" s="7"/>
      <c r="D604" s="6"/>
      <c r="E604" s="6"/>
      <c r="F604" s="6"/>
      <c r="G604" s="6"/>
      <c r="H604" s="6"/>
      <c r="I604" s="6"/>
      <c r="J604" s="6"/>
      <c r="K604" s="6"/>
      <c r="L604" s="6"/>
      <c r="M604" s="6"/>
      <c r="N604" s="6"/>
      <c r="O604" s="6"/>
      <c r="P604" s="4"/>
      <c r="Q604" s="6"/>
      <c r="R604" s="6"/>
      <c r="S604" s="6"/>
      <c r="T604" s="6"/>
      <c r="U604" s="6"/>
      <c r="V604" s="6"/>
      <c r="W604" s="6"/>
      <c r="X604" s="6"/>
      <c r="Y604" s="6"/>
      <c r="Z604" s="6"/>
    </row>
    <row r="605" spans="1:26" ht="15.75" customHeight="1" x14ac:dyDescent="0.25">
      <c r="A605" s="6"/>
      <c r="B605" s="6"/>
      <c r="C605" s="7"/>
      <c r="D605" s="6"/>
      <c r="E605" s="6"/>
      <c r="F605" s="6"/>
      <c r="G605" s="6"/>
      <c r="H605" s="6"/>
      <c r="I605" s="6"/>
      <c r="J605" s="6"/>
      <c r="K605" s="6"/>
      <c r="L605" s="6"/>
      <c r="M605" s="6"/>
      <c r="N605" s="6"/>
      <c r="O605" s="6"/>
      <c r="P605" s="4"/>
      <c r="Q605" s="6"/>
      <c r="R605" s="6"/>
      <c r="S605" s="6"/>
      <c r="T605" s="6"/>
      <c r="U605" s="6"/>
      <c r="V605" s="6"/>
      <c r="W605" s="6"/>
      <c r="X605" s="6"/>
      <c r="Y605" s="6"/>
      <c r="Z605" s="6"/>
    </row>
    <row r="606" spans="1:26" ht="15.75" customHeight="1" x14ac:dyDescent="0.25">
      <c r="A606" s="6"/>
      <c r="B606" s="6"/>
      <c r="C606" s="7"/>
      <c r="D606" s="6"/>
      <c r="E606" s="6"/>
      <c r="F606" s="6"/>
      <c r="G606" s="6"/>
      <c r="H606" s="6"/>
      <c r="I606" s="6"/>
      <c r="J606" s="6"/>
      <c r="K606" s="6"/>
      <c r="L606" s="6"/>
      <c r="M606" s="6"/>
      <c r="N606" s="6"/>
      <c r="O606" s="6"/>
      <c r="P606" s="4"/>
      <c r="Q606" s="6"/>
      <c r="R606" s="6"/>
      <c r="S606" s="6"/>
      <c r="T606" s="6"/>
      <c r="U606" s="6"/>
      <c r="V606" s="6"/>
      <c r="W606" s="6"/>
      <c r="X606" s="6"/>
      <c r="Y606" s="6"/>
      <c r="Z606" s="6"/>
    </row>
    <row r="607" spans="1:26" ht="15.75" customHeight="1" x14ac:dyDescent="0.25">
      <c r="A607" s="6"/>
      <c r="B607" s="6"/>
      <c r="C607" s="7"/>
      <c r="D607" s="6"/>
      <c r="E607" s="6"/>
      <c r="F607" s="6"/>
      <c r="G607" s="6"/>
      <c r="H607" s="6"/>
      <c r="I607" s="6"/>
      <c r="J607" s="6"/>
      <c r="K607" s="6"/>
      <c r="L607" s="6"/>
      <c r="M607" s="6"/>
      <c r="N607" s="6"/>
      <c r="O607" s="6"/>
      <c r="P607" s="4"/>
      <c r="Q607" s="6"/>
      <c r="R607" s="6"/>
      <c r="S607" s="6"/>
      <c r="T607" s="6"/>
      <c r="U607" s="6"/>
      <c r="V607" s="6"/>
      <c r="W607" s="6"/>
      <c r="X607" s="6"/>
      <c r="Y607" s="6"/>
      <c r="Z607" s="6"/>
    </row>
    <row r="608" spans="1:26" ht="15.75" customHeight="1" x14ac:dyDescent="0.25">
      <c r="A608" s="6"/>
      <c r="B608" s="6"/>
      <c r="C608" s="7"/>
      <c r="D608" s="6"/>
      <c r="E608" s="6"/>
      <c r="F608" s="6"/>
      <c r="G608" s="6"/>
      <c r="H608" s="6"/>
      <c r="I608" s="6"/>
      <c r="J608" s="6"/>
      <c r="K608" s="6"/>
      <c r="L608" s="6"/>
      <c r="M608" s="6"/>
      <c r="N608" s="6"/>
      <c r="O608" s="6"/>
      <c r="P608" s="4"/>
      <c r="Q608" s="6"/>
      <c r="R608" s="6"/>
      <c r="S608" s="6"/>
      <c r="T608" s="6"/>
      <c r="U608" s="6"/>
      <c r="V608" s="6"/>
      <c r="W608" s="6"/>
      <c r="X608" s="6"/>
      <c r="Y608" s="6"/>
      <c r="Z608" s="6"/>
    </row>
    <row r="609" spans="1:26" ht="15.75" customHeight="1" x14ac:dyDescent="0.25">
      <c r="A609" s="6"/>
      <c r="B609" s="6"/>
      <c r="C609" s="7"/>
      <c r="D609" s="6"/>
      <c r="E609" s="6"/>
      <c r="F609" s="6"/>
      <c r="G609" s="6"/>
      <c r="H609" s="6"/>
      <c r="I609" s="6"/>
      <c r="J609" s="6"/>
      <c r="K609" s="6"/>
      <c r="L609" s="6"/>
      <c r="M609" s="6"/>
      <c r="N609" s="6"/>
      <c r="O609" s="6"/>
      <c r="P609" s="4"/>
      <c r="Q609" s="6"/>
      <c r="R609" s="6"/>
      <c r="S609" s="6"/>
      <c r="T609" s="6"/>
      <c r="U609" s="6"/>
      <c r="V609" s="6"/>
      <c r="W609" s="6"/>
      <c r="X609" s="6"/>
      <c r="Y609" s="6"/>
      <c r="Z609" s="6"/>
    </row>
    <row r="610" spans="1:26" ht="15.75" customHeight="1" x14ac:dyDescent="0.25">
      <c r="A610" s="6"/>
      <c r="B610" s="6"/>
      <c r="C610" s="7"/>
      <c r="D610" s="6"/>
      <c r="E610" s="6"/>
      <c r="F610" s="6"/>
      <c r="G610" s="6"/>
      <c r="H610" s="6"/>
      <c r="I610" s="6"/>
      <c r="J610" s="6"/>
      <c r="K610" s="6"/>
      <c r="L610" s="6"/>
      <c r="M610" s="6"/>
      <c r="N610" s="6"/>
      <c r="O610" s="6"/>
      <c r="P610" s="4"/>
      <c r="Q610" s="6"/>
      <c r="R610" s="6"/>
      <c r="S610" s="6"/>
      <c r="T610" s="6"/>
      <c r="U610" s="6"/>
      <c r="V610" s="6"/>
      <c r="W610" s="6"/>
      <c r="X610" s="6"/>
      <c r="Y610" s="6"/>
      <c r="Z610" s="6"/>
    </row>
    <row r="611" spans="1:26" ht="15.75" customHeight="1" x14ac:dyDescent="0.25">
      <c r="A611" s="6"/>
      <c r="B611" s="6"/>
      <c r="C611" s="7"/>
      <c r="D611" s="6"/>
      <c r="E611" s="6"/>
      <c r="F611" s="6"/>
      <c r="G611" s="6"/>
      <c r="H611" s="6"/>
      <c r="I611" s="6"/>
      <c r="J611" s="6"/>
      <c r="K611" s="6"/>
      <c r="L611" s="6"/>
      <c r="M611" s="6"/>
      <c r="N611" s="6"/>
      <c r="O611" s="6"/>
      <c r="P611" s="4"/>
      <c r="Q611" s="6"/>
      <c r="R611" s="6"/>
      <c r="S611" s="6"/>
      <c r="T611" s="6"/>
      <c r="U611" s="6"/>
      <c r="V611" s="6"/>
      <c r="W611" s="6"/>
      <c r="X611" s="6"/>
      <c r="Y611" s="6"/>
      <c r="Z611" s="6"/>
    </row>
    <row r="612" spans="1:26" ht="15.75" customHeight="1" x14ac:dyDescent="0.25">
      <c r="A612" s="6"/>
      <c r="B612" s="6"/>
      <c r="C612" s="7"/>
      <c r="D612" s="6"/>
      <c r="E612" s="6"/>
      <c r="F612" s="6"/>
      <c r="G612" s="6"/>
      <c r="H612" s="6"/>
      <c r="I612" s="6"/>
      <c r="J612" s="6"/>
      <c r="K612" s="6"/>
      <c r="L612" s="6"/>
      <c r="M612" s="6"/>
      <c r="N612" s="6"/>
      <c r="O612" s="6"/>
      <c r="P612" s="4"/>
      <c r="Q612" s="6"/>
      <c r="R612" s="6"/>
      <c r="S612" s="6"/>
      <c r="T612" s="6"/>
      <c r="U612" s="6"/>
      <c r="V612" s="6"/>
      <c r="W612" s="6"/>
      <c r="X612" s="6"/>
      <c r="Y612" s="6"/>
      <c r="Z612" s="6"/>
    </row>
    <row r="613" spans="1:26" ht="15.75" customHeight="1" x14ac:dyDescent="0.25">
      <c r="A613" s="6"/>
      <c r="B613" s="6"/>
      <c r="C613" s="7"/>
      <c r="D613" s="6"/>
      <c r="E613" s="6"/>
      <c r="F613" s="6"/>
      <c r="G613" s="6"/>
      <c r="H613" s="6"/>
      <c r="I613" s="6"/>
      <c r="J613" s="6"/>
      <c r="K613" s="6"/>
      <c r="L613" s="6"/>
      <c r="M613" s="6"/>
      <c r="N613" s="6"/>
      <c r="O613" s="6"/>
      <c r="P613" s="4"/>
      <c r="Q613" s="6"/>
      <c r="R613" s="6"/>
      <c r="S613" s="6"/>
      <c r="T613" s="6"/>
      <c r="U613" s="6"/>
      <c r="V613" s="6"/>
      <c r="W613" s="6"/>
      <c r="X613" s="6"/>
      <c r="Y613" s="6"/>
      <c r="Z613" s="6"/>
    </row>
    <row r="614" spans="1:26" ht="15.75" customHeight="1" x14ac:dyDescent="0.25">
      <c r="A614" s="6"/>
      <c r="B614" s="6"/>
      <c r="C614" s="7"/>
      <c r="D614" s="6"/>
      <c r="E614" s="6"/>
      <c r="F614" s="6"/>
      <c r="G614" s="6"/>
      <c r="H614" s="6"/>
      <c r="I614" s="6"/>
      <c r="J614" s="6"/>
      <c r="K614" s="6"/>
      <c r="L614" s="6"/>
      <c r="M614" s="6"/>
      <c r="N614" s="6"/>
      <c r="O614" s="6"/>
      <c r="P614" s="4"/>
      <c r="Q614" s="6"/>
      <c r="R614" s="6"/>
      <c r="S614" s="6"/>
      <c r="T614" s="6"/>
      <c r="U614" s="6"/>
      <c r="V614" s="6"/>
      <c r="W614" s="6"/>
      <c r="X614" s="6"/>
      <c r="Y614" s="6"/>
      <c r="Z614" s="6"/>
    </row>
    <row r="615" spans="1:26" ht="15.75" customHeight="1" x14ac:dyDescent="0.25">
      <c r="A615" s="6"/>
      <c r="B615" s="6"/>
      <c r="C615" s="7"/>
      <c r="D615" s="6"/>
      <c r="E615" s="6"/>
      <c r="F615" s="6"/>
      <c r="G615" s="6"/>
      <c r="H615" s="6"/>
      <c r="I615" s="6"/>
      <c r="J615" s="6"/>
      <c r="K615" s="6"/>
      <c r="L615" s="6"/>
      <c r="M615" s="6"/>
      <c r="N615" s="6"/>
      <c r="O615" s="6"/>
      <c r="P615" s="4"/>
      <c r="Q615" s="6"/>
      <c r="R615" s="6"/>
      <c r="S615" s="6"/>
      <c r="T615" s="6"/>
      <c r="U615" s="6"/>
      <c r="V615" s="6"/>
      <c r="W615" s="6"/>
      <c r="X615" s="6"/>
      <c r="Y615" s="6"/>
      <c r="Z615" s="6"/>
    </row>
    <row r="616" spans="1:26" ht="15.75" customHeight="1" x14ac:dyDescent="0.25">
      <c r="A616" s="6"/>
      <c r="B616" s="6"/>
      <c r="C616" s="7"/>
      <c r="D616" s="6"/>
      <c r="E616" s="6"/>
      <c r="F616" s="6"/>
      <c r="G616" s="6"/>
      <c r="H616" s="6"/>
      <c r="I616" s="6"/>
      <c r="J616" s="6"/>
      <c r="K616" s="6"/>
      <c r="L616" s="6"/>
      <c r="M616" s="6"/>
      <c r="N616" s="6"/>
      <c r="O616" s="6"/>
      <c r="P616" s="4"/>
      <c r="Q616" s="6"/>
      <c r="R616" s="6"/>
      <c r="S616" s="6"/>
      <c r="T616" s="6"/>
      <c r="U616" s="6"/>
      <c r="V616" s="6"/>
      <c r="W616" s="6"/>
      <c r="X616" s="6"/>
      <c r="Y616" s="6"/>
      <c r="Z616" s="6"/>
    </row>
    <row r="617" spans="1:26" ht="15.75" customHeight="1" x14ac:dyDescent="0.25">
      <c r="A617" s="6"/>
      <c r="B617" s="6"/>
      <c r="C617" s="7"/>
      <c r="D617" s="6"/>
      <c r="E617" s="6"/>
      <c r="F617" s="6"/>
      <c r="G617" s="6"/>
      <c r="H617" s="6"/>
      <c r="I617" s="6"/>
      <c r="J617" s="6"/>
      <c r="K617" s="6"/>
      <c r="L617" s="6"/>
      <c r="M617" s="6"/>
      <c r="N617" s="6"/>
      <c r="O617" s="6"/>
      <c r="P617" s="4"/>
      <c r="Q617" s="6"/>
      <c r="R617" s="6"/>
      <c r="S617" s="6"/>
      <c r="T617" s="6"/>
      <c r="U617" s="6"/>
      <c r="V617" s="6"/>
      <c r="W617" s="6"/>
      <c r="X617" s="6"/>
      <c r="Y617" s="6"/>
      <c r="Z617" s="6"/>
    </row>
    <row r="618" spans="1:26" ht="15.75" customHeight="1" x14ac:dyDescent="0.25">
      <c r="A618" s="6"/>
      <c r="B618" s="6"/>
      <c r="C618" s="7"/>
      <c r="D618" s="6"/>
      <c r="E618" s="6"/>
      <c r="F618" s="6"/>
      <c r="G618" s="6"/>
      <c r="H618" s="6"/>
      <c r="I618" s="6"/>
      <c r="J618" s="6"/>
      <c r="K618" s="6"/>
      <c r="L618" s="6"/>
      <c r="M618" s="6"/>
      <c r="N618" s="6"/>
      <c r="O618" s="6"/>
      <c r="P618" s="4"/>
      <c r="Q618" s="6"/>
      <c r="R618" s="6"/>
      <c r="S618" s="6"/>
      <c r="T618" s="6"/>
      <c r="U618" s="6"/>
      <c r="V618" s="6"/>
      <c r="W618" s="6"/>
      <c r="X618" s="6"/>
      <c r="Y618" s="6"/>
      <c r="Z618" s="6"/>
    </row>
    <row r="619" spans="1:26" ht="15.75" customHeight="1" x14ac:dyDescent="0.25">
      <c r="A619" s="6"/>
      <c r="B619" s="6"/>
      <c r="C619" s="7"/>
      <c r="D619" s="6"/>
      <c r="E619" s="6"/>
      <c r="F619" s="6"/>
      <c r="G619" s="6"/>
      <c r="H619" s="6"/>
      <c r="I619" s="6"/>
      <c r="J619" s="6"/>
      <c r="K619" s="6"/>
      <c r="L619" s="6"/>
      <c r="M619" s="6"/>
      <c r="N619" s="6"/>
      <c r="O619" s="6"/>
      <c r="P619" s="4"/>
      <c r="Q619" s="6"/>
      <c r="R619" s="6"/>
      <c r="S619" s="6"/>
      <c r="T619" s="6"/>
      <c r="U619" s="6"/>
      <c r="V619" s="6"/>
      <c r="W619" s="6"/>
      <c r="X619" s="6"/>
      <c r="Y619" s="6"/>
      <c r="Z619" s="6"/>
    </row>
    <row r="620" spans="1:26" ht="15.75" customHeight="1" x14ac:dyDescent="0.25">
      <c r="A620" s="6"/>
      <c r="B620" s="6"/>
      <c r="C620" s="7"/>
      <c r="D620" s="6"/>
      <c r="E620" s="6"/>
      <c r="F620" s="6"/>
      <c r="G620" s="6"/>
      <c r="H620" s="6"/>
      <c r="I620" s="6"/>
      <c r="J620" s="6"/>
      <c r="K620" s="6"/>
      <c r="L620" s="6"/>
      <c r="M620" s="6"/>
      <c r="N620" s="6"/>
      <c r="O620" s="6"/>
      <c r="P620" s="4"/>
      <c r="Q620" s="6"/>
      <c r="R620" s="6"/>
      <c r="S620" s="6"/>
      <c r="T620" s="6"/>
      <c r="U620" s="6"/>
      <c r="V620" s="6"/>
      <c r="W620" s="6"/>
      <c r="X620" s="6"/>
      <c r="Y620" s="6"/>
      <c r="Z620" s="6"/>
    </row>
    <row r="621" spans="1:26" ht="15.75" customHeight="1" x14ac:dyDescent="0.25">
      <c r="A621" s="6"/>
      <c r="B621" s="6"/>
      <c r="C621" s="7"/>
      <c r="D621" s="6"/>
      <c r="E621" s="6"/>
      <c r="F621" s="6"/>
      <c r="G621" s="6"/>
      <c r="H621" s="6"/>
      <c r="I621" s="6"/>
      <c r="J621" s="6"/>
      <c r="K621" s="6"/>
      <c r="L621" s="6"/>
      <c r="M621" s="6"/>
      <c r="N621" s="6"/>
      <c r="O621" s="6"/>
      <c r="P621" s="4"/>
      <c r="Q621" s="6"/>
      <c r="R621" s="6"/>
      <c r="S621" s="6"/>
      <c r="T621" s="6"/>
      <c r="U621" s="6"/>
      <c r="V621" s="6"/>
      <c r="W621" s="6"/>
      <c r="X621" s="6"/>
      <c r="Y621" s="6"/>
      <c r="Z621" s="6"/>
    </row>
    <row r="622" spans="1:26" ht="15.75" customHeight="1" x14ac:dyDescent="0.25">
      <c r="A622" s="6"/>
      <c r="B622" s="6"/>
      <c r="C622" s="7"/>
      <c r="D622" s="6"/>
      <c r="E622" s="6"/>
      <c r="F622" s="6"/>
      <c r="G622" s="6"/>
      <c r="H622" s="6"/>
      <c r="I622" s="6"/>
      <c r="J622" s="6"/>
      <c r="K622" s="6"/>
      <c r="L622" s="6"/>
      <c r="M622" s="6"/>
      <c r="N622" s="6"/>
      <c r="O622" s="6"/>
      <c r="P622" s="4"/>
      <c r="Q622" s="6"/>
      <c r="R622" s="6"/>
      <c r="S622" s="6"/>
      <c r="T622" s="6"/>
      <c r="U622" s="6"/>
      <c r="V622" s="6"/>
      <c r="W622" s="6"/>
      <c r="X622" s="6"/>
      <c r="Y622" s="6"/>
      <c r="Z622" s="6"/>
    </row>
    <row r="623" spans="1:26" ht="15.75" customHeight="1" x14ac:dyDescent="0.25">
      <c r="A623" s="6"/>
      <c r="B623" s="6"/>
      <c r="C623" s="7"/>
      <c r="D623" s="6"/>
      <c r="E623" s="6"/>
      <c r="F623" s="6"/>
      <c r="G623" s="6"/>
      <c r="H623" s="6"/>
      <c r="I623" s="6"/>
      <c r="J623" s="6"/>
      <c r="K623" s="6"/>
      <c r="L623" s="6"/>
      <c r="M623" s="6"/>
      <c r="N623" s="6"/>
      <c r="O623" s="6"/>
      <c r="P623" s="4"/>
      <c r="Q623" s="6"/>
      <c r="R623" s="6"/>
      <c r="S623" s="6"/>
      <c r="T623" s="6"/>
      <c r="U623" s="6"/>
      <c r="V623" s="6"/>
      <c r="W623" s="6"/>
      <c r="X623" s="6"/>
      <c r="Y623" s="6"/>
      <c r="Z623" s="6"/>
    </row>
    <row r="624" spans="1:26" ht="15.75" customHeight="1" x14ac:dyDescent="0.25">
      <c r="A624" s="6"/>
      <c r="B624" s="6"/>
      <c r="C624" s="7"/>
      <c r="D624" s="6"/>
      <c r="E624" s="6"/>
      <c r="F624" s="6"/>
      <c r="G624" s="6"/>
      <c r="H624" s="6"/>
      <c r="I624" s="6"/>
      <c r="J624" s="6"/>
      <c r="K624" s="6"/>
      <c r="L624" s="6"/>
      <c r="M624" s="6"/>
      <c r="N624" s="6"/>
      <c r="O624" s="6"/>
      <c r="P624" s="4"/>
      <c r="Q624" s="6"/>
      <c r="R624" s="6"/>
      <c r="S624" s="6"/>
      <c r="T624" s="6"/>
      <c r="U624" s="6"/>
      <c r="V624" s="6"/>
      <c r="W624" s="6"/>
      <c r="X624" s="6"/>
      <c r="Y624" s="6"/>
      <c r="Z624" s="6"/>
    </row>
    <row r="625" spans="1:26" ht="15.75" customHeight="1" x14ac:dyDescent="0.25">
      <c r="A625" s="6"/>
      <c r="B625" s="6"/>
      <c r="C625" s="7"/>
      <c r="D625" s="6"/>
      <c r="E625" s="6"/>
      <c r="F625" s="6"/>
      <c r="G625" s="6"/>
      <c r="H625" s="6"/>
      <c r="I625" s="6"/>
      <c r="J625" s="6"/>
      <c r="K625" s="6"/>
      <c r="L625" s="6"/>
      <c r="M625" s="6"/>
      <c r="N625" s="6"/>
      <c r="O625" s="6"/>
      <c r="P625" s="4"/>
      <c r="Q625" s="6"/>
      <c r="R625" s="6"/>
      <c r="S625" s="6"/>
      <c r="T625" s="6"/>
      <c r="U625" s="6"/>
      <c r="V625" s="6"/>
      <c r="W625" s="6"/>
      <c r="X625" s="6"/>
      <c r="Y625" s="6"/>
      <c r="Z625" s="6"/>
    </row>
    <row r="626" spans="1:26" ht="15.75" customHeight="1" x14ac:dyDescent="0.25">
      <c r="A626" s="6"/>
      <c r="B626" s="6"/>
      <c r="C626" s="7"/>
      <c r="D626" s="6"/>
      <c r="E626" s="6"/>
      <c r="F626" s="6"/>
      <c r="G626" s="6"/>
      <c r="H626" s="6"/>
      <c r="I626" s="6"/>
      <c r="J626" s="6"/>
      <c r="K626" s="6"/>
      <c r="L626" s="6"/>
      <c r="M626" s="6"/>
      <c r="N626" s="6"/>
      <c r="O626" s="6"/>
      <c r="P626" s="4"/>
      <c r="Q626" s="6"/>
      <c r="R626" s="6"/>
      <c r="S626" s="6"/>
      <c r="T626" s="6"/>
      <c r="U626" s="6"/>
      <c r="V626" s="6"/>
      <c r="W626" s="6"/>
      <c r="X626" s="6"/>
      <c r="Y626" s="6"/>
      <c r="Z626" s="6"/>
    </row>
    <row r="627" spans="1:26" ht="15.75" customHeight="1" x14ac:dyDescent="0.25">
      <c r="A627" s="6"/>
      <c r="B627" s="6"/>
      <c r="C627" s="7"/>
      <c r="D627" s="6"/>
      <c r="E627" s="6"/>
      <c r="F627" s="6"/>
      <c r="G627" s="6"/>
      <c r="H627" s="6"/>
      <c r="I627" s="6"/>
      <c r="J627" s="6"/>
      <c r="K627" s="6"/>
      <c r="L627" s="6"/>
      <c r="M627" s="6"/>
      <c r="N627" s="6"/>
      <c r="O627" s="6"/>
      <c r="P627" s="4"/>
      <c r="Q627" s="6"/>
      <c r="R627" s="6"/>
      <c r="S627" s="6"/>
      <c r="T627" s="6"/>
      <c r="U627" s="6"/>
      <c r="V627" s="6"/>
      <c r="W627" s="6"/>
      <c r="X627" s="6"/>
      <c r="Y627" s="6"/>
      <c r="Z627" s="6"/>
    </row>
    <row r="628" spans="1:26" ht="15.75" customHeight="1" x14ac:dyDescent="0.25">
      <c r="A628" s="6"/>
      <c r="B628" s="6"/>
      <c r="C628" s="7"/>
      <c r="D628" s="6"/>
      <c r="E628" s="6"/>
      <c r="F628" s="6"/>
      <c r="G628" s="6"/>
      <c r="H628" s="6"/>
      <c r="I628" s="6"/>
      <c r="J628" s="6"/>
      <c r="K628" s="6"/>
      <c r="L628" s="6"/>
      <c r="M628" s="6"/>
      <c r="N628" s="6"/>
      <c r="O628" s="6"/>
      <c r="P628" s="4"/>
      <c r="Q628" s="6"/>
      <c r="R628" s="6"/>
      <c r="S628" s="6"/>
      <c r="T628" s="6"/>
      <c r="U628" s="6"/>
      <c r="V628" s="6"/>
      <c r="W628" s="6"/>
      <c r="X628" s="6"/>
      <c r="Y628" s="6"/>
      <c r="Z628" s="6"/>
    </row>
    <row r="629" spans="1:26" ht="15.75" customHeight="1" x14ac:dyDescent="0.25">
      <c r="A629" s="6"/>
      <c r="B629" s="6"/>
      <c r="C629" s="7"/>
      <c r="D629" s="6"/>
      <c r="E629" s="6"/>
      <c r="F629" s="6"/>
      <c r="G629" s="6"/>
      <c r="H629" s="6"/>
      <c r="I629" s="6"/>
      <c r="J629" s="6"/>
      <c r="K629" s="6"/>
      <c r="L629" s="6"/>
      <c r="M629" s="6"/>
      <c r="N629" s="6"/>
      <c r="O629" s="6"/>
      <c r="P629" s="4"/>
      <c r="Q629" s="6"/>
      <c r="R629" s="6"/>
      <c r="S629" s="6"/>
      <c r="T629" s="6"/>
      <c r="U629" s="6"/>
      <c r="V629" s="6"/>
      <c r="W629" s="6"/>
      <c r="X629" s="6"/>
      <c r="Y629" s="6"/>
      <c r="Z629" s="6"/>
    </row>
    <row r="630" spans="1:26" ht="15.75" customHeight="1" x14ac:dyDescent="0.25">
      <c r="A630" s="6"/>
      <c r="B630" s="6"/>
      <c r="C630" s="7"/>
      <c r="D630" s="6"/>
      <c r="E630" s="6"/>
      <c r="F630" s="6"/>
      <c r="G630" s="6"/>
      <c r="H630" s="6"/>
      <c r="I630" s="6"/>
      <c r="J630" s="6"/>
      <c r="K630" s="6"/>
      <c r="L630" s="6"/>
      <c r="M630" s="6"/>
      <c r="N630" s="6"/>
      <c r="O630" s="6"/>
      <c r="P630" s="4"/>
      <c r="Q630" s="6"/>
      <c r="R630" s="6"/>
      <c r="S630" s="6"/>
      <c r="T630" s="6"/>
      <c r="U630" s="6"/>
      <c r="V630" s="6"/>
      <c r="W630" s="6"/>
      <c r="X630" s="6"/>
      <c r="Y630" s="6"/>
      <c r="Z630" s="6"/>
    </row>
    <row r="631" spans="1:26" ht="15.75" customHeight="1" x14ac:dyDescent="0.25">
      <c r="A631" s="6"/>
      <c r="B631" s="6"/>
      <c r="C631" s="7"/>
      <c r="D631" s="6"/>
      <c r="E631" s="6"/>
      <c r="F631" s="6"/>
      <c r="G631" s="6"/>
      <c r="H631" s="6"/>
      <c r="I631" s="6"/>
      <c r="J631" s="6"/>
      <c r="K631" s="6"/>
      <c r="L631" s="6"/>
      <c r="M631" s="6"/>
      <c r="N631" s="6"/>
      <c r="O631" s="6"/>
      <c r="P631" s="4"/>
      <c r="Q631" s="6"/>
      <c r="R631" s="6"/>
      <c r="S631" s="6"/>
      <c r="T631" s="6"/>
      <c r="U631" s="6"/>
      <c r="V631" s="6"/>
      <c r="W631" s="6"/>
      <c r="X631" s="6"/>
      <c r="Y631" s="6"/>
      <c r="Z631" s="6"/>
    </row>
    <row r="632" spans="1:26" ht="15.75" customHeight="1" x14ac:dyDescent="0.25">
      <c r="A632" s="6"/>
      <c r="B632" s="6"/>
      <c r="C632" s="7"/>
      <c r="D632" s="6"/>
      <c r="E632" s="6"/>
      <c r="F632" s="6"/>
      <c r="G632" s="6"/>
      <c r="H632" s="6"/>
      <c r="I632" s="6"/>
      <c r="J632" s="6"/>
      <c r="K632" s="6"/>
      <c r="L632" s="6"/>
      <c r="M632" s="6"/>
      <c r="N632" s="6"/>
      <c r="O632" s="6"/>
      <c r="P632" s="4"/>
      <c r="Q632" s="6"/>
      <c r="R632" s="6"/>
      <c r="S632" s="6"/>
      <c r="T632" s="6"/>
      <c r="U632" s="6"/>
      <c r="V632" s="6"/>
      <c r="W632" s="6"/>
      <c r="X632" s="6"/>
      <c r="Y632" s="6"/>
      <c r="Z632" s="6"/>
    </row>
    <row r="633" spans="1:26" ht="15.75" customHeight="1" x14ac:dyDescent="0.25">
      <c r="A633" s="6"/>
      <c r="B633" s="6"/>
      <c r="C633" s="7"/>
      <c r="D633" s="6"/>
      <c r="E633" s="6"/>
      <c r="F633" s="6"/>
      <c r="G633" s="6"/>
      <c r="H633" s="6"/>
      <c r="I633" s="6"/>
      <c r="J633" s="6"/>
      <c r="K633" s="6"/>
      <c r="L633" s="6"/>
      <c r="M633" s="6"/>
      <c r="N633" s="6"/>
      <c r="O633" s="6"/>
      <c r="P633" s="4"/>
      <c r="Q633" s="6"/>
      <c r="R633" s="6"/>
      <c r="S633" s="6"/>
      <c r="T633" s="6"/>
      <c r="U633" s="6"/>
      <c r="V633" s="6"/>
      <c r="W633" s="6"/>
      <c r="X633" s="6"/>
      <c r="Y633" s="6"/>
      <c r="Z633" s="6"/>
    </row>
    <row r="634" spans="1:26" ht="15.75" customHeight="1" x14ac:dyDescent="0.25">
      <c r="A634" s="6"/>
      <c r="B634" s="6"/>
      <c r="C634" s="7"/>
      <c r="D634" s="6"/>
      <c r="E634" s="6"/>
      <c r="F634" s="6"/>
      <c r="G634" s="6"/>
      <c r="H634" s="6"/>
      <c r="I634" s="6"/>
      <c r="J634" s="6"/>
      <c r="K634" s="6"/>
      <c r="L634" s="6"/>
      <c r="M634" s="6"/>
      <c r="N634" s="6"/>
      <c r="O634" s="6"/>
      <c r="P634" s="4"/>
      <c r="Q634" s="6"/>
      <c r="R634" s="6"/>
      <c r="S634" s="6"/>
      <c r="T634" s="6"/>
      <c r="U634" s="6"/>
      <c r="V634" s="6"/>
      <c r="W634" s="6"/>
      <c r="X634" s="6"/>
      <c r="Y634" s="6"/>
      <c r="Z634" s="6"/>
    </row>
    <row r="635" spans="1:26" ht="15.75" customHeight="1" x14ac:dyDescent="0.25">
      <c r="A635" s="6"/>
      <c r="B635" s="6"/>
      <c r="C635" s="7"/>
      <c r="D635" s="6"/>
      <c r="E635" s="6"/>
      <c r="F635" s="6"/>
      <c r="G635" s="6"/>
      <c r="H635" s="6"/>
      <c r="I635" s="6"/>
      <c r="J635" s="6"/>
      <c r="K635" s="6"/>
      <c r="L635" s="6"/>
      <c r="M635" s="6"/>
      <c r="N635" s="6"/>
      <c r="O635" s="6"/>
      <c r="P635" s="4"/>
      <c r="Q635" s="6"/>
      <c r="R635" s="6"/>
      <c r="S635" s="6"/>
      <c r="T635" s="6"/>
      <c r="U635" s="6"/>
      <c r="V635" s="6"/>
      <c r="W635" s="6"/>
      <c r="X635" s="6"/>
      <c r="Y635" s="6"/>
      <c r="Z635" s="6"/>
    </row>
    <row r="636" spans="1:26" ht="15.75" customHeight="1" x14ac:dyDescent="0.25">
      <c r="A636" s="6"/>
      <c r="B636" s="6"/>
      <c r="C636" s="7"/>
      <c r="D636" s="6"/>
      <c r="E636" s="6"/>
      <c r="F636" s="6"/>
      <c r="G636" s="6"/>
      <c r="H636" s="6"/>
      <c r="I636" s="6"/>
      <c r="J636" s="6"/>
      <c r="K636" s="6"/>
      <c r="L636" s="6"/>
      <c r="M636" s="6"/>
      <c r="N636" s="6"/>
      <c r="O636" s="6"/>
      <c r="P636" s="4"/>
      <c r="Q636" s="6"/>
      <c r="R636" s="6"/>
      <c r="S636" s="6"/>
      <c r="T636" s="6"/>
      <c r="U636" s="6"/>
      <c r="V636" s="6"/>
      <c r="W636" s="6"/>
      <c r="X636" s="6"/>
      <c r="Y636" s="6"/>
      <c r="Z636" s="6"/>
    </row>
    <row r="637" spans="1:26" ht="15.75" customHeight="1" x14ac:dyDescent="0.25">
      <c r="A637" s="6"/>
      <c r="B637" s="6"/>
      <c r="C637" s="7"/>
      <c r="D637" s="6"/>
      <c r="E637" s="6"/>
      <c r="F637" s="6"/>
      <c r="G637" s="6"/>
      <c r="H637" s="6"/>
      <c r="I637" s="6"/>
      <c r="J637" s="6"/>
      <c r="K637" s="6"/>
      <c r="L637" s="6"/>
      <c r="M637" s="6"/>
      <c r="N637" s="6"/>
      <c r="O637" s="6"/>
      <c r="P637" s="4"/>
      <c r="Q637" s="6"/>
      <c r="R637" s="6"/>
      <c r="S637" s="6"/>
      <c r="T637" s="6"/>
      <c r="U637" s="6"/>
      <c r="V637" s="6"/>
      <c r="W637" s="6"/>
      <c r="X637" s="6"/>
      <c r="Y637" s="6"/>
      <c r="Z637" s="6"/>
    </row>
    <row r="638" spans="1:26" ht="15.75" customHeight="1" x14ac:dyDescent="0.25">
      <c r="A638" s="6"/>
      <c r="B638" s="6"/>
      <c r="C638" s="7"/>
      <c r="D638" s="6"/>
      <c r="E638" s="6"/>
      <c r="F638" s="6"/>
      <c r="G638" s="6"/>
      <c r="H638" s="6"/>
      <c r="I638" s="6"/>
      <c r="J638" s="6"/>
      <c r="K638" s="6"/>
      <c r="L638" s="6"/>
      <c r="M638" s="6"/>
      <c r="N638" s="6"/>
      <c r="O638" s="6"/>
      <c r="P638" s="4"/>
      <c r="Q638" s="6"/>
      <c r="R638" s="6"/>
      <c r="S638" s="6"/>
      <c r="T638" s="6"/>
      <c r="U638" s="6"/>
      <c r="V638" s="6"/>
      <c r="W638" s="6"/>
      <c r="X638" s="6"/>
      <c r="Y638" s="6"/>
      <c r="Z638" s="6"/>
    </row>
    <row r="639" spans="1:26" ht="15.75" customHeight="1" x14ac:dyDescent="0.25">
      <c r="A639" s="6"/>
      <c r="B639" s="6"/>
      <c r="C639" s="7"/>
      <c r="D639" s="6"/>
      <c r="E639" s="6"/>
      <c r="F639" s="6"/>
      <c r="G639" s="6"/>
      <c r="H639" s="6"/>
      <c r="I639" s="6"/>
      <c r="J639" s="6"/>
      <c r="K639" s="6"/>
      <c r="L639" s="6"/>
      <c r="M639" s="6"/>
      <c r="N639" s="6"/>
      <c r="O639" s="6"/>
      <c r="P639" s="4"/>
      <c r="Q639" s="6"/>
      <c r="R639" s="6"/>
      <c r="S639" s="6"/>
      <c r="T639" s="6"/>
      <c r="U639" s="6"/>
      <c r="V639" s="6"/>
      <c r="W639" s="6"/>
      <c r="X639" s="6"/>
      <c r="Y639" s="6"/>
      <c r="Z639" s="6"/>
    </row>
    <row r="640" spans="1:26" ht="15.75" customHeight="1" x14ac:dyDescent="0.25">
      <c r="A640" s="6"/>
      <c r="B640" s="6"/>
      <c r="C640" s="7"/>
      <c r="D640" s="6"/>
      <c r="E640" s="6"/>
      <c r="F640" s="6"/>
      <c r="G640" s="6"/>
      <c r="H640" s="6"/>
      <c r="I640" s="6"/>
      <c r="J640" s="6"/>
      <c r="K640" s="6"/>
      <c r="L640" s="6"/>
      <c r="M640" s="6"/>
      <c r="N640" s="6"/>
      <c r="O640" s="6"/>
      <c r="P640" s="4"/>
      <c r="Q640" s="6"/>
      <c r="R640" s="6"/>
      <c r="S640" s="6"/>
      <c r="T640" s="6"/>
      <c r="U640" s="6"/>
      <c r="V640" s="6"/>
      <c r="W640" s="6"/>
      <c r="X640" s="6"/>
      <c r="Y640" s="6"/>
      <c r="Z640" s="6"/>
    </row>
    <row r="641" spans="1:26" ht="15.75" customHeight="1" x14ac:dyDescent="0.25">
      <c r="A641" s="6"/>
      <c r="B641" s="6"/>
      <c r="C641" s="7"/>
      <c r="D641" s="6"/>
      <c r="E641" s="6"/>
      <c r="F641" s="6"/>
      <c r="G641" s="6"/>
      <c r="H641" s="6"/>
      <c r="I641" s="6"/>
      <c r="J641" s="6"/>
      <c r="K641" s="6"/>
      <c r="L641" s="6"/>
      <c r="M641" s="6"/>
      <c r="N641" s="6"/>
      <c r="O641" s="6"/>
      <c r="P641" s="4"/>
      <c r="Q641" s="6"/>
      <c r="R641" s="6"/>
      <c r="S641" s="6"/>
      <c r="T641" s="6"/>
      <c r="U641" s="6"/>
      <c r="V641" s="6"/>
      <c r="W641" s="6"/>
      <c r="X641" s="6"/>
      <c r="Y641" s="6"/>
      <c r="Z641" s="6"/>
    </row>
    <row r="642" spans="1:26" ht="15.75" customHeight="1" x14ac:dyDescent="0.25">
      <c r="A642" s="6"/>
      <c r="B642" s="6"/>
      <c r="C642" s="7"/>
      <c r="D642" s="6"/>
      <c r="E642" s="6"/>
      <c r="F642" s="6"/>
      <c r="G642" s="6"/>
      <c r="H642" s="6"/>
      <c r="I642" s="6"/>
      <c r="J642" s="6"/>
      <c r="K642" s="6"/>
      <c r="L642" s="6"/>
      <c r="M642" s="6"/>
      <c r="N642" s="6"/>
      <c r="O642" s="6"/>
      <c r="P642" s="4"/>
      <c r="Q642" s="6"/>
      <c r="R642" s="6"/>
      <c r="S642" s="6"/>
      <c r="T642" s="6"/>
      <c r="U642" s="6"/>
      <c r="V642" s="6"/>
      <c r="W642" s="6"/>
      <c r="X642" s="6"/>
      <c r="Y642" s="6"/>
      <c r="Z642" s="6"/>
    </row>
    <row r="643" spans="1:26" ht="15.75" customHeight="1" x14ac:dyDescent="0.25">
      <c r="A643" s="6"/>
      <c r="B643" s="6"/>
      <c r="C643" s="7"/>
      <c r="D643" s="6"/>
      <c r="E643" s="6"/>
      <c r="F643" s="6"/>
      <c r="G643" s="6"/>
      <c r="H643" s="6"/>
      <c r="I643" s="6"/>
      <c r="J643" s="6"/>
      <c r="K643" s="6"/>
      <c r="L643" s="6"/>
      <c r="M643" s="6"/>
      <c r="N643" s="6"/>
      <c r="O643" s="6"/>
      <c r="P643" s="4"/>
      <c r="Q643" s="6"/>
      <c r="R643" s="6"/>
      <c r="S643" s="6"/>
      <c r="T643" s="6"/>
      <c r="U643" s="6"/>
      <c r="V643" s="6"/>
      <c r="W643" s="6"/>
      <c r="X643" s="6"/>
      <c r="Y643" s="6"/>
      <c r="Z643" s="6"/>
    </row>
    <row r="644" spans="1:26" ht="15.75" customHeight="1" x14ac:dyDescent="0.25">
      <c r="A644" s="6"/>
      <c r="B644" s="6"/>
      <c r="C644" s="7"/>
      <c r="D644" s="6"/>
      <c r="E644" s="6"/>
      <c r="F644" s="6"/>
      <c r="G644" s="6"/>
      <c r="H644" s="6"/>
      <c r="I644" s="6"/>
      <c r="J644" s="6"/>
      <c r="K644" s="6"/>
      <c r="L644" s="6"/>
      <c r="M644" s="6"/>
      <c r="N644" s="6"/>
      <c r="O644" s="6"/>
      <c r="P644" s="4"/>
      <c r="Q644" s="6"/>
      <c r="R644" s="6"/>
      <c r="S644" s="6"/>
      <c r="T644" s="6"/>
      <c r="U644" s="6"/>
      <c r="V644" s="6"/>
      <c r="W644" s="6"/>
      <c r="X644" s="6"/>
      <c r="Y644" s="6"/>
      <c r="Z644" s="6"/>
    </row>
    <row r="645" spans="1:26" ht="15.75" customHeight="1" x14ac:dyDescent="0.25">
      <c r="A645" s="6"/>
      <c r="B645" s="6"/>
      <c r="C645" s="7"/>
      <c r="D645" s="6"/>
      <c r="E645" s="6"/>
      <c r="F645" s="6"/>
      <c r="G645" s="6"/>
      <c r="H645" s="6"/>
      <c r="I645" s="6"/>
      <c r="J645" s="6"/>
      <c r="K645" s="6"/>
      <c r="L645" s="6"/>
      <c r="M645" s="6"/>
      <c r="N645" s="6"/>
      <c r="O645" s="6"/>
      <c r="P645" s="4"/>
      <c r="Q645" s="6"/>
      <c r="R645" s="6"/>
      <c r="S645" s="6"/>
      <c r="T645" s="6"/>
      <c r="U645" s="6"/>
      <c r="V645" s="6"/>
      <c r="W645" s="6"/>
      <c r="X645" s="6"/>
      <c r="Y645" s="6"/>
      <c r="Z645" s="6"/>
    </row>
    <row r="646" spans="1:26" ht="15.75" customHeight="1" x14ac:dyDescent="0.25">
      <c r="A646" s="6"/>
      <c r="B646" s="6"/>
      <c r="C646" s="7"/>
      <c r="D646" s="6"/>
      <c r="E646" s="6"/>
      <c r="F646" s="6"/>
      <c r="G646" s="6"/>
      <c r="H646" s="6"/>
      <c r="I646" s="6"/>
      <c r="J646" s="6"/>
      <c r="K646" s="6"/>
      <c r="L646" s="6"/>
      <c r="M646" s="6"/>
      <c r="N646" s="6"/>
      <c r="O646" s="6"/>
      <c r="P646" s="4"/>
      <c r="Q646" s="6"/>
      <c r="R646" s="6"/>
      <c r="S646" s="6"/>
      <c r="T646" s="6"/>
      <c r="U646" s="6"/>
      <c r="V646" s="6"/>
      <c r="W646" s="6"/>
      <c r="X646" s="6"/>
      <c r="Y646" s="6"/>
      <c r="Z646" s="6"/>
    </row>
    <row r="647" spans="1:26" ht="15.75" customHeight="1" x14ac:dyDescent="0.25">
      <c r="A647" s="6"/>
      <c r="B647" s="6"/>
      <c r="C647" s="7"/>
      <c r="D647" s="6"/>
      <c r="E647" s="6"/>
      <c r="F647" s="6"/>
      <c r="G647" s="6"/>
      <c r="H647" s="6"/>
      <c r="I647" s="6"/>
      <c r="J647" s="6"/>
      <c r="K647" s="6"/>
      <c r="L647" s="6"/>
      <c r="M647" s="6"/>
      <c r="N647" s="6"/>
      <c r="O647" s="6"/>
      <c r="P647" s="4"/>
      <c r="Q647" s="6"/>
      <c r="R647" s="6"/>
      <c r="S647" s="6"/>
      <c r="T647" s="6"/>
      <c r="U647" s="6"/>
      <c r="V647" s="6"/>
      <c r="W647" s="6"/>
      <c r="X647" s="6"/>
      <c r="Y647" s="6"/>
      <c r="Z647" s="6"/>
    </row>
    <row r="648" spans="1:26" ht="15.75" customHeight="1" x14ac:dyDescent="0.25">
      <c r="A648" s="6"/>
      <c r="B648" s="6"/>
      <c r="C648" s="7"/>
      <c r="D648" s="6"/>
      <c r="E648" s="6"/>
      <c r="F648" s="6"/>
      <c r="G648" s="6"/>
      <c r="H648" s="6"/>
      <c r="I648" s="6"/>
      <c r="J648" s="6"/>
      <c r="K648" s="6"/>
      <c r="L648" s="6"/>
      <c r="M648" s="6"/>
      <c r="N648" s="6"/>
      <c r="O648" s="6"/>
      <c r="P648" s="4"/>
      <c r="Q648" s="6"/>
      <c r="R648" s="6"/>
      <c r="S648" s="6"/>
      <c r="T648" s="6"/>
      <c r="U648" s="6"/>
      <c r="V648" s="6"/>
      <c r="W648" s="6"/>
      <c r="X648" s="6"/>
      <c r="Y648" s="6"/>
      <c r="Z648" s="6"/>
    </row>
    <row r="649" spans="1:26" ht="15.75" customHeight="1" x14ac:dyDescent="0.25">
      <c r="A649" s="6"/>
      <c r="B649" s="6"/>
      <c r="C649" s="7"/>
      <c r="D649" s="6"/>
      <c r="E649" s="6"/>
      <c r="F649" s="6"/>
      <c r="G649" s="6"/>
      <c r="H649" s="6"/>
      <c r="I649" s="6"/>
      <c r="J649" s="6"/>
      <c r="K649" s="6"/>
      <c r="L649" s="6"/>
      <c r="M649" s="6"/>
      <c r="N649" s="6"/>
      <c r="O649" s="6"/>
      <c r="P649" s="4"/>
      <c r="Q649" s="6"/>
      <c r="R649" s="6"/>
      <c r="S649" s="6"/>
      <c r="T649" s="6"/>
      <c r="U649" s="6"/>
      <c r="V649" s="6"/>
      <c r="W649" s="6"/>
      <c r="X649" s="6"/>
      <c r="Y649" s="6"/>
      <c r="Z649" s="6"/>
    </row>
    <row r="650" spans="1:26" ht="15.75" customHeight="1" x14ac:dyDescent="0.25">
      <c r="A650" s="6"/>
      <c r="B650" s="6"/>
      <c r="C650" s="7"/>
      <c r="D650" s="6"/>
      <c r="E650" s="6"/>
      <c r="F650" s="6"/>
      <c r="G650" s="6"/>
      <c r="H650" s="6"/>
      <c r="I650" s="6"/>
      <c r="J650" s="6"/>
      <c r="K650" s="6"/>
      <c r="L650" s="6"/>
      <c r="M650" s="6"/>
      <c r="N650" s="6"/>
      <c r="O650" s="6"/>
      <c r="P650" s="4"/>
      <c r="Q650" s="6"/>
      <c r="R650" s="6"/>
      <c r="S650" s="6"/>
      <c r="T650" s="6"/>
      <c r="U650" s="6"/>
      <c r="V650" s="6"/>
      <c r="W650" s="6"/>
      <c r="X650" s="6"/>
      <c r="Y650" s="6"/>
      <c r="Z650" s="6"/>
    </row>
    <row r="651" spans="1:26" ht="15.75" customHeight="1" x14ac:dyDescent="0.25">
      <c r="A651" s="6"/>
      <c r="B651" s="6"/>
      <c r="C651" s="7"/>
      <c r="D651" s="6"/>
      <c r="E651" s="6"/>
      <c r="F651" s="6"/>
      <c r="G651" s="6"/>
      <c r="H651" s="6"/>
      <c r="I651" s="6"/>
      <c r="J651" s="6"/>
      <c r="K651" s="6"/>
      <c r="L651" s="6"/>
      <c r="M651" s="6"/>
      <c r="N651" s="6"/>
      <c r="O651" s="6"/>
      <c r="P651" s="4"/>
      <c r="Q651" s="6"/>
      <c r="R651" s="6"/>
      <c r="S651" s="6"/>
      <c r="T651" s="6"/>
      <c r="U651" s="6"/>
      <c r="V651" s="6"/>
      <c r="W651" s="6"/>
      <c r="X651" s="6"/>
      <c r="Y651" s="6"/>
      <c r="Z651" s="6"/>
    </row>
    <row r="652" spans="1:26" ht="15.75" customHeight="1" x14ac:dyDescent="0.25">
      <c r="A652" s="6"/>
      <c r="B652" s="6"/>
      <c r="C652" s="7"/>
      <c r="D652" s="6"/>
      <c r="E652" s="6"/>
      <c r="F652" s="6"/>
      <c r="G652" s="6"/>
      <c r="H652" s="6"/>
      <c r="I652" s="6"/>
      <c r="J652" s="6"/>
      <c r="K652" s="6"/>
      <c r="L652" s="6"/>
      <c r="M652" s="6"/>
      <c r="N652" s="6"/>
      <c r="O652" s="6"/>
      <c r="P652" s="4"/>
      <c r="Q652" s="6"/>
      <c r="R652" s="6"/>
      <c r="S652" s="6"/>
      <c r="T652" s="6"/>
      <c r="U652" s="6"/>
      <c r="V652" s="6"/>
      <c r="W652" s="6"/>
      <c r="X652" s="6"/>
      <c r="Y652" s="6"/>
      <c r="Z652" s="6"/>
    </row>
    <row r="653" spans="1:26" ht="15.75" customHeight="1" x14ac:dyDescent="0.25">
      <c r="A653" s="6"/>
      <c r="B653" s="6"/>
      <c r="C653" s="7"/>
      <c r="D653" s="6"/>
      <c r="E653" s="6"/>
      <c r="F653" s="6"/>
      <c r="G653" s="6"/>
      <c r="H653" s="6"/>
      <c r="I653" s="6"/>
      <c r="J653" s="6"/>
      <c r="K653" s="6"/>
      <c r="L653" s="6"/>
      <c r="M653" s="6"/>
      <c r="N653" s="6"/>
      <c r="O653" s="6"/>
      <c r="P653" s="4"/>
      <c r="Q653" s="6"/>
      <c r="R653" s="6"/>
      <c r="S653" s="6"/>
      <c r="T653" s="6"/>
      <c r="U653" s="6"/>
      <c r="V653" s="6"/>
      <c r="W653" s="6"/>
      <c r="X653" s="6"/>
      <c r="Y653" s="6"/>
      <c r="Z653" s="6"/>
    </row>
    <row r="654" spans="1:26" ht="15.75" customHeight="1" x14ac:dyDescent="0.25">
      <c r="A654" s="6"/>
      <c r="B654" s="6"/>
      <c r="C654" s="7"/>
      <c r="D654" s="6"/>
      <c r="E654" s="6"/>
      <c r="F654" s="6"/>
      <c r="G654" s="6"/>
      <c r="H654" s="6"/>
      <c r="I654" s="6"/>
      <c r="J654" s="6"/>
      <c r="K654" s="6"/>
      <c r="L654" s="6"/>
      <c r="M654" s="6"/>
      <c r="N654" s="6"/>
      <c r="O654" s="6"/>
      <c r="P654" s="4"/>
      <c r="Q654" s="6"/>
      <c r="R654" s="6"/>
      <c r="S654" s="6"/>
      <c r="T654" s="6"/>
      <c r="U654" s="6"/>
      <c r="V654" s="6"/>
      <c r="W654" s="6"/>
      <c r="X654" s="6"/>
      <c r="Y654" s="6"/>
      <c r="Z654" s="6"/>
    </row>
    <row r="655" spans="1:26" ht="15.75" customHeight="1" x14ac:dyDescent="0.25">
      <c r="A655" s="6"/>
      <c r="B655" s="6"/>
      <c r="C655" s="7"/>
      <c r="D655" s="6"/>
      <c r="E655" s="6"/>
      <c r="F655" s="6"/>
      <c r="G655" s="6"/>
      <c r="H655" s="6"/>
      <c r="I655" s="6"/>
      <c r="J655" s="6"/>
      <c r="K655" s="6"/>
      <c r="L655" s="6"/>
      <c r="M655" s="6"/>
      <c r="N655" s="6"/>
      <c r="O655" s="6"/>
      <c r="P655" s="4"/>
      <c r="Q655" s="6"/>
      <c r="R655" s="6"/>
      <c r="S655" s="6"/>
      <c r="T655" s="6"/>
      <c r="U655" s="6"/>
      <c r="V655" s="6"/>
      <c r="W655" s="6"/>
      <c r="X655" s="6"/>
      <c r="Y655" s="6"/>
      <c r="Z655" s="6"/>
    </row>
    <row r="656" spans="1:26" ht="15.75" customHeight="1" x14ac:dyDescent="0.25">
      <c r="A656" s="6"/>
      <c r="B656" s="6"/>
      <c r="C656" s="7"/>
      <c r="D656" s="6"/>
      <c r="E656" s="6"/>
      <c r="F656" s="6"/>
      <c r="G656" s="6"/>
      <c r="H656" s="6"/>
      <c r="I656" s="6"/>
      <c r="J656" s="6"/>
      <c r="K656" s="6"/>
      <c r="L656" s="6"/>
      <c r="M656" s="6"/>
      <c r="N656" s="6"/>
      <c r="O656" s="6"/>
      <c r="P656" s="4"/>
      <c r="Q656" s="6"/>
      <c r="R656" s="6"/>
      <c r="S656" s="6"/>
      <c r="T656" s="6"/>
      <c r="U656" s="6"/>
      <c r="V656" s="6"/>
      <c r="W656" s="6"/>
      <c r="X656" s="6"/>
      <c r="Y656" s="6"/>
      <c r="Z656" s="6"/>
    </row>
    <row r="657" spans="1:26" ht="15.75" customHeight="1" x14ac:dyDescent="0.25">
      <c r="A657" s="6"/>
      <c r="B657" s="6"/>
      <c r="C657" s="7"/>
      <c r="D657" s="6"/>
      <c r="E657" s="6"/>
      <c r="F657" s="6"/>
      <c r="G657" s="6"/>
      <c r="H657" s="6"/>
      <c r="I657" s="6"/>
      <c r="J657" s="6"/>
      <c r="K657" s="6"/>
      <c r="L657" s="6"/>
      <c r="M657" s="6"/>
      <c r="N657" s="6"/>
      <c r="O657" s="6"/>
      <c r="P657" s="4"/>
      <c r="Q657" s="6"/>
      <c r="R657" s="6"/>
      <c r="S657" s="6"/>
      <c r="T657" s="6"/>
      <c r="U657" s="6"/>
      <c r="V657" s="6"/>
      <c r="W657" s="6"/>
      <c r="X657" s="6"/>
      <c r="Y657" s="6"/>
      <c r="Z657" s="6"/>
    </row>
    <row r="658" spans="1:26" ht="15.75" customHeight="1" x14ac:dyDescent="0.25">
      <c r="A658" s="6"/>
      <c r="B658" s="6"/>
      <c r="C658" s="7"/>
      <c r="D658" s="6"/>
      <c r="E658" s="6"/>
      <c r="F658" s="6"/>
      <c r="G658" s="6"/>
      <c r="H658" s="6"/>
      <c r="I658" s="6"/>
      <c r="J658" s="6"/>
      <c r="K658" s="6"/>
      <c r="L658" s="6"/>
      <c r="M658" s="6"/>
      <c r="N658" s="6"/>
      <c r="O658" s="6"/>
      <c r="P658" s="4"/>
      <c r="Q658" s="6"/>
      <c r="R658" s="6"/>
      <c r="S658" s="6"/>
      <c r="T658" s="6"/>
      <c r="U658" s="6"/>
      <c r="V658" s="6"/>
      <c r="W658" s="6"/>
      <c r="X658" s="6"/>
      <c r="Y658" s="6"/>
      <c r="Z658" s="6"/>
    </row>
    <row r="659" spans="1:26" ht="15.75" customHeight="1" x14ac:dyDescent="0.25">
      <c r="A659" s="6"/>
      <c r="B659" s="6"/>
      <c r="C659" s="7"/>
      <c r="D659" s="6"/>
      <c r="E659" s="6"/>
      <c r="F659" s="6"/>
      <c r="G659" s="6"/>
      <c r="H659" s="6"/>
      <c r="I659" s="6"/>
      <c r="J659" s="6"/>
      <c r="K659" s="6"/>
      <c r="L659" s="6"/>
      <c r="M659" s="6"/>
      <c r="N659" s="6"/>
      <c r="O659" s="6"/>
      <c r="P659" s="4"/>
      <c r="Q659" s="6"/>
      <c r="R659" s="6"/>
      <c r="S659" s="6"/>
      <c r="T659" s="6"/>
      <c r="U659" s="6"/>
      <c r="V659" s="6"/>
      <c r="W659" s="6"/>
      <c r="X659" s="6"/>
      <c r="Y659" s="6"/>
      <c r="Z659" s="6"/>
    </row>
    <row r="660" spans="1:26" ht="15.75" customHeight="1" x14ac:dyDescent="0.25">
      <c r="A660" s="6"/>
      <c r="B660" s="6"/>
      <c r="C660" s="7"/>
      <c r="D660" s="6"/>
      <c r="E660" s="6"/>
      <c r="F660" s="6"/>
      <c r="G660" s="6"/>
      <c r="H660" s="6"/>
      <c r="I660" s="6"/>
      <c r="J660" s="6"/>
      <c r="K660" s="6"/>
      <c r="L660" s="6"/>
      <c r="M660" s="6"/>
      <c r="N660" s="6"/>
      <c r="O660" s="6"/>
      <c r="P660" s="4"/>
      <c r="Q660" s="6"/>
      <c r="R660" s="6"/>
      <c r="S660" s="6"/>
      <c r="T660" s="6"/>
      <c r="U660" s="6"/>
      <c r="V660" s="6"/>
      <c r="W660" s="6"/>
      <c r="X660" s="6"/>
      <c r="Y660" s="6"/>
      <c r="Z660" s="6"/>
    </row>
    <row r="661" spans="1:26" ht="15.75" customHeight="1" x14ac:dyDescent="0.25">
      <c r="A661" s="6"/>
      <c r="B661" s="6"/>
      <c r="C661" s="7"/>
      <c r="D661" s="6"/>
      <c r="E661" s="6"/>
      <c r="F661" s="6"/>
      <c r="G661" s="6"/>
      <c r="H661" s="6"/>
      <c r="I661" s="6"/>
      <c r="J661" s="6"/>
      <c r="K661" s="6"/>
      <c r="L661" s="6"/>
      <c r="M661" s="6"/>
      <c r="N661" s="6"/>
      <c r="O661" s="6"/>
      <c r="P661" s="4"/>
      <c r="Q661" s="6"/>
      <c r="R661" s="6"/>
      <c r="S661" s="6"/>
      <c r="T661" s="6"/>
      <c r="U661" s="6"/>
      <c r="V661" s="6"/>
      <c r="W661" s="6"/>
      <c r="X661" s="6"/>
      <c r="Y661" s="6"/>
      <c r="Z661" s="6"/>
    </row>
    <row r="662" spans="1:26" ht="15.75" customHeight="1" x14ac:dyDescent="0.25">
      <c r="A662" s="6"/>
      <c r="B662" s="6"/>
      <c r="C662" s="7"/>
      <c r="D662" s="6"/>
      <c r="E662" s="6"/>
      <c r="F662" s="6"/>
      <c r="G662" s="6"/>
      <c r="H662" s="6"/>
      <c r="I662" s="6"/>
      <c r="J662" s="6"/>
      <c r="K662" s="6"/>
      <c r="L662" s="6"/>
      <c r="M662" s="6"/>
      <c r="N662" s="6"/>
      <c r="O662" s="6"/>
      <c r="P662" s="4"/>
      <c r="Q662" s="6"/>
      <c r="R662" s="6"/>
      <c r="S662" s="6"/>
      <c r="T662" s="6"/>
      <c r="U662" s="6"/>
      <c r="V662" s="6"/>
      <c r="W662" s="6"/>
      <c r="X662" s="6"/>
      <c r="Y662" s="6"/>
      <c r="Z662" s="6"/>
    </row>
    <row r="663" spans="1:26" ht="15.75" customHeight="1" x14ac:dyDescent="0.25">
      <c r="A663" s="6"/>
      <c r="B663" s="6"/>
      <c r="C663" s="7"/>
      <c r="D663" s="6"/>
      <c r="E663" s="6"/>
      <c r="F663" s="6"/>
      <c r="G663" s="6"/>
      <c r="H663" s="6"/>
      <c r="I663" s="6"/>
      <c r="J663" s="6"/>
      <c r="K663" s="6"/>
      <c r="L663" s="6"/>
      <c r="M663" s="6"/>
      <c r="N663" s="6"/>
      <c r="O663" s="6"/>
      <c r="P663" s="4"/>
      <c r="Q663" s="6"/>
      <c r="R663" s="6"/>
      <c r="S663" s="6"/>
      <c r="T663" s="6"/>
      <c r="U663" s="6"/>
      <c r="V663" s="6"/>
      <c r="W663" s="6"/>
      <c r="X663" s="6"/>
      <c r="Y663" s="6"/>
      <c r="Z663" s="6"/>
    </row>
    <row r="664" spans="1:26" ht="15.75" customHeight="1" x14ac:dyDescent="0.25">
      <c r="A664" s="6"/>
      <c r="B664" s="6"/>
      <c r="C664" s="7"/>
      <c r="D664" s="6"/>
      <c r="E664" s="6"/>
      <c r="F664" s="6"/>
      <c r="G664" s="6"/>
      <c r="H664" s="6"/>
      <c r="I664" s="6"/>
      <c r="J664" s="6"/>
      <c r="K664" s="6"/>
      <c r="L664" s="6"/>
      <c r="M664" s="6"/>
      <c r="N664" s="6"/>
      <c r="O664" s="6"/>
      <c r="P664" s="4"/>
      <c r="Q664" s="6"/>
      <c r="R664" s="6"/>
      <c r="S664" s="6"/>
      <c r="T664" s="6"/>
      <c r="U664" s="6"/>
      <c r="V664" s="6"/>
      <c r="W664" s="6"/>
      <c r="X664" s="6"/>
      <c r="Y664" s="6"/>
      <c r="Z664" s="6"/>
    </row>
    <row r="665" spans="1:26" ht="15.75" customHeight="1" x14ac:dyDescent="0.25">
      <c r="A665" s="6"/>
      <c r="B665" s="6"/>
      <c r="C665" s="7"/>
      <c r="D665" s="6"/>
      <c r="E665" s="6"/>
      <c r="F665" s="6"/>
      <c r="G665" s="6"/>
      <c r="H665" s="6"/>
      <c r="I665" s="6"/>
      <c r="J665" s="6"/>
      <c r="K665" s="6"/>
      <c r="L665" s="6"/>
      <c r="M665" s="6"/>
      <c r="N665" s="6"/>
      <c r="O665" s="6"/>
      <c r="P665" s="4"/>
      <c r="Q665" s="6"/>
      <c r="R665" s="6"/>
      <c r="S665" s="6"/>
      <c r="T665" s="6"/>
      <c r="U665" s="6"/>
      <c r="V665" s="6"/>
      <c r="W665" s="6"/>
      <c r="X665" s="6"/>
      <c r="Y665" s="6"/>
      <c r="Z665" s="6"/>
    </row>
    <row r="666" spans="1:26" ht="15.75" customHeight="1" x14ac:dyDescent="0.25">
      <c r="A666" s="6"/>
      <c r="B666" s="6"/>
      <c r="C666" s="7"/>
      <c r="D666" s="6"/>
      <c r="E666" s="6"/>
      <c r="F666" s="6"/>
      <c r="G666" s="6"/>
      <c r="H666" s="6"/>
      <c r="I666" s="6"/>
      <c r="J666" s="6"/>
      <c r="K666" s="6"/>
      <c r="L666" s="6"/>
      <c r="M666" s="6"/>
      <c r="N666" s="6"/>
      <c r="O666" s="6"/>
      <c r="P666" s="4"/>
      <c r="Q666" s="6"/>
      <c r="R666" s="6"/>
      <c r="S666" s="6"/>
      <c r="T666" s="6"/>
      <c r="U666" s="6"/>
      <c r="V666" s="6"/>
      <c r="W666" s="6"/>
      <c r="X666" s="6"/>
      <c r="Y666" s="6"/>
      <c r="Z666" s="6"/>
    </row>
    <row r="667" spans="1:26" ht="15.75" customHeight="1" x14ac:dyDescent="0.25">
      <c r="A667" s="6"/>
      <c r="B667" s="6"/>
      <c r="C667" s="7"/>
      <c r="D667" s="6"/>
      <c r="E667" s="6"/>
      <c r="F667" s="6"/>
      <c r="G667" s="6"/>
      <c r="H667" s="6"/>
      <c r="I667" s="6"/>
      <c r="J667" s="6"/>
      <c r="K667" s="6"/>
      <c r="L667" s="6"/>
      <c r="M667" s="6"/>
      <c r="N667" s="6"/>
      <c r="O667" s="6"/>
      <c r="P667" s="4"/>
      <c r="Q667" s="6"/>
      <c r="R667" s="6"/>
      <c r="S667" s="6"/>
      <c r="T667" s="6"/>
      <c r="U667" s="6"/>
      <c r="V667" s="6"/>
      <c r="W667" s="6"/>
      <c r="X667" s="6"/>
      <c r="Y667" s="6"/>
      <c r="Z667" s="6"/>
    </row>
    <row r="668" spans="1:26" ht="15.75" customHeight="1" x14ac:dyDescent="0.25">
      <c r="A668" s="6"/>
      <c r="B668" s="6"/>
      <c r="C668" s="7"/>
      <c r="D668" s="6"/>
      <c r="E668" s="6"/>
      <c r="F668" s="6"/>
      <c r="G668" s="6"/>
      <c r="H668" s="6"/>
      <c r="I668" s="6"/>
      <c r="J668" s="6"/>
      <c r="K668" s="6"/>
      <c r="L668" s="6"/>
      <c r="M668" s="6"/>
      <c r="N668" s="6"/>
      <c r="O668" s="6"/>
      <c r="P668" s="4"/>
      <c r="Q668" s="6"/>
      <c r="R668" s="6"/>
      <c r="S668" s="6"/>
      <c r="T668" s="6"/>
      <c r="U668" s="6"/>
      <c r="V668" s="6"/>
      <c r="W668" s="6"/>
      <c r="X668" s="6"/>
      <c r="Y668" s="6"/>
      <c r="Z668" s="6"/>
    </row>
    <row r="669" spans="1:26" ht="15.75" customHeight="1" x14ac:dyDescent="0.25">
      <c r="A669" s="6"/>
      <c r="B669" s="6"/>
      <c r="C669" s="7"/>
      <c r="D669" s="6"/>
      <c r="E669" s="6"/>
      <c r="F669" s="6"/>
      <c r="G669" s="6"/>
      <c r="H669" s="6"/>
      <c r="I669" s="6"/>
      <c r="J669" s="6"/>
      <c r="K669" s="6"/>
      <c r="L669" s="6"/>
      <c r="M669" s="6"/>
      <c r="N669" s="6"/>
      <c r="O669" s="6"/>
      <c r="P669" s="4"/>
      <c r="Q669" s="6"/>
      <c r="R669" s="6"/>
      <c r="S669" s="6"/>
      <c r="T669" s="6"/>
      <c r="U669" s="6"/>
      <c r="V669" s="6"/>
      <c r="W669" s="6"/>
      <c r="X669" s="6"/>
      <c r="Y669" s="6"/>
      <c r="Z669" s="6"/>
    </row>
    <row r="670" spans="1:26" ht="15.75" customHeight="1" x14ac:dyDescent="0.25">
      <c r="A670" s="6"/>
      <c r="B670" s="6"/>
      <c r="C670" s="7"/>
      <c r="D670" s="6"/>
      <c r="E670" s="6"/>
      <c r="F670" s="6"/>
      <c r="G670" s="6"/>
      <c r="H670" s="6"/>
      <c r="I670" s="6"/>
      <c r="J670" s="6"/>
      <c r="K670" s="6"/>
      <c r="L670" s="6"/>
      <c r="M670" s="6"/>
      <c r="N670" s="6"/>
      <c r="O670" s="6"/>
      <c r="P670" s="4"/>
      <c r="Q670" s="6"/>
      <c r="R670" s="6"/>
      <c r="S670" s="6"/>
      <c r="T670" s="6"/>
      <c r="U670" s="6"/>
      <c r="V670" s="6"/>
      <c r="W670" s="6"/>
      <c r="X670" s="6"/>
      <c r="Y670" s="6"/>
      <c r="Z670" s="6"/>
    </row>
    <row r="671" spans="1:26" ht="15.75" customHeight="1" x14ac:dyDescent="0.25">
      <c r="A671" s="6"/>
      <c r="B671" s="6"/>
      <c r="C671" s="7"/>
      <c r="D671" s="6"/>
      <c r="E671" s="6"/>
      <c r="F671" s="6"/>
      <c r="G671" s="6"/>
      <c r="H671" s="6"/>
      <c r="I671" s="6"/>
      <c r="J671" s="6"/>
      <c r="K671" s="6"/>
      <c r="L671" s="6"/>
      <c r="M671" s="6"/>
      <c r="N671" s="6"/>
      <c r="O671" s="6"/>
      <c r="P671" s="4"/>
      <c r="Q671" s="6"/>
      <c r="R671" s="6"/>
      <c r="S671" s="6"/>
      <c r="T671" s="6"/>
      <c r="U671" s="6"/>
      <c r="V671" s="6"/>
      <c r="W671" s="6"/>
      <c r="X671" s="6"/>
      <c r="Y671" s="6"/>
      <c r="Z671" s="6"/>
    </row>
    <row r="672" spans="1:26" ht="15.75" customHeight="1" x14ac:dyDescent="0.25">
      <c r="A672" s="6"/>
      <c r="B672" s="6"/>
      <c r="C672" s="7"/>
      <c r="D672" s="6"/>
      <c r="E672" s="6"/>
      <c r="F672" s="6"/>
      <c r="G672" s="6"/>
      <c r="H672" s="6"/>
      <c r="I672" s="6"/>
      <c r="J672" s="6"/>
      <c r="K672" s="6"/>
      <c r="L672" s="6"/>
      <c r="M672" s="6"/>
      <c r="N672" s="6"/>
      <c r="O672" s="6"/>
      <c r="P672" s="4"/>
      <c r="Q672" s="6"/>
      <c r="R672" s="6"/>
      <c r="S672" s="6"/>
      <c r="T672" s="6"/>
      <c r="U672" s="6"/>
      <c r="V672" s="6"/>
      <c r="W672" s="6"/>
      <c r="X672" s="6"/>
      <c r="Y672" s="6"/>
      <c r="Z672" s="6"/>
    </row>
    <row r="673" spans="1:26" ht="15.75" customHeight="1" x14ac:dyDescent="0.25">
      <c r="A673" s="6"/>
      <c r="B673" s="6"/>
      <c r="C673" s="7"/>
      <c r="D673" s="6"/>
      <c r="E673" s="6"/>
      <c r="F673" s="6"/>
      <c r="G673" s="6"/>
      <c r="H673" s="6"/>
      <c r="I673" s="6"/>
      <c r="J673" s="6"/>
      <c r="K673" s="6"/>
      <c r="L673" s="6"/>
      <c r="M673" s="6"/>
      <c r="N673" s="6"/>
      <c r="O673" s="6"/>
      <c r="P673" s="4"/>
      <c r="Q673" s="6"/>
      <c r="R673" s="6"/>
      <c r="S673" s="6"/>
      <c r="T673" s="6"/>
      <c r="U673" s="6"/>
      <c r="V673" s="6"/>
      <c r="W673" s="6"/>
      <c r="X673" s="6"/>
      <c r="Y673" s="6"/>
      <c r="Z673" s="6"/>
    </row>
    <row r="674" spans="1:26" ht="15.75" customHeight="1" x14ac:dyDescent="0.25">
      <c r="A674" s="6"/>
      <c r="B674" s="6"/>
      <c r="C674" s="7"/>
      <c r="D674" s="6"/>
      <c r="E674" s="6"/>
      <c r="F674" s="6"/>
      <c r="G674" s="6"/>
      <c r="H674" s="6"/>
      <c r="I674" s="6"/>
      <c r="J674" s="6"/>
      <c r="K674" s="6"/>
      <c r="L674" s="6"/>
      <c r="M674" s="6"/>
      <c r="N674" s="6"/>
      <c r="O674" s="6"/>
      <c r="P674" s="4"/>
      <c r="Q674" s="6"/>
      <c r="R674" s="6"/>
      <c r="S674" s="6"/>
      <c r="T674" s="6"/>
      <c r="U674" s="6"/>
      <c r="V674" s="6"/>
      <c r="W674" s="6"/>
      <c r="X674" s="6"/>
      <c r="Y674" s="6"/>
      <c r="Z674" s="6"/>
    </row>
    <row r="675" spans="1:26" ht="15.75" customHeight="1" x14ac:dyDescent="0.25">
      <c r="A675" s="6"/>
      <c r="B675" s="6"/>
      <c r="C675" s="7"/>
      <c r="D675" s="6"/>
      <c r="E675" s="6"/>
      <c r="F675" s="6"/>
      <c r="G675" s="6"/>
      <c r="H675" s="6"/>
      <c r="I675" s="6"/>
      <c r="J675" s="6"/>
      <c r="K675" s="6"/>
      <c r="L675" s="6"/>
      <c r="M675" s="6"/>
      <c r="N675" s="6"/>
      <c r="O675" s="6"/>
      <c r="P675" s="4"/>
      <c r="Q675" s="6"/>
      <c r="R675" s="6"/>
      <c r="S675" s="6"/>
      <c r="T675" s="6"/>
      <c r="U675" s="6"/>
      <c r="V675" s="6"/>
      <c r="W675" s="6"/>
      <c r="X675" s="6"/>
      <c r="Y675" s="6"/>
      <c r="Z675" s="6"/>
    </row>
    <row r="676" spans="1:26" ht="15.75" customHeight="1" x14ac:dyDescent="0.25">
      <c r="A676" s="6"/>
      <c r="B676" s="6"/>
      <c r="C676" s="7"/>
      <c r="D676" s="6"/>
      <c r="E676" s="6"/>
      <c r="F676" s="6"/>
      <c r="G676" s="6"/>
      <c r="H676" s="6"/>
      <c r="I676" s="6"/>
      <c r="J676" s="6"/>
      <c r="K676" s="6"/>
      <c r="L676" s="6"/>
      <c r="M676" s="6"/>
      <c r="N676" s="6"/>
      <c r="O676" s="6"/>
      <c r="P676" s="4"/>
      <c r="Q676" s="6"/>
      <c r="R676" s="6"/>
      <c r="S676" s="6"/>
      <c r="T676" s="6"/>
      <c r="U676" s="6"/>
      <c r="V676" s="6"/>
      <c r="W676" s="6"/>
      <c r="X676" s="6"/>
      <c r="Y676" s="6"/>
      <c r="Z676" s="6"/>
    </row>
    <row r="677" spans="1:26" ht="15.75" customHeight="1" x14ac:dyDescent="0.25">
      <c r="A677" s="6"/>
      <c r="B677" s="6"/>
      <c r="C677" s="7"/>
      <c r="D677" s="6"/>
      <c r="E677" s="6"/>
      <c r="F677" s="6"/>
      <c r="G677" s="6"/>
      <c r="H677" s="6"/>
      <c r="I677" s="6"/>
      <c r="J677" s="6"/>
      <c r="K677" s="6"/>
      <c r="L677" s="6"/>
      <c r="M677" s="6"/>
      <c r="N677" s="6"/>
      <c r="O677" s="6"/>
      <c r="P677" s="4"/>
      <c r="Q677" s="6"/>
      <c r="R677" s="6"/>
      <c r="S677" s="6"/>
      <c r="T677" s="6"/>
      <c r="U677" s="6"/>
      <c r="V677" s="6"/>
      <c r="W677" s="6"/>
      <c r="X677" s="6"/>
      <c r="Y677" s="6"/>
      <c r="Z677" s="6"/>
    </row>
    <row r="678" spans="1:26" ht="15.75" customHeight="1" x14ac:dyDescent="0.25">
      <c r="A678" s="6"/>
      <c r="B678" s="6"/>
      <c r="C678" s="7"/>
      <c r="D678" s="6"/>
      <c r="E678" s="6"/>
      <c r="F678" s="6"/>
      <c r="G678" s="6"/>
      <c r="H678" s="6"/>
      <c r="I678" s="6"/>
      <c r="J678" s="6"/>
      <c r="K678" s="6"/>
      <c r="L678" s="6"/>
      <c r="M678" s="6"/>
      <c r="N678" s="6"/>
      <c r="O678" s="6"/>
      <c r="P678" s="4"/>
      <c r="Q678" s="6"/>
      <c r="R678" s="6"/>
      <c r="S678" s="6"/>
      <c r="T678" s="6"/>
      <c r="U678" s="6"/>
      <c r="V678" s="6"/>
      <c r="W678" s="6"/>
      <c r="X678" s="6"/>
      <c r="Y678" s="6"/>
      <c r="Z678" s="6"/>
    </row>
    <row r="679" spans="1:26" ht="15.75" customHeight="1" x14ac:dyDescent="0.25">
      <c r="A679" s="6"/>
      <c r="B679" s="6"/>
      <c r="C679" s="7"/>
      <c r="D679" s="6"/>
      <c r="E679" s="6"/>
      <c r="F679" s="6"/>
      <c r="G679" s="6"/>
      <c r="H679" s="6"/>
      <c r="I679" s="6"/>
      <c r="J679" s="6"/>
      <c r="K679" s="6"/>
      <c r="L679" s="6"/>
      <c r="M679" s="6"/>
      <c r="N679" s="6"/>
      <c r="O679" s="6"/>
      <c r="P679" s="4"/>
      <c r="Q679" s="6"/>
      <c r="R679" s="6"/>
      <c r="S679" s="6"/>
      <c r="T679" s="6"/>
      <c r="U679" s="6"/>
      <c r="V679" s="6"/>
      <c r="W679" s="6"/>
      <c r="X679" s="6"/>
      <c r="Y679" s="6"/>
      <c r="Z679" s="6"/>
    </row>
    <row r="680" spans="1:26" ht="15.75" customHeight="1" x14ac:dyDescent="0.25">
      <c r="A680" s="6"/>
      <c r="B680" s="6"/>
      <c r="C680" s="7"/>
      <c r="D680" s="6"/>
      <c r="E680" s="6"/>
      <c r="F680" s="6"/>
      <c r="G680" s="6"/>
      <c r="H680" s="6"/>
      <c r="I680" s="6"/>
      <c r="J680" s="6"/>
      <c r="K680" s="6"/>
      <c r="L680" s="6"/>
      <c r="M680" s="6"/>
      <c r="N680" s="6"/>
      <c r="O680" s="6"/>
      <c r="P680" s="4"/>
      <c r="Q680" s="6"/>
      <c r="R680" s="6"/>
      <c r="S680" s="6"/>
      <c r="T680" s="6"/>
      <c r="U680" s="6"/>
      <c r="V680" s="6"/>
      <c r="W680" s="6"/>
      <c r="X680" s="6"/>
      <c r="Y680" s="6"/>
      <c r="Z680" s="6"/>
    </row>
    <row r="681" spans="1:26" ht="15.75" customHeight="1" x14ac:dyDescent="0.25">
      <c r="A681" s="6"/>
      <c r="B681" s="6"/>
      <c r="C681" s="7"/>
      <c r="D681" s="6"/>
      <c r="E681" s="6"/>
      <c r="F681" s="6"/>
      <c r="G681" s="6"/>
      <c r="H681" s="6"/>
      <c r="I681" s="6"/>
      <c r="J681" s="6"/>
      <c r="K681" s="6"/>
      <c r="L681" s="6"/>
      <c r="M681" s="6"/>
      <c r="N681" s="6"/>
      <c r="O681" s="6"/>
      <c r="P681" s="4"/>
      <c r="Q681" s="6"/>
      <c r="R681" s="6"/>
      <c r="S681" s="6"/>
      <c r="T681" s="6"/>
      <c r="U681" s="6"/>
      <c r="V681" s="6"/>
      <c r="W681" s="6"/>
      <c r="X681" s="6"/>
      <c r="Y681" s="6"/>
      <c r="Z681" s="6"/>
    </row>
    <row r="682" spans="1:26" ht="15.75" customHeight="1" x14ac:dyDescent="0.25">
      <c r="A682" s="6"/>
      <c r="B682" s="6"/>
      <c r="C682" s="7"/>
      <c r="D682" s="6"/>
      <c r="E682" s="6"/>
      <c r="F682" s="6"/>
      <c r="G682" s="6"/>
      <c r="H682" s="6"/>
      <c r="I682" s="6"/>
      <c r="J682" s="6"/>
      <c r="K682" s="6"/>
      <c r="L682" s="6"/>
      <c r="M682" s="6"/>
      <c r="N682" s="6"/>
      <c r="O682" s="6"/>
      <c r="P682" s="4"/>
      <c r="Q682" s="6"/>
      <c r="R682" s="6"/>
      <c r="S682" s="6"/>
      <c r="T682" s="6"/>
      <c r="U682" s="6"/>
      <c r="V682" s="6"/>
      <c r="W682" s="6"/>
      <c r="X682" s="6"/>
      <c r="Y682" s="6"/>
      <c r="Z682" s="6"/>
    </row>
    <row r="683" spans="1:26" ht="15.75" customHeight="1" x14ac:dyDescent="0.25">
      <c r="A683" s="6"/>
      <c r="B683" s="6"/>
      <c r="C683" s="7"/>
      <c r="D683" s="6"/>
      <c r="E683" s="6"/>
      <c r="F683" s="6"/>
      <c r="G683" s="6"/>
      <c r="H683" s="6"/>
      <c r="I683" s="6"/>
      <c r="J683" s="6"/>
      <c r="K683" s="6"/>
      <c r="L683" s="6"/>
      <c r="M683" s="6"/>
      <c r="N683" s="6"/>
      <c r="O683" s="6"/>
      <c r="P683" s="4"/>
      <c r="Q683" s="6"/>
      <c r="R683" s="6"/>
      <c r="S683" s="6"/>
      <c r="T683" s="6"/>
      <c r="U683" s="6"/>
      <c r="V683" s="6"/>
      <c r="W683" s="6"/>
      <c r="X683" s="6"/>
      <c r="Y683" s="6"/>
      <c r="Z683" s="6"/>
    </row>
    <row r="684" spans="1:26" ht="15.75" customHeight="1" x14ac:dyDescent="0.25">
      <c r="A684" s="6"/>
      <c r="B684" s="6"/>
      <c r="C684" s="7"/>
      <c r="D684" s="6"/>
      <c r="E684" s="6"/>
      <c r="F684" s="6"/>
      <c r="G684" s="6"/>
      <c r="H684" s="6"/>
      <c r="I684" s="6"/>
      <c r="J684" s="6"/>
      <c r="K684" s="6"/>
      <c r="L684" s="6"/>
      <c r="M684" s="6"/>
      <c r="N684" s="6"/>
      <c r="O684" s="6"/>
      <c r="P684" s="4"/>
      <c r="Q684" s="6"/>
      <c r="R684" s="6"/>
      <c r="S684" s="6"/>
      <c r="T684" s="6"/>
      <c r="U684" s="6"/>
      <c r="V684" s="6"/>
      <c r="W684" s="6"/>
      <c r="X684" s="6"/>
      <c r="Y684" s="6"/>
      <c r="Z684" s="6"/>
    </row>
    <row r="685" spans="1:26" ht="15.75" customHeight="1" x14ac:dyDescent="0.25">
      <c r="A685" s="6"/>
      <c r="B685" s="6"/>
      <c r="C685" s="7"/>
      <c r="D685" s="6"/>
      <c r="E685" s="6"/>
      <c r="F685" s="6"/>
      <c r="G685" s="6"/>
      <c r="H685" s="6"/>
      <c r="I685" s="6"/>
      <c r="J685" s="6"/>
      <c r="K685" s="6"/>
      <c r="L685" s="6"/>
      <c r="M685" s="6"/>
      <c r="N685" s="6"/>
      <c r="O685" s="6"/>
      <c r="P685" s="4"/>
      <c r="Q685" s="6"/>
      <c r="R685" s="6"/>
      <c r="S685" s="6"/>
      <c r="T685" s="6"/>
      <c r="U685" s="6"/>
      <c r="V685" s="6"/>
      <c r="W685" s="6"/>
      <c r="X685" s="6"/>
      <c r="Y685" s="6"/>
      <c r="Z685" s="6"/>
    </row>
    <row r="686" spans="1:26" ht="15.75" customHeight="1" x14ac:dyDescent="0.25">
      <c r="A686" s="6"/>
      <c r="B686" s="6"/>
      <c r="C686" s="7"/>
      <c r="D686" s="6"/>
      <c r="E686" s="6"/>
      <c r="F686" s="6"/>
      <c r="G686" s="6"/>
      <c r="H686" s="6"/>
      <c r="I686" s="6"/>
      <c r="J686" s="6"/>
      <c r="K686" s="6"/>
      <c r="L686" s="6"/>
      <c r="M686" s="6"/>
      <c r="N686" s="6"/>
      <c r="O686" s="6"/>
      <c r="P686" s="4"/>
      <c r="Q686" s="6"/>
      <c r="R686" s="6"/>
      <c r="S686" s="6"/>
      <c r="T686" s="6"/>
      <c r="U686" s="6"/>
      <c r="V686" s="6"/>
      <c r="W686" s="6"/>
      <c r="X686" s="6"/>
      <c r="Y686" s="6"/>
      <c r="Z686" s="6"/>
    </row>
    <row r="687" spans="1:26" ht="15.75" customHeight="1" x14ac:dyDescent="0.25">
      <c r="A687" s="6"/>
      <c r="B687" s="6"/>
      <c r="C687" s="7"/>
      <c r="D687" s="6"/>
      <c r="E687" s="6"/>
      <c r="F687" s="6"/>
      <c r="G687" s="6"/>
      <c r="H687" s="6"/>
      <c r="I687" s="6"/>
      <c r="J687" s="6"/>
      <c r="K687" s="6"/>
      <c r="L687" s="6"/>
      <c r="M687" s="6"/>
      <c r="N687" s="6"/>
      <c r="O687" s="6"/>
      <c r="P687" s="4"/>
      <c r="Q687" s="6"/>
      <c r="R687" s="6"/>
      <c r="S687" s="6"/>
      <c r="T687" s="6"/>
      <c r="U687" s="6"/>
      <c r="V687" s="6"/>
      <c r="W687" s="6"/>
      <c r="X687" s="6"/>
      <c r="Y687" s="6"/>
      <c r="Z687" s="6"/>
    </row>
    <row r="688" spans="1:26" ht="15.75" customHeight="1" x14ac:dyDescent="0.25">
      <c r="A688" s="6"/>
      <c r="B688" s="6"/>
      <c r="C688" s="7"/>
      <c r="D688" s="6"/>
      <c r="E688" s="6"/>
      <c r="F688" s="6"/>
      <c r="G688" s="6"/>
      <c r="H688" s="6"/>
      <c r="I688" s="6"/>
      <c r="J688" s="6"/>
      <c r="K688" s="6"/>
      <c r="L688" s="6"/>
      <c r="M688" s="6"/>
      <c r="N688" s="6"/>
      <c r="O688" s="6"/>
      <c r="P688" s="4"/>
      <c r="Q688" s="6"/>
      <c r="R688" s="6"/>
      <c r="S688" s="6"/>
      <c r="T688" s="6"/>
      <c r="U688" s="6"/>
      <c r="V688" s="6"/>
      <c r="W688" s="6"/>
      <c r="X688" s="6"/>
      <c r="Y688" s="6"/>
      <c r="Z688" s="6"/>
    </row>
    <row r="689" spans="1:26" ht="15.75" customHeight="1" x14ac:dyDescent="0.25">
      <c r="A689" s="6"/>
      <c r="B689" s="6"/>
      <c r="C689" s="7"/>
      <c r="D689" s="6"/>
      <c r="E689" s="6"/>
      <c r="F689" s="6"/>
      <c r="G689" s="6"/>
      <c r="H689" s="6"/>
      <c r="I689" s="6"/>
      <c r="J689" s="6"/>
      <c r="K689" s="6"/>
      <c r="L689" s="6"/>
      <c r="M689" s="6"/>
      <c r="N689" s="6"/>
      <c r="O689" s="6"/>
      <c r="P689" s="4"/>
      <c r="Q689" s="6"/>
      <c r="R689" s="6"/>
      <c r="S689" s="6"/>
      <c r="T689" s="6"/>
      <c r="U689" s="6"/>
      <c r="V689" s="6"/>
      <c r="W689" s="6"/>
      <c r="X689" s="6"/>
      <c r="Y689" s="6"/>
      <c r="Z689" s="6"/>
    </row>
    <row r="690" spans="1:26" ht="15.75" customHeight="1" x14ac:dyDescent="0.25">
      <c r="A690" s="6"/>
      <c r="B690" s="6"/>
      <c r="C690" s="7"/>
      <c r="D690" s="6"/>
      <c r="E690" s="6"/>
      <c r="F690" s="6"/>
      <c r="G690" s="6"/>
      <c r="H690" s="6"/>
      <c r="I690" s="6"/>
      <c r="J690" s="6"/>
      <c r="K690" s="6"/>
      <c r="L690" s="6"/>
      <c r="M690" s="6"/>
      <c r="N690" s="6"/>
      <c r="O690" s="6"/>
      <c r="P690" s="4"/>
      <c r="Q690" s="6"/>
      <c r="R690" s="6"/>
      <c r="S690" s="6"/>
      <c r="T690" s="6"/>
      <c r="U690" s="6"/>
      <c r="V690" s="6"/>
      <c r="W690" s="6"/>
      <c r="X690" s="6"/>
      <c r="Y690" s="6"/>
      <c r="Z690" s="6"/>
    </row>
    <row r="691" spans="1:26" ht="15.75" customHeight="1" x14ac:dyDescent="0.25">
      <c r="A691" s="6"/>
      <c r="B691" s="6"/>
      <c r="C691" s="7"/>
      <c r="D691" s="6"/>
      <c r="E691" s="6"/>
      <c r="F691" s="6"/>
      <c r="G691" s="6"/>
      <c r="H691" s="6"/>
      <c r="I691" s="6"/>
      <c r="J691" s="6"/>
      <c r="K691" s="6"/>
      <c r="L691" s="6"/>
      <c r="M691" s="6"/>
      <c r="N691" s="6"/>
      <c r="O691" s="6"/>
      <c r="P691" s="4"/>
      <c r="Q691" s="6"/>
      <c r="R691" s="6"/>
      <c r="S691" s="6"/>
      <c r="T691" s="6"/>
      <c r="U691" s="6"/>
      <c r="V691" s="6"/>
      <c r="W691" s="6"/>
      <c r="X691" s="6"/>
      <c r="Y691" s="6"/>
      <c r="Z691" s="6"/>
    </row>
    <row r="692" spans="1:26" ht="15.75" customHeight="1" x14ac:dyDescent="0.25">
      <c r="A692" s="6"/>
      <c r="B692" s="6"/>
      <c r="C692" s="7"/>
      <c r="D692" s="6"/>
      <c r="E692" s="6"/>
      <c r="F692" s="6"/>
      <c r="G692" s="6"/>
      <c r="H692" s="6"/>
      <c r="I692" s="6"/>
      <c r="J692" s="6"/>
      <c r="K692" s="6"/>
      <c r="L692" s="6"/>
      <c r="M692" s="6"/>
      <c r="N692" s="6"/>
      <c r="O692" s="6"/>
      <c r="P692" s="4"/>
      <c r="Q692" s="6"/>
      <c r="R692" s="6"/>
      <c r="S692" s="6"/>
      <c r="T692" s="6"/>
      <c r="U692" s="6"/>
      <c r="V692" s="6"/>
      <c r="W692" s="6"/>
      <c r="X692" s="6"/>
      <c r="Y692" s="6"/>
      <c r="Z692" s="6"/>
    </row>
    <row r="693" spans="1:26" ht="15.75" customHeight="1" x14ac:dyDescent="0.25">
      <c r="A693" s="6"/>
      <c r="B693" s="6"/>
      <c r="C693" s="7"/>
      <c r="D693" s="6"/>
      <c r="E693" s="6"/>
      <c r="F693" s="6"/>
      <c r="G693" s="6"/>
      <c r="H693" s="6"/>
      <c r="I693" s="6"/>
      <c r="J693" s="6"/>
      <c r="K693" s="6"/>
      <c r="L693" s="6"/>
      <c r="M693" s="6"/>
      <c r="N693" s="6"/>
      <c r="O693" s="6"/>
      <c r="P693" s="4"/>
      <c r="Q693" s="6"/>
      <c r="R693" s="6"/>
      <c r="S693" s="6"/>
      <c r="T693" s="6"/>
      <c r="U693" s="6"/>
      <c r="V693" s="6"/>
      <c r="W693" s="6"/>
      <c r="X693" s="6"/>
      <c r="Y693" s="6"/>
      <c r="Z693" s="6"/>
    </row>
    <row r="694" spans="1:26" ht="15.75" customHeight="1" x14ac:dyDescent="0.25">
      <c r="A694" s="6"/>
      <c r="B694" s="6"/>
      <c r="C694" s="7"/>
      <c r="D694" s="6"/>
      <c r="E694" s="6"/>
      <c r="F694" s="6"/>
      <c r="G694" s="6"/>
      <c r="H694" s="6"/>
      <c r="I694" s="6"/>
      <c r="J694" s="6"/>
      <c r="K694" s="6"/>
      <c r="L694" s="6"/>
      <c r="M694" s="6"/>
      <c r="N694" s="6"/>
      <c r="O694" s="6"/>
      <c r="P694" s="4"/>
      <c r="Q694" s="6"/>
      <c r="R694" s="6"/>
      <c r="S694" s="6"/>
      <c r="T694" s="6"/>
      <c r="U694" s="6"/>
      <c r="V694" s="6"/>
      <c r="W694" s="6"/>
      <c r="X694" s="6"/>
      <c r="Y694" s="6"/>
      <c r="Z694" s="6"/>
    </row>
    <row r="695" spans="1:26" ht="15.75" customHeight="1" x14ac:dyDescent="0.25">
      <c r="A695" s="6"/>
      <c r="B695" s="6"/>
      <c r="C695" s="7"/>
      <c r="D695" s="6"/>
      <c r="E695" s="6"/>
      <c r="F695" s="6"/>
      <c r="G695" s="6"/>
      <c r="H695" s="6"/>
      <c r="I695" s="6"/>
      <c r="J695" s="6"/>
      <c r="K695" s="6"/>
      <c r="L695" s="6"/>
      <c r="M695" s="6"/>
      <c r="N695" s="6"/>
      <c r="O695" s="6"/>
      <c r="P695" s="4"/>
      <c r="Q695" s="6"/>
      <c r="R695" s="6"/>
      <c r="S695" s="6"/>
      <c r="T695" s="6"/>
      <c r="U695" s="6"/>
      <c r="V695" s="6"/>
      <c r="W695" s="6"/>
      <c r="X695" s="6"/>
      <c r="Y695" s="6"/>
      <c r="Z695" s="6"/>
    </row>
    <row r="696" spans="1:26" ht="15.75" customHeight="1" x14ac:dyDescent="0.25">
      <c r="A696" s="6"/>
      <c r="B696" s="6"/>
      <c r="C696" s="7"/>
      <c r="D696" s="6"/>
      <c r="E696" s="6"/>
      <c r="F696" s="6"/>
      <c r="G696" s="6"/>
      <c r="H696" s="6"/>
      <c r="I696" s="6"/>
      <c r="J696" s="6"/>
      <c r="K696" s="6"/>
      <c r="L696" s="6"/>
      <c r="M696" s="6"/>
      <c r="N696" s="6"/>
      <c r="O696" s="6"/>
      <c r="P696" s="4"/>
      <c r="Q696" s="6"/>
      <c r="R696" s="6"/>
      <c r="S696" s="6"/>
      <c r="T696" s="6"/>
      <c r="U696" s="6"/>
      <c r="V696" s="6"/>
      <c r="W696" s="6"/>
      <c r="X696" s="6"/>
      <c r="Y696" s="6"/>
      <c r="Z696" s="6"/>
    </row>
    <row r="697" spans="1:26" ht="15.75" customHeight="1" x14ac:dyDescent="0.25">
      <c r="A697" s="6"/>
      <c r="B697" s="6"/>
      <c r="C697" s="7"/>
      <c r="D697" s="6"/>
      <c r="E697" s="6"/>
      <c r="F697" s="6"/>
      <c r="G697" s="6"/>
      <c r="H697" s="6"/>
      <c r="I697" s="6"/>
      <c r="J697" s="6"/>
      <c r="K697" s="6"/>
      <c r="L697" s="6"/>
      <c r="M697" s="6"/>
      <c r="N697" s="6"/>
      <c r="O697" s="6"/>
      <c r="P697" s="4"/>
      <c r="Q697" s="6"/>
      <c r="R697" s="6"/>
      <c r="S697" s="6"/>
      <c r="T697" s="6"/>
      <c r="U697" s="6"/>
      <c r="V697" s="6"/>
      <c r="W697" s="6"/>
      <c r="X697" s="6"/>
      <c r="Y697" s="6"/>
      <c r="Z697" s="6"/>
    </row>
    <row r="698" spans="1:26" ht="15.75" customHeight="1" x14ac:dyDescent="0.25">
      <c r="A698" s="6"/>
      <c r="B698" s="6"/>
      <c r="C698" s="7"/>
      <c r="D698" s="6"/>
      <c r="E698" s="6"/>
      <c r="F698" s="6"/>
      <c r="G698" s="6"/>
      <c r="H698" s="6"/>
      <c r="I698" s="6"/>
      <c r="J698" s="6"/>
      <c r="K698" s="6"/>
      <c r="L698" s="6"/>
      <c r="M698" s="6"/>
      <c r="N698" s="6"/>
      <c r="O698" s="6"/>
      <c r="P698" s="4"/>
      <c r="Q698" s="6"/>
      <c r="R698" s="6"/>
      <c r="S698" s="6"/>
      <c r="T698" s="6"/>
      <c r="U698" s="6"/>
      <c r="V698" s="6"/>
      <c r="W698" s="6"/>
      <c r="X698" s="6"/>
      <c r="Y698" s="6"/>
      <c r="Z698" s="6"/>
    </row>
    <row r="699" spans="1:26" ht="15.75" customHeight="1" x14ac:dyDescent="0.25">
      <c r="A699" s="6"/>
      <c r="B699" s="6"/>
      <c r="C699" s="7"/>
      <c r="D699" s="6"/>
      <c r="E699" s="6"/>
      <c r="F699" s="6"/>
      <c r="G699" s="6"/>
      <c r="H699" s="6"/>
      <c r="I699" s="6"/>
      <c r="J699" s="6"/>
      <c r="K699" s="6"/>
      <c r="L699" s="6"/>
      <c r="M699" s="6"/>
      <c r="N699" s="6"/>
      <c r="O699" s="6"/>
      <c r="P699" s="4"/>
      <c r="Q699" s="6"/>
      <c r="R699" s="6"/>
      <c r="S699" s="6"/>
      <c r="T699" s="6"/>
      <c r="U699" s="6"/>
      <c r="V699" s="6"/>
      <c r="W699" s="6"/>
      <c r="X699" s="6"/>
      <c r="Y699" s="6"/>
      <c r="Z699" s="6"/>
    </row>
    <row r="700" spans="1:26" ht="15.75" customHeight="1" x14ac:dyDescent="0.25">
      <c r="A700" s="6"/>
      <c r="B700" s="6"/>
      <c r="C700" s="7"/>
      <c r="D700" s="6"/>
      <c r="E700" s="6"/>
      <c r="F700" s="6"/>
      <c r="G700" s="6"/>
      <c r="H700" s="6"/>
      <c r="I700" s="6"/>
      <c r="J700" s="6"/>
      <c r="K700" s="6"/>
      <c r="L700" s="6"/>
      <c r="M700" s="6"/>
      <c r="N700" s="6"/>
      <c r="O700" s="6"/>
      <c r="P700" s="4"/>
      <c r="Q700" s="6"/>
      <c r="R700" s="6"/>
      <c r="S700" s="6"/>
      <c r="T700" s="6"/>
      <c r="U700" s="6"/>
      <c r="V700" s="6"/>
      <c r="W700" s="6"/>
      <c r="X700" s="6"/>
      <c r="Y700" s="6"/>
      <c r="Z700" s="6"/>
    </row>
    <row r="701" spans="1:26" ht="15.75" customHeight="1" x14ac:dyDescent="0.25">
      <c r="A701" s="6"/>
      <c r="B701" s="6"/>
      <c r="C701" s="7"/>
      <c r="D701" s="6"/>
      <c r="E701" s="6"/>
      <c r="F701" s="6"/>
      <c r="G701" s="6"/>
      <c r="H701" s="6"/>
      <c r="I701" s="6"/>
      <c r="J701" s="6"/>
      <c r="K701" s="6"/>
      <c r="L701" s="6"/>
      <c r="M701" s="6"/>
      <c r="N701" s="6"/>
      <c r="O701" s="6"/>
      <c r="P701" s="4"/>
      <c r="Q701" s="6"/>
      <c r="R701" s="6"/>
      <c r="S701" s="6"/>
      <c r="T701" s="6"/>
      <c r="U701" s="6"/>
      <c r="V701" s="6"/>
      <c r="W701" s="6"/>
      <c r="X701" s="6"/>
      <c r="Y701" s="6"/>
      <c r="Z701" s="6"/>
    </row>
    <row r="702" spans="1:26" ht="15.75" customHeight="1" x14ac:dyDescent="0.25">
      <c r="A702" s="6"/>
      <c r="B702" s="6"/>
      <c r="C702" s="7"/>
      <c r="D702" s="6"/>
      <c r="E702" s="6"/>
      <c r="F702" s="6"/>
      <c r="G702" s="6"/>
      <c r="H702" s="6"/>
      <c r="I702" s="6"/>
      <c r="J702" s="6"/>
      <c r="K702" s="6"/>
      <c r="L702" s="6"/>
      <c r="M702" s="6"/>
      <c r="N702" s="6"/>
      <c r="O702" s="6"/>
      <c r="P702" s="4"/>
      <c r="Q702" s="6"/>
      <c r="R702" s="6"/>
      <c r="S702" s="6"/>
      <c r="T702" s="6"/>
      <c r="U702" s="6"/>
      <c r="V702" s="6"/>
      <c r="W702" s="6"/>
      <c r="X702" s="6"/>
      <c r="Y702" s="6"/>
      <c r="Z702" s="6"/>
    </row>
    <row r="703" spans="1:26" ht="15.75" customHeight="1" x14ac:dyDescent="0.25">
      <c r="A703" s="6"/>
      <c r="B703" s="6"/>
      <c r="C703" s="7"/>
      <c r="D703" s="6"/>
      <c r="E703" s="6"/>
      <c r="F703" s="6"/>
      <c r="G703" s="6"/>
      <c r="H703" s="6"/>
      <c r="I703" s="6"/>
      <c r="J703" s="6"/>
      <c r="K703" s="6"/>
      <c r="L703" s="6"/>
      <c r="M703" s="6"/>
      <c r="N703" s="6"/>
      <c r="O703" s="6"/>
      <c r="P703" s="4"/>
      <c r="Q703" s="6"/>
      <c r="R703" s="6"/>
      <c r="S703" s="6"/>
      <c r="T703" s="6"/>
      <c r="U703" s="6"/>
      <c r="V703" s="6"/>
      <c r="W703" s="6"/>
      <c r="X703" s="6"/>
      <c r="Y703" s="6"/>
      <c r="Z703" s="6"/>
    </row>
    <row r="704" spans="1:26" ht="15.75" customHeight="1" x14ac:dyDescent="0.25">
      <c r="A704" s="6"/>
      <c r="B704" s="6"/>
      <c r="C704" s="7"/>
      <c r="D704" s="6"/>
      <c r="E704" s="6"/>
      <c r="F704" s="6"/>
      <c r="G704" s="6"/>
      <c r="H704" s="6"/>
      <c r="I704" s="6"/>
      <c r="J704" s="6"/>
      <c r="K704" s="6"/>
      <c r="L704" s="6"/>
      <c r="M704" s="6"/>
      <c r="N704" s="6"/>
      <c r="O704" s="6"/>
      <c r="P704" s="4"/>
      <c r="Q704" s="6"/>
      <c r="R704" s="6"/>
      <c r="S704" s="6"/>
      <c r="T704" s="6"/>
      <c r="U704" s="6"/>
      <c r="V704" s="6"/>
      <c r="W704" s="6"/>
      <c r="X704" s="6"/>
      <c r="Y704" s="6"/>
      <c r="Z704" s="6"/>
    </row>
    <row r="705" spans="1:26" ht="15.75" customHeight="1" x14ac:dyDescent="0.25">
      <c r="A705" s="6"/>
      <c r="B705" s="6"/>
      <c r="C705" s="7"/>
      <c r="D705" s="6"/>
      <c r="E705" s="6"/>
      <c r="F705" s="6"/>
      <c r="G705" s="6"/>
      <c r="H705" s="6"/>
      <c r="I705" s="6"/>
      <c r="J705" s="6"/>
      <c r="K705" s="6"/>
      <c r="L705" s="6"/>
      <c r="M705" s="6"/>
      <c r="N705" s="6"/>
      <c r="O705" s="6"/>
      <c r="P705" s="4"/>
      <c r="Q705" s="6"/>
      <c r="R705" s="6"/>
      <c r="S705" s="6"/>
      <c r="T705" s="6"/>
      <c r="U705" s="6"/>
      <c r="V705" s="6"/>
      <c r="W705" s="6"/>
      <c r="X705" s="6"/>
      <c r="Y705" s="6"/>
      <c r="Z705" s="6"/>
    </row>
    <row r="706" spans="1:26" ht="15.75" customHeight="1" x14ac:dyDescent="0.25">
      <c r="A706" s="6"/>
      <c r="B706" s="6"/>
      <c r="C706" s="7"/>
      <c r="D706" s="6"/>
      <c r="E706" s="6"/>
      <c r="F706" s="6"/>
      <c r="G706" s="6"/>
      <c r="H706" s="6"/>
      <c r="I706" s="6"/>
      <c r="J706" s="6"/>
      <c r="K706" s="6"/>
      <c r="L706" s="6"/>
      <c r="M706" s="6"/>
      <c r="N706" s="6"/>
      <c r="O706" s="6"/>
      <c r="P706" s="4"/>
      <c r="Q706" s="6"/>
      <c r="R706" s="6"/>
      <c r="S706" s="6"/>
      <c r="T706" s="6"/>
      <c r="U706" s="6"/>
      <c r="V706" s="6"/>
      <c r="W706" s="6"/>
      <c r="X706" s="6"/>
      <c r="Y706" s="6"/>
      <c r="Z706" s="6"/>
    </row>
    <row r="707" spans="1:26" ht="15.75" customHeight="1" x14ac:dyDescent="0.25">
      <c r="A707" s="6"/>
      <c r="B707" s="6"/>
      <c r="C707" s="7"/>
      <c r="D707" s="6"/>
      <c r="E707" s="6"/>
      <c r="F707" s="6"/>
      <c r="G707" s="6"/>
      <c r="H707" s="6"/>
      <c r="I707" s="6"/>
      <c r="J707" s="6"/>
      <c r="K707" s="6"/>
      <c r="L707" s="6"/>
      <c r="M707" s="6"/>
      <c r="N707" s="6"/>
      <c r="O707" s="6"/>
      <c r="P707" s="4"/>
      <c r="Q707" s="6"/>
      <c r="R707" s="6"/>
      <c r="S707" s="6"/>
      <c r="T707" s="6"/>
      <c r="U707" s="6"/>
      <c r="V707" s="6"/>
      <c r="W707" s="6"/>
      <c r="X707" s="6"/>
      <c r="Y707" s="6"/>
      <c r="Z707" s="6"/>
    </row>
    <row r="708" spans="1:26" ht="15.75" customHeight="1" x14ac:dyDescent="0.25">
      <c r="A708" s="6"/>
      <c r="B708" s="6"/>
      <c r="C708" s="7"/>
      <c r="D708" s="6"/>
      <c r="E708" s="6"/>
      <c r="F708" s="6"/>
      <c r="G708" s="6"/>
      <c r="H708" s="6"/>
      <c r="I708" s="6"/>
      <c r="J708" s="6"/>
      <c r="K708" s="6"/>
      <c r="L708" s="6"/>
      <c r="M708" s="6"/>
      <c r="N708" s="6"/>
      <c r="O708" s="6"/>
      <c r="P708" s="4"/>
      <c r="Q708" s="6"/>
      <c r="R708" s="6"/>
      <c r="S708" s="6"/>
      <c r="T708" s="6"/>
      <c r="U708" s="6"/>
      <c r="V708" s="6"/>
      <c r="W708" s="6"/>
      <c r="X708" s="6"/>
      <c r="Y708" s="6"/>
      <c r="Z708" s="6"/>
    </row>
    <row r="709" spans="1:26" ht="15.75" customHeight="1" x14ac:dyDescent="0.25">
      <c r="A709" s="6"/>
      <c r="B709" s="6"/>
      <c r="C709" s="7"/>
      <c r="D709" s="6"/>
      <c r="E709" s="6"/>
      <c r="F709" s="6"/>
      <c r="G709" s="6"/>
      <c r="H709" s="6"/>
      <c r="I709" s="6"/>
      <c r="J709" s="6"/>
      <c r="K709" s="6"/>
      <c r="L709" s="6"/>
      <c r="M709" s="6"/>
      <c r="N709" s="6"/>
      <c r="O709" s="6"/>
      <c r="P709" s="4"/>
      <c r="Q709" s="6"/>
      <c r="R709" s="6"/>
      <c r="S709" s="6"/>
      <c r="T709" s="6"/>
      <c r="U709" s="6"/>
      <c r="V709" s="6"/>
      <c r="W709" s="6"/>
      <c r="X709" s="6"/>
      <c r="Y709" s="6"/>
      <c r="Z709" s="6"/>
    </row>
    <row r="710" spans="1:26" ht="15.75" customHeight="1" x14ac:dyDescent="0.25">
      <c r="A710" s="6"/>
      <c r="B710" s="6"/>
      <c r="C710" s="7"/>
      <c r="D710" s="6"/>
      <c r="E710" s="6"/>
      <c r="F710" s="6"/>
      <c r="G710" s="6"/>
      <c r="H710" s="6"/>
      <c r="I710" s="6"/>
      <c r="J710" s="6"/>
      <c r="K710" s="6"/>
      <c r="L710" s="6"/>
      <c r="M710" s="6"/>
      <c r="N710" s="6"/>
      <c r="O710" s="6"/>
      <c r="P710" s="4"/>
      <c r="Q710" s="6"/>
      <c r="R710" s="6"/>
      <c r="S710" s="6"/>
      <c r="T710" s="6"/>
      <c r="U710" s="6"/>
      <c r="V710" s="6"/>
      <c r="W710" s="6"/>
      <c r="X710" s="6"/>
      <c r="Y710" s="6"/>
      <c r="Z710" s="6"/>
    </row>
    <row r="711" spans="1:26" ht="15.75" customHeight="1" x14ac:dyDescent="0.25">
      <c r="A711" s="6"/>
      <c r="B711" s="6"/>
      <c r="C711" s="7"/>
      <c r="D711" s="6"/>
      <c r="E711" s="6"/>
      <c r="F711" s="6"/>
      <c r="G711" s="6"/>
      <c r="H711" s="6"/>
      <c r="I711" s="6"/>
      <c r="J711" s="6"/>
      <c r="K711" s="6"/>
      <c r="L711" s="6"/>
      <c r="M711" s="6"/>
      <c r="N711" s="6"/>
      <c r="O711" s="6"/>
      <c r="P711" s="4"/>
      <c r="Q711" s="6"/>
      <c r="R711" s="6"/>
      <c r="S711" s="6"/>
      <c r="T711" s="6"/>
      <c r="U711" s="6"/>
      <c r="V711" s="6"/>
      <c r="W711" s="6"/>
      <c r="X711" s="6"/>
      <c r="Y711" s="6"/>
      <c r="Z711" s="6"/>
    </row>
    <row r="712" spans="1:26" ht="15.75" customHeight="1" x14ac:dyDescent="0.25">
      <c r="A712" s="6"/>
      <c r="B712" s="6"/>
      <c r="C712" s="7"/>
      <c r="D712" s="6"/>
      <c r="E712" s="6"/>
      <c r="F712" s="6"/>
      <c r="G712" s="6"/>
      <c r="H712" s="6"/>
      <c r="I712" s="6"/>
      <c r="J712" s="6"/>
      <c r="K712" s="6"/>
      <c r="L712" s="6"/>
      <c r="M712" s="6"/>
      <c r="N712" s="6"/>
      <c r="O712" s="6"/>
      <c r="P712" s="4"/>
      <c r="Q712" s="6"/>
      <c r="R712" s="6"/>
      <c r="S712" s="6"/>
      <c r="T712" s="6"/>
      <c r="U712" s="6"/>
      <c r="V712" s="6"/>
      <c r="W712" s="6"/>
      <c r="X712" s="6"/>
      <c r="Y712" s="6"/>
      <c r="Z712" s="6"/>
    </row>
    <row r="713" spans="1:26" ht="15.75" customHeight="1" x14ac:dyDescent="0.25">
      <c r="A713" s="6"/>
      <c r="B713" s="6"/>
      <c r="C713" s="7"/>
      <c r="D713" s="6"/>
      <c r="E713" s="6"/>
      <c r="F713" s="6"/>
      <c r="G713" s="6"/>
      <c r="H713" s="6"/>
      <c r="I713" s="6"/>
      <c r="J713" s="6"/>
      <c r="K713" s="6"/>
      <c r="L713" s="6"/>
      <c r="M713" s="6"/>
      <c r="N713" s="6"/>
      <c r="O713" s="6"/>
      <c r="P713" s="4"/>
      <c r="Q713" s="6"/>
      <c r="R713" s="6"/>
      <c r="S713" s="6"/>
      <c r="T713" s="6"/>
      <c r="U713" s="6"/>
      <c r="V713" s="6"/>
      <c r="W713" s="6"/>
      <c r="X713" s="6"/>
      <c r="Y713" s="6"/>
      <c r="Z713" s="6"/>
    </row>
    <row r="714" spans="1:26" ht="15.75" customHeight="1" x14ac:dyDescent="0.25">
      <c r="A714" s="6"/>
      <c r="B714" s="6"/>
      <c r="C714" s="7"/>
      <c r="D714" s="6"/>
      <c r="E714" s="6"/>
      <c r="F714" s="6"/>
      <c r="G714" s="6"/>
      <c r="H714" s="6"/>
      <c r="I714" s="6"/>
      <c r="J714" s="6"/>
      <c r="K714" s="6"/>
      <c r="L714" s="6"/>
      <c r="M714" s="6"/>
      <c r="N714" s="6"/>
      <c r="O714" s="6"/>
      <c r="P714" s="4"/>
      <c r="Q714" s="6"/>
      <c r="R714" s="6"/>
      <c r="S714" s="6"/>
      <c r="T714" s="6"/>
      <c r="U714" s="6"/>
      <c r="V714" s="6"/>
      <c r="W714" s="6"/>
      <c r="X714" s="6"/>
      <c r="Y714" s="6"/>
      <c r="Z714" s="6"/>
    </row>
    <row r="715" spans="1:26" ht="15.75" customHeight="1" x14ac:dyDescent="0.25">
      <c r="A715" s="6"/>
      <c r="B715" s="6"/>
      <c r="C715" s="7"/>
      <c r="D715" s="6"/>
      <c r="E715" s="6"/>
      <c r="F715" s="6"/>
      <c r="G715" s="6"/>
      <c r="H715" s="6"/>
      <c r="I715" s="6"/>
      <c r="J715" s="6"/>
      <c r="K715" s="6"/>
      <c r="L715" s="6"/>
      <c r="M715" s="6"/>
      <c r="N715" s="6"/>
      <c r="O715" s="6"/>
      <c r="P715" s="4"/>
      <c r="Q715" s="6"/>
      <c r="R715" s="6"/>
      <c r="S715" s="6"/>
      <c r="T715" s="6"/>
      <c r="U715" s="6"/>
      <c r="V715" s="6"/>
      <c r="W715" s="6"/>
      <c r="X715" s="6"/>
      <c r="Y715" s="6"/>
      <c r="Z715" s="6"/>
    </row>
    <row r="716" spans="1:26" ht="15.75" customHeight="1" x14ac:dyDescent="0.25">
      <c r="A716" s="6"/>
      <c r="B716" s="6"/>
      <c r="C716" s="7"/>
      <c r="D716" s="6"/>
      <c r="E716" s="6"/>
      <c r="F716" s="6"/>
      <c r="G716" s="6"/>
      <c r="H716" s="6"/>
      <c r="I716" s="6"/>
      <c r="J716" s="6"/>
      <c r="K716" s="6"/>
      <c r="L716" s="6"/>
      <c r="M716" s="6"/>
      <c r="N716" s="6"/>
      <c r="O716" s="6"/>
      <c r="P716" s="4"/>
      <c r="Q716" s="6"/>
      <c r="R716" s="6"/>
      <c r="S716" s="6"/>
      <c r="T716" s="6"/>
      <c r="U716" s="6"/>
      <c r="V716" s="6"/>
      <c r="W716" s="6"/>
      <c r="X716" s="6"/>
      <c r="Y716" s="6"/>
      <c r="Z716" s="6"/>
    </row>
    <row r="717" spans="1:26" ht="15.75" customHeight="1" x14ac:dyDescent="0.25">
      <c r="A717" s="6"/>
      <c r="B717" s="6"/>
      <c r="C717" s="7"/>
      <c r="D717" s="6"/>
      <c r="E717" s="6"/>
      <c r="F717" s="6"/>
      <c r="G717" s="6"/>
      <c r="H717" s="6"/>
      <c r="I717" s="6"/>
      <c r="J717" s="6"/>
      <c r="K717" s="6"/>
      <c r="L717" s="6"/>
      <c r="M717" s="6"/>
      <c r="N717" s="6"/>
      <c r="O717" s="6"/>
      <c r="P717" s="4"/>
      <c r="Q717" s="6"/>
      <c r="R717" s="6"/>
      <c r="S717" s="6"/>
      <c r="T717" s="6"/>
      <c r="U717" s="6"/>
      <c r="V717" s="6"/>
      <c r="W717" s="6"/>
      <c r="X717" s="6"/>
      <c r="Y717" s="6"/>
      <c r="Z717" s="6"/>
    </row>
    <row r="718" spans="1:26" ht="15.75" customHeight="1" x14ac:dyDescent="0.25">
      <c r="A718" s="6"/>
      <c r="B718" s="6"/>
      <c r="C718" s="7"/>
      <c r="D718" s="6"/>
      <c r="E718" s="6"/>
      <c r="F718" s="6"/>
      <c r="G718" s="6"/>
      <c r="H718" s="6"/>
      <c r="I718" s="6"/>
      <c r="J718" s="6"/>
      <c r="K718" s="6"/>
      <c r="L718" s="6"/>
      <c r="M718" s="6"/>
      <c r="N718" s="6"/>
      <c r="O718" s="6"/>
      <c r="P718" s="4"/>
      <c r="Q718" s="6"/>
      <c r="R718" s="6"/>
      <c r="S718" s="6"/>
      <c r="T718" s="6"/>
      <c r="U718" s="6"/>
      <c r="V718" s="6"/>
      <c r="W718" s="6"/>
      <c r="X718" s="6"/>
      <c r="Y718" s="6"/>
      <c r="Z718" s="6"/>
    </row>
    <row r="719" spans="1:26" ht="15.75" customHeight="1" x14ac:dyDescent="0.25">
      <c r="A719" s="6"/>
      <c r="B719" s="6"/>
      <c r="C719" s="7"/>
      <c r="D719" s="6"/>
      <c r="E719" s="6"/>
      <c r="F719" s="6"/>
      <c r="G719" s="6"/>
      <c r="H719" s="6"/>
      <c r="I719" s="6"/>
      <c r="J719" s="6"/>
      <c r="K719" s="6"/>
      <c r="L719" s="6"/>
      <c r="M719" s="6"/>
      <c r="N719" s="6"/>
      <c r="O719" s="6"/>
      <c r="P719" s="4"/>
      <c r="Q719" s="6"/>
      <c r="R719" s="6"/>
      <c r="S719" s="6"/>
      <c r="T719" s="6"/>
      <c r="U719" s="6"/>
      <c r="V719" s="6"/>
      <c r="W719" s="6"/>
      <c r="X719" s="6"/>
      <c r="Y719" s="6"/>
      <c r="Z719" s="6"/>
    </row>
    <row r="720" spans="1:26" ht="15.75" customHeight="1" x14ac:dyDescent="0.25">
      <c r="A720" s="6"/>
      <c r="B720" s="6"/>
      <c r="C720" s="7"/>
      <c r="D720" s="6"/>
      <c r="E720" s="6"/>
      <c r="F720" s="6"/>
      <c r="G720" s="6"/>
      <c r="H720" s="6"/>
      <c r="I720" s="6"/>
      <c r="J720" s="6"/>
      <c r="K720" s="6"/>
      <c r="L720" s="6"/>
      <c r="M720" s="6"/>
      <c r="N720" s="6"/>
      <c r="O720" s="6"/>
      <c r="P720" s="4"/>
      <c r="Q720" s="6"/>
      <c r="R720" s="6"/>
      <c r="S720" s="6"/>
      <c r="T720" s="6"/>
      <c r="U720" s="6"/>
      <c r="V720" s="6"/>
      <c r="W720" s="6"/>
      <c r="X720" s="6"/>
      <c r="Y720" s="6"/>
      <c r="Z720" s="6"/>
    </row>
    <row r="721" spans="1:26" ht="15.75" customHeight="1" x14ac:dyDescent="0.25">
      <c r="A721" s="6"/>
      <c r="B721" s="6"/>
      <c r="C721" s="7"/>
      <c r="D721" s="6"/>
      <c r="E721" s="6"/>
      <c r="F721" s="6"/>
      <c r="G721" s="6"/>
      <c r="H721" s="6"/>
      <c r="I721" s="6"/>
      <c r="J721" s="6"/>
      <c r="K721" s="6"/>
      <c r="L721" s="6"/>
      <c r="M721" s="6"/>
      <c r="N721" s="6"/>
      <c r="O721" s="6"/>
      <c r="P721" s="4"/>
      <c r="Q721" s="6"/>
      <c r="R721" s="6"/>
      <c r="S721" s="6"/>
      <c r="T721" s="6"/>
      <c r="U721" s="6"/>
      <c r="V721" s="6"/>
      <c r="W721" s="6"/>
      <c r="X721" s="6"/>
      <c r="Y721" s="6"/>
      <c r="Z721" s="6"/>
    </row>
    <row r="722" spans="1:26" ht="15.75" customHeight="1" x14ac:dyDescent="0.25">
      <c r="A722" s="6"/>
      <c r="B722" s="6"/>
      <c r="C722" s="7"/>
      <c r="D722" s="6"/>
      <c r="E722" s="6"/>
      <c r="F722" s="6"/>
      <c r="G722" s="6"/>
      <c r="H722" s="6"/>
      <c r="I722" s="6"/>
      <c r="J722" s="6"/>
      <c r="K722" s="6"/>
      <c r="L722" s="6"/>
      <c r="M722" s="6"/>
      <c r="N722" s="6"/>
      <c r="O722" s="6"/>
      <c r="P722" s="4"/>
      <c r="Q722" s="6"/>
      <c r="R722" s="6"/>
      <c r="S722" s="6"/>
      <c r="T722" s="6"/>
      <c r="U722" s="6"/>
      <c r="V722" s="6"/>
      <c r="W722" s="6"/>
      <c r="X722" s="6"/>
      <c r="Y722" s="6"/>
      <c r="Z722" s="6"/>
    </row>
    <row r="723" spans="1:26" ht="15.75" customHeight="1" x14ac:dyDescent="0.25">
      <c r="A723" s="6"/>
      <c r="B723" s="6"/>
      <c r="C723" s="7"/>
      <c r="D723" s="6"/>
      <c r="E723" s="6"/>
      <c r="F723" s="6"/>
      <c r="G723" s="6"/>
      <c r="H723" s="6"/>
      <c r="I723" s="6"/>
      <c r="J723" s="6"/>
      <c r="K723" s="6"/>
      <c r="L723" s="6"/>
      <c r="M723" s="6"/>
      <c r="N723" s="6"/>
      <c r="O723" s="6"/>
      <c r="P723" s="4"/>
      <c r="Q723" s="6"/>
      <c r="R723" s="6"/>
      <c r="S723" s="6"/>
      <c r="T723" s="6"/>
      <c r="U723" s="6"/>
      <c r="V723" s="6"/>
      <c r="W723" s="6"/>
      <c r="X723" s="6"/>
      <c r="Y723" s="6"/>
      <c r="Z723" s="6"/>
    </row>
    <row r="724" spans="1:26" ht="15.75" customHeight="1" x14ac:dyDescent="0.25">
      <c r="A724" s="6"/>
      <c r="B724" s="6"/>
      <c r="C724" s="7"/>
      <c r="D724" s="6"/>
      <c r="E724" s="6"/>
      <c r="F724" s="6"/>
      <c r="G724" s="6"/>
      <c r="H724" s="6"/>
      <c r="I724" s="6"/>
      <c r="J724" s="6"/>
      <c r="K724" s="6"/>
      <c r="L724" s="6"/>
      <c r="M724" s="6"/>
      <c r="N724" s="6"/>
      <c r="O724" s="6"/>
      <c r="P724" s="4"/>
      <c r="Q724" s="6"/>
      <c r="R724" s="6"/>
      <c r="S724" s="6"/>
      <c r="T724" s="6"/>
      <c r="U724" s="6"/>
      <c r="V724" s="6"/>
      <c r="W724" s="6"/>
      <c r="X724" s="6"/>
      <c r="Y724" s="6"/>
      <c r="Z724" s="6"/>
    </row>
    <row r="725" spans="1:26" ht="15.75" customHeight="1" x14ac:dyDescent="0.25">
      <c r="A725" s="6"/>
      <c r="B725" s="6"/>
      <c r="C725" s="7"/>
      <c r="D725" s="6"/>
      <c r="E725" s="6"/>
      <c r="F725" s="6"/>
      <c r="G725" s="6"/>
      <c r="H725" s="6"/>
      <c r="I725" s="6"/>
      <c r="J725" s="6"/>
      <c r="K725" s="6"/>
      <c r="L725" s="6"/>
      <c r="M725" s="6"/>
      <c r="N725" s="6"/>
      <c r="O725" s="6"/>
      <c r="P725" s="4"/>
      <c r="Q725" s="6"/>
      <c r="R725" s="6"/>
      <c r="S725" s="6"/>
      <c r="T725" s="6"/>
      <c r="U725" s="6"/>
      <c r="V725" s="6"/>
      <c r="W725" s="6"/>
      <c r="X725" s="6"/>
      <c r="Y725" s="6"/>
      <c r="Z725" s="6"/>
    </row>
    <row r="726" spans="1:26" ht="15.75" customHeight="1" x14ac:dyDescent="0.25">
      <c r="A726" s="6"/>
      <c r="B726" s="6"/>
      <c r="C726" s="7"/>
      <c r="D726" s="6"/>
      <c r="E726" s="6"/>
      <c r="F726" s="6"/>
      <c r="G726" s="6"/>
      <c r="H726" s="6"/>
      <c r="I726" s="6"/>
      <c r="J726" s="6"/>
      <c r="K726" s="6"/>
      <c r="L726" s="6"/>
      <c r="M726" s="6"/>
      <c r="N726" s="6"/>
      <c r="O726" s="6"/>
      <c r="P726" s="4"/>
      <c r="Q726" s="6"/>
      <c r="R726" s="6"/>
      <c r="S726" s="6"/>
      <c r="T726" s="6"/>
      <c r="U726" s="6"/>
      <c r="V726" s="6"/>
      <c r="W726" s="6"/>
      <c r="X726" s="6"/>
      <c r="Y726" s="6"/>
      <c r="Z726" s="6"/>
    </row>
    <row r="727" spans="1:26" ht="15.75" customHeight="1" x14ac:dyDescent="0.25">
      <c r="A727" s="6"/>
      <c r="B727" s="6"/>
      <c r="C727" s="7"/>
      <c r="D727" s="6"/>
      <c r="E727" s="6"/>
      <c r="F727" s="6"/>
      <c r="G727" s="6"/>
      <c r="H727" s="6"/>
      <c r="I727" s="6"/>
      <c r="J727" s="6"/>
      <c r="K727" s="6"/>
      <c r="L727" s="6"/>
      <c r="M727" s="6"/>
      <c r="N727" s="6"/>
      <c r="O727" s="6"/>
      <c r="P727" s="4"/>
      <c r="Q727" s="6"/>
      <c r="R727" s="6"/>
      <c r="S727" s="6"/>
      <c r="T727" s="6"/>
      <c r="U727" s="6"/>
      <c r="V727" s="6"/>
      <c r="W727" s="6"/>
      <c r="X727" s="6"/>
      <c r="Y727" s="6"/>
      <c r="Z727" s="6"/>
    </row>
    <row r="728" spans="1:26" ht="15.75" customHeight="1" x14ac:dyDescent="0.25">
      <c r="A728" s="6"/>
      <c r="B728" s="6"/>
      <c r="C728" s="7"/>
      <c r="D728" s="6"/>
      <c r="E728" s="6"/>
      <c r="F728" s="6"/>
      <c r="G728" s="6"/>
      <c r="H728" s="6"/>
      <c r="I728" s="6"/>
      <c r="J728" s="6"/>
      <c r="K728" s="6"/>
      <c r="L728" s="6"/>
      <c r="M728" s="6"/>
      <c r="N728" s="6"/>
      <c r="O728" s="6"/>
      <c r="P728" s="4"/>
      <c r="Q728" s="6"/>
      <c r="R728" s="6"/>
      <c r="S728" s="6"/>
      <c r="T728" s="6"/>
      <c r="U728" s="6"/>
      <c r="V728" s="6"/>
      <c r="W728" s="6"/>
      <c r="X728" s="6"/>
      <c r="Y728" s="6"/>
      <c r="Z728" s="6"/>
    </row>
    <row r="729" spans="1:26" ht="15.75" customHeight="1" x14ac:dyDescent="0.25">
      <c r="A729" s="6"/>
      <c r="B729" s="6"/>
      <c r="C729" s="7"/>
      <c r="D729" s="6"/>
      <c r="E729" s="6"/>
      <c r="F729" s="6"/>
      <c r="G729" s="6"/>
      <c r="H729" s="6"/>
      <c r="I729" s="6"/>
      <c r="J729" s="6"/>
      <c r="K729" s="6"/>
      <c r="L729" s="6"/>
      <c r="M729" s="6"/>
      <c r="N729" s="6"/>
      <c r="O729" s="6"/>
      <c r="P729" s="4"/>
      <c r="Q729" s="6"/>
      <c r="R729" s="6"/>
      <c r="S729" s="6"/>
      <c r="T729" s="6"/>
      <c r="U729" s="6"/>
      <c r="V729" s="6"/>
      <c r="W729" s="6"/>
      <c r="X729" s="6"/>
      <c r="Y729" s="6"/>
      <c r="Z729" s="6"/>
    </row>
    <row r="730" spans="1:26" ht="15.75" customHeight="1" x14ac:dyDescent="0.25">
      <c r="A730" s="6"/>
      <c r="B730" s="6"/>
      <c r="C730" s="7"/>
      <c r="D730" s="6"/>
      <c r="E730" s="6"/>
      <c r="F730" s="6"/>
      <c r="G730" s="6"/>
      <c r="H730" s="6"/>
      <c r="I730" s="6"/>
      <c r="J730" s="6"/>
      <c r="K730" s="6"/>
      <c r="L730" s="6"/>
      <c r="M730" s="6"/>
      <c r="N730" s="6"/>
      <c r="O730" s="6"/>
      <c r="P730" s="4"/>
      <c r="Q730" s="6"/>
      <c r="R730" s="6"/>
      <c r="S730" s="6"/>
      <c r="T730" s="6"/>
      <c r="U730" s="6"/>
      <c r="V730" s="6"/>
      <c r="W730" s="6"/>
      <c r="X730" s="6"/>
      <c r="Y730" s="6"/>
      <c r="Z730" s="6"/>
    </row>
    <row r="731" spans="1:26" ht="15.75" customHeight="1" x14ac:dyDescent="0.25">
      <c r="A731" s="6"/>
      <c r="B731" s="6"/>
      <c r="C731" s="7"/>
      <c r="D731" s="6"/>
      <c r="E731" s="6"/>
      <c r="F731" s="6"/>
      <c r="G731" s="6"/>
      <c r="H731" s="6"/>
      <c r="I731" s="6"/>
      <c r="J731" s="6"/>
      <c r="K731" s="6"/>
      <c r="L731" s="6"/>
      <c r="M731" s="6"/>
      <c r="N731" s="6"/>
      <c r="O731" s="6"/>
      <c r="P731" s="4"/>
      <c r="Q731" s="6"/>
      <c r="R731" s="6"/>
      <c r="S731" s="6"/>
      <c r="T731" s="6"/>
      <c r="U731" s="6"/>
      <c r="V731" s="6"/>
      <c r="W731" s="6"/>
      <c r="X731" s="6"/>
      <c r="Y731" s="6"/>
      <c r="Z731" s="6"/>
    </row>
    <row r="732" spans="1:26" ht="15.75" customHeight="1" x14ac:dyDescent="0.25">
      <c r="A732" s="6"/>
      <c r="B732" s="6"/>
      <c r="C732" s="7"/>
      <c r="D732" s="6"/>
      <c r="E732" s="6"/>
      <c r="F732" s="6"/>
      <c r="G732" s="6"/>
      <c r="H732" s="6"/>
      <c r="I732" s="6"/>
      <c r="J732" s="6"/>
      <c r="K732" s="6"/>
      <c r="L732" s="6"/>
      <c r="M732" s="6"/>
      <c r="N732" s="6"/>
      <c r="O732" s="6"/>
      <c r="P732" s="4"/>
      <c r="Q732" s="6"/>
      <c r="R732" s="6"/>
      <c r="S732" s="6"/>
      <c r="T732" s="6"/>
      <c r="U732" s="6"/>
      <c r="V732" s="6"/>
      <c r="W732" s="6"/>
      <c r="X732" s="6"/>
      <c r="Y732" s="6"/>
      <c r="Z732" s="6"/>
    </row>
    <row r="733" spans="1:26" ht="15.75" customHeight="1" x14ac:dyDescent="0.25">
      <c r="A733" s="6"/>
      <c r="B733" s="6"/>
      <c r="C733" s="7"/>
      <c r="D733" s="6"/>
      <c r="E733" s="6"/>
      <c r="F733" s="6"/>
      <c r="G733" s="6"/>
      <c r="H733" s="6"/>
      <c r="I733" s="6"/>
      <c r="J733" s="6"/>
      <c r="K733" s="6"/>
      <c r="L733" s="6"/>
      <c r="M733" s="6"/>
      <c r="N733" s="6"/>
      <c r="O733" s="6"/>
      <c r="P733" s="4"/>
      <c r="Q733" s="6"/>
      <c r="R733" s="6"/>
      <c r="S733" s="6"/>
      <c r="T733" s="6"/>
      <c r="U733" s="6"/>
      <c r="V733" s="6"/>
      <c r="W733" s="6"/>
      <c r="X733" s="6"/>
      <c r="Y733" s="6"/>
      <c r="Z733" s="6"/>
    </row>
    <row r="734" spans="1:26" ht="15.75" customHeight="1" x14ac:dyDescent="0.25">
      <c r="A734" s="6"/>
      <c r="B734" s="6"/>
      <c r="C734" s="7"/>
      <c r="D734" s="6"/>
      <c r="E734" s="6"/>
      <c r="F734" s="6"/>
      <c r="G734" s="6"/>
      <c r="H734" s="6"/>
      <c r="I734" s="6"/>
      <c r="J734" s="6"/>
      <c r="K734" s="6"/>
      <c r="L734" s="6"/>
      <c r="M734" s="6"/>
      <c r="N734" s="6"/>
      <c r="O734" s="6"/>
      <c r="P734" s="4"/>
      <c r="Q734" s="6"/>
      <c r="R734" s="6"/>
      <c r="S734" s="6"/>
      <c r="T734" s="6"/>
      <c r="U734" s="6"/>
      <c r="V734" s="6"/>
      <c r="W734" s="6"/>
      <c r="X734" s="6"/>
      <c r="Y734" s="6"/>
      <c r="Z734" s="6"/>
    </row>
    <row r="735" spans="1:26" ht="15.75" customHeight="1" x14ac:dyDescent="0.25">
      <c r="A735" s="6"/>
      <c r="B735" s="6"/>
      <c r="C735" s="7"/>
      <c r="D735" s="6"/>
      <c r="E735" s="6"/>
      <c r="F735" s="6"/>
      <c r="G735" s="6"/>
      <c r="H735" s="6"/>
      <c r="I735" s="6"/>
      <c r="J735" s="6"/>
      <c r="K735" s="6"/>
      <c r="L735" s="6"/>
      <c r="M735" s="6"/>
      <c r="N735" s="6"/>
      <c r="O735" s="6"/>
      <c r="P735" s="4"/>
      <c r="Q735" s="6"/>
      <c r="R735" s="6"/>
      <c r="S735" s="6"/>
      <c r="T735" s="6"/>
      <c r="U735" s="6"/>
      <c r="V735" s="6"/>
      <c r="W735" s="6"/>
      <c r="X735" s="6"/>
      <c r="Y735" s="6"/>
      <c r="Z735" s="6"/>
    </row>
    <row r="736" spans="1:26" ht="15.75" customHeight="1" x14ac:dyDescent="0.25">
      <c r="A736" s="6"/>
      <c r="B736" s="6"/>
      <c r="C736" s="7"/>
      <c r="D736" s="6"/>
      <c r="E736" s="6"/>
      <c r="F736" s="6"/>
      <c r="G736" s="6"/>
      <c r="H736" s="6"/>
      <c r="I736" s="6"/>
      <c r="J736" s="6"/>
      <c r="K736" s="6"/>
      <c r="L736" s="6"/>
      <c r="M736" s="6"/>
      <c r="N736" s="6"/>
      <c r="O736" s="6"/>
      <c r="P736" s="4"/>
      <c r="Q736" s="6"/>
      <c r="R736" s="6"/>
      <c r="S736" s="6"/>
      <c r="T736" s="6"/>
      <c r="U736" s="6"/>
      <c r="V736" s="6"/>
      <c r="W736" s="6"/>
      <c r="X736" s="6"/>
      <c r="Y736" s="6"/>
      <c r="Z736" s="6"/>
    </row>
    <row r="737" spans="1:26" ht="15.75" customHeight="1" x14ac:dyDescent="0.25">
      <c r="A737" s="6"/>
      <c r="B737" s="6"/>
      <c r="C737" s="7"/>
      <c r="D737" s="6"/>
      <c r="E737" s="6"/>
      <c r="F737" s="6"/>
      <c r="G737" s="6"/>
      <c r="H737" s="6"/>
      <c r="I737" s="6"/>
      <c r="J737" s="6"/>
      <c r="K737" s="6"/>
      <c r="L737" s="6"/>
      <c r="M737" s="6"/>
      <c r="N737" s="6"/>
      <c r="O737" s="6"/>
      <c r="P737" s="4"/>
      <c r="Q737" s="6"/>
      <c r="R737" s="6"/>
      <c r="S737" s="6"/>
      <c r="T737" s="6"/>
      <c r="U737" s="6"/>
      <c r="V737" s="6"/>
      <c r="W737" s="6"/>
      <c r="X737" s="6"/>
      <c r="Y737" s="6"/>
      <c r="Z737" s="6"/>
    </row>
    <row r="738" spans="1:26" ht="15.75" customHeight="1" x14ac:dyDescent="0.25">
      <c r="A738" s="6"/>
      <c r="B738" s="6"/>
      <c r="C738" s="7"/>
      <c r="D738" s="6"/>
      <c r="E738" s="6"/>
      <c r="F738" s="6"/>
      <c r="G738" s="6"/>
      <c r="H738" s="6"/>
      <c r="I738" s="6"/>
      <c r="J738" s="6"/>
      <c r="K738" s="6"/>
      <c r="L738" s="6"/>
      <c r="M738" s="6"/>
      <c r="N738" s="6"/>
      <c r="O738" s="6"/>
      <c r="P738" s="4"/>
      <c r="Q738" s="6"/>
      <c r="R738" s="6"/>
      <c r="S738" s="6"/>
      <c r="T738" s="6"/>
      <c r="U738" s="6"/>
      <c r="V738" s="6"/>
      <c r="W738" s="6"/>
      <c r="X738" s="6"/>
      <c r="Y738" s="6"/>
      <c r="Z738" s="6"/>
    </row>
    <row r="739" spans="1:26" ht="15.75" customHeight="1" x14ac:dyDescent="0.25">
      <c r="A739" s="6"/>
      <c r="B739" s="6"/>
      <c r="C739" s="7"/>
      <c r="D739" s="6"/>
      <c r="E739" s="6"/>
      <c r="F739" s="6"/>
      <c r="G739" s="6"/>
      <c r="H739" s="6"/>
      <c r="I739" s="6"/>
      <c r="J739" s="6"/>
      <c r="K739" s="6"/>
      <c r="L739" s="6"/>
      <c r="M739" s="6"/>
      <c r="N739" s="6"/>
      <c r="O739" s="6"/>
      <c r="P739" s="4"/>
      <c r="Q739" s="6"/>
      <c r="R739" s="6"/>
      <c r="S739" s="6"/>
      <c r="T739" s="6"/>
      <c r="U739" s="6"/>
      <c r="V739" s="6"/>
      <c r="W739" s="6"/>
      <c r="X739" s="6"/>
      <c r="Y739" s="6"/>
      <c r="Z739" s="6"/>
    </row>
    <row r="740" spans="1:26" ht="15.75" customHeight="1" x14ac:dyDescent="0.25">
      <c r="A740" s="6"/>
      <c r="B740" s="6"/>
      <c r="C740" s="7"/>
      <c r="D740" s="6"/>
      <c r="E740" s="6"/>
      <c r="F740" s="6"/>
      <c r="G740" s="6"/>
      <c r="H740" s="6"/>
      <c r="I740" s="6"/>
      <c r="J740" s="6"/>
      <c r="K740" s="6"/>
      <c r="L740" s="6"/>
      <c r="M740" s="6"/>
      <c r="N740" s="6"/>
      <c r="O740" s="6"/>
      <c r="P740" s="4"/>
      <c r="Q740" s="6"/>
      <c r="R740" s="6"/>
      <c r="S740" s="6"/>
      <c r="T740" s="6"/>
      <c r="U740" s="6"/>
      <c r="V740" s="6"/>
      <c r="W740" s="6"/>
      <c r="X740" s="6"/>
      <c r="Y740" s="6"/>
      <c r="Z740" s="6"/>
    </row>
    <row r="741" spans="1:26" ht="15.75" customHeight="1" x14ac:dyDescent="0.25">
      <c r="A741" s="6"/>
      <c r="B741" s="6"/>
      <c r="C741" s="7"/>
      <c r="D741" s="6"/>
      <c r="E741" s="6"/>
      <c r="F741" s="6"/>
      <c r="G741" s="6"/>
      <c r="H741" s="6"/>
      <c r="I741" s="6"/>
      <c r="J741" s="6"/>
      <c r="K741" s="6"/>
      <c r="L741" s="6"/>
      <c r="M741" s="6"/>
      <c r="N741" s="6"/>
      <c r="O741" s="6"/>
      <c r="P741" s="4"/>
      <c r="Q741" s="6"/>
      <c r="R741" s="6"/>
      <c r="S741" s="6"/>
      <c r="T741" s="6"/>
      <c r="U741" s="6"/>
      <c r="V741" s="6"/>
      <c r="W741" s="6"/>
      <c r="X741" s="6"/>
      <c r="Y741" s="6"/>
      <c r="Z741" s="6"/>
    </row>
    <row r="742" spans="1:26" ht="15.75" customHeight="1" x14ac:dyDescent="0.25">
      <c r="A742" s="6"/>
      <c r="B742" s="6"/>
      <c r="C742" s="7"/>
      <c r="D742" s="6"/>
      <c r="E742" s="6"/>
      <c r="F742" s="6"/>
      <c r="G742" s="6"/>
      <c r="H742" s="6"/>
      <c r="I742" s="6"/>
      <c r="J742" s="6"/>
      <c r="K742" s="6"/>
      <c r="L742" s="6"/>
      <c r="M742" s="6"/>
      <c r="N742" s="6"/>
      <c r="O742" s="6"/>
      <c r="P742" s="4"/>
      <c r="Q742" s="6"/>
      <c r="R742" s="6"/>
      <c r="S742" s="6"/>
      <c r="T742" s="6"/>
      <c r="U742" s="6"/>
      <c r="V742" s="6"/>
      <c r="W742" s="6"/>
      <c r="X742" s="6"/>
      <c r="Y742" s="6"/>
      <c r="Z742" s="6"/>
    </row>
    <row r="743" spans="1:26" ht="15.75" customHeight="1" x14ac:dyDescent="0.25">
      <c r="A743" s="6"/>
      <c r="B743" s="6"/>
      <c r="C743" s="7"/>
      <c r="D743" s="6"/>
      <c r="E743" s="6"/>
      <c r="F743" s="6"/>
      <c r="G743" s="6"/>
      <c r="H743" s="6"/>
      <c r="I743" s="6"/>
      <c r="J743" s="6"/>
      <c r="K743" s="6"/>
      <c r="L743" s="6"/>
      <c r="M743" s="6"/>
      <c r="N743" s="6"/>
      <c r="O743" s="6"/>
      <c r="P743" s="4"/>
      <c r="Q743" s="6"/>
      <c r="R743" s="6"/>
      <c r="S743" s="6"/>
      <c r="T743" s="6"/>
      <c r="U743" s="6"/>
      <c r="V743" s="6"/>
      <c r="W743" s="6"/>
      <c r="X743" s="6"/>
      <c r="Y743" s="6"/>
      <c r="Z743" s="6"/>
    </row>
    <row r="744" spans="1:26" ht="15.75" customHeight="1" x14ac:dyDescent="0.25">
      <c r="A744" s="6"/>
      <c r="B744" s="6"/>
      <c r="C744" s="7"/>
      <c r="D744" s="6"/>
      <c r="E744" s="6"/>
      <c r="F744" s="6"/>
      <c r="G744" s="6"/>
      <c r="H744" s="6"/>
      <c r="I744" s="6"/>
      <c r="J744" s="6"/>
      <c r="K744" s="6"/>
      <c r="L744" s="6"/>
      <c r="M744" s="6"/>
      <c r="N744" s="6"/>
      <c r="O744" s="6"/>
      <c r="P744" s="4"/>
      <c r="Q744" s="6"/>
      <c r="R744" s="6"/>
      <c r="S744" s="6"/>
      <c r="T744" s="6"/>
      <c r="U744" s="6"/>
      <c r="V744" s="6"/>
      <c r="W744" s="6"/>
      <c r="X744" s="6"/>
      <c r="Y744" s="6"/>
      <c r="Z744" s="6"/>
    </row>
    <row r="745" spans="1:26" ht="15.75" customHeight="1" x14ac:dyDescent="0.25">
      <c r="A745" s="6"/>
      <c r="B745" s="6"/>
      <c r="C745" s="7"/>
      <c r="D745" s="6"/>
      <c r="E745" s="6"/>
      <c r="F745" s="6"/>
      <c r="G745" s="6"/>
      <c r="H745" s="6"/>
      <c r="I745" s="6"/>
      <c r="J745" s="6"/>
      <c r="K745" s="6"/>
      <c r="L745" s="6"/>
      <c r="M745" s="6"/>
      <c r="N745" s="6"/>
      <c r="O745" s="6"/>
      <c r="P745" s="4"/>
      <c r="Q745" s="6"/>
      <c r="R745" s="6"/>
      <c r="S745" s="6"/>
      <c r="T745" s="6"/>
      <c r="U745" s="6"/>
      <c r="V745" s="6"/>
      <c r="W745" s="6"/>
      <c r="X745" s="6"/>
      <c r="Y745" s="6"/>
      <c r="Z745" s="6"/>
    </row>
    <row r="746" spans="1:26" ht="15.75" customHeight="1" x14ac:dyDescent="0.25">
      <c r="A746" s="6"/>
      <c r="B746" s="6"/>
      <c r="C746" s="7"/>
      <c r="D746" s="6"/>
      <c r="E746" s="6"/>
      <c r="F746" s="6"/>
      <c r="G746" s="6"/>
      <c r="H746" s="6"/>
      <c r="I746" s="6"/>
      <c r="J746" s="6"/>
      <c r="K746" s="6"/>
      <c r="L746" s="6"/>
      <c r="M746" s="6"/>
      <c r="N746" s="6"/>
      <c r="O746" s="6"/>
      <c r="P746" s="4"/>
      <c r="Q746" s="6"/>
      <c r="R746" s="6"/>
      <c r="S746" s="6"/>
      <c r="T746" s="6"/>
      <c r="U746" s="6"/>
      <c r="V746" s="6"/>
      <c r="W746" s="6"/>
      <c r="X746" s="6"/>
      <c r="Y746" s="6"/>
      <c r="Z746" s="6"/>
    </row>
    <row r="747" spans="1:26" ht="15.75" customHeight="1" x14ac:dyDescent="0.25">
      <c r="A747" s="6"/>
      <c r="B747" s="6"/>
      <c r="C747" s="7"/>
      <c r="D747" s="6"/>
      <c r="E747" s="6"/>
      <c r="F747" s="6"/>
      <c r="G747" s="6"/>
      <c r="H747" s="6"/>
      <c r="I747" s="6"/>
      <c r="J747" s="6"/>
      <c r="K747" s="6"/>
      <c r="L747" s="6"/>
      <c r="M747" s="6"/>
      <c r="N747" s="6"/>
      <c r="O747" s="6"/>
      <c r="P747" s="4"/>
      <c r="Q747" s="6"/>
      <c r="R747" s="6"/>
      <c r="S747" s="6"/>
      <c r="T747" s="6"/>
      <c r="U747" s="6"/>
      <c r="V747" s="6"/>
      <c r="W747" s="6"/>
      <c r="X747" s="6"/>
      <c r="Y747" s="6"/>
      <c r="Z747" s="6"/>
    </row>
    <row r="748" spans="1:26" ht="15.75" customHeight="1" x14ac:dyDescent="0.25">
      <c r="A748" s="6"/>
      <c r="B748" s="6"/>
      <c r="C748" s="7"/>
      <c r="D748" s="6"/>
      <c r="E748" s="6"/>
      <c r="F748" s="6"/>
      <c r="G748" s="6"/>
      <c r="H748" s="6"/>
      <c r="I748" s="6"/>
      <c r="J748" s="6"/>
      <c r="K748" s="6"/>
      <c r="L748" s="6"/>
      <c r="M748" s="6"/>
      <c r="N748" s="6"/>
      <c r="O748" s="6"/>
      <c r="P748" s="4"/>
      <c r="Q748" s="6"/>
      <c r="R748" s="6"/>
      <c r="S748" s="6"/>
      <c r="T748" s="6"/>
      <c r="U748" s="6"/>
      <c r="V748" s="6"/>
      <c r="W748" s="6"/>
      <c r="X748" s="6"/>
      <c r="Y748" s="6"/>
      <c r="Z748" s="6"/>
    </row>
    <row r="749" spans="1:26" ht="15.75" customHeight="1" x14ac:dyDescent="0.25">
      <c r="A749" s="6"/>
      <c r="B749" s="6"/>
      <c r="C749" s="7"/>
      <c r="D749" s="6"/>
      <c r="E749" s="6"/>
      <c r="F749" s="6"/>
      <c r="G749" s="6"/>
      <c r="H749" s="6"/>
      <c r="I749" s="6"/>
      <c r="J749" s="6"/>
      <c r="K749" s="6"/>
      <c r="L749" s="6"/>
      <c r="M749" s="6"/>
      <c r="N749" s="6"/>
      <c r="O749" s="6"/>
      <c r="P749" s="4"/>
      <c r="Q749" s="6"/>
      <c r="R749" s="6"/>
      <c r="S749" s="6"/>
      <c r="T749" s="6"/>
      <c r="U749" s="6"/>
      <c r="V749" s="6"/>
      <c r="W749" s="6"/>
      <c r="X749" s="6"/>
      <c r="Y749" s="6"/>
      <c r="Z749" s="6"/>
    </row>
    <row r="750" spans="1:26" ht="15.75" customHeight="1" x14ac:dyDescent="0.25">
      <c r="A750" s="6"/>
      <c r="B750" s="6"/>
      <c r="C750" s="7"/>
      <c r="D750" s="6"/>
      <c r="E750" s="6"/>
      <c r="F750" s="6"/>
      <c r="G750" s="6"/>
      <c r="H750" s="6"/>
      <c r="I750" s="6"/>
      <c r="J750" s="6"/>
      <c r="K750" s="6"/>
      <c r="L750" s="6"/>
      <c r="M750" s="6"/>
      <c r="N750" s="6"/>
      <c r="O750" s="6"/>
      <c r="P750" s="4"/>
      <c r="Q750" s="6"/>
      <c r="R750" s="6"/>
      <c r="S750" s="6"/>
      <c r="T750" s="6"/>
      <c r="U750" s="6"/>
      <c r="V750" s="6"/>
      <c r="W750" s="6"/>
      <c r="X750" s="6"/>
      <c r="Y750" s="6"/>
      <c r="Z750" s="6"/>
    </row>
    <row r="751" spans="1:26" ht="15.75" customHeight="1" x14ac:dyDescent="0.25">
      <c r="A751" s="6"/>
      <c r="B751" s="6"/>
      <c r="C751" s="7"/>
      <c r="D751" s="6"/>
      <c r="E751" s="6"/>
      <c r="F751" s="6"/>
      <c r="G751" s="6"/>
      <c r="H751" s="6"/>
      <c r="I751" s="6"/>
      <c r="J751" s="6"/>
      <c r="K751" s="6"/>
      <c r="L751" s="6"/>
      <c r="M751" s="6"/>
      <c r="N751" s="6"/>
      <c r="O751" s="6"/>
      <c r="P751" s="4"/>
      <c r="Q751" s="6"/>
      <c r="R751" s="6"/>
      <c r="S751" s="6"/>
      <c r="T751" s="6"/>
      <c r="U751" s="6"/>
      <c r="V751" s="6"/>
      <c r="W751" s="6"/>
      <c r="X751" s="6"/>
      <c r="Y751" s="6"/>
      <c r="Z751" s="6"/>
    </row>
    <row r="752" spans="1:26" ht="15.75" customHeight="1" x14ac:dyDescent="0.25">
      <c r="A752" s="6"/>
      <c r="B752" s="6"/>
      <c r="C752" s="7"/>
      <c r="D752" s="6"/>
      <c r="E752" s="6"/>
      <c r="F752" s="6"/>
      <c r="G752" s="6"/>
      <c r="H752" s="6"/>
      <c r="I752" s="6"/>
      <c r="J752" s="6"/>
      <c r="K752" s="6"/>
      <c r="L752" s="6"/>
      <c r="M752" s="6"/>
      <c r="N752" s="6"/>
      <c r="O752" s="6"/>
      <c r="P752" s="4"/>
      <c r="Q752" s="6"/>
      <c r="R752" s="6"/>
      <c r="S752" s="6"/>
      <c r="T752" s="6"/>
      <c r="U752" s="6"/>
      <c r="V752" s="6"/>
      <c r="W752" s="6"/>
      <c r="X752" s="6"/>
      <c r="Y752" s="6"/>
      <c r="Z752" s="6"/>
    </row>
    <row r="753" spans="1:26" ht="15.75" customHeight="1" x14ac:dyDescent="0.25">
      <c r="A753" s="6"/>
      <c r="B753" s="6"/>
      <c r="C753" s="7"/>
      <c r="D753" s="6"/>
      <c r="E753" s="6"/>
      <c r="F753" s="6"/>
      <c r="G753" s="6"/>
      <c r="H753" s="6"/>
      <c r="I753" s="6"/>
      <c r="J753" s="6"/>
      <c r="K753" s="6"/>
      <c r="L753" s="6"/>
      <c r="M753" s="6"/>
      <c r="N753" s="6"/>
      <c r="O753" s="6"/>
      <c r="P753" s="4"/>
      <c r="Q753" s="6"/>
      <c r="R753" s="6"/>
      <c r="S753" s="6"/>
      <c r="T753" s="6"/>
      <c r="U753" s="6"/>
      <c r="V753" s="6"/>
      <c r="W753" s="6"/>
      <c r="X753" s="6"/>
      <c r="Y753" s="6"/>
      <c r="Z753" s="6"/>
    </row>
    <row r="754" spans="1:26" ht="15.75" customHeight="1" x14ac:dyDescent="0.25">
      <c r="A754" s="6"/>
      <c r="B754" s="6"/>
      <c r="C754" s="7"/>
      <c r="D754" s="6"/>
      <c r="E754" s="6"/>
      <c r="F754" s="6"/>
      <c r="G754" s="6"/>
      <c r="H754" s="6"/>
      <c r="I754" s="6"/>
      <c r="J754" s="6"/>
      <c r="K754" s="6"/>
      <c r="L754" s="6"/>
      <c r="M754" s="6"/>
      <c r="N754" s="6"/>
      <c r="O754" s="6"/>
      <c r="P754" s="4"/>
      <c r="Q754" s="6"/>
      <c r="R754" s="6"/>
      <c r="S754" s="6"/>
      <c r="T754" s="6"/>
      <c r="U754" s="6"/>
      <c r="V754" s="6"/>
      <c r="W754" s="6"/>
      <c r="X754" s="6"/>
      <c r="Y754" s="6"/>
      <c r="Z754" s="6"/>
    </row>
    <row r="755" spans="1:26" ht="15.75" customHeight="1" x14ac:dyDescent="0.25">
      <c r="A755" s="6"/>
      <c r="B755" s="6"/>
      <c r="C755" s="7"/>
      <c r="D755" s="6"/>
      <c r="E755" s="6"/>
      <c r="F755" s="6"/>
      <c r="G755" s="6"/>
      <c r="H755" s="6"/>
      <c r="I755" s="6"/>
      <c r="J755" s="6"/>
      <c r="K755" s="6"/>
      <c r="L755" s="6"/>
      <c r="M755" s="6"/>
      <c r="N755" s="6"/>
      <c r="O755" s="6"/>
      <c r="P755" s="4"/>
      <c r="Q755" s="6"/>
      <c r="R755" s="6"/>
      <c r="S755" s="6"/>
      <c r="T755" s="6"/>
      <c r="U755" s="6"/>
      <c r="V755" s="6"/>
      <c r="W755" s="6"/>
      <c r="X755" s="6"/>
      <c r="Y755" s="6"/>
      <c r="Z755" s="6"/>
    </row>
    <row r="756" spans="1:26" ht="15.75" customHeight="1" x14ac:dyDescent="0.25">
      <c r="A756" s="6"/>
      <c r="B756" s="6"/>
      <c r="C756" s="7"/>
      <c r="D756" s="6"/>
      <c r="E756" s="6"/>
      <c r="F756" s="6"/>
      <c r="G756" s="6"/>
      <c r="H756" s="6"/>
      <c r="I756" s="6"/>
      <c r="J756" s="6"/>
      <c r="K756" s="6"/>
      <c r="L756" s="6"/>
      <c r="M756" s="6"/>
      <c r="N756" s="6"/>
      <c r="O756" s="6"/>
      <c r="P756" s="4"/>
      <c r="Q756" s="6"/>
      <c r="R756" s="6"/>
      <c r="S756" s="6"/>
      <c r="T756" s="6"/>
      <c r="U756" s="6"/>
      <c r="V756" s="6"/>
      <c r="W756" s="6"/>
      <c r="X756" s="6"/>
      <c r="Y756" s="6"/>
      <c r="Z756" s="6"/>
    </row>
    <row r="757" spans="1:26" ht="15.75" customHeight="1" x14ac:dyDescent="0.25">
      <c r="A757" s="6"/>
      <c r="B757" s="6"/>
      <c r="C757" s="7"/>
      <c r="D757" s="6"/>
      <c r="E757" s="6"/>
      <c r="F757" s="6"/>
      <c r="G757" s="6"/>
      <c r="H757" s="6"/>
      <c r="I757" s="6"/>
      <c r="J757" s="6"/>
      <c r="K757" s="6"/>
      <c r="L757" s="6"/>
      <c r="M757" s="6"/>
      <c r="N757" s="6"/>
      <c r="O757" s="6"/>
      <c r="P757" s="4"/>
      <c r="Q757" s="6"/>
      <c r="R757" s="6"/>
      <c r="S757" s="6"/>
      <c r="T757" s="6"/>
      <c r="U757" s="6"/>
      <c r="V757" s="6"/>
      <c r="W757" s="6"/>
      <c r="X757" s="6"/>
      <c r="Y757" s="6"/>
      <c r="Z757" s="6"/>
    </row>
    <row r="758" spans="1:26" ht="15.75" customHeight="1" x14ac:dyDescent="0.25">
      <c r="A758" s="6"/>
      <c r="B758" s="6"/>
      <c r="C758" s="7"/>
      <c r="D758" s="6"/>
      <c r="E758" s="6"/>
      <c r="F758" s="6"/>
      <c r="G758" s="6"/>
      <c r="H758" s="6"/>
      <c r="I758" s="6"/>
      <c r="J758" s="6"/>
      <c r="K758" s="6"/>
      <c r="L758" s="6"/>
      <c r="M758" s="6"/>
      <c r="N758" s="6"/>
      <c r="O758" s="6"/>
      <c r="P758" s="4"/>
      <c r="Q758" s="6"/>
      <c r="R758" s="6"/>
      <c r="S758" s="6"/>
      <c r="T758" s="6"/>
      <c r="U758" s="6"/>
      <c r="V758" s="6"/>
      <c r="W758" s="6"/>
      <c r="X758" s="6"/>
      <c r="Y758" s="6"/>
      <c r="Z758" s="6"/>
    </row>
    <row r="759" spans="1:26" ht="15.75" customHeight="1" x14ac:dyDescent="0.25">
      <c r="A759" s="6"/>
      <c r="B759" s="6"/>
      <c r="C759" s="7"/>
      <c r="D759" s="6"/>
      <c r="E759" s="6"/>
      <c r="F759" s="6"/>
      <c r="G759" s="6"/>
      <c r="H759" s="6"/>
      <c r="I759" s="6"/>
      <c r="J759" s="6"/>
      <c r="K759" s="6"/>
      <c r="L759" s="6"/>
      <c r="M759" s="6"/>
      <c r="N759" s="6"/>
      <c r="O759" s="6"/>
      <c r="P759" s="4"/>
      <c r="Q759" s="6"/>
      <c r="R759" s="6"/>
      <c r="S759" s="6"/>
      <c r="T759" s="6"/>
      <c r="U759" s="6"/>
      <c r="V759" s="6"/>
      <c r="W759" s="6"/>
      <c r="X759" s="6"/>
      <c r="Y759" s="6"/>
      <c r="Z759" s="6"/>
    </row>
    <row r="760" spans="1:26" ht="15.75" customHeight="1" x14ac:dyDescent="0.25">
      <c r="A760" s="6"/>
      <c r="B760" s="6"/>
      <c r="C760" s="7"/>
      <c r="D760" s="6"/>
      <c r="E760" s="6"/>
      <c r="F760" s="6"/>
      <c r="G760" s="6"/>
      <c r="H760" s="6"/>
      <c r="I760" s="6"/>
      <c r="J760" s="6"/>
      <c r="K760" s="6"/>
      <c r="L760" s="6"/>
      <c r="M760" s="6"/>
      <c r="N760" s="6"/>
      <c r="O760" s="6"/>
      <c r="P760" s="4"/>
      <c r="Q760" s="6"/>
      <c r="R760" s="6"/>
      <c r="S760" s="6"/>
      <c r="T760" s="6"/>
      <c r="U760" s="6"/>
      <c r="V760" s="6"/>
      <c r="W760" s="6"/>
      <c r="X760" s="6"/>
      <c r="Y760" s="6"/>
      <c r="Z760" s="6"/>
    </row>
    <row r="761" spans="1:26" ht="15.75" customHeight="1" x14ac:dyDescent="0.25">
      <c r="A761" s="6"/>
      <c r="B761" s="6"/>
      <c r="C761" s="7"/>
      <c r="D761" s="6"/>
      <c r="E761" s="6"/>
      <c r="F761" s="6"/>
      <c r="G761" s="6"/>
      <c r="H761" s="6"/>
      <c r="I761" s="6"/>
      <c r="J761" s="6"/>
      <c r="K761" s="6"/>
      <c r="L761" s="6"/>
      <c r="M761" s="6"/>
      <c r="N761" s="6"/>
      <c r="O761" s="6"/>
      <c r="P761" s="4"/>
      <c r="Q761" s="6"/>
      <c r="R761" s="6"/>
      <c r="S761" s="6"/>
      <c r="T761" s="6"/>
      <c r="U761" s="6"/>
      <c r="V761" s="6"/>
      <c r="W761" s="6"/>
      <c r="X761" s="6"/>
      <c r="Y761" s="6"/>
      <c r="Z761" s="6"/>
    </row>
    <row r="762" spans="1:26" ht="15.75" customHeight="1" x14ac:dyDescent="0.25">
      <c r="A762" s="6"/>
      <c r="B762" s="6"/>
      <c r="C762" s="7"/>
      <c r="D762" s="6"/>
      <c r="E762" s="6"/>
      <c r="F762" s="6"/>
      <c r="G762" s="6"/>
      <c r="H762" s="6"/>
      <c r="I762" s="6"/>
      <c r="J762" s="6"/>
      <c r="K762" s="6"/>
      <c r="L762" s="6"/>
      <c r="M762" s="6"/>
      <c r="N762" s="6"/>
      <c r="O762" s="6"/>
      <c r="P762" s="4"/>
      <c r="Q762" s="6"/>
      <c r="R762" s="6"/>
      <c r="S762" s="6"/>
      <c r="T762" s="6"/>
      <c r="U762" s="6"/>
      <c r="V762" s="6"/>
      <c r="W762" s="6"/>
      <c r="X762" s="6"/>
      <c r="Y762" s="6"/>
      <c r="Z762" s="6"/>
    </row>
    <row r="763" spans="1:26" ht="15.75" customHeight="1" x14ac:dyDescent="0.25">
      <c r="A763" s="6"/>
      <c r="B763" s="6"/>
      <c r="C763" s="7"/>
      <c r="D763" s="6"/>
      <c r="E763" s="6"/>
      <c r="F763" s="6"/>
      <c r="G763" s="6"/>
      <c r="H763" s="6"/>
      <c r="I763" s="6"/>
      <c r="J763" s="6"/>
      <c r="K763" s="6"/>
      <c r="L763" s="6"/>
      <c r="M763" s="6"/>
      <c r="N763" s="6"/>
      <c r="O763" s="6"/>
      <c r="P763" s="4"/>
      <c r="Q763" s="6"/>
      <c r="R763" s="6"/>
      <c r="S763" s="6"/>
      <c r="T763" s="6"/>
      <c r="U763" s="6"/>
      <c r="V763" s="6"/>
      <c r="W763" s="6"/>
      <c r="X763" s="6"/>
      <c r="Y763" s="6"/>
      <c r="Z763" s="6"/>
    </row>
    <row r="764" spans="1:26" ht="15.75" customHeight="1" x14ac:dyDescent="0.25">
      <c r="A764" s="6"/>
      <c r="B764" s="6"/>
      <c r="C764" s="7"/>
      <c r="D764" s="6"/>
      <c r="E764" s="6"/>
      <c r="F764" s="6"/>
      <c r="G764" s="6"/>
      <c r="H764" s="6"/>
      <c r="I764" s="6"/>
      <c r="J764" s="6"/>
      <c r="K764" s="6"/>
      <c r="L764" s="6"/>
      <c r="M764" s="6"/>
      <c r="N764" s="6"/>
      <c r="O764" s="6"/>
      <c r="P764" s="4"/>
      <c r="Q764" s="6"/>
      <c r="R764" s="6"/>
      <c r="S764" s="6"/>
      <c r="T764" s="6"/>
      <c r="U764" s="6"/>
      <c r="V764" s="6"/>
      <c r="W764" s="6"/>
      <c r="X764" s="6"/>
      <c r="Y764" s="6"/>
      <c r="Z764" s="6"/>
    </row>
    <row r="765" spans="1:26" ht="15.75" customHeight="1" x14ac:dyDescent="0.25">
      <c r="A765" s="6"/>
      <c r="B765" s="6"/>
      <c r="C765" s="7"/>
      <c r="D765" s="6"/>
      <c r="E765" s="6"/>
      <c r="F765" s="6"/>
      <c r="G765" s="6"/>
      <c r="H765" s="6"/>
      <c r="I765" s="6"/>
      <c r="J765" s="6"/>
      <c r="K765" s="6"/>
      <c r="L765" s="6"/>
      <c r="M765" s="6"/>
      <c r="N765" s="6"/>
      <c r="O765" s="6"/>
      <c r="P765" s="4"/>
      <c r="Q765" s="6"/>
      <c r="R765" s="6"/>
      <c r="S765" s="6"/>
      <c r="T765" s="6"/>
      <c r="U765" s="6"/>
      <c r="V765" s="6"/>
      <c r="W765" s="6"/>
      <c r="X765" s="6"/>
      <c r="Y765" s="6"/>
      <c r="Z765" s="6"/>
    </row>
    <row r="766" spans="1:26" ht="15.75" customHeight="1" x14ac:dyDescent="0.25">
      <c r="A766" s="6"/>
      <c r="B766" s="6"/>
      <c r="C766" s="7"/>
      <c r="D766" s="6"/>
      <c r="E766" s="6"/>
      <c r="F766" s="6"/>
      <c r="G766" s="6"/>
      <c r="H766" s="6"/>
      <c r="I766" s="6"/>
      <c r="J766" s="6"/>
      <c r="K766" s="6"/>
      <c r="L766" s="6"/>
      <c r="M766" s="6"/>
      <c r="N766" s="6"/>
      <c r="O766" s="6"/>
      <c r="P766" s="4"/>
      <c r="Q766" s="6"/>
      <c r="R766" s="6"/>
      <c r="S766" s="6"/>
      <c r="T766" s="6"/>
      <c r="U766" s="6"/>
      <c r="V766" s="6"/>
      <c r="W766" s="6"/>
      <c r="X766" s="6"/>
      <c r="Y766" s="6"/>
      <c r="Z766" s="6"/>
    </row>
    <row r="767" spans="1:26" ht="15.75" customHeight="1" x14ac:dyDescent="0.25">
      <c r="A767" s="6"/>
      <c r="B767" s="6"/>
      <c r="C767" s="7"/>
      <c r="D767" s="6"/>
      <c r="E767" s="6"/>
      <c r="F767" s="6"/>
      <c r="G767" s="6"/>
      <c r="H767" s="6"/>
      <c r="I767" s="6"/>
      <c r="J767" s="6"/>
      <c r="K767" s="6"/>
      <c r="L767" s="6"/>
      <c r="M767" s="6"/>
      <c r="N767" s="6"/>
      <c r="O767" s="6"/>
      <c r="P767" s="4"/>
      <c r="Q767" s="6"/>
      <c r="R767" s="6"/>
      <c r="S767" s="6"/>
      <c r="T767" s="6"/>
      <c r="U767" s="6"/>
      <c r="V767" s="6"/>
      <c r="W767" s="6"/>
      <c r="X767" s="6"/>
      <c r="Y767" s="6"/>
      <c r="Z767" s="6"/>
    </row>
    <row r="768" spans="1:26" ht="15.75" customHeight="1" x14ac:dyDescent="0.25">
      <c r="A768" s="6"/>
      <c r="B768" s="6"/>
      <c r="C768" s="7"/>
      <c r="D768" s="6"/>
      <c r="E768" s="6"/>
      <c r="F768" s="6"/>
      <c r="G768" s="6"/>
      <c r="H768" s="6"/>
      <c r="I768" s="6"/>
      <c r="J768" s="6"/>
      <c r="K768" s="6"/>
      <c r="L768" s="6"/>
      <c r="M768" s="6"/>
      <c r="N768" s="6"/>
      <c r="O768" s="6"/>
      <c r="P768" s="4"/>
      <c r="Q768" s="6"/>
      <c r="R768" s="6"/>
      <c r="S768" s="6"/>
      <c r="T768" s="6"/>
      <c r="U768" s="6"/>
      <c r="V768" s="6"/>
      <c r="W768" s="6"/>
      <c r="X768" s="6"/>
      <c r="Y768" s="6"/>
      <c r="Z768" s="6"/>
    </row>
    <row r="769" spans="1:26" ht="15.75" customHeight="1" x14ac:dyDescent="0.25">
      <c r="A769" s="6"/>
      <c r="B769" s="6"/>
      <c r="C769" s="7"/>
      <c r="D769" s="6"/>
      <c r="E769" s="6"/>
      <c r="F769" s="6"/>
      <c r="G769" s="6"/>
      <c r="H769" s="6"/>
      <c r="I769" s="6"/>
      <c r="J769" s="6"/>
      <c r="K769" s="6"/>
      <c r="L769" s="6"/>
      <c r="M769" s="6"/>
      <c r="N769" s="6"/>
      <c r="O769" s="6"/>
      <c r="P769" s="4"/>
      <c r="Q769" s="6"/>
      <c r="R769" s="6"/>
      <c r="S769" s="6"/>
      <c r="T769" s="6"/>
      <c r="U769" s="6"/>
      <c r="V769" s="6"/>
      <c r="W769" s="6"/>
      <c r="X769" s="6"/>
      <c r="Y769" s="6"/>
      <c r="Z769" s="6"/>
    </row>
    <row r="770" spans="1:26" ht="15.75" customHeight="1" x14ac:dyDescent="0.25">
      <c r="A770" s="6"/>
      <c r="B770" s="6"/>
      <c r="C770" s="7"/>
      <c r="D770" s="6"/>
      <c r="E770" s="6"/>
      <c r="F770" s="6"/>
      <c r="G770" s="6"/>
      <c r="H770" s="6"/>
      <c r="I770" s="6"/>
      <c r="J770" s="6"/>
      <c r="K770" s="6"/>
      <c r="L770" s="6"/>
      <c r="M770" s="6"/>
      <c r="N770" s="6"/>
      <c r="O770" s="6"/>
      <c r="P770" s="4"/>
      <c r="Q770" s="6"/>
      <c r="R770" s="6"/>
      <c r="S770" s="6"/>
      <c r="T770" s="6"/>
      <c r="U770" s="6"/>
      <c r="V770" s="6"/>
      <c r="W770" s="6"/>
      <c r="X770" s="6"/>
      <c r="Y770" s="6"/>
      <c r="Z770" s="6"/>
    </row>
    <row r="771" spans="1:26" ht="15.75" customHeight="1" x14ac:dyDescent="0.25">
      <c r="A771" s="6"/>
      <c r="B771" s="6"/>
      <c r="C771" s="7"/>
      <c r="D771" s="6"/>
      <c r="E771" s="6"/>
      <c r="F771" s="6"/>
      <c r="G771" s="6"/>
      <c r="H771" s="6"/>
      <c r="I771" s="6"/>
      <c r="J771" s="6"/>
      <c r="K771" s="6"/>
      <c r="L771" s="6"/>
      <c r="M771" s="6"/>
      <c r="N771" s="6"/>
      <c r="O771" s="6"/>
      <c r="P771" s="4"/>
      <c r="Q771" s="6"/>
      <c r="R771" s="6"/>
      <c r="S771" s="6"/>
      <c r="T771" s="6"/>
      <c r="U771" s="6"/>
      <c r="V771" s="6"/>
      <c r="W771" s="6"/>
      <c r="X771" s="6"/>
      <c r="Y771" s="6"/>
      <c r="Z771" s="6"/>
    </row>
    <row r="772" spans="1:26" ht="15.75" customHeight="1" x14ac:dyDescent="0.25">
      <c r="A772" s="6"/>
      <c r="B772" s="6"/>
      <c r="C772" s="7"/>
      <c r="D772" s="6"/>
      <c r="E772" s="6"/>
      <c r="F772" s="6"/>
      <c r="G772" s="6"/>
      <c r="H772" s="6"/>
      <c r="I772" s="6"/>
      <c r="J772" s="6"/>
      <c r="K772" s="6"/>
      <c r="L772" s="6"/>
      <c r="M772" s="6"/>
      <c r="N772" s="6"/>
      <c r="O772" s="6"/>
      <c r="P772" s="4"/>
      <c r="Q772" s="6"/>
      <c r="R772" s="6"/>
      <c r="S772" s="6"/>
      <c r="T772" s="6"/>
      <c r="U772" s="6"/>
      <c r="V772" s="6"/>
      <c r="W772" s="6"/>
      <c r="X772" s="6"/>
      <c r="Y772" s="6"/>
      <c r="Z772" s="6"/>
    </row>
    <row r="773" spans="1:26" ht="15.75" customHeight="1" x14ac:dyDescent="0.25">
      <c r="A773" s="6"/>
      <c r="B773" s="6"/>
      <c r="C773" s="7"/>
      <c r="D773" s="6"/>
      <c r="E773" s="6"/>
      <c r="F773" s="6"/>
      <c r="G773" s="6"/>
      <c r="H773" s="6"/>
      <c r="I773" s="6"/>
      <c r="J773" s="6"/>
      <c r="K773" s="6"/>
      <c r="L773" s="6"/>
      <c r="M773" s="6"/>
      <c r="N773" s="6"/>
      <c r="O773" s="6"/>
      <c r="P773" s="4"/>
      <c r="Q773" s="6"/>
      <c r="R773" s="6"/>
      <c r="S773" s="6"/>
      <c r="T773" s="6"/>
      <c r="U773" s="6"/>
      <c r="V773" s="6"/>
      <c r="W773" s="6"/>
      <c r="X773" s="6"/>
      <c r="Y773" s="6"/>
      <c r="Z773" s="6"/>
    </row>
    <row r="774" spans="1:26" ht="15.75" customHeight="1" x14ac:dyDescent="0.25">
      <c r="A774" s="6"/>
      <c r="B774" s="6"/>
      <c r="C774" s="7"/>
      <c r="D774" s="6"/>
      <c r="E774" s="6"/>
      <c r="F774" s="6"/>
      <c r="G774" s="6"/>
      <c r="H774" s="6"/>
      <c r="I774" s="6"/>
      <c r="J774" s="6"/>
      <c r="K774" s="6"/>
      <c r="L774" s="6"/>
      <c r="M774" s="6"/>
      <c r="N774" s="6"/>
      <c r="O774" s="6"/>
      <c r="P774" s="4"/>
      <c r="Q774" s="6"/>
      <c r="R774" s="6"/>
      <c r="S774" s="6"/>
      <c r="T774" s="6"/>
      <c r="U774" s="6"/>
      <c r="V774" s="6"/>
      <c r="W774" s="6"/>
      <c r="X774" s="6"/>
      <c r="Y774" s="6"/>
      <c r="Z774" s="6"/>
    </row>
    <row r="775" spans="1:26" ht="15.75" customHeight="1" x14ac:dyDescent="0.25">
      <c r="A775" s="6"/>
      <c r="B775" s="6"/>
      <c r="C775" s="7"/>
      <c r="D775" s="6"/>
      <c r="E775" s="6"/>
      <c r="F775" s="6"/>
      <c r="G775" s="6"/>
      <c r="H775" s="6"/>
      <c r="I775" s="6"/>
      <c r="J775" s="6"/>
      <c r="K775" s="6"/>
      <c r="L775" s="6"/>
      <c r="M775" s="6"/>
      <c r="N775" s="6"/>
      <c r="O775" s="6"/>
      <c r="P775" s="4"/>
      <c r="Q775" s="6"/>
      <c r="R775" s="6"/>
      <c r="S775" s="6"/>
      <c r="T775" s="6"/>
      <c r="U775" s="6"/>
      <c r="V775" s="6"/>
      <c r="W775" s="6"/>
      <c r="X775" s="6"/>
      <c r="Y775" s="6"/>
      <c r="Z775" s="6"/>
    </row>
    <row r="776" spans="1:26" ht="15.75" customHeight="1" x14ac:dyDescent="0.25">
      <c r="A776" s="6"/>
      <c r="B776" s="6"/>
      <c r="C776" s="7"/>
      <c r="D776" s="6"/>
      <c r="E776" s="6"/>
      <c r="F776" s="6"/>
      <c r="G776" s="6"/>
      <c r="H776" s="6"/>
      <c r="I776" s="6"/>
      <c r="J776" s="6"/>
      <c r="K776" s="6"/>
      <c r="L776" s="6"/>
      <c r="M776" s="6"/>
      <c r="N776" s="6"/>
      <c r="O776" s="6"/>
      <c r="P776" s="4"/>
      <c r="Q776" s="6"/>
      <c r="R776" s="6"/>
      <c r="S776" s="6"/>
      <c r="T776" s="6"/>
      <c r="U776" s="6"/>
      <c r="V776" s="6"/>
      <c r="W776" s="6"/>
      <c r="X776" s="6"/>
      <c r="Y776" s="6"/>
      <c r="Z776" s="6"/>
    </row>
    <row r="777" spans="1:26" ht="15.75" customHeight="1" x14ac:dyDescent="0.25">
      <c r="A777" s="6"/>
      <c r="B777" s="6"/>
      <c r="C777" s="7"/>
      <c r="D777" s="6"/>
      <c r="E777" s="6"/>
      <c r="F777" s="6"/>
      <c r="G777" s="6"/>
      <c r="H777" s="6"/>
      <c r="I777" s="6"/>
      <c r="J777" s="6"/>
      <c r="K777" s="6"/>
      <c r="L777" s="6"/>
      <c r="M777" s="6"/>
      <c r="N777" s="6"/>
      <c r="O777" s="6"/>
      <c r="P777" s="4"/>
      <c r="Q777" s="6"/>
      <c r="R777" s="6"/>
      <c r="S777" s="6"/>
      <c r="T777" s="6"/>
      <c r="U777" s="6"/>
      <c r="V777" s="6"/>
      <c r="W777" s="6"/>
      <c r="X777" s="6"/>
      <c r="Y777" s="6"/>
      <c r="Z777" s="6"/>
    </row>
    <row r="778" spans="1:26" ht="15.75" customHeight="1" x14ac:dyDescent="0.25">
      <c r="A778" s="6"/>
      <c r="B778" s="6"/>
      <c r="C778" s="7"/>
      <c r="D778" s="6"/>
      <c r="E778" s="6"/>
      <c r="F778" s="6"/>
      <c r="G778" s="6"/>
      <c r="H778" s="6"/>
      <c r="I778" s="6"/>
      <c r="J778" s="6"/>
      <c r="K778" s="6"/>
      <c r="L778" s="6"/>
      <c r="M778" s="6"/>
      <c r="N778" s="6"/>
      <c r="O778" s="6"/>
      <c r="P778" s="4"/>
      <c r="Q778" s="6"/>
      <c r="R778" s="6"/>
      <c r="S778" s="6"/>
      <c r="T778" s="6"/>
      <c r="U778" s="6"/>
      <c r="V778" s="6"/>
      <c r="W778" s="6"/>
      <c r="X778" s="6"/>
      <c r="Y778" s="6"/>
      <c r="Z778" s="6"/>
    </row>
    <row r="779" spans="1:26" ht="15.75" customHeight="1" x14ac:dyDescent="0.25">
      <c r="A779" s="6"/>
      <c r="B779" s="6"/>
      <c r="C779" s="7"/>
      <c r="D779" s="6"/>
      <c r="E779" s="6"/>
      <c r="F779" s="6"/>
      <c r="G779" s="6"/>
      <c r="H779" s="6"/>
      <c r="I779" s="6"/>
      <c r="J779" s="6"/>
      <c r="K779" s="6"/>
      <c r="L779" s="6"/>
      <c r="M779" s="6"/>
      <c r="N779" s="6"/>
      <c r="O779" s="6"/>
      <c r="P779" s="4"/>
      <c r="Q779" s="6"/>
      <c r="R779" s="6"/>
      <c r="S779" s="6"/>
      <c r="T779" s="6"/>
      <c r="U779" s="6"/>
      <c r="V779" s="6"/>
      <c r="W779" s="6"/>
      <c r="X779" s="6"/>
      <c r="Y779" s="6"/>
      <c r="Z779" s="6"/>
    </row>
    <row r="780" spans="1:26" ht="15.75" customHeight="1" x14ac:dyDescent="0.25">
      <c r="A780" s="6"/>
      <c r="B780" s="6"/>
      <c r="C780" s="7"/>
      <c r="D780" s="6"/>
      <c r="E780" s="6"/>
      <c r="F780" s="6"/>
      <c r="G780" s="6"/>
      <c r="H780" s="6"/>
      <c r="I780" s="6"/>
      <c r="J780" s="6"/>
      <c r="K780" s="6"/>
      <c r="L780" s="6"/>
      <c r="M780" s="6"/>
      <c r="N780" s="6"/>
      <c r="O780" s="6"/>
      <c r="P780" s="4"/>
      <c r="Q780" s="6"/>
      <c r="R780" s="6"/>
      <c r="S780" s="6"/>
      <c r="T780" s="6"/>
      <c r="U780" s="6"/>
      <c r="V780" s="6"/>
      <c r="W780" s="6"/>
      <c r="X780" s="6"/>
      <c r="Y780" s="6"/>
      <c r="Z780" s="6"/>
    </row>
    <row r="781" spans="1:26" ht="15.75" customHeight="1" x14ac:dyDescent="0.25">
      <c r="A781" s="6"/>
      <c r="B781" s="6"/>
      <c r="C781" s="7"/>
      <c r="D781" s="6"/>
      <c r="E781" s="6"/>
      <c r="F781" s="6"/>
      <c r="G781" s="6"/>
      <c r="H781" s="6"/>
      <c r="I781" s="6"/>
      <c r="J781" s="6"/>
      <c r="K781" s="6"/>
      <c r="L781" s="6"/>
      <c r="M781" s="6"/>
      <c r="N781" s="6"/>
      <c r="O781" s="6"/>
      <c r="P781" s="4"/>
      <c r="Q781" s="6"/>
      <c r="R781" s="6"/>
      <c r="S781" s="6"/>
      <c r="T781" s="6"/>
      <c r="U781" s="6"/>
      <c r="V781" s="6"/>
      <c r="W781" s="6"/>
      <c r="X781" s="6"/>
      <c r="Y781" s="6"/>
      <c r="Z781" s="6"/>
    </row>
    <row r="782" spans="1:26" ht="15.75" customHeight="1" x14ac:dyDescent="0.25">
      <c r="A782" s="6"/>
      <c r="B782" s="6"/>
      <c r="C782" s="7"/>
      <c r="D782" s="6"/>
      <c r="E782" s="6"/>
      <c r="F782" s="6"/>
      <c r="G782" s="6"/>
      <c r="H782" s="6"/>
      <c r="I782" s="6"/>
      <c r="J782" s="6"/>
      <c r="K782" s="6"/>
      <c r="L782" s="6"/>
      <c r="M782" s="6"/>
      <c r="N782" s="6"/>
      <c r="O782" s="6"/>
      <c r="P782" s="4"/>
      <c r="Q782" s="6"/>
      <c r="R782" s="6"/>
      <c r="S782" s="6"/>
      <c r="T782" s="6"/>
      <c r="U782" s="6"/>
      <c r="V782" s="6"/>
      <c r="W782" s="6"/>
      <c r="X782" s="6"/>
      <c r="Y782" s="6"/>
      <c r="Z782" s="6"/>
    </row>
    <row r="783" spans="1:26" ht="15.75" customHeight="1" x14ac:dyDescent="0.25">
      <c r="A783" s="6"/>
      <c r="B783" s="6"/>
      <c r="C783" s="7"/>
      <c r="D783" s="6"/>
      <c r="E783" s="6"/>
      <c r="F783" s="6"/>
      <c r="G783" s="6"/>
      <c r="H783" s="6"/>
      <c r="I783" s="6"/>
      <c r="J783" s="6"/>
      <c r="K783" s="6"/>
      <c r="L783" s="6"/>
      <c r="M783" s="6"/>
      <c r="N783" s="6"/>
      <c r="O783" s="6"/>
      <c r="P783" s="4"/>
      <c r="Q783" s="6"/>
      <c r="R783" s="6"/>
      <c r="S783" s="6"/>
      <c r="T783" s="6"/>
      <c r="U783" s="6"/>
      <c r="V783" s="6"/>
      <c r="W783" s="6"/>
      <c r="X783" s="6"/>
      <c r="Y783" s="6"/>
      <c r="Z783" s="6"/>
    </row>
    <row r="784" spans="1:26" ht="15.75" customHeight="1" x14ac:dyDescent="0.25">
      <c r="A784" s="6"/>
      <c r="B784" s="6"/>
      <c r="C784" s="7"/>
      <c r="D784" s="6"/>
      <c r="E784" s="6"/>
      <c r="F784" s="6"/>
      <c r="G784" s="6"/>
      <c r="H784" s="6"/>
      <c r="I784" s="6"/>
      <c r="J784" s="6"/>
      <c r="K784" s="6"/>
      <c r="L784" s="6"/>
      <c r="M784" s="6"/>
      <c r="N784" s="6"/>
      <c r="O784" s="6"/>
      <c r="P784" s="4"/>
      <c r="Q784" s="6"/>
      <c r="R784" s="6"/>
      <c r="S784" s="6"/>
      <c r="T784" s="6"/>
      <c r="U784" s="6"/>
      <c r="V784" s="6"/>
      <c r="W784" s="6"/>
      <c r="X784" s="6"/>
      <c r="Y784" s="6"/>
      <c r="Z784" s="6"/>
    </row>
    <row r="785" spans="1:26" ht="15.75" customHeight="1" x14ac:dyDescent="0.25">
      <c r="A785" s="6"/>
      <c r="B785" s="6"/>
      <c r="C785" s="7"/>
      <c r="D785" s="6"/>
      <c r="E785" s="6"/>
      <c r="F785" s="6"/>
      <c r="G785" s="6"/>
      <c r="H785" s="6"/>
      <c r="I785" s="6"/>
      <c r="J785" s="6"/>
      <c r="K785" s="6"/>
      <c r="L785" s="6"/>
      <c r="M785" s="6"/>
      <c r="N785" s="6"/>
      <c r="O785" s="6"/>
      <c r="P785" s="4"/>
      <c r="Q785" s="6"/>
      <c r="R785" s="6"/>
      <c r="S785" s="6"/>
      <c r="T785" s="6"/>
      <c r="U785" s="6"/>
      <c r="V785" s="6"/>
      <c r="W785" s="6"/>
      <c r="X785" s="6"/>
      <c r="Y785" s="6"/>
      <c r="Z785" s="6"/>
    </row>
    <row r="786" spans="1:26" ht="15.75" customHeight="1" x14ac:dyDescent="0.25">
      <c r="A786" s="6"/>
      <c r="B786" s="6"/>
      <c r="C786" s="7"/>
      <c r="D786" s="6"/>
      <c r="E786" s="6"/>
      <c r="F786" s="6"/>
      <c r="G786" s="6"/>
      <c r="H786" s="6"/>
      <c r="I786" s="6"/>
      <c r="J786" s="6"/>
      <c r="K786" s="6"/>
      <c r="L786" s="6"/>
      <c r="M786" s="6"/>
      <c r="N786" s="6"/>
      <c r="O786" s="6"/>
      <c r="P786" s="4"/>
      <c r="Q786" s="6"/>
      <c r="R786" s="6"/>
      <c r="S786" s="6"/>
      <c r="T786" s="6"/>
      <c r="U786" s="6"/>
      <c r="V786" s="6"/>
      <c r="W786" s="6"/>
      <c r="X786" s="6"/>
      <c r="Y786" s="6"/>
      <c r="Z786" s="6"/>
    </row>
    <row r="787" spans="1:26" ht="15.75" customHeight="1" x14ac:dyDescent="0.25">
      <c r="A787" s="6"/>
      <c r="B787" s="6"/>
      <c r="C787" s="7"/>
      <c r="D787" s="6"/>
      <c r="E787" s="6"/>
      <c r="F787" s="6"/>
      <c r="G787" s="6"/>
      <c r="H787" s="6"/>
      <c r="I787" s="6"/>
      <c r="J787" s="6"/>
      <c r="K787" s="6"/>
      <c r="L787" s="6"/>
      <c r="M787" s="6"/>
      <c r="N787" s="6"/>
      <c r="O787" s="6"/>
      <c r="P787" s="4"/>
      <c r="Q787" s="6"/>
      <c r="R787" s="6"/>
      <c r="S787" s="6"/>
      <c r="T787" s="6"/>
      <c r="U787" s="6"/>
      <c r="V787" s="6"/>
      <c r="W787" s="6"/>
      <c r="X787" s="6"/>
      <c r="Y787" s="6"/>
      <c r="Z787" s="6"/>
    </row>
    <row r="788" spans="1:26" ht="15.75" customHeight="1" x14ac:dyDescent="0.25">
      <c r="A788" s="6"/>
      <c r="B788" s="6"/>
      <c r="C788" s="7"/>
      <c r="D788" s="6"/>
      <c r="E788" s="6"/>
      <c r="F788" s="6"/>
      <c r="G788" s="6"/>
      <c r="H788" s="6"/>
      <c r="I788" s="6"/>
      <c r="J788" s="6"/>
      <c r="K788" s="6"/>
      <c r="L788" s="6"/>
      <c r="M788" s="6"/>
      <c r="N788" s="6"/>
      <c r="O788" s="6"/>
      <c r="P788" s="4"/>
      <c r="Q788" s="6"/>
      <c r="R788" s="6"/>
      <c r="S788" s="6"/>
      <c r="T788" s="6"/>
      <c r="U788" s="6"/>
      <c r="V788" s="6"/>
      <c r="W788" s="6"/>
      <c r="X788" s="6"/>
      <c r="Y788" s="6"/>
      <c r="Z788" s="6"/>
    </row>
    <row r="789" spans="1:26" ht="15.75" customHeight="1" x14ac:dyDescent="0.25">
      <c r="A789" s="6"/>
      <c r="B789" s="6"/>
      <c r="C789" s="7"/>
      <c r="D789" s="6"/>
      <c r="E789" s="6"/>
      <c r="F789" s="6"/>
      <c r="G789" s="6"/>
      <c r="H789" s="6"/>
      <c r="I789" s="6"/>
      <c r="J789" s="6"/>
      <c r="K789" s="6"/>
      <c r="L789" s="6"/>
      <c r="M789" s="6"/>
      <c r="N789" s="6"/>
      <c r="O789" s="6"/>
      <c r="P789" s="4"/>
      <c r="Q789" s="6"/>
      <c r="R789" s="6"/>
      <c r="S789" s="6"/>
      <c r="T789" s="6"/>
      <c r="U789" s="6"/>
      <c r="V789" s="6"/>
      <c r="W789" s="6"/>
      <c r="X789" s="6"/>
      <c r="Y789" s="6"/>
      <c r="Z789" s="6"/>
    </row>
    <row r="790" spans="1:26" ht="15.75" customHeight="1" x14ac:dyDescent="0.25">
      <c r="A790" s="6"/>
      <c r="B790" s="6"/>
      <c r="C790" s="7"/>
      <c r="D790" s="6"/>
      <c r="E790" s="6"/>
      <c r="F790" s="6"/>
      <c r="G790" s="6"/>
      <c r="H790" s="6"/>
      <c r="I790" s="6"/>
      <c r="J790" s="6"/>
      <c r="K790" s="6"/>
      <c r="L790" s="6"/>
      <c r="M790" s="6"/>
      <c r="N790" s="6"/>
      <c r="O790" s="6"/>
      <c r="P790" s="4"/>
      <c r="Q790" s="6"/>
      <c r="R790" s="6"/>
      <c r="S790" s="6"/>
      <c r="T790" s="6"/>
      <c r="U790" s="6"/>
      <c r="V790" s="6"/>
      <c r="W790" s="6"/>
      <c r="X790" s="6"/>
      <c r="Y790" s="6"/>
      <c r="Z790" s="6"/>
    </row>
    <row r="791" spans="1:26" ht="15.75" customHeight="1" x14ac:dyDescent="0.25">
      <c r="A791" s="6"/>
      <c r="B791" s="6"/>
      <c r="C791" s="7"/>
      <c r="D791" s="6"/>
      <c r="E791" s="6"/>
      <c r="F791" s="6"/>
      <c r="G791" s="6"/>
      <c r="H791" s="6"/>
      <c r="I791" s="6"/>
      <c r="J791" s="6"/>
      <c r="K791" s="6"/>
      <c r="L791" s="6"/>
      <c r="M791" s="6"/>
      <c r="N791" s="6"/>
      <c r="O791" s="6"/>
      <c r="P791" s="4"/>
      <c r="Q791" s="6"/>
      <c r="R791" s="6"/>
      <c r="S791" s="6"/>
      <c r="T791" s="6"/>
      <c r="U791" s="6"/>
      <c r="V791" s="6"/>
      <c r="W791" s="6"/>
      <c r="X791" s="6"/>
      <c r="Y791" s="6"/>
      <c r="Z791" s="6"/>
    </row>
    <row r="792" spans="1:26" ht="15.75" customHeight="1" x14ac:dyDescent="0.25">
      <c r="A792" s="6"/>
      <c r="B792" s="6"/>
      <c r="C792" s="7"/>
      <c r="D792" s="6"/>
      <c r="E792" s="6"/>
      <c r="F792" s="6"/>
      <c r="G792" s="6"/>
      <c r="H792" s="6"/>
      <c r="I792" s="6"/>
      <c r="J792" s="6"/>
      <c r="K792" s="6"/>
      <c r="L792" s="6"/>
      <c r="M792" s="6"/>
      <c r="N792" s="6"/>
      <c r="O792" s="6"/>
      <c r="P792" s="4"/>
      <c r="Q792" s="6"/>
      <c r="R792" s="6"/>
      <c r="S792" s="6"/>
      <c r="T792" s="6"/>
      <c r="U792" s="6"/>
      <c r="V792" s="6"/>
      <c r="W792" s="6"/>
      <c r="X792" s="6"/>
      <c r="Y792" s="6"/>
      <c r="Z792" s="6"/>
    </row>
    <row r="793" spans="1:26" ht="15.75" customHeight="1" x14ac:dyDescent="0.25">
      <c r="A793" s="6"/>
      <c r="B793" s="6"/>
      <c r="C793" s="7"/>
      <c r="D793" s="6"/>
      <c r="E793" s="6"/>
      <c r="F793" s="6"/>
      <c r="G793" s="6"/>
      <c r="H793" s="6"/>
      <c r="I793" s="6"/>
      <c r="J793" s="6"/>
      <c r="K793" s="6"/>
      <c r="L793" s="6"/>
      <c r="M793" s="6"/>
      <c r="N793" s="6"/>
      <c r="O793" s="6"/>
      <c r="P793" s="4"/>
      <c r="Q793" s="6"/>
      <c r="R793" s="6"/>
      <c r="S793" s="6"/>
      <c r="T793" s="6"/>
      <c r="U793" s="6"/>
      <c r="V793" s="6"/>
      <c r="W793" s="6"/>
      <c r="X793" s="6"/>
      <c r="Y793" s="6"/>
      <c r="Z793" s="6"/>
    </row>
    <row r="794" spans="1:26" ht="15.75" customHeight="1" x14ac:dyDescent="0.25">
      <c r="A794" s="6"/>
      <c r="B794" s="6"/>
      <c r="C794" s="7"/>
      <c r="D794" s="6"/>
      <c r="E794" s="6"/>
      <c r="F794" s="6"/>
      <c r="G794" s="6"/>
      <c r="H794" s="6"/>
      <c r="I794" s="6"/>
      <c r="J794" s="6"/>
      <c r="K794" s="6"/>
      <c r="L794" s="6"/>
      <c r="M794" s="6"/>
      <c r="N794" s="6"/>
      <c r="O794" s="6"/>
      <c r="P794" s="4"/>
      <c r="Q794" s="6"/>
      <c r="R794" s="6"/>
      <c r="S794" s="6"/>
      <c r="T794" s="6"/>
      <c r="U794" s="6"/>
      <c r="V794" s="6"/>
      <c r="W794" s="6"/>
      <c r="X794" s="6"/>
      <c r="Y794" s="6"/>
      <c r="Z794" s="6"/>
    </row>
    <row r="795" spans="1:26" ht="15.75" customHeight="1" x14ac:dyDescent="0.25">
      <c r="A795" s="6"/>
      <c r="B795" s="6"/>
      <c r="C795" s="7"/>
      <c r="D795" s="6"/>
      <c r="E795" s="6"/>
      <c r="F795" s="6"/>
      <c r="G795" s="6"/>
      <c r="H795" s="6"/>
      <c r="I795" s="6"/>
      <c r="J795" s="6"/>
      <c r="K795" s="6"/>
      <c r="L795" s="6"/>
      <c r="M795" s="6"/>
      <c r="N795" s="6"/>
      <c r="O795" s="6"/>
      <c r="P795" s="4"/>
      <c r="Q795" s="6"/>
      <c r="R795" s="6"/>
      <c r="S795" s="6"/>
      <c r="T795" s="6"/>
      <c r="U795" s="6"/>
      <c r="V795" s="6"/>
      <c r="W795" s="6"/>
      <c r="X795" s="6"/>
      <c r="Y795" s="6"/>
      <c r="Z795" s="6"/>
    </row>
    <row r="796" spans="1:26" ht="15.75" customHeight="1" x14ac:dyDescent="0.25">
      <c r="A796" s="6"/>
      <c r="B796" s="6"/>
      <c r="C796" s="7"/>
      <c r="D796" s="6"/>
      <c r="E796" s="6"/>
      <c r="F796" s="6"/>
      <c r="G796" s="6"/>
      <c r="H796" s="6"/>
      <c r="I796" s="6"/>
      <c r="J796" s="6"/>
      <c r="K796" s="6"/>
      <c r="L796" s="6"/>
      <c r="M796" s="6"/>
      <c r="N796" s="6"/>
      <c r="O796" s="6"/>
      <c r="P796" s="4"/>
      <c r="Q796" s="6"/>
      <c r="R796" s="6"/>
      <c r="S796" s="6"/>
      <c r="T796" s="6"/>
      <c r="U796" s="6"/>
      <c r="V796" s="6"/>
      <c r="W796" s="6"/>
      <c r="X796" s="6"/>
      <c r="Y796" s="6"/>
      <c r="Z796" s="6"/>
    </row>
    <row r="797" spans="1:26" ht="15.75" customHeight="1" x14ac:dyDescent="0.25">
      <c r="A797" s="6"/>
      <c r="B797" s="6"/>
      <c r="C797" s="7"/>
      <c r="D797" s="6"/>
      <c r="E797" s="6"/>
      <c r="F797" s="6"/>
      <c r="G797" s="6"/>
      <c r="H797" s="6"/>
      <c r="I797" s="6"/>
      <c r="J797" s="6"/>
      <c r="K797" s="6"/>
      <c r="L797" s="6"/>
      <c r="M797" s="6"/>
      <c r="N797" s="6"/>
      <c r="O797" s="6"/>
      <c r="P797" s="4"/>
      <c r="Q797" s="6"/>
      <c r="R797" s="6"/>
      <c r="S797" s="6"/>
      <c r="T797" s="6"/>
      <c r="U797" s="6"/>
      <c r="V797" s="6"/>
      <c r="W797" s="6"/>
      <c r="X797" s="6"/>
      <c r="Y797" s="6"/>
      <c r="Z797" s="6"/>
    </row>
    <row r="798" spans="1:26" ht="15.75" customHeight="1" x14ac:dyDescent="0.25">
      <c r="A798" s="6"/>
      <c r="B798" s="6"/>
      <c r="C798" s="7"/>
      <c r="D798" s="6"/>
      <c r="E798" s="6"/>
      <c r="F798" s="6"/>
      <c r="G798" s="6"/>
      <c r="H798" s="6"/>
      <c r="I798" s="6"/>
      <c r="J798" s="6"/>
      <c r="K798" s="6"/>
      <c r="L798" s="6"/>
      <c r="M798" s="6"/>
      <c r="N798" s="6"/>
      <c r="O798" s="6"/>
      <c r="P798" s="4"/>
      <c r="Q798" s="6"/>
      <c r="R798" s="6"/>
      <c r="S798" s="6"/>
      <c r="T798" s="6"/>
      <c r="U798" s="6"/>
      <c r="V798" s="6"/>
      <c r="W798" s="6"/>
      <c r="X798" s="6"/>
      <c r="Y798" s="6"/>
      <c r="Z798" s="6"/>
    </row>
    <row r="799" spans="1:26" ht="15.75" customHeight="1" x14ac:dyDescent="0.25">
      <c r="A799" s="6"/>
      <c r="B799" s="6"/>
      <c r="C799" s="7"/>
      <c r="D799" s="6"/>
      <c r="E799" s="6"/>
      <c r="F799" s="6"/>
      <c r="G799" s="6"/>
      <c r="H799" s="6"/>
      <c r="I799" s="6"/>
      <c r="J799" s="6"/>
      <c r="K799" s="6"/>
      <c r="L799" s="6"/>
      <c r="M799" s="6"/>
      <c r="N799" s="6"/>
      <c r="O799" s="6"/>
      <c r="P799" s="4"/>
      <c r="Q799" s="6"/>
      <c r="R799" s="6"/>
      <c r="S799" s="6"/>
      <c r="T799" s="6"/>
      <c r="U799" s="6"/>
      <c r="V799" s="6"/>
      <c r="W799" s="6"/>
      <c r="X799" s="6"/>
      <c r="Y799" s="6"/>
      <c r="Z799" s="6"/>
    </row>
    <row r="800" spans="1:26" ht="15.75" customHeight="1" x14ac:dyDescent="0.25">
      <c r="A800" s="6"/>
      <c r="B800" s="6"/>
      <c r="C800" s="7"/>
      <c r="D800" s="6"/>
      <c r="E800" s="6"/>
      <c r="F800" s="6"/>
      <c r="G800" s="6"/>
      <c r="H800" s="6"/>
      <c r="I800" s="6"/>
      <c r="J800" s="6"/>
      <c r="K800" s="6"/>
      <c r="L800" s="6"/>
      <c r="M800" s="6"/>
      <c r="N800" s="6"/>
      <c r="O800" s="6"/>
      <c r="P800" s="4"/>
      <c r="Q800" s="6"/>
      <c r="R800" s="6"/>
      <c r="S800" s="6"/>
      <c r="T800" s="6"/>
      <c r="U800" s="6"/>
      <c r="V800" s="6"/>
      <c r="W800" s="6"/>
      <c r="X800" s="6"/>
      <c r="Y800" s="6"/>
      <c r="Z800" s="6"/>
    </row>
    <row r="801" spans="1:26" ht="15.75" customHeight="1" x14ac:dyDescent="0.25">
      <c r="A801" s="6"/>
      <c r="B801" s="6"/>
      <c r="C801" s="7"/>
      <c r="D801" s="6"/>
      <c r="E801" s="6"/>
      <c r="F801" s="6"/>
      <c r="G801" s="6"/>
      <c r="H801" s="6"/>
      <c r="I801" s="6"/>
      <c r="J801" s="6"/>
      <c r="K801" s="6"/>
      <c r="L801" s="6"/>
      <c r="M801" s="6"/>
      <c r="N801" s="6"/>
      <c r="O801" s="6"/>
      <c r="P801" s="4"/>
      <c r="Q801" s="6"/>
      <c r="R801" s="6"/>
      <c r="S801" s="6"/>
      <c r="T801" s="6"/>
      <c r="U801" s="6"/>
      <c r="V801" s="6"/>
      <c r="W801" s="6"/>
      <c r="X801" s="6"/>
      <c r="Y801" s="6"/>
      <c r="Z801" s="6"/>
    </row>
    <row r="802" spans="1:26" ht="15.75" customHeight="1" x14ac:dyDescent="0.25">
      <c r="A802" s="6"/>
      <c r="B802" s="6"/>
      <c r="C802" s="7"/>
      <c r="D802" s="6"/>
      <c r="E802" s="6"/>
      <c r="F802" s="6"/>
      <c r="G802" s="6"/>
      <c r="H802" s="6"/>
      <c r="I802" s="6"/>
      <c r="J802" s="6"/>
      <c r="K802" s="6"/>
      <c r="L802" s="6"/>
      <c r="M802" s="6"/>
      <c r="N802" s="6"/>
      <c r="O802" s="6"/>
      <c r="P802" s="4"/>
      <c r="Q802" s="6"/>
      <c r="R802" s="6"/>
      <c r="S802" s="6"/>
      <c r="T802" s="6"/>
      <c r="U802" s="6"/>
      <c r="V802" s="6"/>
      <c r="W802" s="6"/>
      <c r="X802" s="6"/>
      <c r="Y802" s="6"/>
      <c r="Z802" s="6"/>
    </row>
    <row r="803" spans="1:26" ht="15.75" customHeight="1" x14ac:dyDescent="0.25">
      <c r="A803" s="6"/>
      <c r="B803" s="6"/>
      <c r="C803" s="7"/>
      <c r="D803" s="6"/>
      <c r="E803" s="6"/>
      <c r="F803" s="6"/>
      <c r="G803" s="6"/>
      <c r="H803" s="6"/>
      <c r="I803" s="6"/>
      <c r="J803" s="6"/>
      <c r="K803" s="6"/>
      <c r="L803" s="6"/>
      <c r="M803" s="6"/>
      <c r="N803" s="6"/>
      <c r="O803" s="6"/>
      <c r="P803" s="4"/>
      <c r="Q803" s="6"/>
      <c r="R803" s="6"/>
      <c r="S803" s="6"/>
      <c r="T803" s="6"/>
      <c r="U803" s="6"/>
      <c r="V803" s="6"/>
      <c r="W803" s="6"/>
      <c r="X803" s="6"/>
      <c r="Y803" s="6"/>
      <c r="Z803" s="6"/>
    </row>
    <row r="804" spans="1:26" ht="15.75" customHeight="1" x14ac:dyDescent="0.25">
      <c r="A804" s="6"/>
      <c r="B804" s="6"/>
      <c r="C804" s="7"/>
      <c r="D804" s="6"/>
      <c r="E804" s="6"/>
      <c r="F804" s="6"/>
      <c r="G804" s="6"/>
      <c r="H804" s="6"/>
      <c r="I804" s="6"/>
      <c r="J804" s="6"/>
      <c r="K804" s="6"/>
      <c r="L804" s="6"/>
      <c r="M804" s="6"/>
      <c r="N804" s="6"/>
      <c r="O804" s="6"/>
      <c r="P804" s="4"/>
      <c r="Q804" s="6"/>
      <c r="R804" s="6"/>
      <c r="S804" s="6"/>
      <c r="T804" s="6"/>
      <c r="U804" s="6"/>
      <c r="V804" s="6"/>
      <c r="W804" s="6"/>
      <c r="X804" s="6"/>
      <c r="Y804" s="6"/>
      <c r="Z804" s="6"/>
    </row>
    <row r="805" spans="1:26" ht="15.75" customHeight="1" x14ac:dyDescent="0.25">
      <c r="A805" s="6"/>
      <c r="B805" s="6"/>
      <c r="C805" s="7"/>
      <c r="D805" s="6"/>
      <c r="E805" s="6"/>
      <c r="F805" s="6"/>
      <c r="G805" s="6"/>
      <c r="H805" s="6"/>
      <c r="I805" s="6"/>
      <c r="J805" s="6"/>
      <c r="K805" s="6"/>
      <c r="L805" s="6"/>
      <c r="M805" s="6"/>
      <c r="N805" s="6"/>
      <c r="O805" s="6"/>
      <c r="P805" s="4"/>
      <c r="Q805" s="6"/>
      <c r="R805" s="6"/>
      <c r="S805" s="6"/>
      <c r="T805" s="6"/>
      <c r="U805" s="6"/>
      <c r="V805" s="6"/>
      <c r="W805" s="6"/>
      <c r="X805" s="6"/>
      <c r="Y805" s="6"/>
      <c r="Z805" s="6"/>
    </row>
    <row r="806" spans="1:26" ht="15.75" customHeight="1" x14ac:dyDescent="0.25">
      <c r="A806" s="6"/>
      <c r="B806" s="6"/>
      <c r="C806" s="7"/>
      <c r="D806" s="6"/>
      <c r="E806" s="6"/>
      <c r="F806" s="6"/>
      <c r="G806" s="6"/>
      <c r="H806" s="6"/>
      <c r="I806" s="6"/>
      <c r="J806" s="6"/>
      <c r="K806" s="6"/>
      <c r="L806" s="6"/>
      <c r="M806" s="6"/>
      <c r="N806" s="6"/>
      <c r="O806" s="6"/>
      <c r="P806" s="4"/>
      <c r="Q806" s="6"/>
      <c r="R806" s="6"/>
      <c r="S806" s="6"/>
      <c r="T806" s="6"/>
      <c r="U806" s="6"/>
      <c r="V806" s="6"/>
      <c r="W806" s="6"/>
      <c r="X806" s="6"/>
      <c r="Y806" s="6"/>
      <c r="Z806" s="6"/>
    </row>
    <row r="807" spans="1:26" ht="15.75" customHeight="1" x14ac:dyDescent="0.25">
      <c r="A807" s="6"/>
      <c r="B807" s="6"/>
      <c r="C807" s="7"/>
      <c r="D807" s="6"/>
      <c r="E807" s="6"/>
      <c r="F807" s="6"/>
      <c r="G807" s="6"/>
      <c r="H807" s="6"/>
      <c r="I807" s="6"/>
      <c r="J807" s="6"/>
      <c r="K807" s="6"/>
      <c r="L807" s="6"/>
      <c r="M807" s="6"/>
      <c r="N807" s="6"/>
      <c r="O807" s="6"/>
      <c r="P807" s="4"/>
      <c r="Q807" s="6"/>
      <c r="R807" s="6"/>
      <c r="S807" s="6"/>
      <c r="T807" s="6"/>
      <c r="U807" s="6"/>
      <c r="V807" s="6"/>
      <c r="W807" s="6"/>
      <c r="X807" s="6"/>
      <c r="Y807" s="6"/>
      <c r="Z807" s="6"/>
    </row>
    <row r="808" spans="1:26" ht="15.75" customHeight="1" x14ac:dyDescent="0.25">
      <c r="A808" s="6"/>
      <c r="B808" s="6"/>
      <c r="C808" s="7"/>
      <c r="D808" s="6"/>
      <c r="E808" s="6"/>
      <c r="F808" s="6"/>
      <c r="G808" s="6"/>
      <c r="H808" s="6"/>
      <c r="I808" s="6"/>
      <c r="J808" s="6"/>
      <c r="K808" s="6"/>
      <c r="L808" s="6"/>
      <c r="M808" s="6"/>
      <c r="N808" s="6"/>
      <c r="O808" s="6"/>
      <c r="P808" s="4"/>
      <c r="Q808" s="6"/>
      <c r="R808" s="6"/>
      <c r="S808" s="6"/>
      <c r="T808" s="6"/>
      <c r="U808" s="6"/>
      <c r="V808" s="6"/>
      <c r="W808" s="6"/>
      <c r="X808" s="6"/>
      <c r="Y808" s="6"/>
      <c r="Z808" s="6"/>
    </row>
    <row r="809" spans="1:26" ht="15.75" customHeight="1" x14ac:dyDescent="0.25">
      <c r="A809" s="6"/>
      <c r="B809" s="6"/>
      <c r="C809" s="7"/>
      <c r="D809" s="6"/>
      <c r="E809" s="6"/>
      <c r="F809" s="6"/>
      <c r="G809" s="6"/>
      <c r="H809" s="6"/>
      <c r="I809" s="6"/>
      <c r="J809" s="6"/>
      <c r="K809" s="6"/>
      <c r="L809" s="6"/>
      <c r="M809" s="6"/>
      <c r="N809" s="6"/>
      <c r="O809" s="6"/>
      <c r="P809" s="4"/>
      <c r="Q809" s="6"/>
      <c r="R809" s="6"/>
      <c r="S809" s="6"/>
      <c r="T809" s="6"/>
      <c r="U809" s="6"/>
      <c r="V809" s="6"/>
      <c r="W809" s="6"/>
      <c r="X809" s="6"/>
      <c r="Y809" s="6"/>
      <c r="Z809" s="6"/>
    </row>
    <row r="810" spans="1:26" ht="15.75" customHeight="1" x14ac:dyDescent="0.25">
      <c r="A810" s="6"/>
      <c r="B810" s="6"/>
      <c r="C810" s="7"/>
      <c r="D810" s="6"/>
      <c r="E810" s="6"/>
      <c r="F810" s="6"/>
      <c r="G810" s="6"/>
      <c r="H810" s="6"/>
      <c r="I810" s="6"/>
      <c r="J810" s="6"/>
      <c r="K810" s="6"/>
      <c r="L810" s="6"/>
      <c r="M810" s="6"/>
      <c r="N810" s="6"/>
      <c r="O810" s="6"/>
      <c r="P810" s="4"/>
      <c r="Q810" s="6"/>
      <c r="R810" s="6"/>
      <c r="S810" s="6"/>
      <c r="T810" s="6"/>
      <c r="U810" s="6"/>
      <c r="V810" s="6"/>
      <c r="W810" s="6"/>
      <c r="X810" s="6"/>
      <c r="Y810" s="6"/>
      <c r="Z810" s="6"/>
    </row>
    <row r="811" spans="1:26" ht="15.75" customHeight="1" x14ac:dyDescent="0.25">
      <c r="A811" s="6"/>
      <c r="B811" s="6"/>
      <c r="C811" s="7"/>
      <c r="D811" s="6"/>
      <c r="E811" s="6"/>
      <c r="F811" s="6"/>
      <c r="G811" s="6"/>
      <c r="H811" s="6"/>
      <c r="I811" s="6"/>
      <c r="J811" s="6"/>
      <c r="K811" s="6"/>
      <c r="L811" s="6"/>
      <c r="M811" s="6"/>
      <c r="N811" s="6"/>
      <c r="O811" s="6"/>
      <c r="P811" s="4"/>
      <c r="Q811" s="6"/>
      <c r="R811" s="6"/>
      <c r="S811" s="6"/>
      <c r="T811" s="6"/>
      <c r="U811" s="6"/>
      <c r="V811" s="6"/>
      <c r="W811" s="6"/>
      <c r="X811" s="6"/>
      <c r="Y811" s="6"/>
      <c r="Z811" s="6"/>
    </row>
    <row r="812" spans="1:26" ht="15.75" customHeight="1" x14ac:dyDescent="0.25">
      <c r="A812" s="6"/>
      <c r="B812" s="6"/>
      <c r="C812" s="7"/>
      <c r="D812" s="6"/>
      <c r="E812" s="6"/>
      <c r="F812" s="6"/>
      <c r="G812" s="6"/>
      <c r="H812" s="6"/>
      <c r="I812" s="6"/>
      <c r="J812" s="6"/>
      <c r="K812" s="6"/>
      <c r="L812" s="6"/>
      <c r="M812" s="6"/>
      <c r="N812" s="6"/>
      <c r="O812" s="6"/>
      <c r="P812" s="4"/>
      <c r="Q812" s="6"/>
      <c r="R812" s="6"/>
      <c r="S812" s="6"/>
      <c r="T812" s="6"/>
      <c r="U812" s="6"/>
      <c r="V812" s="6"/>
      <c r="W812" s="6"/>
      <c r="X812" s="6"/>
      <c r="Y812" s="6"/>
      <c r="Z812" s="6"/>
    </row>
    <row r="813" spans="1:26" ht="15.75" customHeight="1" x14ac:dyDescent="0.25">
      <c r="A813" s="6"/>
      <c r="B813" s="6"/>
      <c r="C813" s="7"/>
      <c r="D813" s="6"/>
      <c r="E813" s="6"/>
      <c r="F813" s="6"/>
      <c r="G813" s="6"/>
      <c r="H813" s="6"/>
      <c r="I813" s="6"/>
      <c r="J813" s="6"/>
      <c r="K813" s="6"/>
      <c r="L813" s="6"/>
      <c r="M813" s="6"/>
      <c r="N813" s="6"/>
      <c r="O813" s="6"/>
      <c r="P813" s="4"/>
      <c r="Q813" s="6"/>
      <c r="R813" s="6"/>
      <c r="S813" s="6"/>
      <c r="T813" s="6"/>
      <c r="U813" s="6"/>
      <c r="V813" s="6"/>
      <c r="W813" s="6"/>
      <c r="X813" s="6"/>
      <c r="Y813" s="6"/>
      <c r="Z813" s="6"/>
    </row>
    <row r="814" spans="1:26" ht="15.75" customHeight="1" x14ac:dyDescent="0.25">
      <c r="A814" s="6"/>
      <c r="B814" s="6"/>
      <c r="C814" s="7"/>
      <c r="D814" s="6"/>
      <c r="E814" s="6"/>
      <c r="F814" s="6"/>
      <c r="G814" s="6"/>
      <c r="H814" s="6"/>
      <c r="I814" s="6"/>
      <c r="J814" s="6"/>
      <c r="K814" s="6"/>
      <c r="L814" s="6"/>
      <c r="M814" s="6"/>
      <c r="N814" s="6"/>
      <c r="O814" s="6"/>
      <c r="P814" s="4"/>
      <c r="Q814" s="6"/>
      <c r="R814" s="6"/>
      <c r="S814" s="6"/>
      <c r="T814" s="6"/>
      <c r="U814" s="6"/>
      <c r="V814" s="6"/>
      <c r="W814" s="6"/>
      <c r="X814" s="6"/>
      <c r="Y814" s="6"/>
      <c r="Z814" s="6"/>
    </row>
    <row r="815" spans="1:26" ht="15.75" customHeight="1" x14ac:dyDescent="0.25">
      <c r="A815" s="6"/>
      <c r="B815" s="6"/>
      <c r="C815" s="7"/>
      <c r="D815" s="6"/>
      <c r="E815" s="6"/>
      <c r="F815" s="6"/>
      <c r="G815" s="6"/>
      <c r="H815" s="6"/>
      <c r="I815" s="6"/>
      <c r="J815" s="6"/>
      <c r="K815" s="6"/>
      <c r="L815" s="6"/>
      <c r="M815" s="6"/>
      <c r="N815" s="6"/>
      <c r="O815" s="6"/>
      <c r="P815" s="4"/>
      <c r="Q815" s="6"/>
      <c r="R815" s="6"/>
      <c r="S815" s="6"/>
      <c r="T815" s="6"/>
      <c r="U815" s="6"/>
      <c r="V815" s="6"/>
      <c r="W815" s="6"/>
      <c r="X815" s="6"/>
      <c r="Y815" s="6"/>
      <c r="Z815" s="6"/>
    </row>
    <row r="816" spans="1:26" ht="15.75" customHeight="1" x14ac:dyDescent="0.25">
      <c r="A816" s="6"/>
      <c r="B816" s="6"/>
      <c r="C816" s="7"/>
      <c r="D816" s="6"/>
      <c r="E816" s="6"/>
      <c r="F816" s="6"/>
      <c r="G816" s="6"/>
      <c r="H816" s="6"/>
      <c r="I816" s="6"/>
      <c r="J816" s="6"/>
      <c r="K816" s="6"/>
      <c r="L816" s="6"/>
      <c r="M816" s="6"/>
      <c r="N816" s="6"/>
      <c r="O816" s="6"/>
      <c r="P816" s="4"/>
      <c r="Q816" s="6"/>
      <c r="R816" s="6"/>
      <c r="S816" s="6"/>
      <c r="T816" s="6"/>
      <c r="U816" s="6"/>
      <c r="V816" s="6"/>
      <c r="W816" s="6"/>
      <c r="X816" s="6"/>
      <c r="Y816" s="6"/>
      <c r="Z816" s="6"/>
    </row>
    <row r="817" spans="1:26" ht="15.75" customHeight="1" x14ac:dyDescent="0.25">
      <c r="A817" s="6"/>
      <c r="B817" s="6"/>
      <c r="C817" s="7"/>
      <c r="D817" s="6"/>
      <c r="E817" s="6"/>
      <c r="F817" s="6"/>
      <c r="G817" s="6"/>
      <c r="H817" s="6"/>
      <c r="I817" s="6"/>
      <c r="J817" s="6"/>
      <c r="K817" s="6"/>
      <c r="L817" s="6"/>
      <c r="M817" s="6"/>
      <c r="N817" s="6"/>
      <c r="O817" s="6"/>
      <c r="P817" s="4"/>
      <c r="Q817" s="6"/>
      <c r="R817" s="6"/>
      <c r="S817" s="6"/>
      <c r="T817" s="6"/>
      <c r="U817" s="6"/>
      <c r="V817" s="6"/>
      <c r="W817" s="6"/>
      <c r="X817" s="6"/>
      <c r="Y817" s="6"/>
      <c r="Z817" s="6"/>
    </row>
    <row r="818" spans="1:26" ht="15.75" customHeight="1" x14ac:dyDescent="0.25">
      <c r="A818" s="6"/>
      <c r="B818" s="6"/>
      <c r="C818" s="7"/>
      <c r="D818" s="6"/>
      <c r="E818" s="6"/>
      <c r="F818" s="6"/>
      <c r="G818" s="6"/>
      <c r="H818" s="6"/>
      <c r="I818" s="6"/>
      <c r="J818" s="6"/>
      <c r="K818" s="6"/>
      <c r="L818" s="6"/>
      <c r="M818" s="6"/>
      <c r="N818" s="6"/>
      <c r="O818" s="6"/>
      <c r="P818" s="4"/>
      <c r="Q818" s="6"/>
      <c r="R818" s="6"/>
      <c r="S818" s="6"/>
      <c r="T818" s="6"/>
      <c r="U818" s="6"/>
      <c r="V818" s="6"/>
      <c r="W818" s="6"/>
      <c r="X818" s="6"/>
      <c r="Y818" s="6"/>
      <c r="Z818" s="6"/>
    </row>
    <row r="819" spans="1:26" ht="15.75" customHeight="1" x14ac:dyDescent="0.25">
      <c r="A819" s="6"/>
      <c r="B819" s="6"/>
      <c r="C819" s="7"/>
      <c r="D819" s="6"/>
      <c r="E819" s="6"/>
      <c r="F819" s="6"/>
      <c r="G819" s="6"/>
      <c r="H819" s="6"/>
      <c r="I819" s="6"/>
      <c r="J819" s="6"/>
      <c r="K819" s="6"/>
      <c r="L819" s="6"/>
      <c r="M819" s="6"/>
      <c r="N819" s="6"/>
      <c r="O819" s="6"/>
      <c r="P819" s="4"/>
      <c r="Q819" s="6"/>
      <c r="R819" s="6"/>
      <c r="S819" s="6"/>
      <c r="T819" s="6"/>
      <c r="U819" s="6"/>
      <c r="V819" s="6"/>
      <c r="W819" s="6"/>
      <c r="X819" s="6"/>
      <c r="Y819" s="6"/>
      <c r="Z819" s="6"/>
    </row>
    <row r="820" spans="1:26" ht="15.75" customHeight="1" x14ac:dyDescent="0.25">
      <c r="A820" s="6"/>
      <c r="B820" s="6"/>
      <c r="C820" s="7"/>
      <c r="D820" s="6"/>
      <c r="E820" s="6"/>
      <c r="F820" s="6"/>
      <c r="G820" s="6"/>
      <c r="H820" s="6"/>
      <c r="I820" s="6"/>
      <c r="J820" s="6"/>
      <c r="K820" s="6"/>
      <c r="L820" s="6"/>
      <c r="M820" s="6"/>
      <c r="N820" s="6"/>
      <c r="O820" s="6"/>
      <c r="P820" s="4"/>
      <c r="Q820" s="6"/>
      <c r="R820" s="6"/>
      <c r="S820" s="6"/>
      <c r="T820" s="6"/>
      <c r="U820" s="6"/>
      <c r="V820" s="6"/>
      <c r="W820" s="6"/>
      <c r="X820" s="6"/>
      <c r="Y820" s="6"/>
      <c r="Z820" s="6"/>
    </row>
    <row r="821" spans="1:26" ht="15.75" customHeight="1" x14ac:dyDescent="0.25">
      <c r="A821" s="6"/>
      <c r="B821" s="6"/>
      <c r="C821" s="7"/>
      <c r="D821" s="6"/>
      <c r="E821" s="6"/>
      <c r="F821" s="6"/>
      <c r="G821" s="6"/>
      <c r="H821" s="6"/>
      <c r="I821" s="6"/>
      <c r="J821" s="6"/>
      <c r="K821" s="6"/>
      <c r="L821" s="6"/>
      <c r="M821" s="6"/>
      <c r="N821" s="6"/>
      <c r="O821" s="6"/>
      <c r="P821" s="4"/>
      <c r="Q821" s="6"/>
      <c r="R821" s="6"/>
      <c r="S821" s="6"/>
      <c r="T821" s="6"/>
      <c r="U821" s="6"/>
      <c r="V821" s="6"/>
      <c r="W821" s="6"/>
      <c r="X821" s="6"/>
      <c r="Y821" s="6"/>
      <c r="Z821" s="6"/>
    </row>
    <row r="822" spans="1:26" ht="15.75" customHeight="1" x14ac:dyDescent="0.25">
      <c r="A822" s="6"/>
      <c r="B822" s="6"/>
      <c r="C822" s="7"/>
      <c r="D822" s="6"/>
      <c r="E822" s="6"/>
      <c r="F822" s="6"/>
      <c r="G822" s="6"/>
      <c r="H822" s="6"/>
      <c r="I822" s="6"/>
      <c r="J822" s="6"/>
      <c r="K822" s="6"/>
      <c r="L822" s="6"/>
      <c r="M822" s="6"/>
      <c r="N822" s="6"/>
      <c r="O822" s="6"/>
      <c r="P822" s="4"/>
      <c r="Q822" s="6"/>
      <c r="R822" s="6"/>
      <c r="S822" s="6"/>
      <c r="T822" s="6"/>
      <c r="U822" s="6"/>
      <c r="V822" s="6"/>
      <c r="W822" s="6"/>
      <c r="X822" s="6"/>
      <c r="Y822" s="6"/>
      <c r="Z822" s="6"/>
    </row>
    <row r="823" spans="1:26" ht="15.75" customHeight="1" x14ac:dyDescent="0.25">
      <c r="A823" s="6"/>
      <c r="B823" s="6"/>
      <c r="C823" s="7"/>
      <c r="D823" s="6"/>
      <c r="E823" s="6"/>
      <c r="F823" s="6"/>
      <c r="G823" s="6"/>
      <c r="H823" s="6"/>
      <c r="I823" s="6"/>
      <c r="J823" s="6"/>
      <c r="K823" s="6"/>
      <c r="L823" s="6"/>
      <c r="M823" s="6"/>
      <c r="N823" s="6"/>
      <c r="O823" s="6"/>
      <c r="P823" s="4"/>
      <c r="Q823" s="6"/>
      <c r="R823" s="6"/>
      <c r="S823" s="6"/>
      <c r="T823" s="6"/>
      <c r="U823" s="6"/>
      <c r="V823" s="6"/>
      <c r="W823" s="6"/>
      <c r="X823" s="6"/>
      <c r="Y823" s="6"/>
      <c r="Z823" s="6"/>
    </row>
    <row r="824" spans="1:26" ht="15.75" customHeight="1" x14ac:dyDescent="0.25">
      <c r="A824" s="6"/>
      <c r="B824" s="6"/>
      <c r="C824" s="7"/>
      <c r="D824" s="6"/>
      <c r="E824" s="6"/>
      <c r="F824" s="6"/>
      <c r="G824" s="6"/>
      <c r="H824" s="6"/>
      <c r="I824" s="6"/>
      <c r="J824" s="6"/>
      <c r="K824" s="6"/>
      <c r="L824" s="6"/>
      <c r="M824" s="6"/>
      <c r="N824" s="6"/>
      <c r="O824" s="6"/>
      <c r="P824" s="4"/>
      <c r="Q824" s="6"/>
      <c r="R824" s="6"/>
      <c r="S824" s="6"/>
      <c r="T824" s="6"/>
      <c r="U824" s="6"/>
      <c r="V824" s="6"/>
      <c r="W824" s="6"/>
      <c r="X824" s="6"/>
      <c r="Y824" s="6"/>
      <c r="Z824" s="6"/>
    </row>
    <row r="825" spans="1:26" ht="15.75" customHeight="1" x14ac:dyDescent="0.25">
      <c r="A825" s="6"/>
      <c r="B825" s="6"/>
      <c r="C825" s="7"/>
      <c r="D825" s="6"/>
      <c r="E825" s="6"/>
      <c r="F825" s="6"/>
      <c r="G825" s="6"/>
      <c r="H825" s="6"/>
      <c r="I825" s="6"/>
      <c r="J825" s="6"/>
      <c r="K825" s="6"/>
      <c r="L825" s="6"/>
      <c r="M825" s="6"/>
      <c r="N825" s="6"/>
      <c r="O825" s="6"/>
      <c r="P825" s="4"/>
      <c r="Q825" s="6"/>
      <c r="R825" s="6"/>
      <c r="S825" s="6"/>
      <c r="T825" s="6"/>
      <c r="U825" s="6"/>
      <c r="V825" s="6"/>
      <c r="W825" s="6"/>
      <c r="X825" s="6"/>
      <c r="Y825" s="6"/>
      <c r="Z825" s="6"/>
    </row>
    <row r="826" spans="1:26" ht="15.75" customHeight="1" x14ac:dyDescent="0.25">
      <c r="A826" s="6"/>
      <c r="B826" s="6"/>
      <c r="C826" s="7"/>
      <c r="D826" s="6"/>
      <c r="E826" s="6"/>
      <c r="F826" s="6"/>
      <c r="G826" s="6"/>
      <c r="H826" s="6"/>
      <c r="I826" s="6"/>
      <c r="J826" s="6"/>
      <c r="K826" s="6"/>
      <c r="L826" s="6"/>
      <c r="M826" s="6"/>
      <c r="N826" s="6"/>
      <c r="O826" s="6"/>
      <c r="P826" s="4"/>
      <c r="Q826" s="6"/>
      <c r="R826" s="6"/>
      <c r="S826" s="6"/>
      <c r="T826" s="6"/>
      <c r="U826" s="6"/>
      <c r="V826" s="6"/>
      <c r="W826" s="6"/>
      <c r="X826" s="6"/>
      <c r="Y826" s="6"/>
      <c r="Z826" s="6"/>
    </row>
    <row r="827" spans="1:26" ht="15.75" customHeight="1" x14ac:dyDescent="0.25">
      <c r="A827" s="6"/>
      <c r="B827" s="6"/>
      <c r="C827" s="7"/>
      <c r="D827" s="6"/>
      <c r="E827" s="6"/>
      <c r="F827" s="6"/>
      <c r="G827" s="6"/>
      <c r="H827" s="6"/>
      <c r="I827" s="6"/>
      <c r="J827" s="6"/>
      <c r="K827" s="6"/>
      <c r="L827" s="6"/>
      <c r="M827" s="6"/>
      <c r="N827" s="6"/>
      <c r="O827" s="6"/>
      <c r="P827" s="4"/>
      <c r="Q827" s="6"/>
      <c r="R827" s="6"/>
      <c r="S827" s="6"/>
      <c r="T827" s="6"/>
      <c r="U827" s="6"/>
      <c r="V827" s="6"/>
      <c r="W827" s="6"/>
      <c r="X827" s="6"/>
      <c r="Y827" s="6"/>
      <c r="Z827" s="6"/>
    </row>
    <row r="828" spans="1:26" ht="15.75" customHeight="1" x14ac:dyDescent="0.25">
      <c r="A828" s="6"/>
      <c r="B828" s="6"/>
      <c r="C828" s="7"/>
      <c r="D828" s="6"/>
      <c r="E828" s="6"/>
      <c r="F828" s="6"/>
      <c r="G828" s="6"/>
      <c r="H828" s="6"/>
      <c r="I828" s="6"/>
      <c r="J828" s="6"/>
      <c r="K828" s="6"/>
      <c r="L828" s="6"/>
      <c r="M828" s="6"/>
      <c r="N828" s="6"/>
      <c r="O828" s="6"/>
      <c r="P828" s="4"/>
      <c r="Q828" s="6"/>
      <c r="R828" s="6"/>
      <c r="S828" s="6"/>
      <c r="T828" s="6"/>
      <c r="U828" s="6"/>
      <c r="V828" s="6"/>
      <c r="W828" s="6"/>
      <c r="X828" s="6"/>
      <c r="Y828" s="6"/>
      <c r="Z828" s="6"/>
    </row>
    <row r="829" spans="1:26" ht="15.75" customHeight="1" x14ac:dyDescent="0.25">
      <c r="A829" s="6"/>
      <c r="B829" s="6"/>
      <c r="C829" s="7"/>
      <c r="D829" s="6"/>
      <c r="E829" s="6"/>
      <c r="F829" s="6"/>
      <c r="G829" s="6"/>
      <c r="H829" s="6"/>
      <c r="I829" s="6"/>
      <c r="J829" s="6"/>
      <c r="K829" s="6"/>
      <c r="L829" s="6"/>
      <c r="M829" s="6"/>
      <c r="N829" s="6"/>
      <c r="O829" s="6"/>
      <c r="P829" s="4"/>
      <c r="Q829" s="6"/>
      <c r="R829" s="6"/>
      <c r="S829" s="6"/>
      <c r="T829" s="6"/>
      <c r="U829" s="6"/>
      <c r="V829" s="6"/>
      <c r="W829" s="6"/>
      <c r="X829" s="6"/>
      <c r="Y829" s="6"/>
      <c r="Z829" s="6"/>
    </row>
    <row r="830" spans="1:26" ht="15.75" customHeight="1" x14ac:dyDescent="0.25">
      <c r="A830" s="6"/>
      <c r="B830" s="6"/>
      <c r="C830" s="7"/>
      <c r="D830" s="6"/>
      <c r="E830" s="6"/>
      <c r="F830" s="6"/>
      <c r="G830" s="6"/>
      <c r="H830" s="6"/>
      <c r="I830" s="6"/>
      <c r="J830" s="6"/>
      <c r="K830" s="6"/>
      <c r="L830" s="6"/>
      <c r="M830" s="6"/>
      <c r="N830" s="6"/>
      <c r="O830" s="6"/>
      <c r="P830" s="4"/>
      <c r="Q830" s="6"/>
      <c r="R830" s="6"/>
      <c r="S830" s="6"/>
      <c r="T830" s="6"/>
      <c r="U830" s="6"/>
      <c r="V830" s="6"/>
      <c r="W830" s="6"/>
      <c r="X830" s="6"/>
      <c r="Y830" s="6"/>
      <c r="Z830" s="6"/>
    </row>
    <row r="831" spans="1:26" ht="15.75" customHeight="1" x14ac:dyDescent="0.25">
      <c r="A831" s="6"/>
      <c r="B831" s="6"/>
      <c r="C831" s="7"/>
      <c r="D831" s="6"/>
      <c r="E831" s="6"/>
      <c r="F831" s="6"/>
      <c r="G831" s="6"/>
      <c r="H831" s="6"/>
      <c r="I831" s="6"/>
      <c r="J831" s="6"/>
      <c r="K831" s="6"/>
      <c r="L831" s="6"/>
      <c r="M831" s="6"/>
      <c r="N831" s="6"/>
      <c r="O831" s="6"/>
      <c r="P831" s="4"/>
      <c r="Q831" s="6"/>
      <c r="R831" s="6"/>
      <c r="S831" s="6"/>
      <c r="T831" s="6"/>
      <c r="U831" s="6"/>
      <c r="V831" s="6"/>
      <c r="W831" s="6"/>
      <c r="X831" s="6"/>
      <c r="Y831" s="6"/>
      <c r="Z831" s="6"/>
    </row>
    <row r="832" spans="1:26" ht="15.75" customHeight="1" x14ac:dyDescent="0.25">
      <c r="A832" s="6"/>
      <c r="B832" s="6"/>
      <c r="C832" s="7"/>
      <c r="D832" s="6"/>
      <c r="E832" s="6"/>
      <c r="F832" s="6"/>
      <c r="G832" s="6"/>
      <c r="H832" s="6"/>
      <c r="I832" s="6"/>
      <c r="J832" s="6"/>
      <c r="K832" s="6"/>
      <c r="L832" s="6"/>
      <c r="M832" s="6"/>
      <c r="N832" s="6"/>
      <c r="O832" s="6"/>
      <c r="P832" s="4"/>
      <c r="Q832" s="6"/>
      <c r="R832" s="6"/>
      <c r="S832" s="6"/>
      <c r="T832" s="6"/>
      <c r="U832" s="6"/>
      <c r="V832" s="6"/>
      <c r="W832" s="6"/>
      <c r="X832" s="6"/>
      <c r="Y832" s="6"/>
      <c r="Z832" s="6"/>
    </row>
    <row r="833" spans="1:26" ht="15.75" customHeight="1" x14ac:dyDescent="0.25">
      <c r="A833" s="6"/>
      <c r="B833" s="6"/>
      <c r="C833" s="7"/>
      <c r="D833" s="6"/>
      <c r="E833" s="6"/>
      <c r="F833" s="6"/>
      <c r="G833" s="6"/>
      <c r="H833" s="6"/>
      <c r="I833" s="6"/>
      <c r="J833" s="6"/>
      <c r="K833" s="6"/>
      <c r="L833" s="6"/>
      <c r="M833" s="6"/>
      <c r="N833" s="6"/>
      <c r="O833" s="6"/>
      <c r="P833" s="4"/>
      <c r="Q833" s="6"/>
      <c r="R833" s="6"/>
      <c r="S833" s="6"/>
      <c r="T833" s="6"/>
      <c r="U833" s="6"/>
      <c r="V833" s="6"/>
      <c r="W833" s="6"/>
      <c r="X833" s="6"/>
      <c r="Y833" s="6"/>
      <c r="Z833" s="6"/>
    </row>
    <row r="834" spans="1:26" ht="15.75" customHeight="1" x14ac:dyDescent="0.25">
      <c r="A834" s="6"/>
      <c r="B834" s="6"/>
      <c r="C834" s="7"/>
      <c r="D834" s="6"/>
      <c r="E834" s="6"/>
      <c r="F834" s="6"/>
      <c r="G834" s="6"/>
      <c r="H834" s="6"/>
      <c r="I834" s="6"/>
      <c r="J834" s="6"/>
      <c r="K834" s="6"/>
      <c r="L834" s="6"/>
      <c r="M834" s="6"/>
      <c r="N834" s="6"/>
      <c r="O834" s="6"/>
      <c r="P834" s="4"/>
      <c r="Q834" s="6"/>
      <c r="R834" s="6"/>
      <c r="S834" s="6"/>
      <c r="T834" s="6"/>
      <c r="U834" s="6"/>
      <c r="V834" s="6"/>
      <c r="W834" s="6"/>
      <c r="X834" s="6"/>
      <c r="Y834" s="6"/>
      <c r="Z834" s="6"/>
    </row>
    <row r="835" spans="1:26" ht="15.75" customHeight="1" x14ac:dyDescent="0.25">
      <c r="A835" s="6"/>
      <c r="B835" s="6"/>
      <c r="C835" s="7"/>
      <c r="D835" s="6"/>
      <c r="E835" s="6"/>
      <c r="F835" s="6"/>
      <c r="G835" s="6"/>
      <c r="H835" s="6"/>
      <c r="I835" s="6"/>
      <c r="J835" s="6"/>
      <c r="K835" s="6"/>
      <c r="L835" s="6"/>
      <c r="M835" s="6"/>
      <c r="N835" s="6"/>
      <c r="O835" s="6"/>
      <c r="P835" s="4"/>
      <c r="Q835" s="6"/>
      <c r="R835" s="6"/>
      <c r="S835" s="6"/>
      <c r="T835" s="6"/>
      <c r="U835" s="6"/>
      <c r="V835" s="6"/>
      <c r="W835" s="6"/>
      <c r="X835" s="6"/>
      <c r="Y835" s="6"/>
      <c r="Z835" s="6"/>
    </row>
    <row r="836" spans="1:26" ht="15.75" customHeight="1" x14ac:dyDescent="0.25">
      <c r="A836" s="6"/>
      <c r="B836" s="6"/>
      <c r="C836" s="7"/>
      <c r="D836" s="6"/>
      <c r="E836" s="6"/>
      <c r="F836" s="6"/>
      <c r="G836" s="6"/>
      <c r="H836" s="6"/>
      <c r="I836" s="6"/>
      <c r="J836" s="6"/>
      <c r="K836" s="6"/>
      <c r="L836" s="6"/>
      <c r="M836" s="6"/>
      <c r="N836" s="6"/>
      <c r="O836" s="6"/>
      <c r="P836" s="4"/>
      <c r="Q836" s="6"/>
      <c r="R836" s="6"/>
      <c r="S836" s="6"/>
      <c r="T836" s="6"/>
      <c r="U836" s="6"/>
      <c r="V836" s="6"/>
      <c r="W836" s="6"/>
      <c r="X836" s="6"/>
      <c r="Y836" s="6"/>
      <c r="Z836" s="6"/>
    </row>
    <row r="837" spans="1:26" ht="15.75" customHeight="1" x14ac:dyDescent="0.25">
      <c r="A837" s="6"/>
      <c r="B837" s="6"/>
      <c r="C837" s="7"/>
      <c r="D837" s="6"/>
      <c r="E837" s="6"/>
      <c r="F837" s="6"/>
      <c r="G837" s="6"/>
      <c r="H837" s="6"/>
      <c r="I837" s="6"/>
      <c r="J837" s="6"/>
      <c r="K837" s="6"/>
      <c r="L837" s="6"/>
      <c r="M837" s="6"/>
      <c r="N837" s="6"/>
      <c r="O837" s="6"/>
      <c r="P837" s="4"/>
      <c r="Q837" s="6"/>
      <c r="R837" s="6"/>
      <c r="S837" s="6"/>
      <c r="T837" s="6"/>
      <c r="U837" s="6"/>
      <c r="V837" s="6"/>
      <c r="W837" s="6"/>
      <c r="X837" s="6"/>
      <c r="Y837" s="6"/>
      <c r="Z837" s="6"/>
    </row>
    <row r="838" spans="1:26" ht="15.75" customHeight="1" x14ac:dyDescent="0.25">
      <c r="A838" s="6"/>
      <c r="B838" s="6"/>
      <c r="C838" s="7"/>
      <c r="D838" s="6"/>
      <c r="E838" s="6"/>
      <c r="F838" s="6"/>
      <c r="G838" s="6"/>
      <c r="H838" s="6"/>
      <c r="I838" s="6"/>
      <c r="J838" s="6"/>
      <c r="K838" s="6"/>
      <c r="L838" s="6"/>
      <c r="M838" s="6"/>
      <c r="N838" s="6"/>
      <c r="O838" s="6"/>
      <c r="P838" s="4"/>
      <c r="Q838" s="6"/>
      <c r="R838" s="6"/>
      <c r="S838" s="6"/>
      <c r="T838" s="6"/>
      <c r="U838" s="6"/>
      <c r="V838" s="6"/>
      <c r="W838" s="6"/>
      <c r="X838" s="6"/>
      <c r="Y838" s="6"/>
      <c r="Z838" s="6"/>
    </row>
    <row r="839" spans="1:26" ht="15.75" customHeight="1" x14ac:dyDescent="0.25">
      <c r="A839" s="6"/>
      <c r="B839" s="6"/>
      <c r="C839" s="7"/>
      <c r="D839" s="6"/>
      <c r="E839" s="6"/>
      <c r="F839" s="6"/>
      <c r="G839" s="6"/>
      <c r="H839" s="6"/>
      <c r="I839" s="6"/>
      <c r="J839" s="6"/>
      <c r="K839" s="6"/>
      <c r="L839" s="6"/>
      <c r="M839" s="6"/>
      <c r="N839" s="6"/>
      <c r="O839" s="6"/>
      <c r="P839" s="4"/>
      <c r="Q839" s="6"/>
      <c r="R839" s="6"/>
      <c r="S839" s="6"/>
      <c r="T839" s="6"/>
      <c r="U839" s="6"/>
      <c r="V839" s="6"/>
      <c r="W839" s="6"/>
      <c r="X839" s="6"/>
      <c r="Y839" s="6"/>
      <c r="Z839" s="6"/>
    </row>
    <row r="840" spans="1:26" ht="15.75" customHeight="1" x14ac:dyDescent="0.25">
      <c r="A840" s="6"/>
      <c r="B840" s="6"/>
      <c r="C840" s="7"/>
      <c r="D840" s="6"/>
      <c r="E840" s="6"/>
      <c r="F840" s="6"/>
      <c r="G840" s="6"/>
      <c r="H840" s="6"/>
      <c r="I840" s="6"/>
      <c r="J840" s="6"/>
      <c r="K840" s="6"/>
      <c r="L840" s="6"/>
      <c r="M840" s="6"/>
      <c r="N840" s="6"/>
      <c r="O840" s="6"/>
      <c r="P840" s="4"/>
      <c r="Q840" s="6"/>
      <c r="R840" s="6"/>
      <c r="S840" s="6"/>
      <c r="T840" s="6"/>
      <c r="U840" s="6"/>
      <c r="V840" s="6"/>
      <c r="W840" s="6"/>
      <c r="X840" s="6"/>
      <c r="Y840" s="6"/>
      <c r="Z840" s="6"/>
    </row>
    <row r="841" spans="1:26" ht="15.75" customHeight="1" x14ac:dyDescent="0.25">
      <c r="A841" s="6"/>
      <c r="B841" s="6"/>
      <c r="C841" s="7"/>
      <c r="D841" s="6"/>
      <c r="E841" s="6"/>
      <c r="F841" s="6"/>
      <c r="G841" s="6"/>
      <c r="H841" s="6"/>
      <c r="I841" s="6"/>
      <c r="J841" s="6"/>
      <c r="K841" s="6"/>
      <c r="L841" s="6"/>
      <c r="M841" s="6"/>
      <c r="N841" s="6"/>
      <c r="O841" s="6"/>
      <c r="P841" s="4"/>
      <c r="Q841" s="6"/>
      <c r="R841" s="6"/>
      <c r="S841" s="6"/>
      <c r="T841" s="6"/>
      <c r="U841" s="6"/>
      <c r="V841" s="6"/>
      <c r="W841" s="6"/>
      <c r="X841" s="6"/>
      <c r="Y841" s="6"/>
      <c r="Z841" s="6"/>
    </row>
    <row r="842" spans="1:26" ht="15.75" customHeight="1" x14ac:dyDescent="0.25">
      <c r="A842" s="6"/>
      <c r="B842" s="6"/>
      <c r="C842" s="7"/>
      <c r="D842" s="6"/>
      <c r="E842" s="6"/>
      <c r="F842" s="6"/>
      <c r="G842" s="6"/>
      <c r="H842" s="6"/>
      <c r="I842" s="6"/>
      <c r="J842" s="6"/>
      <c r="K842" s="6"/>
      <c r="L842" s="6"/>
      <c r="M842" s="6"/>
      <c r="N842" s="6"/>
      <c r="O842" s="6"/>
      <c r="P842" s="4"/>
      <c r="Q842" s="6"/>
      <c r="R842" s="6"/>
      <c r="S842" s="6"/>
      <c r="T842" s="6"/>
      <c r="U842" s="6"/>
      <c r="V842" s="6"/>
      <c r="W842" s="6"/>
      <c r="X842" s="6"/>
      <c r="Y842" s="6"/>
      <c r="Z842" s="6"/>
    </row>
    <row r="843" spans="1:26" ht="15.75" customHeight="1" x14ac:dyDescent="0.25">
      <c r="A843" s="6"/>
      <c r="B843" s="6"/>
      <c r="C843" s="7"/>
      <c r="D843" s="6"/>
      <c r="E843" s="6"/>
      <c r="F843" s="6"/>
      <c r="G843" s="6"/>
      <c r="H843" s="6"/>
      <c r="I843" s="6"/>
      <c r="J843" s="6"/>
      <c r="K843" s="6"/>
      <c r="L843" s="6"/>
      <c r="M843" s="6"/>
      <c r="N843" s="6"/>
      <c r="O843" s="6"/>
      <c r="P843" s="4"/>
      <c r="Q843" s="6"/>
      <c r="R843" s="6"/>
      <c r="S843" s="6"/>
      <c r="T843" s="6"/>
      <c r="U843" s="6"/>
      <c r="V843" s="6"/>
      <c r="W843" s="6"/>
      <c r="X843" s="6"/>
      <c r="Y843" s="6"/>
      <c r="Z843" s="6"/>
    </row>
    <row r="844" spans="1:26" ht="15.75" customHeight="1" x14ac:dyDescent="0.25">
      <c r="A844" s="6"/>
      <c r="B844" s="6"/>
      <c r="C844" s="7"/>
      <c r="D844" s="6"/>
      <c r="E844" s="6"/>
      <c r="F844" s="6"/>
      <c r="G844" s="6"/>
      <c r="H844" s="6"/>
      <c r="I844" s="6"/>
      <c r="J844" s="6"/>
      <c r="K844" s="6"/>
      <c r="L844" s="6"/>
      <c r="M844" s="6"/>
      <c r="N844" s="6"/>
      <c r="O844" s="6"/>
      <c r="P844" s="4"/>
      <c r="Q844" s="6"/>
      <c r="R844" s="6"/>
      <c r="S844" s="6"/>
      <c r="T844" s="6"/>
      <c r="U844" s="6"/>
      <c r="V844" s="6"/>
      <c r="W844" s="6"/>
      <c r="X844" s="6"/>
      <c r="Y844" s="6"/>
      <c r="Z844" s="6"/>
    </row>
    <row r="845" spans="1:26" ht="15.75" customHeight="1" x14ac:dyDescent="0.25">
      <c r="A845" s="6"/>
      <c r="B845" s="6"/>
      <c r="C845" s="7"/>
      <c r="D845" s="6"/>
      <c r="E845" s="6"/>
      <c r="F845" s="6"/>
      <c r="G845" s="6"/>
      <c r="H845" s="6"/>
      <c r="I845" s="6"/>
      <c r="J845" s="6"/>
      <c r="K845" s="6"/>
      <c r="L845" s="6"/>
      <c r="M845" s="6"/>
      <c r="N845" s="6"/>
      <c r="O845" s="6"/>
      <c r="P845" s="4"/>
      <c r="Q845" s="6"/>
      <c r="R845" s="6"/>
      <c r="S845" s="6"/>
      <c r="T845" s="6"/>
      <c r="U845" s="6"/>
      <c r="V845" s="6"/>
      <c r="W845" s="6"/>
      <c r="X845" s="6"/>
      <c r="Y845" s="6"/>
      <c r="Z845" s="6"/>
    </row>
    <row r="846" spans="1:26" ht="15.75" customHeight="1" x14ac:dyDescent="0.25">
      <c r="A846" s="6"/>
      <c r="B846" s="6"/>
      <c r="C846" s="7"/>
      <c r="D846" s="6"/>
      <c r="E846" s="6"/>
      <c r="F846" s="6"/>
      <c r="G846" s="6"/>
      <c r="H846" s="6"/>
      <c r="I846" s="6"/>
      <c r="J846" s="6"/>
      <c r="K846" s="6"/>
      <c r="L846" s="6"/>
      <c r="M846" s="6"/>
      <c r="N846" s="6"/>
      <c r="O846" s="6"/>
      <c r="P846" s="4"/>
      <c r="Q846" s="6"/>
      <c r="R846" s="6"/>
      <c r="S846" s="6"/>
      <c r="T846" s="6"/>
      <c r="U846" s="6"/>
      <c r="V846" s="6"/>
      <c r="W846" s="6"/>
      <c r="X846" s="6"/>
      <c r="Y846" s="6"/>
      <c r="Z846" s="6"/>
    </row>
    <row r="847" spans="1:26" ht="15.75" customHeight="1" x14ac:dyDescent="0.25">
      <c r="A847" s="6"/>
      <c r="B847" s="6"/>
      <c r="C847" s="7"/>
      <c r="D847" s="6"/>
      <c r="E847" s="6"/>
      <c r="F847" s="6"/>
      <c r="G847" s="6"/>
      <c r="H847" s="6"/>
      <c r="I847" s="6"/>
      <c r="J847" s="6"/>
      <c r="K847" s="6"/>
      <c r="L847" s="6"/>
      <c r="M847" s="6"/>
      <c r="N847" s="6"/>
      <c r="O847" s="6"/>
      <c r="P847" s="4"/>
      <c r="Q847" s="6"/>
      <c r="R847" s="6"/>
      <c r="S847" s="6"/>
      <c r="T847" s="6"/>
      <c r="U847" s="6"/>
      <c r="V847" s="6"/>
      <c r="W847" s="6"/>
      <c r="X847" s="6"/>
      <c r="Y847" s="6"/>
      <c r="Z847" s="6"/>
    </row>
    <row r="848" spans="1:26" ht="15.75" customHeight="1" x14ac:dyDescent="0.25">
      <c r="A848" s="6"/>
      <c r="B848" s="6"/>
      <c r="C848" s="7"/>
      <c r="D848" s="6"/>
      <c r="E848" s="6"/>
      <c r="F848" s="6"/>
      <c r="G848" s="6"/>
      <c r="H848" s="6"/>
      <c r="I848" s="6"/>
      <c r="J848" s="6"/>
      <c r="K848" s="6"/>
      <c r="L848" s="6"/>
      <c r="M848" s="6"/>
      <c r="N848" s="6"/>
      <c r="O848" s="6"/>
      <c r="P848" s="4"/>
      <c r="Q848" s="6"/>
      <c r="R848" s="6"/>
      <c r="S848" s="6"/>
      <c r="T848" s="6"/>
      <c r="U848" s="6"/>
      <c r="V848" s="6"/>
      <c r="W848" s="6"/>
      <c r="X848" s="6"/>
      <c r="Y848" s="6"/>
      <c r="Z848" s="6"/>
    </row>
    <row r="849" spans="1:26" ht="15.75" customHeight="1" x14ac:dyDescent="0.25">
      <c r="A849" s="6"/>
      <c r="B849" s="6"/>
      <c r="C849" s="7"/>
      <c r="D849" s="6"/>
      <c r="E849" s="6"/>
      <c r="F849" s="6"/>
      <c r="G849" s="6"/>
      <c r="H849" s="6"/>
      <c r="I849" s="6"/>
      <c r="J849" s="6"/>
      <c r="K849" s="6"/>
      <c r="L849" s="6"/>
      <c r="M849" s="6"/>
      <c r="N849" s="6"/>
      <c r="O849" s="6"/>
      <c r="P849" s="4"/>
      <c r="Q849" s="6"/>
      <c r="R849" s="6"/>
      <c r="S849" s="6"/>
      <c r="T849" s="6"/>
      <c r="U849" s="6"/>
      <c r="V849" s="6"/>
      <c r="W849" s="6"/>
      <c r="X849" s="6"/>
      <c r="Y849" s="6"/>
      <c r="Z849" s="6"/>
    </row>
    <row r="850" spans="1:26" ht="15.75" customHeight="1" x14ac:dyDescent="0.25">
      <c r="A850" s="6"/>
      <c r="B850" s="6"/>
      <c r="C850" s="7"/>
      <c r="D850" s="6"/>
      <c r="E850" s="6"/>
      <c r="F850" s="6"/>
      <c r="G850" s="6"/>
      <c r="H850" s="6"/>
      <c r="I850" s="6"/>
      <c r="J850" s="6"/>
      <c r="K850" s="6"/>
      <c r="L850" s="6"/>
      <c r="M850" s="6"/>
      <c r="N850" s="6"/>
      <c r="O850" s="6"/>
      <c r="P850" s="4"/>
      <c r="Q850" s="6"/>
      <c r="R850" s="6"/>
      <c r="S850" s="6"/>
      <c r="T850" s="6"/>
      <c r="U850" s="6"/>
      <c r="V850" s="6"/>
      <c r="W850" s="6"/>
      <c r="X850" s="6"/>
      <c r="Y850" s="6"/>
      <c r="Z850" s="6"/>
    </row>
    <row r="851" spans="1:26" ht="15.75" customHeight="1" x14ac:dyDescent="0.25">
      <c r="A851" s="6"/>
      <c r="B851" s="6"/>
      <c r="C851" s="7"/>
      <c r="D851" s="6"/>
      <c r="E851" s="6"/>
      <c r="F851" s="6"/>
      <c r="G851" s="6"/>
      <c r="H851" s="6"/>
      <c r="I851" s="6"/>
      <c r="J851" s="6"/>
      <c r="K851" s="6"/>
      <c r="L851" s="6"/>
      <c r="M851" s="6"/>
      <c r="N851" s="6"/>
      <c r="O851" s="6"/>
      <c r="P851" s="4"/>
      <c r="Q851" s="6"/>
      <c r="R851" s="6"/>
      <c r="S851" s="6"/>
      <c r="T851" s="6"/>
      <c r="U851" s="6"/>
      <c r="V851" s="6"/>
      <c r="W851" s="6"/>
      <c r="X851" s="6"/>
      <c r="Y851" s="6"/>
      <c r="Z851" s="6"/>
    </row>
    <row r="852" spans="1:26" ht="15.75" customHeight="1" x14ac:dyDescent="0.25">
      <c r="A852" s="6"/>
      <c r="B852" s="6"/>
      <c r="C852" s="7"/>
      <c r="D852" s="6"/>
      <c r="E852" s="6"/>
      <c r="F852" s="6"/>
      <c r="G852" s="6"/>
      <c r="H852" s="6"/>
      <c r="I852" s="6"/>
      <c r="J852" s="6"/>
      <c r="K852" s="6"/>
      <c r="L852" s="6"/>
      <c r="M852" s="6"/>
      <c r="N852" s="6"/>
      <c r="O852" s="6"/>
      <c r="P852" s="4"/>
      <c r="Q852" s="6"/>
      <c r="R852" s="6"/>
      <c r="S852" s="6"/>
      <c r="T852" s="6"/>
      <c r="U852" s="6"/>
      <c r="V852" s="6"/>
      <c r="W852" s="6"/>
      <c r="X852" s="6"/>
      <c r="Y852" s="6"/>
      <c r="Z852" s="6"/>
    </row>
    <row r="853" spans="1:26" ht="15.75" customHeight="1" x14ac:dyDescent="0.25">
      <c r="A853" s="6"/>
      <c r="B853" s="6"/>
      <c r="C853" s="7"/>
      <c r="D853" s="6"/>
      <c r="E853" s="6"/>
      <c r="F853" s="6"/>
      <c r="G853" s="6"/>
      <c r="H853" s="6"/>
      <c r="I853" s="6"/>
      <c r="J853" s="6"/>
      <c r="K853" s="6"/>
      <c r="L853" s="6"/>
      <c r="M853" s="6"/>
      <c r="N853" s="6"/>
      <c r="O853" s="6"/>
      <c r="P853" s="4"/>
      <c r="Q853" s="6"/>
      <c r="R853" s="6"/>
      <c r="S853" s="6"/>
      <c r="T853" s="6"/>
      <c r="U853" s="6"/>
      <c r="V853" s="6"/>
      <c r="W853" s="6"/>
      <c r="X853" s="6"/>
      <c r="Y853" s="6"/>
      <c r="Z853" s="6"/>
    </row>
    <row r="854" spans="1:26" ht="15.75" customHeight="1" x14ac:dyDescent="0.25">
      <c r="A854" s="6"/>
      <c r="B854" s="6"/>
      <c r="C854" s="7"/>
      <c r="D854" s="6"/>
      <c r="E854" s="6"/>
      <c r="F854" s="6"/>
      <c r="G854" s="6"/>
      <c r="H854" s="6"/>
      <c r="I854" s="6"/>
      <c r="J854" s="6"/>
      <c r="K854" s="6"/>
      <c r="L854" s="6"/>
      <c r="M854" s="6"/>
      <c r="N854" s="6"/>
      <c r="O854" s="6"/>
      <c r="P854" s="4"/>
      <c r="Q854" s="6"/>
      <c r="R854" s="6"/>
      <c r="S854" s="6"/>
      <c r="T854" s="6"/>
      <c r="U854" s="6"/>
      <c r="V854" s="6"/>
      <c r="W854" s="6"/>
      <c r="X854" s="6"/>
      <c r="Y854" s="6"/>
      <c r="Z854" s="6"/>
    </row>
    <row r="855" spans="1:26" ht="15.75" customHeight="1" x14ac:dyDescent="0.25">
      <c r="A855" s="6"/>
      <c r="B855" s="6"/>
      <c r="C855" s="7"/>
      <c r="D855" s="6"/>
      <c r="E855" s="6"/>
      <c r="F855" s="6"/>
      <c r="G855" s="6"/>
      <c r="H855" s="6"/>
      <c r="I855" s="6"/>
      <c r="J855" s="6"/>
      <c r="K855" s="6"/>
      <c r="L855" s="6"/>
      <c r="M855" s="6"/>
      <c r="N855" s="6"/>
      <c r="O855" s="6"/>
      <c r="P855" s="4"/>
      <c r="Q855" s="6"/>
      <c r="R855" s="6"/>
      <c r="S855" s="6"/>
      <c r="T855" s="6"/>
      <c r="U855" s="6"/>
      <c r="V855" s="6"/>
      <c r="W855" s="6"/>
      <c r="X855" s="6"/>
      <c r="Y855" s="6"/>
      <c r="Z855" s="6"/>
    </row>
    <row r="856" spans="1:26" ht="15.75" customHeight="1" x14ac:dyDescent="0.25">
      <c r="A856" s="6"/>
      <c r="B856" s="6"/>
      <c r="C856" s="7"/>
      <c r="D856" s="6"/>
      <c r="E856" s="6"/>
      <c r="F856" s="6"/>
      <c r="G856" s="6"/>
      <c r="H856" s="6"/>
      <c r="I856" s="6"/>
      <c r="J856" s="6"/>
      <c r="K856" s="6"/>
      <c r="L856" s="6"/>
      <c r="M856" s="6"/>
      <c r="N856" s="6"/>
      <c r="O856" s="6"/>
      <c r="P856" s="4"/>
      <c r="Q856" s="6"/>
      <c r="R856" s="6"/>
      <c r="S856" s="6"/>
      <c r="T856" s="6"/>
      <c r="U856" s="6"/>
      <c r="V856" s="6"/>
      <c r="W856" s="6"/>
      <c r="X856" s="6"/>
      <c r="Y856" s="6"/>
      <c r="Z856" s="6"/>
    </row>
    <row r="857" spans="1:26" ht="15.75" customHeight="1" x14ac:dyDescent="0.25">
      <c r="A857" s="6"/>
      <c r="B857" s="6"/>
      <c r="C857" s="7"/>
      <c r="D857" s="6"/>
      <c r="E857" s="6"/>
      <c r="F857" s="6"/>
      <c r="G857" s="6"/>
      <c r="H857" s="6"/>
      <c r="I857" s="6"/>
      <c r="J857" s="6"/>
      <c r="K857" s="6"/>
      <c r="L857" s="6"/>
      <c r="M857" s="6"/>
      <c r="N857" s="6"/>
      <c r="O857" s="6"/>
      <c r="P857" s="4"/>
      <c r="Q857" s="6"/>
      <c r="R857" s="6"/>
      <c r="S857" s="6"/>
      <c r="T857" s="6"/>
      <c r="U857" s="6"/>
      <c r="V857" s="6"/>
      <c r="W857" s="6"/>
      <c r="X857" s="6"/>
      <c r="Y857" s="6"/>
      <c r="Z857" s="6"/>
    </row>
    <row r="858" spans="1:26" ht="15.75" customHeight="1" x14ac:dyDescent="0.25">
      <c r="A858" s="6"/>
      <c r="B858" s="6"/>
      <c r="C858" s="7"/>
      <c r="D858" s="6"/>
      <c r="E858" s="6"/>
      <c r="F858" s="6"/>
      <c r="G858" s="6"/>
      <c r="H858" s="6"/>
      <c r="I858" s="6"/>
      <c r="J858" s="6"/>
      <c r="K858" s="6"/>
      <c r="L858" s="6"/>
      <c r="M858" s="6"/>
      <c r="N858" s="6"/>
      <c r="O858" s="6"/>
      <c r="P858" s="4"/>
      <c r="Q858" s="6"/>
      <c r="R858" s="6"/>
      <c r="S858" s="6"/>
      <c r="T858" s="6"/>
      <c r="U858" s="6"/>
      <c r="V858" s="6"/>
      <c r="W858" s="6"/>
      <c r="X858" s="6"/>
      <c r="Y858" s="6"/>
      <c r="Z858" s="6"/>
    </row>
    <row r="859" spans="1:26" ht="15.75" customHeight="1" x14ac:dyDescent="0.25">
      <c r="A859" s="6"/>
      <c r="B859" s="6"/>
      <c r="C859" s="7"/>
      <c r="D859" s="6"/>
      <c r="E859" s="6"/>
      <c r="F859" s="6"/>
      <c r="G859" s="6"/>
      <c r="H859" s="6"/>
      <c r="I859" s="6"/>
      <c r="J859" s="6"/>
      <c r="K859" s="6"/>
      <c r="L859" s="6"/>
      <c r="M859" s="6"/>
      <c r="N859" s="6"/>
      <c r="O859" s="6"/>
      <c r="P859" s="4"/>
      <c r="Q859" s="6"/>
      <c r="R859" s="6"/>
      <c r="S859" s="6"/>
      <c r="T859" s="6"/>
      <c r="U859" s="6"/>
      <c r="V859" s="6"/>
      <c r="W859" s="6"/>
      <c r="X859" s="6"/>
      <c r="Y859" s="6"/>
      <c r="Z859" s="6"/>
    </row>
    <row r="860" spans="1:26" ht="15.75" customHeight="1" x14ac:dyDescent="0.25">
      <c r="A860" s="6"/>
      <c r="B860" s="6"/>
      <c r="C860" s="7"/>
      <c r="D860" s="6"/>
      <c r="E860" s="6"/>
      <c r="F860" s="6"/>
      <c r="G860" s="6"/>
      <c r="H860" s="6"/>
      <c r="I860" s="6"/>
      <c r="J860" s="6"/>
      <c r="K860" s="6"/>
      <c r="L860" s="6"/>
      <c r="M860" s="6"/>
      <c r="N860" s="6"/>
      <c r="O860" s="6"/>
      <c r="P860" s="4"/>
      <c r="Q860" s="6"/>
      <c r="R860" s="6"/>
      <c r="S860" s="6"/>
      <c r="T860" s="6"/>
      <c r="U860" s="6"/>
      <c r="V860" s="6"/>
      <c r="W860" s="6"/>
      <c r="X860" s="6"/>
      <c r="Y860" s="6"/>
      <c r="Z860" s="6"/>
    </row>
    <row r="861" spans="1:26" ht="15.75" customHeight="1" x14ac:dyDescent="0.25">
      <c r="A861" s="6"/>
      <c r="B861" s="6"/>
      <c r="C861" s="7"/>
      <c r="D861" s="6"/>
      <c r="E861" s="6"/>
      <c r="F861" s="6"/>
      <c r="G861" s="6"/>
      <c r="H861" s="6"/>
      <c r="I861" s="6"/>
      <c r="J861" s="6"/>
      <c r="K861" s="6"/>
      <c r="L861" s="6"/>
      <c r="M861" s="6"/>
      <c r="N861" s="6"/>
      <c r="O861" s="6"/>
      <c r="P861" s="4"/>
      <c r="Q861" s="6"/>
      <c r="R861" s="6"/>
      <c r="S861" s="6"/>
      <c r="T861" s="6"/>
      <c r="U861" s="6"/>
      <c r="V861" s="6"/>
      <c r="W861" s="6"/>
      <c r="X861" s="6"/>
      <c r="Y861" s="6"/>
      <c r="Z861" s="6"/>
    </row>
    <row r="862" spans="1:26" ht="15.75" customHeight="1" x14ac:dyDescent="0.25">
      <c r="A862" s="6"/>
      <c r="B862" s="6"/>
      <c r="C862" s="7"/>
      <c r="D862" s="6"/>
      <c r="E862" s="6"/>
      <c r="F862" s="6"/>
      <c r="G862" s="6"/>
      <c r="H862" s="6"/>
      <c r="I862" s="6"/>
      <c r="J862" s="6"/>
      <c r="K862" s="6"/>
      <c r="L862" s="6"/>
      <c r="M862" s="6"/>
      <c r="N862" s="6"/>
      <c r="O862" s="6"/>
      <c r="P862" s="4"/>
      <c r="Q862" s="6"/>
      <c r="R862" s="6"/>
      <c r="S862" s="6"/>
      <c r="T862" s="6"/>
      <c r="U862" s="6"/>
      <c r="V862" s="6"/>
      <c r="W862" s="6"/>
      <c r="X862" s="6"/>
      <c r="Y862" s="6"/>
      <c r="Z862" s="6"/>
    </row>
    <row r="863" spans="1:26" ht="15.75" customHeight="1" x14ac:dyDescent="0.25">
      <c r="A863" s="6"/>
      <c r="B863" s="6"/>
      <c r="C863" s="7"/>
      <c r="D863" s="6"/>
      <c r="E863" s="6"/>
      <c r="F863" s="6"/>
      <c r="G863" s="6"/>
      <c r="H863" s="6"/>
      <c r="I863" s="6"/>
      <c r="J863" s="6"/>
      <c r="K863" s="6"/>
      <c r="L863" s="6"/>
      <c r="M863" s="6"/>
      <c r="N863" s="6"/>
      <c r="O863" s="6"/>
      <c r="P863" s="4"/>
      <c r="Q863" s="6"/>
      <c r="R863" s="6"/>
      <c r="S863" s="6"/>
      <c r="T863" s="6"/>
      <c r="U863" s="6"/>
      <c r="V863" s="6"/>
      <c r="W863" s="6"/>
      <c r="X863" s="6"/>
      <c r="Y863" s="6"/>
      <c r="Z863" s="6"/>
    </row>
    <row r="864" spans="1:26" ht="15.75" customHeight="1" x14ac:dyDescent="0.25">
      <c r="A864" s="6"/>
      <c r="B864" s="6"/>
      <c r="C864" s="7"/>
      <c r="D864" s="6"/>
      <c r="E864" s="6"/>
      <c r="F864" s="6"/>
      <c r="G864" s="6"/>
      <c r="H864" s="6"/>
      <c r="I864" s="6"/>
      <c r="J864" s="6"/>
      <c r="K864" s="6"/>
      <c r="L864" s="6"/>
      <c r="M864" s="6"/>
      <c r="N864" s="6"/>
      <c r="O864" s="6"/>
      <c r="P864" s="4"/>
      <c r="Q864" s="6"/>
      <c r="R864" s="6"/>
      <c r="S864" s="6"/>
      <c r="T864" s="6"/>
      <c r="U864" s="6"/>
      <c r="V864" s="6"/>
      <c r="W864" s="6"/>
      <c r="X864" s="6"/>
      <c r="Y864" s="6"/>
      <c r="Z864" s="6"/>
    </row>
    <row r="865" spans="1:26" ht="15.75" customHeight="1" x14ac:dyDescent="0.25">
      <c r="A865" s="6"/>
      <c r="B865" s="6"/>
      <c r="C865" s="7"/>
      <c r="D865" s="6"/>
      <c r="E865" s="6"/>
      <c r="F865" s="6"/>
      <c r="G865" s="6"/>
      <c r="H865" s="6"/>
      <c r="I865" s="6"/>
      <c r="J865" s="6"/>
      <c r="K865" s="6"/>
      <c r="L865" s="6"/>
      <c r="M865" s="6"/>
      <c r="N865" s="6"/>
      <c r="O865" s="6"/>
      <c r="P865" s="4"/>
      <c r="Q865" s="6"/>
      <c r="R865" s="6"/>
      <c r="S865" s="6"/>
      <c r="T865" s="6"/>
      <c r="U865" s="6"/>
      <c r="V865" s="6"/>
      <c r="W865" s="6"/>
      <c r="X865" s="6"/>
      <c r="Y865" s="6"/>
      <c r="Z865" s="6"/>
    </row>
    <row r="866" spans="1:26" ht="15.75" customHeight="1" x14ac:dyDescent="0.25">
      <c r="A866" s="6"/>
      <c r="B866" s="6"/>
      <c r="C866" s="7"/>
      <c r="D866" s="6"/>
      <c r="E866" s="6"/>
      <c r="F866" s="6"/>
      <c r="G866" s="6"/>
      <c r="H866" s="6"/>
      <c r="I866" s="6"/>
      <c r="J866" s="6"/>
      <c r="K866" s="6"/>
      <c r="L866" s="6"/>
      <c r="M866" s="6"/>
      <c r="N866" s="6"/>
      <c r="O866" s="6"/>
      <c r="P866" s="4"/>
      <c r="Q866" s="6"/>
      <c r="R866" s="6"/>
      <c r="S866" s="6"/>
      <c r="T866" s="6"/>
      <c r="U866" s="6"/>
      <c r="V866" s="6"/>
      <c r="W866" s="6"/>
      <c r="X866" s="6"/>
      <c r="Y866" s="6"/>
      <c r="Z866" s="6"/>
    </row>
    <row r="867" spans="1:26" ht="15.75" customHeight="1" x14ac:dyDescent="0.25">
      <c r="A867" s="6"/>
      <c r="B867" s="6"/>
      <c r="C867" s="7"/>
      <c r="D867" s="6"/>
      <c r="E867" s="6"/>
      <c r="F867" s="6"/>
      <c r="G867" s="6"/>
      <c r="H867" s="6"/>
      <c r="I867" s="6"/>
      <c r="J867" s="6"/>
      <c r="K867" s="6"/>
      <c r="L867" s="6"/>
      <c r="M867" s="6"/>
      <c r="N867" s="6"/>
      <c r="O867" s="6"/>
      <c r="P867" s="4"/>
      <c r="Q867" s="6"/>
      <c r="R867" s="6"/>
      <c r="S867" s="6"/>
      <c r="T867" s="6"/>
      <c r="U867" s="6"/>
      <c r="V867" s="6"/>
      <c r="W867" s="6"/>
      <c r="X867" s="6"/>
      <c r="Y867" s="6"/>
      <c r="Z867" s="6"/>
    </row>
    <row r="868" spans="1:26" ht="15.75" customHeight="1" x14ac:dyDescent="0.25">
      <c r="A868" s="6"/>
      <c r="B868" s="6"/>
      <c r="C868" s="7"/>
      <c r="D868" s="6"/>
      <c r="E868" s="6"/>
      <c r="F868" s="6"/>
      <c r="G868" s="6"/>
      <c r="H868" s="6"/>
      <c r="I868" s="6"/>
      <c r="J868" s="6"/>
      <c r="K868" s="6"/>
      <c r="L868" s="6"/>
      <c r="M868" s="6"/>
      <c r="N868" s="6"/>
      <c r="O868" s="6"/>
      <c r="P868" s="4"/>
      <c r="Q868" s="6"/>
      <c r="R868" s="6"/>
      <c r="S868" s="6"/>
      <c r="T868" s="6"/>
      <c r="U868" s="6"/>
      <c r="V868" s="6"/>
      <c r="W868" s="6"/>
      <c r="X868" s="6"/>
      <c r="Y868" s="6"/>
      <c r="Z868" s="6"/>
    </row>
    <row r="869" spans="1:26" ht="15.75" customHeight="1" x14ac:dyDescent="0.25">
      <c r="A869" s="6"/>
      <c r="B869" s="6"/>
      <c r="C869" s="7"/>
      <c r="D869" s="6"/>
      <c r="E869" s="6"/>
      <c r="F869" s="6"/>
      <c r="G869" s="6"/>
      <c r="H869" s="6"/>
      <c r="I869" s="6"/>
      <c r="J869" s="6"/>
      <c r="K869" s="6"/>
      <c r="L869" s="6"/>
      <c r="M869" s="6"/>
      <c r="N869" s="6"/>
      <c r="O869" s="6"/>
      <c r="P869" s="4"/>
      <c r="Q869" s="6"/>
      <c r="R869" s="6"/>
      <c r="S869" s="6"/>
      <c r="T869" s="6"/>
      <c r="U869" s="6"/>
      <c r="V869" s="6"/>
      <c r="W869" s="6"/>
      <c r="X869" s="6"/>
      <c r="Y869" s="6"/>
      <c r="Z869" s="6"/>
    </row>
    <row r="870" spans="1:26" ht="15.75" customHeight="1" x14ac:dyDescent="0.25">
      <c r="A870" s="6"/>
      <c r="B870" s="6"/>
      <c r="C870" s="7"/>
      <c r="D870" s="6"/>
      <c r="E870" s="6"/>
      <c r="F870" s="6"/>
      <c r="G870" s="6"/>
      <c r="H870" s="6"/>
      <c r="I870" s="6"/>
      <c r="J870" s="6"/>
      <c r="K870" s="6"/>
      <c r="L870" s="6"/>
      <c r="M870" s="6"/>
      <c r="N870" s="6"/>
      <c r="O870" s="6"/>
      <c r="P870" s="4"/>
      <c r="Q870" s="6"/>
      <c r="R870" s="6"/>
      <c r="S870" s="6"/>
      <c r="T870" s="6"/>
      <c r="U870" s="6"/>
      <c r="V870" s="6"/>
      <c r="W870" s="6"/>
      <c r="X870" s="6"/>
      <c r="Y870" s="6"/>
      <c r="Z870" s="6"/>
    </row>
    <row r="871" spans="1:26" ht="15.75" customHeight="1" x14ac:dyDescent="0.25">
      <c r="A871" s="6"/>
      <c r="B871" s="6"/>
      <c r="C871" s="7"/>
      <c r="D871" s="6"/>
      <c r="E871" s="6"/>
      <c r="F871" s="6"/>
      <c r="G871" s="6"/>
      <c r="H871" s="6"/>
      <c r="I871" s="6"/>
      <c r="J871" s="6"/>
      <c r="K871" s="6"/>
      <c r="L871" s="6"/>
      <c r="M871" s="6"/>
      <c r="N871" s="6"/>
      <c r="O871" s="6"/>
      <c r="P871" s="4"/>
      <c r="Q871" s="6"/>
      <c r="R871" s="6"/>
      <c r="S871" s="6"/>
      <c r="T871" s="6"/>
      <c r="U871" s="6"/>
      <c r="V871" s="6"/>
      <c r="W871" s="6"/>
      <c r="X871" s="6"/>
      <c r="Y871" s="6"/>
      <c r="Z871" s="6"/>
    </row>
    <row r="872" spans="1:26" ht="15.75" customHeight="1" x14ac:dyDescent="0.25">
      <c r="A872" s="6"/>
      <c r="B872" s="6"/>
      <c r="C872" s="7"/>
      <c r="D872" s="6"/>
      <c r="E872" s="6"/>
      <c r="F872" s="6"/>
      <c r="G872" s="6"/>
      <c r="H872" s="6"/>
      <c r="I872" s="6"/>
      <c r="J872" s="6"/>
      <c r="K872" s="6"/>
      <c r="L872" s="6"/>
      <c r="M872" s="6"/>
      <c r="N872" s="6"/>
      <c r="O872" s="6"/>
      <c r="P872" s="4"/>
      <c r="Q872" s="6"/>
      <c r="R872" s="6"/>
      <c r="S872" s="6"/>
      <c r="T872" s="6"/>
      <c r="U872" s="6"/>
      <c r="V872" s="6"/>
      <c r="W872" s="6"/>
      <c r="X872" s="6"/>
      <c r="Y872" s="6"/>
      <c r="Z872" s="6"/>
    </row>
    <row r="873" spans="1:26" ht="15.75" customHeight="1" x14ac:dyDescent="0.25">
      <c r="A873" s="6"/>
      <c r="B873" s="6"/>
      <c r="C873" s="7"/>
      <c r="D873" s="6"/>
      <c r="E873" s="6"/>
      <c r="F873" s="6"/>
      <c r="G873" s="6"/>
      <c r="H873" s="6"/>
      <c r="I873" s="6"/>
      <c r="J873" s="6"/>
      <c r="K873" s="6"/>
      <c r="L873" s="6"/>
      <c r="M873" s="6"/>
      <c r="N873" s="6"/>
      <c r="O873" s="6"/>
      <c r="P873" s="4"/>
      <c r="Q873" s="6"/>
      <c r="R873" s="6"/>
      <c r="S873" s="6"/>
      <c r="T873" s="6"/>
      <c r="U873" s="6"/>
      <c r="V873" s="6"/>
      <c r="W873" s="6"/>
      <c r="X873" s="6"/>
      <c r="Y873" s="6"/>
      <c r="Z873" s="6"/>
    </row>
    <row r="874" spans="1:26" ht="15.75" customHeight="1" x14ac:dyDescent="0.25">
      <c r="A874" s="6"/>
      <c r="B874" s="6"/>
      <c r="C874" s="7"/>
      <c r="D874" s="6"/>
      <c r="E874" s="6"/>
      <c r="F874" s="6"/>
      <c r="G874" s="6"/>
      <c r="H874" s="6"/>
      <c r="I874" s="6"/>
      <c r="J874" s="6"/>
      <c r="K874" s="6"/>
      <c r="L874" s="6"/>
      <c r="M874" s="6"/>
      <c r="N874" s="6"/>
      <c r="O874" s="6"/>
      <c r="P874" s="4"/>
      <c r="Q874" s="6"/>
      <c r="R874" s="6"/>
      <c r="S874" s="6"/>
      <c r="T874" s="6"/>
      <c r="U874" s="6"/>
      <c r="V874" s="6"/>
      <c r="W874" s="6"/>
      <c r="X874" s="6"/>
      <c r="Y874" s="6"/>
      <c r="Z874" s="6"/>
    </row>
    <row r="875" spans="1:26" ht="15.75" customHeight="1" x14ac:dyDescent="0.25">
      <c r="A875" s="6"/>
      <c r="B875" s="6"/>
      <c r="C875" s="7"/>
      <c r="D875" s="6"/>
      <c r="E875" s="6"/>
      <c r="F875" s="6"/>
      <c r="G875" s="6"/>
      <c r="H875" s="6"/>
      <c r="I875" s="6"/>
      <c r="J875" s="6"/>
      <c r="K875" s="6"/>
      <c r="L875" s="6"/>
      <c r="M875" s="6"/>
      <c r="N875" s="6"/>
      <c r="O875" s="6"/>
      <c r="P875" s="4"/>
      <c r="Q875" s="6"/>
      <c r="R875" s="6"/>
      <c r="S875" s="6"/>
      <c r="T875" s="6"/>
      <c r="U875" s="6"/>
      <c r="V875" s="6"/>
      <c r="W875" s="6"/>
      <c r="X875" s="6"/>
      <c r="Y875" s="6"/>
      <c r="Z875" s="6"/>
    </row>
    <row r="876" spans="1:26" ht="15.75" customHeight="1" x14ac:dyDescent="0.25">
      <c r="A876" s="6"/>
      <c r="B876" s="6"/>
      <c r="C876" s="7"/>
      <c r="D876" s="6"/>
      <c r="E876" s="6"/>
      <c r="F876" s="6"/>
      <c r="G876" s="6"/>
      <c r="H876" s="6"/>
      <c r="I876" s="6"/>
      <c r="J876" s="6"/>
      <c r="K876" s="6"/>
      <c r="L876" s="6"/>
      <c r="M876" s="6"/>
      <c r="N876" s="6"/>
      <c r="O876" s="6"/>
      <c r="P876" s="4"/>
      <c r="Q876" s="6"/>
      <c r="R876" s="6"/>
      <c r="S876" s="6"/>
      <c r="T876" s="6"/>
      <c r="U876" s="6"/>
      <c r="V876" s="6"/>
      <c r="W876" s="6"/>
      <c r="X876" s="6"/>
      <c r="Y876" s="6"/>
      <c r="Z876" s="6"/>
    </row>
    <row r="877" spans="1:26" ht="15.75" customHeight="1" x14ac:dyDescent="0.25">
      <c r="A877" s="6"/>
      <c r="B877" s="6"/>
      <c r="C877" s="7"/>
      <c r="D877" s="6"/>
      <c r="E877" s="6"/>
      <c r="F877" s="6"/>
      <c r="G877" s="6"/>
      <c r="H877" s="6"/>
      <c r="I877" s="6"/>
      <c r="J877" s="6"/>
      <c r="K877" s="6"/>
      <c r="L877" s="6"/>
      <c r="M877" s="6"/>
      <c r="N877" s="6"/>
      <c r="O877" s="6"/>
      <c r="P877" s="4"/>
      <c r="Q877" s="6"/>
      <c r="R877" s="6"/>
      <c r="S877" s="6"/>
      <c r="T877" s="6"/>
      <c r="U877" s="6"/>
      <c r="V877" s="6"/>
      <c r="W877" s="6"/>
      <c r="X877" s="6"/>
      <c r="Y877" s="6"/>
      <c r="Z877" s="6"/>
    </row>
    <row r="878" spans="1:26" ht="15.75" customHeight="1" x14ac:dyDescent="0.25">
      <c r="A878" s="6"/>
      <c r="B878" s="6"/>
      <c r="C878" s="7"/>
      <c r="D878" s="6"/>
      <c r="E878" s="6"/>
      <c r="F878" s="6"/>
      <c r="G878" s="6"/>
      <c r="H878" s="6"/>
      <c r="I878" s="6"/>
      <c r="J878" s="6"/>
      <c r="K878" s="6"/>
      <c r="L878" s="6"/>
      <c r="M878" s="6"/>
      <c r="N878" s="6"/>
      <c r="O878" s="6"/>
      <c r="P878" s="4"/>
      <c r="Q878" s="6"/>
      <c r="R878" s="6"/>
      <c r="S878" s="6"/>
      <c r="T878" s="6"/>
      <c r="U878" s="6"/>
      <c r="V878" s="6"/>
      <c r="W878" s="6"/>
      <c r="X878" s="6"/>
      <c r="Y878" s="6"/>
      <c r="Z878" s="6"/>
    </row>
    <row r="879" spans="1:26" ht="15.75" customHeight="1" x14ac:dyDescent="0.25">
      <c r="A879" s="6"/>
      <c r="B879" s="6"/>
      <c r="C879" s="7"/>
      <c r="D879" s="6"/>
      <c r="E879" s="6"/>
      <c r="F879" s="6"/>
      <c r="G879" s="6"/>
      <c r="H879" s="6"/>
      <c r="I879" s="6"/>
      <c r="J879" s="6"/>
      <c r="K879" s="6"/>
      <c r="L879" s="6"/>
      <c r="M879" s="6"/>
      <c r="N879" s="6"/>
      <c r="O879" s="6"/>
      <c r="P879" s="4"/>
      <c r="Q879" s="6"/>
      <c r="R879" s="6"/>
      <c r="S879" s="6"/>
      <c r="T879" s="6"/>
      <c r="U879" s="6"/>
      <c r="V879" s="6"/>
      <c r="W879" s="6"/>
      <c r="X879" s="6"/>
      <c r="Y879" s="6"/>
      <c r="Z879" s="6"/>
    </row>
    <row r="880" spans="1:26" ht="15.75" customHeight="1" x14ac:dyDescent="0.25">
      <c r="A880" s="6"/>
      <c r="B880" s="6"/>
      <c r="C880" s="7"/>
      <c r="D880" s="6"/>
      <c r="E880" s="6"/>
      <c r="F880" s="6"/>
      <c r="G880" s="6"/>
      <c r="H880" s="6"/>
      <c r="I880" s="6"/>
      <c r="J880" s="6"/>
      <c r="K880" s="6"/>
      <c r="L880" s="6"/>
      <c r="M880" s="6"/>
      <c r="N880" s="6"/>
      <c r="O880" s="6"/>
      <c r="P880" s="4"/>
      <c r="Q880" s="6"/>
      <c r="R880" s="6"/>
      <c r="S880" s="6"/>
      <c r="T880" s="6"/>
      <c r="U880" s="6"/>
      <c r="V880" s="6"/>
      <c r="W880" s="6"/>
      <c r="X880" s="6"/>
      <c r="Y880" s="6"/>
      <c r="Z880" s="6"/>
    </row>
    <row r="881" spans="1:26" ht="15.75" customHeight="1" x14ac:dyDescent="0.25">
      <c r="A881" s="6"/>
      <c r="B881" s="6"/>
      <c r="C881" s="7"/>
      <c r="D881" s="6"/>
      <c r="E881" s="6"/>
      <c r="F881" s="6"/>
      <c r="G881" s="6"/>
      <c r="H881" s="6"/>
      <c r="I881" s="6"/>
      <c r="J881" s="6"/>
      <c r="K881" s="6"/>
      <c r="L881" s="6"/>
      <c r="M881" s="6"/>
      <c r="N881" s="6"/>
      <c r="O881" s="6"/>
      <c r="P881" s="4"/>
      <c r="Q881" s="6"/>
      <c r="R881" s="6"/>
      <c r="S881" s="6"/>
      <c r="T881" s="6"/>
      <c r="U881" s="6"/>
      <c r="V881" s="6"/>
      <c r="W881" s="6"/>
      <c r="X881" s="6"/>
      <c r="Y881" s="6"/>
      <c r="Z881" s="6"/>
    </row>
    <row r="882" spans="1:26" ht="15.75" customHeight="1" x14ac:dyDescent="0.25">
      <c r="A882" s="6"/>
      <c r="B882" s="6"/>
      <c r="C882" s="7"/>
      <c r="D882" s="6"/>
      <c r="E882" s="6"/>
      <c r="F882" s="6"/>
      <c r="G882" s="6"/>
      <c r="H882" s="6"/>
      <c r="I882" s="6"/>
      <c r="J882" s="6"/>
      <c r="K882" s="6"/>
      <c r="L882" s="6"/>
      <c r="M882" s="6"/>
      <c r="N882" s="6"/>
      <c r="O882" s="6"/>
      <c r="P882" s="4"/>
      <c r="Q882" s="6"/>
      <c r="R882" s="6"/>
      <c r="S882" s="6"/>
      <c r="T882" s="6"/>
      <c r="U882" s="6"/>
      <c r="V882" s="6"/>
      <c r="W882" s="6"/>
      <c r="X882" s="6"/>
      <c r="Y882" s="6"/>
      <c r="Z882" s="6"/>
    </row>
    <row r="883" spans="1:26" ht="15.75" customHeight="1" x14ac:dyDescent="0.25">
      <c r="A883" s="6"/>
      <c r="B883" s="6"/>
      <c r="C883" s="7"/>
      <c r="D883" s="6"/>
      <c r="E883" s="6"/>
      <c r="F883" s="6"/>
      <c r="G883" s="6"/>
      <c r="H883" s="6"/>
      <c r="I883" s="6"/>
      <c r="J883" s="6"/>
      <c r="K883" s="6"/>
      <c r="L883" s="6"/>
      <c r="M883" s="6"/>
      <c r="N883" s="6"/>
      <c r="O883" s="6"/>
      <c r="P883" s="4"/>
      <c r="Q883" s="6"/>
      <c r="R883" s="6"/>
      <c r="S883" s="6"/>
      <c r="T883" s="6"/>
      <c r="U883" s="6"/>
      <c r="V883" s="6"/>
      <c r="W883" s="6"/>
      <c r="X883" s="6"/>
      <c r="Y883" s="6"/>
      <c r="Z883" s="6"/>
    </row>
    <row r="884" spans="1:26" ht="15.75" customHeight="1" x14ac:dyDescent="0.25">
      <c r="A884" s="6"/>
      <c r="B884" s="6"/>
      <c r="C884" s="7"/>
      <c r="D884" s="6"/>
      <c r="E884" s="6"/>
      <c r="F884" s="6"/>
      <c r="G884" s="6"/>
      <c r="H884" s="6"/>
      <c r="I884" s="6"/>
      <c r="J884" s="6"/>
      <c r="K884" s="6"/>
      <c r="L884" s="6"/>
      <c r="M884" s="6"/>
      <c r="N884" s="6"/>
      <c r="O884" s="6"/>
      <c r="P884" s="4"/>
      <c r="Q884" s="6"/>
      <c r="R884" s="6"/>
      <c r="S884" s="6"/>
      <c r="T884" s="6"/>
      <c r="U884" s="6"/>
      <c r="V884" s="6"/>
      <c r="W884" s="6"/>
      <c r="X884" s="6"/>
      <c r="Y884" s="6"/>
      <c r="Z884" s="6"/>
    </row>
    <row r="885" spans="1:26" ht="15.75" customHeight="1" x14ac:dyDescent="0.25">
      <c r="A885" s="6"/>
      <c r="B885" s="6"/>
      <c r="C885" s="7"/>
      <c r="D885" s="6"/>
      <c r="E885" s="6"/>
      <c r="F885" s="6"/>
      <c r="G885" s="6"/>
      <c r="H885" s="6"/>
      <c r="I885" s="6"/>
      <c r="J885" s="6"/>
      <c r="K885" s="6"/>
      <c r="L885" s="6"/>
      <c r="M885" s="6"/>
      <c r="N885" s="6"/>
      <c r="O885" s="6"/>
      <c r="P885" s="4"/>
      <c r="Q885" s="6"/>
      <c r="R885" s="6"/>
      <c r="S885" s="6"/>
      <c r="T885" s="6"/>
      <c r="U885" s="6"/>
      <c r="V885" s="6"/>
      <c r="W885" s="6"/>
      <c r="X885" s="6"/>
      <c r="Y885" s="6"/>
      <c r="Z885" s="6"/>
    </row>
    <row r="886" spans="1:26" ht="15.75" customHeight="1" x14ac:dyDescent="0.25">
      <c r="A886" s="6"/>
      <c r="B886" s="6"/>
      <c r="C886" s="7"/>
      <c r="D886" s="6"/>
      <c r="E886" s="6"/>
      <c r="F886" s="6"/>
      <c r="G886" s="6"/>
      <c r="H886" s="6"/>
      <c r="I886" s="6"/>
      <c r="J886" s="6"/>
      <c r="K886" s="6"/>
      <c r="L886" s="6"/>
      <c r="M886" s="6"/>
      <c r="N886" s="6"/>
      <c r="O886" s="6"/>
      <c r="P886" s="4"/>
      <c r="Q886" s="6"/>
      <c r="R886" s="6"/>
      <c r="S886" s="6"/>
      <c r="T886" s="6"/>
      <c r="U886" s="6"/>
      <c r="V886" s="6"/>
      <c r="W886" s="6"/>
      <c r="X886" s="6"/>
      <c r="Y886" s="6"/>
      <c r="Z886" s="6"/>
    </row>
    <row r="887" spans="1:26" ht="15.75" customHeight="1" x14ac:dyDescent="0.25">
      <c r="A887" s="6"/>
      <c r="B887" s="6"/>
      <c r="C887" s="7"/>
      <c r="D887" s="6"/>
      <c r="E887" s="6"/>
      <c r="F887" s="6"/>
      <c r="G887" s="6"/>
      <c r="H887" s="6"/>
      <c r="I887" s="6"/>
      <c r="J887" s="6"/>
      <c r="K887" s="6"/>
      <c r="L887" s="6"/>
      <c r="M887" s="6"/>
      <c r="N887" s="6"/>
      <c r="O887" s="6"/>
      <c r="P887" s="4"/>
      <c r="Q887" s="6"/>
      <c r="R887" s="6"/>
      <c r="S887" s="6"/>
      <c r="T887" s="6"/>
      <c r="U887" s="6"/>
      <c r="V887" s="6"/>
      <c r="W887" s="6"/>
      <c r="X887" s="6"/>
      <c r="Y887" s="6"/>
      <c r="Z887" s="6"/>
    </row>
    <row r="888" spans="1:26" ht="15.75" customHeight="1" x14ac:dyDescent="0.25">
      <c r="A888" s="6"/>
      <c r="B888" s="6"/>
      <c r="C888" s="7"/>
      <c r="D888" s="6"/>
      <c r="E888" s="6"/>
      <c r="F888" s="6"/>
      <c r="G888" s="6"/>
      <c r="H888" s="6"/>
      <c r="I888" s="6"/>
      <c r="J888" s="6"/>
      <c r="K888" s="6"/>
      <c r="L888" s="6"/>
      <c r="M888" s="6"/>
      <c r="N888" s="6"/>
      <c r="O888" s="6"/>
      <c r="P888" s="4"/>
      <c r="Q888" s="6"/>
      <c r="R888" s="6"/>
      <c r="S888" s="6"/>
      <c r="T888" s="6"/>
      <c r="U888" s="6"/>
      <c r="V888" s="6"/>
      <c r="W888" s="6"/>
      <c r="X888" s="6"/>
      <c r="Y888" s="6"/>
      <c r="Z888" s="6"/>
    </row>
    <row r="889" spans="1:26" ht="15.75" customHeight="1" x14ac:dyDescent="0.25">
      <c r="A889" s="6"/>
      <c r="B889" s="6"/>
      <c r="C889" s="7"/>
      <c r="D889" s="6"/>
      <c r="E889" s="6"/>
      <c r="F889" s="6"/>
      <c r="G889" s="6"/>
      <c r="H889" s="6"/>
      <c r="I889" s="6"/>
      <c r="J889" s="6"/>
      <c r="K889" s="6"/>
      <c r="L889" s="6"/>
      <c r="M889" s="6"/>
      <c r="N889" s="6"/>
      <c r="O889" s="6"/>
      <c r="P889" s="4"/>
      <c r="Q889" s="6"/>
      <c r="R889" s="6"/>
      <c r="S889" s="6"/>
      <c r="T889" s="6"/>
      <c r="U889" s="6"/>
      <c r="V889" s="6"/>
      <c r="W889" s="6"/>
      <c r="X889" s="6"/>
      <c r="Y889" s="6"/>
      <c r="Z889" s="6"/>
    </row>
    <row r="890" spans="1:26" ht="15.75" customHeight="1" x14ac:dyDescent="0.25">
      <c r="A890" s="6"/>
      <c r="B890" s="6"/>
      <c r="C890" s="7"/>
      <c r="D890" s="6"/>
      <c r="E890" s="6"/>
      <c r="F890" s="6"/>
      <c r="G890" s="6"/>
      <c r="H890" s="6"/>
      <c r="I890" s="6"/>
      <c r="J890" s="6"/>
      <c r="K890" s="6"/>
      <c r="L890" s="6"/>
      <c r="M890" s="6"/>
      <c r="N890" s="6"/>
      <c r="O890" s="6"/>
      <c r="P890" s="4"/>
      <c r="Q890" s="6"/>
      <c r="R890" s="6"/>
      <c r="S890" s="6"/>
      <c r="T890" s="6"/>
      <c r="U890" s="6"/>
      <c r="V890" s="6"/>
      <c r="W890" s="6"/>
      <c r="X890" s="6"/>
      <c r="Y890" s="6"/>
      <c r="Z890" s="6"/>
    </row>
    <row r="891" spans="1:26" ht="15.75" customHeight="1" x14ac:dyDescent="0.25">
      <c r="A891" s="6"/>
      <c r="B891" s="6"/>
      <c r="C891" s="7"/>
      <c r="D891" s="6"/>
      <c r="E891" s="6"/>
      <c r="F891" s="6"/>
      <c r="G891" s="6"/>
      <c r="H891" s="6"/>
      <c r="I891" s="6"/>
      <c r="J891" s="6"/>
      <c r="K891" s="6"/>
      <c r="L891" s="6"/>
      <c r="M891" s="6"/>
      <c r="N891" s="6"/>
      <c r="O891" s="6"/>
      <c r="P891" s="4"/>
      <c r="Q891" s="6"/>
      <c r="R891" s="6"/>
      <c r="S891" s="6"/>
      <c r="T891" s="6"/>
      <c r="U891" s="6"/>
      <c r="V891" s="6"/>
      <c r="W891" s="6"/>
      <c r="X891" s="6"/>
      <c r="Y891" s="6"/>
      <c r="Z891" s="6"/>
    </row>
    <row r="892" spans="1:26" ht="15.75" customHeight="1" x14ac:dyDescent="0.25">
      <c r="A892" s="6"/>
      <c r="B892" s="6"/>
      <c r="C892" s="7"/>
      <c r="D892" s="6"/>
      <c r="E892" s="6"/>
      <c r="F892" s="6"/>
      <c r="G892" s="6"/>
      <c r="H892" s="6"/>
      <c r="I892" s="6"/>
      <c r="J892" s="6"/>
      <c r="K892" s="6"/>
      <c r="L892" s="6"/>
      <c r="M892" s="6"/>
      <c r="N892" s="6"/>
      <c r="O892" s="6"/>
      <c r="P892" s="4"/>
      <c r="Q892" s="6"/>
      <c r="R892" s="6"/>
      <c r="S892" s="6"/>
      <c r="T892" s="6"/>
      <c r="U892" s="6"/>
      <c r="V892" s="6"/>
      <c r="W892" s="6"/>
      <c r="X892" s="6"/>
      <c r="Y892" s="6"/>
      <c r="Z892" s="6"/>
    </row>
    <row r="893" spans="1:26" ht="15.75" customHeight="1" x14ac:dyDescent="0.25">
      <c r="A893" s="6"/>
      <c r="B893" s="6"/>
      <c r="C893" s="7"/>
      <c r="D893" s="6"/>
      <c r="E893" s="6"/>
      <c r="F893" s="6"/>
      <c r="G893" s="6"/>
      <c r="H893" s="6"/>
      <c r="I893" s="6"/>
      <c r="J893" s="6"/>
      <c r="K893" s="6"/>
      <c r="L893" s="6"/>
      <c r="M893" s="6"/>
      <c r="N893" s="6"/>
      <c r="O893" s="6"/>
      <c r="P893" s="4"/>
      <c r="Q893" s="6"/>
      <c r="R893" s="6"/>
      <c r="S893" s="6"/>
      <c r="T893" s="6"/>
      <c r="U893" s="6"/>
      <c r="V893" s="6"/>
      <c r="W893" s="6"/>
      <c r="X893" s="6"/>
      <c r="Y893" s="6"/>
      <c r="Z893" s="6"/>
    </row>
    <row r="894" spans="1:26" ht="15.75" customHeight="1" x14ac:dyDescent="0.25">
      <c r="A894" s="6"/>
      <c r="B894" s="6"/>
      <c r="C894" s="7"/>
      <c r="D894" s="6"/>
      <c r="E894" s="6"/>
      <c r="F894" s="6"/>
      <c r="G894" s="6"/>
      <c r="H894" s="6"/>
      <c r="I894" s="6"/>
      <c r="J894" s="6"/>
      <c r="K894" s="6"/>
      <c r="L894" s="6"/>
      <c r="M894" s="6"/>
      <c r="N894" s="6"/>
      <c r="O894" s="6"/>
      <c r="P894" s="4"/>
      <c r="Q894" s="6"/>
      <c r="R894" s="6"/>
      <c r="S894" s="6"/>
      <c r="T894" s="6"/>
      <c r="U894" s="6"/>
      <c r="V894" s="6"/>
      <c r="W894" s="6"/>
      <c r="X894" s="6"/>
      <c r="Y894" s="6"/>
      <c r="Z894" s="6"/>
    </row>
    <row r="895" spans="1:26" ht="15.75" customHeight="1" x14ac:dyDescent="0.25">
      <c r="A895" s="6"/>
      <c r="B895" s="6"/>
      <c r="C895" s="7"/>
      <c r="D895" s="6"/>
      <c r="E895" s="6"/>
      <c r="F895" s="6"/>
      <c r="G895" s="6"/>
      <c r="H895" s="6"/>
      <c r="I895" s="6"/>
      <c r="J895" s="6"/>
      <c r="K895" s="6"/>
      <c r="L895" s="6"/>
      <c r="M895" s="6"/>
      <c r="N895" s="6"/>
      <c r="O895" s="6"/>
      <c r="P895" s="4"/>
      <c r="Q895" s="6"/>
      <c r="R895" s="6"/>
      <c r="S895" s="6"/>
      <c r="T895" s="6"/>
      <c r="U895" s="6"/>
      <c r="V895" s="6"/>
      <c r="W895" s="6"/>
      <c r="X895" s="6"/>
      <c r="Y895" s="6"/>
      <c r="Z895" s="6"/>
    </row>
    <row r="896" spans="1:26" ht="15.75" customHeight="1" x14ac:dyDescent="0.25">
      <c r="A896" s="6"/>
      <c r="B896" s="6"/>
      <c r="C896" s="7"/>
      <c r="D896" s="6"/>
      <c r="E896" s="6"/>
      <c r="F896" s="6"/>
      <c r="G896" s="6"/>
      <c r="H896" s="6"/>
      <c r="I896" s="6"/>
      <c r="J896" s="6"/>
      <c r="K896" s="6"/>
      <c r="L896" s="6"/>
      <c r="M896" s="6"/>
      <c r="N896" s="6"/>
      <c r="O896" s="6"/>
      <c r="P896" s="4"/>
      <c r="Q896" s="6"/>
      <c r="R896" s="6"/>
      <c r="S896" s="6"/>
      <c r="T896" s="6"/>
      <c r="U896" s="6"/>
      <c r="V896" s="6"/>
      <c r="W896" s="6"/>
      <c r="X896" s="6"/>
      <c r="Y896" s="6"/>
      <c r="Z896" s="6"/>
    </row>
    <row r="897" spans="1:26" ht="15.75" customHeight="1" x14ac:dyDescent="0.25">
      <c r="A897" s="6"/>
      <c r="B897" s="6"/>
      <c r="C897" s="7"/>
      <c r="D897" s="6"/>
      <c r="E897" s="6"/>
      <c r="F897" s="6"/>
      <c r="G897" s="6"/>
      <c r="H897" s="6"/>
      <c r="I897" s="6"/>
      <c r="J897" s="6"/>
      <c r="K897" s="6"/>
      <c r="L897" s="6"/>
      <c r="M897" s="6"/>
      <c r="N897" s="6"/>
      <c r="O897" s="6"/>
      <c r="P897" s="4"/>
      <c r="Q897" s="6"/>
      <c r="R897" s="6"/>
      <c r="S897" s="6"/>
      <c r="T897" s="6"/>
      <c r="U897" s="6"/>
      <c r="V897" s="6"/>
      <c r="W897" s="6"/>
      <c r="X897" s="6"/>
      <c r="Y897" s="6"/>
      <c r="Z897" s="6"/>
    </row>
    <row r="898" spans="1:26" ht="15.75" customHeight="1" x14ac:dyDescent="0.25">
      <c r="A898" s="6"/>
      <c r="B898" s="6"/>
      <c r="C898" s="7"/>
      <c r="D898" s="6"/>
      <c r="E898" s="6"/>
      <c r="F898" s="6"/>
      <c r="G898" s="6"/>
      <c r="H898" s="6"/>
      <c r="I898" s="6"/>
      <c r="J898" s="6"/>
      <c r="K898" s="6"/>
      <c r="L898" s="6"/>
      <c r="M898" s="6"/>
      <c r="N898" s="6"/>
      <c r="O898" s="6"/>
      <c r="P898" s="4"/>
      <c r="Q898" s="6"/>
      <c r="R898" s="6"/>
      <c r="S898" s="6"/>
      <c r="T898" s="6"/>
      <c r="U898" s="6"/>
      <c r="V898" s="6"/>
      <c r="W898" s="6"/>
      <c r="X898" s="6"/>
      <c r="Y898" s="6"/>
      <c r="Z898" s="6"/>
    </row>
    <row r="899" spans="1:26" ht="15.75" customHeight="1" x14ac:dyDescent="0.25">
      <c r="A899" s="6"/>
      <c r="B899" s="6"/>
      <c r="C899" s="7"/>
      <c r="D899" s="6"/>
      <c r="E899" s="6"/>
      <c r="F899" s="6"/>
      <c r="G899" s="6"/>
      <c r="H899" s="6"/>
      <c r="I899" s="6"/>
      <c r="J899" s="6"/>
      <c r="K899" s="6"/>
      <c r="L899" s="6"/>
      <c r="M899" s="6"/>
      <c r="N899" s="6"/>
      <c r="O899" s="6"/>
      <c r="P899" s="4"/>
      <c r="Q899" s="6"/>
      <c r="R899" s="6"/>
      <c r="S899" s="6"/>
      <c r="T899" s="6"/>
      <c r="U899" s="6"/>
      <c r="V899" s="6"/>
      <c r="W899" s="6"/>
      <c r="X899" s="6"/>
      <c r="Y899" s="6"/>
      <c r="Z899" s="6"/>
    </row>
    <row r="900" spans="1:26" ht="15.75" customHeight="1" x14ac:dyDescent="0.25">
      <c r="A900" s="6"/>
      <c r="B900" s="6"/>
      <c r="C900" s="7"/>
      <c r="D900" s="6"/>
      <c r="E900" s="6"/>
      <c r="F900" s="6"/>
      <c r="G900" s="6"/>
      <c r="H900" s="6"/>
      <c r="I900" s="6"/>
      <c r="J900" s="6"/>
      <c r="K900" s="6"/>
      <c r="L900" s="6"/>
      <c r="M900" s="6"/>
      <c r="N900" s="6"/>
      <c r="O900" s="6"/>
      <c r="P900" s="4"/>
      <c r="Q900" s="6"/>
      <c r="R900" s="6"/>
      <c r="S900" s="6"/>
      <c r="T900" s="6"/>
      <c r="U900" s="6"/>
      <c r="V900" s="6"/>
      <c r="W900" s="6"/>
      <c r="X900" s="6"/>
      <c r="Y900" s="6"/>
      <c r="Z900" s="6"/>
    </row>
    <row r="901" spans="1:26" ht="15.75" customHeight="1" x14ac:dyDescent="0.25">
      <c r="A901" s="6"/>
      <c r="B901" s="6"/>
      <c r="C901" s="7"/>
      <c r="D901" s="6"/>
      <c r="E901" s="6"/>
      <c r="F901" s="6"/>
      <c r="G901" s="6"/>
      <c r="H901" s="6"/>
      <c r="I901" s="6"/>
      <c r="J901" s="6"/>
      <c r="K901" s="6"/>
      <c r="L901" s="6"/>
      <c r="M901" s="6"/>
      <c r="N901" s="6"/>
      <c r="O901" s="6"/>
      <c r="P901" s="4"/>
      <c r="Q901" s="6"/>
      <c r="R901" s="6"/>
      <c r="S901" s="6"/>
      <c r="T901" s="6"/>
      <c r="U901" s="6"/>
      <c r="V901" s="6"/>
      <c r="W901" s="6"/>
      <c r="X901" s="6"/>
      <c r="Y901" s="6"/>
      <c r="Z901" s="6"/>
    </row>
    <row r="902" spans="1:26" ht="15.75" customHeight="1" x14ac:dyDescent="0.25">
      <c r="A902" s="6"/>
      <c r="B902" s="6"/>
      <c r="C902" s="7"/>
      <c r="D902" s="6"/>
      <c r="E902" s="6"/>
      <c r="F902" s="6"/>
      <c r="G902" s="6"/>
      <c r="H902" s="6"/>
      <c r="I902" s="6"/>
      <c r="J902" s="6"/>
      <c r="K902" s="6"/>
      <c r="L902" s="6"/>
      <c r="M902" s="6"/>
      <c r="N902" s="6"/>
      <c r="O902" s="6"/>
      <c r="P902" s="4"/>
      <c r="Q902" s="6"/>
      <c r="R902" s="6"/>
      <c r="S902" s="6"/>
      <c r="T902" s="6"/>
      <c r="U902" s="6"/>
      <c r="V902" s="6"/>
      <c r="W902" s="6"/>
      <c r="X902" s="6"/>
      <c r="Y902" s="6"/>
      <c r="Z902" s="6"/>
    </row>
    <row r="903" spans="1:26" ht="15.75" customHeight="1" x14ac:dyDescent="0.25">
      <c r="A903" s="6"/>
      <c r="B903" s="6"/>
      <c r="C903" s="7"/>
      <c r="D903" s="6"/>
      <c r="E903" s="6"/>
      <c r="F903" s="6"/>
      <c r="G903" s="6"/>
      <c r="H903" s="6"/>
      <c r="I903" s="6"/>
      <c r="J903" s="6"/>
      <c r="K903" s="6"/>
      <c r="L903" s="6"/>
      <c r="M903" s="6"/>
      <c r="N903" s="6"/>
      <c r="O903" s="6"/>
      <c r="P903" s="4"/>
      <c r="Q903" s="6"/>
      <c r="R903" s="6"/>
      <c r="S903" s="6"/>
      <c r="T903" s="6"/>
      <c r="U903" s="6"/>
      <c r="V903" s="6"/>
      <c r="W903" s="6"/>
      <c r="X903" s="6"/>
      <c r="Y903" s="6"/>
      <c r="Z903" s="6"/>
    </row>
    <row r="904" spans="1:26" ht="15.75" customHeight="1" x14ac:dyDescent="0.25">
      <c r="A904" s="6"/>
      <c r="B904" s="6"/>
      <c r="C904" s="7"/>
      <c r="D904" s="6"/>
      <c r="E904" s="6"/>
      <c r="F904" s="6"/>
      <c r="G904" s="6"/>
      <c r="H904" s="6"/>
      <c r="I904" s="6"/>
      <c r="J904" s="6"/>
      <c r="K904" s="6"/>
      <c r="L904" s="6"/>
      <c r="M904" s="6"/>
      <c r="N904" s="6"/>
      <c r="O904" s="6"/>
      <c r="P904" s="4"/>
      <c r="Q904" s="6"/>
      <c r="R904" s="6"/>
      <c r="S904" s="6"/>
      <c r="T904" s="6"/>
      <c r="U904" s="6"/>
      <c r="V904" s="6"/>
      <c r="W904" s="6"/>
      <c r="X904" s="6"/>
      <c r="Y904" s="6"/>
      <c r="Z904" s="6"/>
    </row>
    <row r="905" spans="1:26" ht="15.75" customHeight="1" x14ac:dyDescent="0.25">
      <c r="A905" s="6"/>
      <c r="B905" s="6"/>
      <c r="C905" s="7"/>
      <c r="D905" s="6"/>
      <c r="E905" s="6"/>
      <c r="F905" s="6"/>
      <c r="G905" s="6"/>
      <c r="H905" s="6"/>
      <c r="I905" s="6"/>
      <c r="J905" s="6"/>
      <c r="K905" s="6"/>
      <c r="L905" s="6"/>
      <c r="M905" s="6"/>
      <c r="N905" s="6"/>
      <c r="O905" s="6"/>
      <c r="P905" s="4"/>
      <c r="Q905" s="6"/>
      <c r="R905" s="6"/>
      <c r="S905" s="6"/>
      <c r="T905" s="6"/>
      <c r="U905" s="6"/>
      <c r="V905" s="6"/>
      <c r="W905" s="6"/>
      <c r="X905" s="6"/>
      <c r="Y905" s="6"/>
      <c r="Z905" s="6"/>
    </row>
    <row r="906" spans="1:26" ht="15.75" customHeight="1" x14ac:dyDescent="0.25">
      <c r="A906" s="6"/>
      <c r="B906" s="6"/>
      <c r="C906" s="7"/>
      <c r="D906" s="6"/>
      <c r="E906" s="6"/>
      <c r="F906" s="6"/>
      <c r="G906" s="6"/>
      <c r="H906" s="6"/>
      <c r="I906" s="6"/>
      <c r="J906" s="6"/>
      <c r="K906" s="6"/>
      <c r="L906" s="6"/>
      <c r="M906" s="6"/>
      <c r="N906" s="6"/>
      <c r="O906" s="6"/>
      <c r="P906" s="4"/>
      <c r="Q906" s="6"/>
      <c r="R906" s="6"/>
      <c r="S906" s="6"/>
      <c r="T906" s="6"/>
      <c r="U906" s="6"/>
      <c r="V906" s="6"/>
      <c r="W906" s="6"/>
      <c r="X906" s="6"/>
      <c r="Y906" s="6"/>
      <c r="Z906" s="6"/>
    </row>
    <row r="907" spans="1:26" ht="15.75" customHeight="1" x14ac:dyDescent="0.25">
      <c r="A907" s="6"/>
      <c r="B907" s="6"/>
      <c r="C907" s="7"/>
      <c r="D907" s="6"/>
      <c r="E907" s="6"/>
      <c r="F907" s="6"/>
      <c r="G907" s="6"/>
      <c r="H907" s="6"/>
      <c r="I907" s="6"/>
      <c r="J907" s="6"/>
      <c r="K907" s="6"/>
      <c r="L907" s="6"/>
      <c r="M907" s="6"/>
      <c r="N907" s="6"/>
      <c r="O907" s="6"/>
      <c r="P907" s="4"/>
      <c r="Q907" s="6"/>
      <c r="R907" s="6"/>
      <c r="S907" s="6"/>
      <c r="T907" s="6"/>
      <c r="U907" s="6"/>
      <c r="V907" s="6"/>
      <c r="W907" s="6"/>
      <c r="X907" s="6"/>
      <c r="Y907" s="6"/>
      <c r="Z907" s="6"/>
    </row>
    <row r="908" spans="1:26" ht="15.75" customHeight="1" x14ac:dyDescent="0.25">
      <c r="A908" s="6"/>
      <c r="B908" s="6"/>
      <c r="C908" s="7"/>
      <c r="D908" s="6"/>
      <c r="E908" s="6"/>
      <c r="F908" s="6"/>
      <c r="G908" s="6"/>
      <c r="H908" s="6"/>
      <c r="I908" s="6"/>
      <c r="J908" s="6"/>
      <c r="K908" s="6"/>
      <c r="L908" s="6"/>
      <c r="M908" s="6"/>
      <c r="N908" s="6"/>
      <c r="O908" s="6"/>
      <c r="P908" s="4"/>
      <c r="Q908" s="6"/>
      <c r="R908" s="6"/>
      <c r="S908" s="6"/>
      <c r="T908" s="6"/>
      <c r="U908" s="6"/>
      <c r="V908" s="6"/>
      <c r="W908" s="6"/>
      <c r="X908" s="6"/>
      <c r="Y908" s="6"/>
      <c r="Z908" s="6"/>
    </row>
    <row r="909" spans="1:26" ht="15.75" customHeight="1" x14ac:dyDescent="0.25">
      <c r="A909" s="6"/>
      <c r="B909" s="6"/>
      <c r="C909" s="7"/>
      <c r="D909" s="6"/>
      <c r="E909" s="6"/>
      <c r="F909" s="6"/>
      <c r="G909" s="6"/>
      <c r="H909" s="6"/>
      <c r="I909" s="6"/>
      <c r="J909" s="6"/>
      <c r="K909" s="6"/>
      <c r="L909" s="6"/>
      <c r="M909" s="6"/>
      <c r="N909" s="6"/>
      <c r="O909" s="6"/>
      <c r="P909" s="4"/>
      <c r="Q909" s="6"/>
      <c r="R909" s="6"/>
      <c r="S909" s="6"/>
      <c r="T909" s="6"/>
      <c r="U909" s="6"/>
      <c r="V909" s="6"/>
      <c r="W909" s="6"/>
      <c r="X909" s="6"/>
      <c r="Y909" s="6"/>
      <c r="Z909" s="6"/>
    </row>
    <row r="910" spans="1:26" ht="15.75" customHeight="1" x14ac:dyDescent="0.25">
      <c r="A910" s="6"/>
      <c r="B910" s="6"/>
      <c r="C910" s="7"/>
      <c r="D910" s="6"/>
      <c r="E910" s="6"/>
      <c r="F910" s="6"/>
      <c r="G910" s="6"/>
      <c r="H910" s="6"/>
      <c r="I910" s="6"/>
      <c r="J910" s="6"/>
      <c r="K910" s="6"/>
      <c r="L910" s="6"/>
      <c r="M910" s="6"/>
      <c r="N910" s="6"/>
      <c r="O910" s="6"/>
      <c r="P910" s="4"/>
      <c r="Q910" s="6"/>
      <c r="R910" s="6"/>
      <c r="S910" s="6"/>
      <c r="T910" s="6"/>
      <c r="U910" s="6"/>
      <c r="V910" s="6"/>
      <c r="W910" s="6"/>
      <c r="X910" s="6"/>
      <c r="Y910" s="6"/>
      <c r="Z910" s="6"/>
    </row>
    <row r="911" spans="1:26" ht="15.75" customHeight="1" x14ac:dyDescent="0.25">
      <c r="A911" s="6"/>
      <c r="B911" s="6"/>
      <c r="C911" s="7"/>
      <c r="D911" s="6"/>
      <c r="E911" s="6"/>
      <c r="F911" s="6"/>
      <c r="G911" s="6"/>
      <c r="H911" s="6"/>
      <c r="I911" s="6"/>
      <c r="J911" s="6"/>
      <c r="K911" s="6"/>
      <c r="L911" s="6"/>
      <c r="M911" s="6"/>
      <c r="N911" s="6"/>
      <c r="O911" s="6"/>
      <c r="P911" s="4"/>
      <c r="Q911" s="6"/>
      <c r="R911" s="6"/>
      <c r="S911" s="6"/>
      <c r="T911" s="6"/>
      <c r="U911" s="6"/>
      <c r="V911" s="6"/>
      <c r="W911" s="6"/>
      <c r="X911" s="6"/>
      <c r="Y911" s="6"/>
      <c r="Z911" s="6"/>
    </row>
    <row r="912" spans="1:26" ht="15.75" customHeight="1" x14ac:dyDescent="0.25">
      <c r="A912" s="6"/>
      <c r="B912" s="6"/>
      <c r="C912" s="7"/>
      <c r="D912" s="6"/>
      <c r="E912" s="6"/>
      <c r="F912" s="6"/>
      <c r="G912" s="6"/>
      <c r="H912" s="6"/>
      <c r="I912" s="6"/>
      <c r="J912" s="6"/>
      <c r="K912" s="6"/>
      <c r="L912" s="6"/>
      <c r="M912" s="6"/>
      <c r="N912" s="6"/>
      <c r="O912" s="6"/>
      <c r="P912" s="4"/>
      <c r="Q912" s="6"/>
      <c r="R912" s="6"/>
      <c r="S912" s="6"/>
      <c r="T912" s="6"/>
      <c r="U912" s="6"/>
      <c r="V912" s="6"/>
      <c r="W912" s="6"/>
      <c r="X912" s="6"/>
      <c r="Y912" s="6"/>
      <c r="Z912" s="6"/>
    </row>
    <row r="913" spans="1:26" ht="15.75" customHeight="1" x14ac:dyDescent="0.25">
      <c r="A913" s="6"/>
      <c r="B913" s="6"/>
      <c r="C913" s="7"/>
      <c r="D913" s="6"/>
      <c r="E913" s="6"/>
      <c r="F913" s="6"/>
      <c r="G913" s="6"/>
      <c r="H913" s="6"/>
      <c r="I913" s="6"/>
      <c r="J913" s="6"/>
      <c r="K913" s="6"/>
      <c r="L913" s="6"/>
      <c r="M913" s="6"/>
      <c r="N913" s="6"/>
      <c r="O913" s="6"/>
      <c r="P913" s="4"/>
      <c r="Q913" s="6"/>
      <c r="R913" s="6"/>
      <c r="S913" s="6"/>
      <c r="T913" s="6"/>
      <c r="U913" s="6"/>
      <c r="V913" s="6"/>
      <c r="W913" s="6"/>
      <c r="X913" s="6"/>
      <c r="Y913" s="6"/>
      <c r="Z913" s="6"/>
    </row>
    <row r="914" spans="1:26" ht="15.75" customHeight="1" x14ac:dyDescent="0.25">
      <c r="A914" s="6"/>
      <c r="B914" s="6"/>
      <c r="C914" s="7"/>
      <c r="D914" s="6"/>
      <c r="E914" s="6"/>
      <c r="F914" s="6"/>
      <c r="G914" s="6"/>
      <c r="H914" s="6"/>
      <c r="I914" s="6"/>
      <c r="J914" s="6"/>
      <c r="K914" s="6"/>
      <c r="L914" s="6"/>
      <c r="M914" s="6"/>
      <c r="N914" s="6"/>
      <c r="O914" s="6"/>
      <c r="P914" s="4"/>
      <c r="Q914" s="6"/>
      <c r="R914" s="6"/>
      <c r="S914" s="6"/>
      <c r="T914" s="6"/>
      <c r="U914" s="6"/>
      <c r="V914" s="6"/>
      <c r="W914" s="6"/>
      <c r="X914" s="6"/>
      <c r="Y914" s="6"/>
      <c r="Z914" s="6"/>
    </row>
    <row r="915" spans="1:26" ht="15.75" customHeight="1" x14ac:dyDescent="0.25">
      <c r="A915" s="6"/>
      <c r="B915" s="6"/>
      <c r="C915" s="7"/>
      <c r="D915" s="6"/>
      <c r="E915" s="6"/>
      <c r="F915" s="6"/>
      <c r="G915" s="6"/>
      <c r="H915" s="6"/>
      <c r="I915" s="6"/>
      <c r="J915" s="6"/>
      <c r="K915" s="6"/>
      <c r="L915" s="6"/>
      <c r="M915" s="6"/>
      <c r="N915" s="6"/>
      <c r="O915" s="6"/>
      <c r="P915" s="4"/>
      <c r="Q915" s="6"/>
      <c r="R915" s="6"/>
      <c r="S915" s="6"/>
      <c r="T915" s="6"/>
      <c r="U915" s="6"/>
      <c r="V915" s="6"/>
      <c r="W915" s="6"/>
      <c r="X915" s="6"/>
      <c r="Y915" s="6"/>
      <c r="Z915" s="6"/>
    </row>
    <row r="916" spans="1:26" ht="15.75" customHeight="1" x14ac:dyDescent="0.25">
      <c r="A916" s="6"/>
      <c r="B916" s="6"/>
      <c r="C916" s="7"/>
      <c r="D916" s="6"/>
      <c r="E916" s="6"/>
      <c r="F916" s="6"/>
      <c r="G916" s="6"/>
      <c r="H916" s="6"/>
      <c r="I916" s="6"/>
      <c r="J916" s="6"/>
      <c r="K916" s="6"/>
      <c r="L916" s="6"/>
      <c r="M916" s="6"/>
      <c r="N916" s="6"/>
      <c r="O916" s="6"/>
      <c r="P916" s="4"/>
      <c r="Q916" s="6"/>
      <c r="R916" s="6"/>
      <c r="S916" s="6"/>
      <c r="T916" s="6"/>
      <c r="U916" s="6"/>
      <c r="V916" s="6"/>
      <c r="W916" s="6"/>
      <c r="X916" s="6"/>
      <c r="Y916" s="6"/>
      <c r="Z916" s="6"/>
    </row>
    <row r="917" spans="1:26" ht="15.75" customHeight="1" x14ac:dyDescent="0.25">
      <c r="A917" s="6"/>
      <c r="B917" s="6"/>
      <c r="C917" s="7"/>
      <c r="D917" s="6"/>
      <c r="E917" s="6"/>
      <c r="F917" s="6"/>
      <c r="G917" s="6"/>
      <c r="H917" s="6"/>
      <c r="I917" s="6"/>
      <c r="J917" s="6"/>
      <c r="K917" s="6"/>
      <c r="L917" s="6"/>
      <c r="M917" s="6"/>
      <c r="N917" s="6"/>
      <c r="O917" s="6"/>
      <c r="P917" s="4"/>
      <c r="Q917" s="6"/>
      <c r="R917" s="6"/>
      <c r="S917" s="6"/>
      <c r="T917" s="6"/>
      <c r="U917" s="6"/>
      <c r="V917" s="6"/>
      <c r="W917" s="6"/>
      <c r="X917" s="6"/>
      <c r="Y917" s="6"/>
      <c r="Z917" s="6"/>
    </row>
    <row r="918" spans="1:26" ht="15.75" customHeight="1" x14ac:dyDescent="0.25">
      <c r="A918" s="6"/>
      <c r="B918" s="6"/>
      <c r="C918" s="7"/>
      <c r="D918" s="6"/>
      <c r="E918" s="6"/>
      <c r="F918" s="6"/>
      <c r="G918" s="6"/>
      <c r="H918" s="6"/>
      <c r="I918" s="6"/>
      <c r="J918" s="6"/>
      <c r="K918" s="6"/>
      <c r="L918" s="6"/>
      <c r="M918" s="6"/>
      <c r="N918" s="6"/>
      <c r="O918" s="6"/>
      <c r="P918" s="4"/>
      <c r="Q918" s="6"/>
      <c r="R918" s="6"/>
      <c r="S918" s="6"/>
      <c r="T918" s="6"/>
      <c r="U918" s="6"/>
      <c r="V918" s="6"/>
      <c r="W918" s="6"/>
      <c r="X918" s="6"/>
      <c r="Y918" s="6"/>
      <c r="Z918" s="6"/>
    </row>
    <row r="919" spans="1:26" ht="15.75" customHeight="1" x14ac:dyDescent="0.25">
      <c r="A919" s="6"/>
      <c r="B919" s="6"/>
      <c r="C919" s="7"/>
      <c r="D919" s="6"/>
      <c r="E919" s="6"/>
      <c r="F919" s="6"/>
      <c r="G919" s="6"/>
      <c r="H919" s="6"/>
      <c r="I919" s="6"/>
      <c r="J919" s="6"/>
      <c r="K919" s="6"/>
      <c r="L919" s="6"/>
      <c r="M919" s="6"/>
      <c r="N919" s="6"/>
      <c r="O919" s="6"/>
      <c r="P919" s="4"/>
      <c r="Q919" s="6"/>
      <c r="R919" s="6"/>
      <c r="S919" s="6"/>
      <c r="T919" s="6"/>
      <c r="U919" s="6"/>
      <c r="V919" s="6"/>
      <c r="W919" s="6"/>
      <c r="X919" s="6"/>
      <c r="Y919" s="6"/>
      <c r="Z919" s="6"/>
    </row>
    <row r="920" spans="1:26" ht="15.75" customHeight="1" x14ac:dyDescent="0.25">
      <c r="A920" s="6"/>
      <c r="B920" s="6"/>
      <c r="C920" s="7"/>
      <c r="D920" s="6"/>
      <c r="E920" s="6"/>
      <c r="F920" s="6"/>
      <c r="G920" s="6"/>
      <c r="H920" s="6"/>
      <c r="I920" s="6"/>
      <c r="J920" s="6"/>
      <c r="K920" s="6"/>
      <c r="L920" s="6"/>
      <c r="M920" s="6"/>
      <c r="N920" s="6"/>
      <c r="O920" s="6"/>
      <c r="P920" s="4"/>
      <c r="Q920" s="6"/>
      <c r="R920" s="6"/>
      <c r="S920" s="6"/>
      <c r="T920" s="6"/>
      <c r="U920" s="6"/>
      <c r="V920" s="6"/>
      <c r="W920" s="6"/>
      <c r="X920" s="6"/>
      <c r="Y920" s="6"/>
      <c r="Z920" s="6"/>
    </row>
    <row r="921" spans="1:26" ht="15.75" customHeight="1" x14ac:dyDescent="0.25">
      <c r="A921" s="6"/>
      <c r="B921" s="6"/>
      <c r="C921" s="7"/>
      <c r="D921" s="6"/>
      <c r="E921" s="6"/>
      <c r="F921" s="6"/>
      <c r="G921" s="6"/>
      <c r="H921" s="6"/>
      <c r="I921" s="6"/>
      <c r="J921" s="6"/>
      <c r="K921" s="6"/>
      <c r="L921" s="6"/>
      <c r="M921" s="6"/>
      <c r="N921" s="6"/>
      <c r="O921" s="6"/>
      <c r="P921" s="4"/>
      <c r="Q921" s="6"/>
      <c r="R921" s="6"/>
      <c r="S921" s="6"/>
      <c r="T921" s="6"/>
      <c r="U921" s="6"/>
      <c r="V921" s="6"/>
      <c r="W921" s="6"/>
      <c r="X921" s="6"/>
      <c r="Y921" s="6"/>
      <c r="Z921" s="6"/>
    </row>
    <row r="922" spans="1:26" ht="15.75" customHeight="1" x14ac:dyDescent="0.25">
      <c r="A922" s="6"/>
      <c r="B922" s="6"/>
      <c r="C922" s="7"/>
      <c r="D922" s="6"/>
      <c r="E922" s="6"/>
      <c r="F922" s="6"/>
      <c r="G922" s="6"/>
      <c r="H922" s="6"/>
      <c r="I922" s="6"/>
      <c r="J922" s="6"/>
      <c r="K922" s="6"/>
      <c r="L922" s="6"/>
      <c r="M922" s="6"/>
      <c r="N922" s="6"/>
      <c r="O922" s="6"/>
      <c r="P922" s="4"/>
      <c r="Q922" s="6"/>
      <c r="R922" s="6"/>
      <c r="S922" s="6"/>
      <c r="T922" s="6"/>
      <c r="U922" s="6"/>
      <c r="V922" s="6"/>
      <c r="W922" s="6"/>
      <c r="X922" s="6"/>
      <c r="Y922" s="6"/>
      <c r="Z922" s="6"/>
    </row>
    <row r="923" spans="1:26" ht="15.75" customHeight="1" x14ac:dyDescent="0.25">
      <c r="A923" s="6"/>
      <c r="B923" s="6"/>
      <c r="C923" s="7"/>
      <c r="D923" s="6"/>
      <c r="E923" s="6"/>
      <c r="F923" s="6"/>
      <c r="G923" s="6"/>
      <c r="H923" s="6"/>
      <c r="I923" s="6"/>
      <c r="J923" s="6"/>
      <c r="K923" s="6"/>
      <c r="L923" s="6"/>
      <c r="M923" s="6"/>
      <c r="N923" s="6"/>
      <c r="O923" s="6"/>
      <c r="P923" s="4"/>
      <c r="Q923" s="6"/>
      <c r="R923" s="6"/>
      <c r="S923" s="6"/>
      <c r="T923" s="6"/>
      <c r="U923" s="6"/>
      <c r="V923" s="6"/>
      <c r="W923" s="6"/>
      <c r="X923" s="6"/>
      <c r="Y923" s="6"/>
      <c r="Z923" s="6"/>
    </row>
    <row r="924" spans="1:26" ht="15.75" customHeight="1" x14ac:dyDescent="0.25">
      <c r="A924" s="6"/>
      <c r="B924" s="6"/>
      <c r="C924" s="7"/>
      <c r="D924" s="6"/>
      <c r="E924" s="6"/>
      <c r="F924" s="6"/>
      <c r="G924" s="6"/>
      <c r="H924" s="6"/>
      <c r="I924" s="6"/>
      <c r="J924" s="6"/>
      <c r="K924" s="6"/>
      <c r="L924" s="6"/>
      <c r="M924" s="6"/>
      <c r="N924" s="6"/>
      <c r="O924" s="6"/>
      <c r="P924" s="4"/>
      <c r="Q924" s="6"/>
      <c r="R924" s="6"/>
      <c r="S924" s="6"/>
      <c r="T924" s="6"/>
      <c r="U924" s="6"/>
      <c r="V924" s="6"/>
      <c r="W924" s="6"/>
      <c r="X924" s="6"/>
      <c r="Y924" s="6"/>
      <c r="Z924" s="6"/>
    </row>
    <row r="925" spans="1:26" ht="15.75" customHeight="1" x14ac:dyDescent="0.25">
      <c r="A925" s="6"/>
      <c r="B925" s="6"/>
      <c r="C925" s="7"/>
      <c r="D925" s="6"/>
      <c r="E925" s="6"/>
      <c r="F925" s="6"/>
      <c r="G925" s="6"/>
      <c r="H925" s="6"/>
      <c r="I925" s="6"/>
      <c r="J925" s="6"/>
      <c r="K925" s="6"/>
      <c r="L925" s="6"/>
      <c r="M925" s="6"/>
      <c r="N925" s="6"/>
      <c r="O925" s="6"/>
      <c r="P925" s="4"/>
      <c r="Q925" s="6"/>
      <c r="R925" s="6"/>
      <c r="S925" s="6"/>
      <c r="T925" s="6"/>
      <c r="U925" s="6"/>
      <c r="V925" s="6"/>
      <c r="W925" s="6"/>
      <c r="X925" s="6"/>
      <c r="Y925" s="6"/>
      <c r="Z925" s="6"/>
    </row>
    <row r="926" spans="1:26" ht="15.75" customHeight="1" x14ac:dyDescent="0.25">
      <c r="A926" s="6"/>
      <c r="B926" s="6"/>
      <c r="C926" s="7"/>
      <c r="D926" s="6"/>
      <c r="E926" s="6"/>
      <c r="F926" s="6"/>
      <c r="G926" s="6"/>
      <c r="H926" s="6"/>
      <c r="I926" s="6"/>
      <c r="J926" s="6"/>
      <c r="K926" s="6"/>
      <c r="L926" s="6"/>
      <c r="M926" s="6"/>
      <c r="N926" s="6"/>
      <c r="O926" s="6"/>
      <c r="P926" s="4"/>
      <c r="Q926" s="6"/>
      <c r="R926" s="6"/>
      <c r="S926" s="6"/>
      <c r="T926" s="6"/>
      <c r="U926" s="6"/>
      <c r="V926" s="6"/>
      <c r="W926" s="6"/>
      <c r="X926" s="6"/>
      <c r="Y926" s="6"/>
      <c r="Z926" s="6"/>
    </row>
    <row r="927" spans="1:26" ht="15.75" customHeight="1" x14ac:dyDescent="0.25">
      <c r="A927" s="6"/>
      <c r="B927" s="6"/>
      <c r="C927" s="7"/>
      <c r="D927" s="6"/>
      <c r="E927" s="6"/>
      <c r="F927" s="6"/>
      <c r="G927" s="6"/>
      <c r="H927" s="6"/>
      <c r="I927" s="6"/>
      <c r="J927" s="6"/>
      <c r="K927" s="6"/>
      <c r="L927" s="6"/>
      <c r="M927" s="6"/>
      <c r="N927" s="6"/>
      <c r="O927" s="6"/>
      <c r="P927" s="4"/>
      <c r="Q927" s="6"/>
      <c r="R927" s="6"/>
      <c r="S927" s="6"/>
      <c r="T927" s="6"/>
      <c r="U927" s="6"/>
      <c r="V927" s="6"/>
      <c r="W927" s="6"/>
      <c r="X927" s="6"/>
      <c r="Y927" s="6"/>
      <c r="Z927" s="6"/>
    </row>
    <row r="928" spans="1:26" ht="15.75" customHeight="1" x14ac:dyDescent="0.25">
      <c r="A928" s="6"/>
      <c r="B928" s="6"/>
      <c r="C928" s="7"/>
      <c r="D928" s="6"/>
      <c r="E928" s="6"/>
      <c r="F928" s="6"/>
      <c r="G928" s="6"/>
      <c r="H928" s="6"/>
      <c r="I928" s="6"/>
      <c r="J928" s="6"/>
      <c r="K928" s="6"/>
      <c r="L928" s="6"/>
      <c r="M928" s="6"/>
      <c r="N928" s="6"/>
      <c r="O928" s="6"/>
      <c r="P928" s="4"/>
      <c r="Q928" s="6"/>
      <c r="R928" s="6"/>
      <c r="S928" s="6"/>
      <c r="T928" s="6"/>
      <c r="U928" s="6"/>
      <c r="V928" s="6"/>
      <c r="W928" s="6"/>
      <c r="X928" s="6"/>
      <c r="Y928" s="6"/>
      <c r="Z928" s="6"/>
    </row>
    <row r="929" spans="1:26" ht="15.75" customHeight="1" x14ac:dyDescent="0.25">
      <c r="A929" s="6"/>
      <c r="B929" s="6"/>
      <c r="C929" s="7"/>
      <c r="D929" s="6"/>
      <c r="E929" s="6"/>
      <c r="F929" s="6"/>
      <c r="G929" s="6"/>
      <c r="H929" s="6"/>
      <c r="I929" s="6"/>
      <c r="J929" s="6"/>
      <c r="K929" s="6"/>
      <c r="L929" s="6"/>
      <c r="M929" s="6"/>
      <c r="N929" s="6"/>
      <c r="O929" s="6"/>
      <c r="P929" s="4"/>
      <c r="Q929" s="6"/>
      <c r="R929" s="6"/>
      <c r="S929" s="6"/>
      <c r="T929" s="6"/>
      <c r="U929" s="6"/>
      <c r="V929" s="6"/>
      <c r="W929" s="6"/>
      <c r="X929" s="6"/>
      <c r="Y929" s="6"/>
      <c r="Z929" s="6"/>
    </row>
    <row r="930" spans="1:26" ht="15.75" customHeight="1" x14ac:dyDescent="0.25">
      <c r="A930" s="6"/>
      <c r="B930" s="6"/>
      <c r="C930" s="7"/>
      <c r="D930" s="6"/>
      <c r="E930" s="6"/>
      <c r="F930" s="6"/>
      <c r="G930" s="6"/>
      <c r="H930" s="6"/>
      <c r="I930" s="6"/>
      <c r="J930" s="6"/>
      <c r="K930" s="6"/>
      <c r="L930" s="6"/>
      <c r="M930" s="6"/>
      <c r="N930" s="6"/>
      <c r="O930" s="6"/>
      <c r="P930" s="4"/>
      <c r="Q930" s="6"/>
      <c r="R930" s="6"/>
      <c r="S930" s="6"/>
      <c r="T930" s="6"/>
      <c r="U930" s="6"/>
      <c r="V930" s="6"/>
      <c r="W930" s="6"/>
      <c r="X930" s="6"/>
      <c r="Y930" s="6"/>
      <c r="Z930" s="6"/>
    </row>
    <row r="931" spans="1:26" ht="15.75" customHeight="1" x14ac:dyDescent="0.25">
      <c r="A931" s="6"/>
      <c r="B931" s="6"/>
      <c r="C931" s="7"/>
      <c r="D931" s="6"/>
      <c r="E931" s="6"/>
      <c r="F931" s="6"/>
      <c r="G931" s="6"/>
      <c r="H931" s="6"/>
      <c r="I931" s="6"/>
      <c r="J931" s="6"/>
      <c r="K931" s="6"/>
      <c r="L931" s="6"/>
      <c r="M931" s="6"/>
      <c r="N931" s="6"/>
      <c r="O931" s="6"/>
      <c r="P931" s="4"/>
      <c r="Q931" s="6"/>
      <c r="R931" s="6"/>
      <c r="S931" s="6"/>
      <c r="T931" s="6"/>
      <c r="U931" s="6"/>
      <c r="V931" s="6"/>
      <c r="W931" s="6"/>
      <c r="X931" s="6"/>
      <c r="Y931" s="6"/>
      <c r="Z931" s="6"/>
    </row>
    <row r="932" spans="1:26" ht="15.75" customHeight="1" x14ac:dyDescent="0.25">
      <c r="A932" s="6"/>
      <c r="B932" s="6"/>
      <c r="C932" s="7"/>
      <c r="D932" s="6"/>
      <c r="E932" s="6"/>
      <c r="F932" s="6"/>
      <c r="G932" s="6"/>
      <c r="H932" s="6"/>
      <c r="I932" s="6"/>
      <c r="J932" s="6"/>
      <c r="K932" s="6"/>
      <c r="L932" s="6"/>
      <c r="M932" s="6"/>
      <c r="N932" s="6"/>
      <c r="O932" s="6"/>
      <c r="P932" s="4"/>
      <c r="Q932" s="6"/>
      <c r="R932" s="6"/>
      <c r="S932" s="6"/>
      <c r="T932" s="6"/>
      <c r="U932" s="6"/>
      <c r="V932" s="6"/>
      <c r="W932" s="6"/>
      <c r="X932" s="6"/>
      <c r="Y932" s="6"/>
      <c r="Z932" s="6"/>
    </row>
    <row r="933" spans="1:26" ht="15.75" customHeight="1" x14ac:dyDescent="0.25">
      <c r="A933" s="6"/>
      <c r="B933" s="6"/>
      <c r="C933" s="7"/>
      <c r="D933" s="6"/>
      <c r="E933" s="6"/>
      <c r="F933" s="6"/>
      <c r="G933" s="6"/>
      <c r="H933" s="6"/>
      <c r="I933" s="6"/>
      <c r="J933" s="6"/>
      <c r="K933" s="6"/>
      <c r="L933" s="6"/>
      <c r="M933" s="6"/>
      <c r="N933" s="6"/>
      <c r="O933" s="6"/>
      <c r="P933" s="4"/>
      <c r="Q933" s="6"/>
      <c r="R933" s="6"/>
      <c r="S933" s="6"/>
      <c r="T933" s="6"/>
      <c r="U933" s="6"/>
      <c r="V933" s="6"/>
      <c r="W933" s="6"/>
      <c r="X933" s="6"/>
      <c r="Y933" s="6"/>
      <c r="Z933" s="6"/>
    </row>
    <row r="934" spans="1:26" ht="15.75" customHeight="1" x14ac:dyDescent="0.25">
      <c r="A934" s="6"/>
      <c r="B934" s="6"/>
      <c r="C934" s="7"/>
      <c r="D934" s="6"/>
      <c r="E934" s="6"/>
      <c r="F934" s="6"/>
      <c r="G934" s="6"/>
      <c r="H934" s="6"/>
      <c r="I934" s="6"/>
      <c r="J934" s="6"/>
      <c r="K934" s="6"/>
      <c r="L934" s="6"/>
      <c r="M934" s="6"/>
      <c r="N934" s="6"/>
      <c r="O934" s="6"/>
      <c r="P934" s="4"/>
      <c r="Q934" s="6"/>
      <c r="R934" s="6"/>
      <c r="S934" s="6"/>
      <c r="T934" s="6"/>
      <c r="U934" s="6"/>
      <c r="V934" s="6"/>
      <c r="W934" s="6"/>
      <c r="X934" s="6"/>
      <c r="Y934" s="6"/>
      <c r="Z934" s="6"/>
    </row>
    <row r="935" spans="1:26" ht="15.75" customHeight="1" x14ac:dyDescent="0.25">
      <c r="A935" s="6"/>
      <c r="B935" s="6"/>
      <c r="C935" s="7"/>
      <c r="D935" s="6"/>
      <c r="E935" s="6"/>
      <c r="F935" s="6"/>
      <c r="G935" s="6"/>
      <c r="H935" s="6"/>
      <c r="I935" s="6"/>
      <c r="J935" s="6"/>
      <c r="K935" s="6"/>
      <c r="L935" s="6"/>
      <c r="M935" s="6"/>
      <c r="N935" s="6"/>
      <c r="O935" s="6"/>
      <c r="P935" s="4"/>
      <c r="Q935" s="6"/>
      <c r="R935" s="6"/>
      <c r="S935" s="6"/>
      <c r="T935" s="6"/>
      <c r="U935" s="6"/>
      <c r="V935" s="6"/>
      <c r="W935" s="6"/>
      <c r="X935" s="6"/>
      <c r="Y935" s="6"/>
      <c r="Z935" s="6"/>
    </row>
    <row r="936" spans="1:26" ht="15.75" customHeight="1" x14ac:dyDescent="0.25">
      <c r="A936" s="6"/>
      <c r="B936" s="6"/>
      <c r="C936" s="7"/>
      <c r="D936" s="6"/>
      <c r="E936" s="6"/>
      <c r="F936" s="6"/>
      <c r="G936" s="6"/>
      <c r="H936" s="6"/>
      <c r="I936" s="6"/>
      <c r="J936" s="6"/>
      <c r="K936" s="6"/>
      <c r="L936" s="6"/>
      <c r="M936" s="6"/>
      <c r="N936" s="6"/>
      <c r="O936" s="6"/>
      <c r="P936" s="4"/>
      <c r="Q936" s="6"/>
      <c r="R936" s="6"/>
      <c r="S936" s="6"/>
      <c r="T936" s="6"/>
      <c r="U936" s="6"/>
      <c r="V936" s="6"/>
      <c r="W936" s="6"/>
      <c r="X936" s="6"/>
      <c r="Y936" s="6"/>
      <c r="Z936" s="6"/>
    </row>
    <row r="937" spans="1:26" ht="15.75" customHeight="1" x14ac:dyDescent="0.25">
      <c r="A937" s="6"/>
      <c r="B937" s="6"/>
      <c r="C937" s="7"/>
      <c r="D937" s="6"/>
      <c r="E937" s="6"/>
      <c r="F937" s="6"/>
      <c r="G937" s="6"/>
      <c r="H937" s="6"/>
      <c r="I937" s="6"/>
      <c r="J937" s="6"/>
      <c r="K937" s="6"/>
      <c r="L937" s="6"/>
      <c r="M937" s="6"/>
      <c r="N937" s="6"/>
      <c r="O937" s="6"/>
      <c r="P937" s="4"/>
      <c r="Q937" s="6"/>
      <c r="R937" s="6"/>
      <c r="S937" s="6"/>
      <c r="T937" s="6"/>
      <c r="U937" s="6"/>
      <c r="V937" s="6"/>
      <c r="W937" s="6"/>
      <c r="X937" s="6"/>
      <c r="Y937" s="6"/>
      <c r="Z937" s="6"/>
    </row>
    <row r="938" spans="1:26" ht="15.75" customHeight="1" x14ac:dyDescent="0.25">
      <c r="A938" s="6"/>
      <c r="B938" s="6"/>
      <c r="C938" s="7"/>
      <c r="D938" s="6"/>
      <c r="E938" s="6"/>
      <c r="F938" s="6"/>
      <c r="G938" s="6"/>
      <c r="H938" s="6"/>
      <c r="I938" s="6"/>
      <c r="J938" s="6"/>
      <c r="K938" s="6"/>
      <c r="L938" s="6"/>
      <c r="M938" s="6"/>
      <c r="N938" s="6"/>
      <c r="O938" s="6"/>
      <c r="P938" s="4"/>
      <c r="Q938" s="6"/>
      <c r="R938" s="6"/>
      <c r="S938" s="6"/>
      <c r="T938" s="6"/>
      <c r="U938" s="6"/>
      <c r="V938" s="6"/>
      <c r="W938" s="6"/>
      <c r="X938" s="6"/>
      <c r="Y938" s="6"/>
      <c r="Z938" s="6"/>
    </row>
    <row r="939" spans="1:26" ht="15.75" customHeight="1" x14ac:dyDescent="0.25">
      <c r="A939" s="6"/>
      <c r="B939" s="6"/>
      <c r="C939" s="7"/>
      <c r="D939" s="6"/>
      <c r="E939" s="6"/>
      <c r="F939" s="6"/>
      <c r="G939" s="6"/>
      <c r="H939" s="6"/>
      <c r="I939" s="6"/>
      <c r="J939" s="6"/>
      <c r="K939" s="6"/>
      <c r="L939" s="6"/>
      <c r="M939" s="6"/>
      <c r="N939" s="6"/>
      <c r="O939" s="6"/>
      <c r="P939" s="4"/>
      <c r="Q939" s="6"/>
      <c r="R939" s="6"/>
      <c r="S939" s="6"/>
      <c r="T939" s="6"/>
      <c r="U939" s="6"/>
      <c r="V939" s="6"/>
      <c r="W939" s="6"/>
      <c r="X939" s="6"/>
      <c r="Y939" s="6"/>
      <c r="Z939" s="6"/>
    </row>
    <row r="940" spans="1:26" ht="15.75" customHeight="1" x14ac:dyDescent="0.25">
      <c r="A940" s="6"/>
      <c r="B940" s="6"/>
      <c r="C940" s="7"/>
      <c r="D940" s="6"/>
      <c r="E940" s="6"/>
      <c r="F940" s="6"/>
      <c r="G940" s="6"/>
      <c r="H940" s="6"/>
      <c r="I940" s="6"/>
      <c r="J940" s="6"/>
      <c r="K940" s="6"/>
      <c r="L940" s="6"/>
      <c r="M940" s="6"/>
      <c r="N940" s="6"/>
      <c r="O940" s="6"/>
      <c r="P940" s="4"/>
      <c r="Q940" s="6"/>
      <c r="R940" s="6"/>
      <c r="S940" s="6"/>
      <c r="T940" s="6"/>
      <c r="U940" s="6"/>
      <c r="V940" s="6"/>
      <c r="W940" s="6"/>
      <c r="X940" s="6"/>
      <c r="Y940" s="6"/>
      <c r="Z940" s="6"/>
    </row>
    <row r="941" spans="1:26" ht="15.75" customHeight="1" x14ac:dyDescent="0.25">
      <c r="A941" s="6"/>
      <c r="B941" s="6"/>
      <c r="C941" s="7"/>
      <c r="D941" s="6"/>
      <c r="E941" s="6"/>
      <c r="F941" s="6"/>
      <c r="G941" s="6"/>
      <c r="H941" s="6"/>
      <c r="I941" s="6"/>
      <c r="J941" s="6"/>
      <c r="K941" s="6"/>
      <c r="L941" s="6"/>
      <c r="M941" s="6"/>
      <c r="N941" s="6"/>
      <c r="O941" s="6"/>
      <c r="P941" s="4"/>
      <c r="Q941" s="6"/>
      <c r="R941" s="6"/>
      <c r="S941" s="6"/>
      <c r="T941" s="6"/>
      <c r="U941" s="6"/>
      <c r="V941" s="6"/>
      <c r="W941" s="6"/>
      <c r="X941" s="6"/>
      <c r="Y941" s="6"/>
      <c r="Z941" s="6"/>
    </row>
    <row r="942" spans="1:26" ht="15.75" customHeight="1" x14ac:dyDescent="0.25">
      <c r="A942" s="6"/>
      <c r="B942" s="6"/>
      <c r="C942" s="7"/>
      <c r="D942" s="6"/>
      <c r="E942" s="6"/>
      <c r="F942" s="6"/>
      <c r="G942" s="6"/>
      <c r="H942" s="6"/>
      <c r="I942" s="6"/>
      <c r="J942" s="6"/>
      <c r="K942" s="6"/>
      <c r="L942" s="6"/>
      <c r="M942" s="6"/>
      <c r="N942" s="6"/>
      <c r="O942" s="6"/>
      <c r="P942" s="4"/>
      <c r="Q942" s="6"/>
      <c r="R942" s="6"/>
      <c r="S942" s="6"/>
      <c r="T942" s="6"/>
      <c r="U942" s="6"/>
      <c r="V942" s="6"/>
      <c r="W942" s="6"/>
      <c r="X942" s="6"/>
      <c r="Y942" s="6"/>
      <c r="Z942" s="6"/>
    </row>
    <row r="943" spans="1:26" ht="15.75" customHeight="1" x14ac:dyDescent="0.25">
      <c r="A943" s="6"/>
      <c r="B943" s="6"/>
      <c r="C943" s="7"/>
      <c r="D943" s="6"/>
      <c r="E943" s="6"/>
      <c r="F943" s="6"/>
      <c r="G943" s="6"/>
      <c r="H943" s="6"/>
      <c r="I943" s="6"/>
      <c r="J943" s="6"/>
      <c r="K943" s="6"/>
      <c r="L943" s="6"/>
      <c r="M943" s="6"/>
      <c r="N943" s="6"/>
      <c r="O943" s="6"/>
      <c r="P943" s="4"/>
      <c r="Q943" s="6"/>
      <c r="R943" s="6"/>
      <c r="S943" s="6"/>
      <c r="T943" s="6"/>
      <c r="U943" s="6"/>
      <c r="V943" s="6"/>
      <c r="W943" s="6"/>
      <c r="X943" s="6"/>
      <c r="Y943" s="6"/>
      <c r="Z943" s="6"/>
    </row>
    <row r="944" spans="1:26" ht="15.75" customHeight="1" x14ac:dyDescent="0.25">
      <c r="A944" s="6"/>
      <c r="B944" s="6"/>
      <c r="C944" s="7"/>
      <c r="D944" s="6"/>
      <c r="E944" s="6"/>
      <c r="F944" s="6"/>
      <c r="G944" s="6"/>
      <c r="H944" s="6"/>
      <c r="I944" s="6"/>
      <c r="J944" s="6"/>
      <c r="K944" s="6"/>
      <c r="L944" s="6"/>
      <c r="M944" s="6"/>
      <c r="N944" s="6"/>
      <c r="O944" s="6"/>
      <c r="P944" s="4"/>
      <c r="Q944" s="6"/>
      <c r="R944" s="6"/>
      <c r="S944" s="6"/>
      <c r="T944" s="6"/>
      <c r="U944" s="6"/>
      <c r="V944" s="6"/>
      <c r="W944" s="6"/>
      <c r="X944" s="6"/>
      <c r="Y944" s="6"/>
      <c r="Z944" s="6"/>
    </row>
    <row r="945" spans="1:26" ht="15.75" customHeight="1" x14ac:dyDescent="0.25">
      <c r="A945" s="6"/>
      <c r="B945" s="6"/>
      <c r="C945" s="7"/>
      <c r="D945" s="6"/>
      <c r="E945" s="6"/>
      <c r="F945" s="6"/>
      <c r="G945" s="6"/>
      <c r="H945" s="6"/>
      <c r="I945" s="6"/>
      <c r="J945" s="6"/>
      <c r="K945" s="6"/>
      <c r="L945" s="6"/>
      <c r="M945" s="6"/>
      <c r="N945" s="6"/>
      <c r="O945" s="6"/>
      <c r="P945" s="4"/>
      <c r="Q945" s="6"/>
      <c r="R945" s="6"/>
      <c r="S945" s="6"/>
      <c r="T945" s="6"/>
      <c r="U945" s="6"/>
      <c r="V945" s="6"/>
      <c r="W945" s="6"/>
      <c r="X945" s="6"/>
      <c r="Y945" s="6"/>
      <c r="Z945" s="6"/>
    </row>
    <row r="946" spans="1:26" ht="15.75" customHeight="1" x14ac:dyDescent="0.25">
      <c r="A946" s="6"/>
      <c r="B946" s="6"/>
      <c r="C946" s="7"/>
      <c r="D946" s="6"/>
      <c r="E946" s="6"/>
      <c r="F946" s="6"/>
      <c r="G946" s="6"/>
      <c r="H946" s="6"/>
      <c r="I946" s="6"/>
      <c r="J946" s="6"/>
      <c r="K946" s="6"/>
      <c r="L946" s="6"/>
      <c r="M946" s="6"/>
      <c r="N946" s="6"/>
      <c r="O946" s="6"/>
      <c r="P946" s="4"/>
      <c r="Q946" s="6"/>
      <c r="R946" s="6"/>
      <c r="S946" s="6"/>
      <c r="T946" s="6"/>
      <c r="U946" s="6"/>
      <c r="V946" s="6"/>
      <c r="W946" s="6"/>
      <c r="X946" s="6"/>
      <c r="Y946" s="6"/>
      <c r="Z946" s="6"/>
    </row>
    <row r="947" spans="1:26" ht="15.75" customHeight="1" x14ac:dyDescent="0.25">
      <c r="A947" s="6"/>
      <c r="B947" s="6"/>
      <c r="C947" s="7"/>
      <c r="D947" s="6"/>
      <c r="E947" s="6"/>
      <c r="F947" s="6"/>
      <c r="G947" s="6"/>
      <c r="H947" s="6"/>
      <c r="I947" s="6"/>
      <c r="J947" s="6"/>
      <c r="K947" s="6"/>
      <c r="L947" s="6"/>
      <c r="M947" s="6"/>
      <c r="N947" s="6"/>
      <c r="O947" s="6"/>
      <c r="P947" s="4"/>
      <c r="Q947" s="6"/>
      <c r="R947" s="6"/>
      <c r="S947" s="6"/>
      <c r="T947" s="6"/>
      <c r="U947" s="6"/>
      <c r="V947" s="6"/>
      <c r="W947" s="6"/>
      <c r="X947" s="6"/>
      <c r="Y947" s="6"/>
      <c r="Z947" s="6"/>
    </row>
    <row r="948" spans="1:26" ht="15.75" customHeight="1" x14ac:dyDescent="0.25">
      <c r="A948" s="6"/>
      <c r="B948" s="6"/>
      <c r="C948" s="7"/>
      <c r="D948" s="6"/>
      <c r="E948" s="6"/>
      <c r="F948" s="6"/>
      <c r="G948" s="6"/>
      <c r="H948" s="6"/>
      <c r="I948" s="6"/>
      <c r="J948" s="6"/>
      <c r="K948" s="6"/>
      <c r="L948" s="6"/>
      <c r="M948" s="6"/>
      <c r="N948" s="6"/>
      <c r="O948" s="6"/>
      <c r="P948" s="4"/>
      <c r="Q948" s="6"/>
      <c r="R948" s="6"/>
      <c r="S948" s="6"/>
      <c r="T948" s="6"/>
      <c r="U948" s="6"/>
      <c r="V948" s="6"/>
      <c r="W948" s="6"/>
      <c r="X948" s="6"/>
      <c r="Y948" s="6"/>
      <c r="Z948" s="6"/>
    </row>
    <row r="949" spans="1:26" ht="15.75" customHeight="1" x14ac:dyDescent="0.25">
      <c r="A949" s="6"/>
      <c r="B949" s="6"/>
      <c r="C949" s="7"/>
      <c r="D949" s="6"/>
      <c r="E949" s="6"/>
      <c r="F949" s="6"/>
      <c r="G949" s="6"/>
      <c r="H949" s="6"/>
      <c r="I949" s="6"/>
      <c r="J949" s="6"/>
      <c r="K949" s="6"/>
      <c r="L949" s="6"/>
      <c r="M949" s="6"/>
      <c r="N949" s="6"/>
      <c r="O949" s="6"/>
      <c r="P949" s="4"/>
      <c r="Q949" s="6"/>
      <c r="R949" s="6"/>
      <c r="S949" s="6"/>
      <c r="T949" s="6"/>
      <c r="U949" s="6"/>
      <c r="V949" s="6"/>
      <c r="W949" s="6"/>
      <c r="X949" s="6"/>
      <c r="Y949" s="6"/>
      <c r="Z949" s="6"/>
    </row>
    <row r="950" spans="1:26" ht="15.75" customHeight="1" x14ac:dyDescent="0.25">
      <c r="A950" s="6"/>
      <c r="B950" s="6"/>
      <c r="C950" s="7"/>
      <c r="D950" s="6"/>
      <c r="E950" s="6"/>
      <c r="F950" s="6"/>
      <c r="G950" s="6"/>
      <c r="H950" s="6"/>
      <c r="I950" s="6"/>
      <c r="J950" s="6"/>
      <c r="K950" s="6"/>
      <c r="L950" s="6"/>
      <c r="M950" s="6"/>
      <c r="N950" s="6"/>
      <c r="O950" s="6"/>
      <c r="P950" s="4"/>
      <c r="Q950" s="6"/>
      <c r="R950" s="6"/>
      <c r="S950" s="6"/>
      <c r="T950" s="6"/>
      <c r="U950" s="6"/>
      <c r="V950" s="6"/>
      <c r="W950" s="6"/>
      <c r="X950" s="6"/>
      <c r="Y950" s="6"/>
      <c r="Z950" s="6"/>
    </row>
    <row r="951" spans="1:26" ht="15.75" customHeight="1" x14ac:dyDescent="0.25">
      <c r="A951" s="6"/>
      <c r="B951" s="6"/>
      <c r="C951" s="7"/>
      <c r="D951" s="6"/>
      <c r="E951" s="6"/>
      <c r="F951" s="6"/>
      <c r="G951" s="6"/>
      <c r="H951" s="6"/>
      <c r="I951" s="6"/>
      <c r="J951" s="6"/>
      <c r="K951" s="6"/>
      <c r="L951" s="6"/>
      <c r="M951" s="6"/>
      <c r="N951" s="6"/>
      <c r="O951" s="6"/>
      <c r="P951" s="4"/>
      <c r="Q951" s="6"/>
      <c r="R951" s="6"/>
      <c r="S951" s="6"/>
      <c r="T951" s="6"/>
      <c r="U951" s="6"/>
      <c r="V951" s="6"/>
      <c r="W951" s="6"/>
      <c r="X951" s="6"/>
      <c r="Y951" s="6"/>
      <c r="Z951" s="6"/>
    </row>
    <row r="952" spans="1:26" ht="15.75" customHeight="1" x14ac:dyDescent="0.25">
      <c r="A952" s="6"/>
      <c r="B952" s="6"/>
      <c r="C952" s="7"/>
      <c r="D952" s="6"/>
      <c r="E952" s="6"/>
      <c r="F952" s="6"/>
      <c r="G952" s="6"/>
      <c r="H952" s="6"/>
      <c r="I952" s="6"/>
      <c r="J952" s="6"/>
      <c r="K952" s="6"/>
      <c r="L952" s="6"/>
      <c r="M952" s="6"/>
      <c r="N952" s="6"/>
      <c r="O952" s="6"/>
      <c r="P952" s="4"/>
      <c r="Q952" s="6"/>
      <c r="R952" s="6"/>
      <c r="S952" s="6"/>
      <c r="T952" s="6"/>
      <c r="U952" s="6"/>
      <c r="V952" s="6"/>
      <c r="W952" s="6"/>
      <c r="X952" s="6"/>
      <c r="Y952" s="6"/>
      <c r="Z952" s="6"/>
    </row>
    <row r="953" spans="1:26" ht="15.75" customHeight="1" x14ac:dyDescent="0.25">
      <c r="A953" s="6"/>
      <c r="B953" s="6"/>
      <c r="C953" s="7"/>
      <c r="D953" s="6"/>
      <c r="E953" s="6"/>
      <c r="F953" s="6"/>
      <c r="G953" s="6"/>
      <c r="H953" s="6"/>
      <c r="I953" s="6"/>
      <c r="J953" s="6"/>
      <c r="K953" s="6"/>
      <c r="L953" s="6"/>
      <c r="M953" s="6"/>
      <c r="N953" s="6"/>
      <c r="O953" s="6"/>
      <c r="P953" s="4"/>
      <c r="Q953" s="6"/>
      <c r="R953" s="6"/>
      <c r="S953" s="6"/>
      <c r="T953" s="6"/>
      <c r="U953" s="6"/>
      <c r="V953" s="6"/>
      <c r="W953" s="6"/>
      <c r="X953" s="6"/>
      <c r="Y953" s="6"/>
      <c r="Z953" s="6"/>
    </row>
    <row r="954" spans="1:26" ht="15.75" customHeight="1" x14ac:dyDescent="0.25">
      <c r="A954" s="6"/>
      <c r="B954" s="6"/>
      <c r="C954" s="7"/>
      <c r="D954" s="6"/>
      <c r="E954" s="6"/>
      <c r="F954" s="6"/>
      <c r="G954" s="6"/>
      <c r="H954" s="6"/>
      <c r="I954" s="6"/>
      <c r="J954" s="6"/>
      <c r="K954" s="6"/>
      <c r="L954" s="6"/>
      <c r="M954" s="6"/>
      <c r="N954" s="6"/>
      <c r="O954" s="6"/>
      <c r="P954" s="4"/>
      <c r="Q954" s="6"/>
      <c r="R954" s="6"/>
      <c r="S954" s="6"/>
      <c r="T954" s="6"/>
      <c r="U954" s="6"/>
      <c r="V954" s="6"/>
      <c r="W954" s="6"/>
      <c r="X954" s="6"/>
      <c r="Y954" s="6"/>
      <c r="Z954" s="6"/>
    </row>
    <row r="955" spans="1:26" ht="15.75" customHeight="1" x14ac:dyDescent="0.25">
      <c r="A955" s="6"/>
      <c r="B955" s="6"/>
      <c r="C955" s="7"/>
      <c r="D955" s="6"/>
      <c r="E955" s="6"/>
      <c r="F955" s="6"/>
      <c r="G955" s="6"/>
      <c r="H955" s="6"/>
      <c r="I955" s="6"/>
      <c r="J955" s="6"/>
      <c r="K955" s="6"/>
      <c r="L955" s="6"/>
      <c r="M955" s="6"/>
      <c r="N955" s="6"/>
      <c r="O955" s="6"/>
      <c r="P955" s="4"/>
      <c r="Q955" s="6"/>
      <c r="R955" s="6"/>
      <c r="S955" s="6"/>
      <c r="T955" s="6"/>
      <c r="U955" s="6"/>
      <c r="V955" s="6"/>
      <c r="W955" s="6"/>
      <c r="X955" s="6"/>
      <c r="Y955" s="6"/>
      <c r="Z955" s="6"/>
    </row>
    <row r="956" spans="1:26" ht="15.75" customHeight="1" x14ac:dyDescent="0.25">
      <c r="A956" s="6"/>
      <c r="B956" s="6"/>
      <c r="C956" s="7"/>
      <c r="D956" s="6"/>
      <c r="E956" s="6"/>
      <c r="F956" s="6"/>
      <c r="G956" s="6"/>
      <c r="H956" s="6"/>
      <c r="I956" s="6"/>
      <c r="J956" s="6"/>
      <c r="K956" s="6"/>
      <c r="L956" s="6"/>
      <c r="M956" s="6"/>
      <c r="N956" s="6"/>
      <c r="O956" s="6"/>
      <c r="P956" s="4"/>
      <c r="Q956" s="6"/>
      <c r="R956" s="6"/>
      <c r="S956" s="6"/>
      <c r="T956" s="6"/>
      <c r="U956" s="6"/>
      <c r="V956" s="6"/>
      <c r="W956" s="6"/>
      <c r="X956" s="6"/>
      <c r="Y956" s="6"/>
      <c r="Z956" s="6"/>
    </row>
    <row r="957" spans="1:26" ht="15.75" customHeight="1" x14ac:dyDescent="0.25">
      <c r="A957" s="6"/>
      <c r="B957" s="6"/>
      <c r="C957" s="7"/>
      <c r="D957" s="6"/>
      <c r="E957" s="6"/>
      <c r="F957" s="6"/>
      <c r="G957" s="6"/>
      <c r="H957" s="6"/>
      <c r="I957" s="6"/>
      <c r="J957" s="6"/>
      <c r="K957" s="6"/>
      <c r="L957" s="6"/>
      <c r="M957" s="6"/>
      <c r="N957" s="6"/>
      <c r="O957" s="6"/>
      <c r="P957" s="4"/>
      <c r="Q957" s="6"/>
      <c r="R957" s="6"/>
      <c r="S957" s="6"/>
      <c r="T957" s="6"/>
      <c r="U957" s="6"/>
      <c r="V957" s="6"/>
      <c r="W957" s="6"/>
      <c r="X957" s="6"/>
      <c r="Y957" s="6"/>
      <c r="Z957" s="6"/>
    </row>
    <row r="958" spans="1:26" ht="15.75" customHeight="1" x14ac:dyDescent="0.25">
      <c r="A958" s="6"/>
      <c r="B958" s="6"/>
      <c r="C958" s="7"/>
      <c r="D958" s="6"/>
      <c r="E958" s="6"/>
      <c r="F958" s="6"/>
      <c r="G958" s="6"/>
      <c r="H958" s="6"/>
      <c r="I958" s="6"/>
      <c r="J958" s="6"/>
      <c r="K958" s="6"/>
      <c r="L958" s="6"/>
      <c r="M958" s="6"/>
      <c r="N958" s="6"/>
      <c r="O958" s="6"/>
      <c r="P958" s="4"/>
      <c r="Q958" s="6"/>
      <c r="R958" s="6"/>
      <c r="S958" s="6"/>
      <c r="T958" s="6"/>
      <c r="U958" s="6"/>
      <c r="V958" s="6"/>
      <c r="W958" s="6"/>
      <c r="X958" s="6"/>
      <c r="Y958" s="6"/>
      <c r="Z958" s="6"/>
    </row>
    <row r="959" spans="1:26" ht="15.75" customHeight="1" x14ac:dyDescent="0.25">
      <c r="A959" s="6"/>
      <c r="B959" s="6"/>
      <c r="C959" s="7"/>
      <c r="D959" s="6"/>
      <c r="E959" s="6"/>
      <c r="F959" s="6"/>
      <c r="G959" s="6"/>
      <c r="H959" s="6"/>
      <c r="I959" s="6"/>
      <c r="J959" s="6"/>
      <c r="K959" s="6"/>
      <c r="L959" s="6"/>
      <c r="M959" s="6"/>
      <c r="N959" s="6"/>
      <c r="O959" s="6"/>
      <c r="P959" s="4"/>
      <c r="Q959" s="6"/>
      <c r="R959" s="6"/>
      <c r="S959" s="6"/>
      <c r="T959" s="6"/>
      <c r="U959" s="6"/>
      <c r="V959" s="6"/>
      <c r="W959" s="6"/>
      <c r="X959" s="6"/>
      <c r="Y959" s="6"/>
      <c r="Z959" s="6"/>
    </row>
    <row r="960" spans="1:26" ht="15.75" customHeight="1" x14ac:dyDescent="0.25">
      <c r="A960" s="6"/>
      <c r="B960" s="6"/>
      <c r="C960" s="7"/>
      <c r="D960" s="6"/>
      <c r="E960" s="6"/>
      <c r="F960" s="6"/>
      <c r="G960" s="6"/>
      <c r="H960" s="6"/>
      <c r="I960" s="6"/>
      <c r="J960" s="6"/>
      <c r="K960" s="6"/>
      <c r="L960" s="6"/>
      <c r="M960" s="6"/>
      <c r="N960" s="6"/>
      <c r="O960" s="6"/>
      <c r="P960" s="4"/>
      <c r="Q960" s="6"/>
      <c r="R960" s="6"/>
      <c r="S960" s="6"/>
      <c r="T960" s="6"/>
      <c r="U960" s="6"/>
      <c r="V960" s="6"/>
      <c r="W960" s="6"/>
      <c r="X960" s="6"/>
      <c r="Y960" s="6"/>
      <c r="Z960" s="6"/>
    </row>
    <row r="961" spans="1:26" ht="15.75" customHeight="1" x14ac:dyDescent="0.25">
      <c r="A961" s="6"/>
      <c r="B961" s="6"/>
      <c r="C961" s="7"/>
      <c r="D961" s="6"/>
      <c r="E961" s="6"/>
      <c r="F961" s="6"/>
      <c r="G961" s="6"/>
      <c r="H961" s="6"/>
      <c r="I961" s="6"/>
      <c r="J961" s="6"/>
      <c r="K961" s="6"/>
      <c r="L961" s="6"/>
      <c r="M961" s="6"/>
      <c r="N961" s="6"/>
      <c r="O961" s="6"/>
      <c r="P961" s="4"/>
      <c r="Q961" s="6"/>
      <c r="R961" s="6"/>
      <c r="S961" s="6"/>
      <c r="T961" s="6"/>
      <c r="U961" s="6"/>
      <c r="V961" s="6"/>
      <c r="W961" s="6"/>
      <c r="X961" s="6"/>
      <c r="Y961" s="6"/>
      <c r="Z961" s="6"/>
    </row>
    <row r="962" spans="1:26" ht="15.75" customHeight="1" x14ac:dyDescent="0.25">
      <c r="A962" s="6"/>
      <c r="B962" s="6"/>
      <c r="C962" s="7"/>
      <c r="D962" s="6"/>
      <c r="E962" s="6"/>
      <c r="F962" s="6"/>
      <c r="G962" s="6"/>
      <c r="H962" s="6"/>
      <c r="I962" s="6"/>
      <c r="J962" s="6"/>
      <c r="K962" s="6"/>
      <c r="L962" s="6"/>
      <c r="M962" s="6"/>
      <c r="N962" s="6"/>
      <c r="O962" s="6"/>
      <c r="P962" s="4"/>
      <c r="Q962" s="6"/>
      <c r="R962" s="6"/>
      <c r="S962" s="6"/>
      <c r="T962" s="6"/>
      <c r="U962" s="6"/>
      <c r="V962" s="6"/>
      <c r="W962" s="6"/>
      <c r="X962" s="6"/>
      <c r="Y962" s="6"/>
      <c r="Z962" s="6"/>
    </row>
    <row r="963" spans="1:26" ht="15.75" customHeight="1" x14ac:dyDescent="0.25">
      <c r="A963" s="6"/>
      <c r="B963" s="6"/>
      <c r="C963" s="7"/>
      <c r="D963" s="6"/>
      <c r="E963" s="6"/>
      <c r="F963" s="6"/>
      <c r="G963" s="6"/>
      <c r="H963" s="6"/>
      <c r="I963" s="6"/>
      <c r="J963" s="6"/>
      <c r="K963" s="6"/>
      <c r="L963" s="6"/>
      <c r="M963" s="6"/>
      <c r="N963" s="6"/>
      <c r="O963" s="6"/>
      <c r="P963" s="4"/>
      <c r="Q963" s="6"/>
      <c r="R963" s="6"/>
      <c r="S963" s="6"/>
      <c r="T963" s="6"/>
      <c r="U963" s="6"/>
      <c r="V963" s="6"/>
      <c r="W963" s="6"/>
      <c r="X963" s="6"/>
      <c r="Y963" s="6"/>
      <c r="Z963" s="6"/>
    </row>
    <row r="964" spans="1:26" ht="15.75" customHeight="1" x14ac:dyDescent="0.25">
      <c r="A964" s="6"/>
      <c r="B964" s="6"/>
      <c r="C964" s="7"/>
      <c r="D964" s="6"/>
      <c r="E964" s="6"/>
      <c r="F964" s="6"/>
      <c r="G964" s="6"/>
      <c r="H964" s="6"/>
      <c r="I964" s="6"/>
      <c r="J964" s="6"/>
      <c r="K964" s="6"/>
      <c r="L964" s="6"/>
      <c r="M964" s="6"/>
      <c r="N964" s="6"/>
      <c r="O964" s="6"/>
      <c r="P964" s="4"/>
      <c r="Q964" s="6"/>
      <c r="R964" s="6"/>
      <c r="S964" s="6"/>
      <c r="T964" s="6"/>
      <c r="U964" s="6"/>
      <c r="V964" s="6"/>
      <c r="W964" s="6"/>
      <c r="X964" s="6"/>
      <c r="Y964" s="6"/>
      <c r="Z964" s="6"/>
    </row>
    <row r="965" spans="1:26" ht="15.75" customHeight="1" x14ac:dyDescent="0.25">
      <c r="A965" s="6"/>
      <c r="B965" s="6"/>
      <c r="C965" s="7"/>
      <c r="D965" s="6"/>
      <c r="E965" s="6"/>
      <c r="F965" s="6"/>
      <c r="G965" s="6"/>
      <c r="H965" s="6"/>
      <c r="I965" s="6"/>
      <c r="J965" s="6"/>
      <c r="K965" s="6"/>
      <c r="L965" s="6"/>
      <c r="M965" s="6"/>
      <c r="N965" s="6"/>
      <c r="O965" s="6"/>
      <c r="P965" s="4"/>
      <c r="Q965" s="6"/>
      <c r="R965" s="6"/>
      <c r="S965" s="6"/>
      <c r="T965" s="6"/>
      <c r="U965" s="6"/>
      <c r="V965" s="6"/>
      <c r="W965" s="6"/>
      <c r="X965" s="6"/>
      <c r="Y965" s="6"/>
      <c r="Z965" s="6"/>
    </row>
    <row r="966" spans="1:26" ht="15.75" customHeight="1" x14ac:dyDescent="0.25">
      <c r="A966" s="6"/>
      <c r="B966" s="6"/>
      <c r="C966" s="7"/>
      <c r="D966" s="6"/>
      <c r="E966" s="6"/>
      <c r="F966" s="6"/>
      <c r="G966" s="6"/>
      <c r="H966" s="6"/>
      <c r="I966" s="6"/>
      <c r="J966" s="6"/>
      <c r="K966" s="6"/>
      <c r="L966" s="6"/>
      <c r="M966" s="6"/>
      <c r="N966" s="6"/>
      <c r="O966" s="6"/>
      <c r="P966" s="4"/>
      <c r="Q966" s="6"/>
      <c r="R966" s="6"/>
      <c r="S966" s="6"/>
      <c r="T966" s="6"/>
      <c r="U966" s="6"/>
      <c r="V966" s="6"/>
      <c r="W966" s="6"/>
      <c r="X966" s="6"/>
      <c r="Y966" s="6"/>
      <c r="Z966" s="6"/>
    </row>
    <row r="967" spans="1:26" ht="15.75" customHeight="1" x14ac:dyDescent="0.25">
      <c r="A967" s="6"/>
      <c r="B967" s="6"/>
      <c r="C967" s="7"/>
      <c r="D967" s="6"/>
      <c r="E967" s="6"/>
      <c r="F967" s="6"/>
      <c r="G967" s="6"/>
      <c r="H967" s="6"/>
      <c r="I967" s="6"/>
      <c r="J967" s="6"/>
      <c r="K967" s="6"/>
      <c r="L967" s="6"/>
      <c r="M967" s="6"/>
      <c r="N967" s="6"/>
      <c r="O967" s="6"/>
      <c r="P967" s="4"/>
      <c r="Q967" s="6"/>
      <c r="R967" s="6"/>
      <c r="S967" s="6"/>
      <c r="T967" s="6"/>
      <c r="U967" s="6"/>
      <c r="V967" s="6"/>
      <c r="W967" s="6"/>
      <c r="X967" s="6"/>
      <c r="Y967" s="6"/>
      <c r="Z967" s="6"/>
    </row>
    <row r="968" spans="1:26" ht="15.75" customHeight="1" x14ac:dyDescent="0.25">
      <c r="A968" s="6"/>
      <c r="B968" s="6"/>
      <c r="C968" s="7"/>
      <c r="D968" s="6"/>
      <c r="E968" s="6"/>
      <c r="F968" s="6"/>
      <c r="G968" s="6"/>
      <c r="H968" s="6"/>
      <c r="I968" s="6"/>
      <c r="J968" s="6"/>
      <c r="K968" s="6"/>
      <c r="L968" s="6"/>
      <c r="M968" s="6"/>
      <c r="N968" s="6"/>
      <c r="O968" s="6"/>
      <c r="P968" s="4"/>
      <c r="Q968" s="6"/>
      <c r="R968" s="6"/>
      <c r="S968" s="6"/>
      <c r="T968" s="6"/>
      <c r="U968" s="6"/>
      <c r="V968" s="6"/>
      <c r="W968" s="6"/>
      <c r="X968" s="6"/>
      <c r="Y968" s="6"/>
      <c r="Z968" s="6"/>
    </row>
    <row r="969" spans="1:26" ht="15.75" customHeight="1" x14ac:dyDescent="0.25">
      <c r="A969" s="6"/>
      <c r="B969" s="6"/>
      <c r="C969" s="7"/>
      <c r="D969" s="6"/>
      <c r="E969" s="6"/>
      <c r="F969" s="6"/>
      <c r="G969" s="6"/>
      <c r="H969" s="6"/>
      <c r="I969" s="6"/>
      <c r="J969" s="6"/>
      <c r="K969" s="6"/>
      <c r="L969" s="6"/>
      <c r="M969" s="6"/>
      <c r="N969" s="6"/>
      <c r="O969" s="6"/>
      <c r="P969" s="4"/>
      <c r="Q969" s="6"/>
      <c r="R969" s="6"/>
      <c r="S969" s="6"/>
      <c r="T969" s="6"/>
      <c r="U969" s="6"/>
      <c r="V969" s="6"/>
      <c r="W969" s="6"/>
      <c r="X969" s="6"/>
      <c r="Y969" s="6"/>
      <c r="Z969" s="6"/>
    </row>
    <row r="970" spans="1:26" ht="15.75" customHeight="1" x14ac:dyDescent="0.25">
      <c r="A970" s="6"/>
      <c r="B970" s="6"/>
      <c r="C970" s="7"/>
      <c r="D970" s="6"/>
      <c r="E970" s="6"/>
      <c r="F970" s="6"/>
      <c r="G970" s="6"/>
      <c r="H970" s="6"/>
      <c r="I970" s="6"/>
      <c r="J970" s="6"/>
      <c r="K970" s="6"/>
      <c r="L970" s="6"/>
      <c r="M970" s="6"/>
      <c r="N970" s="6"/>
      <c r="O970" s="6"/>
      <c r="P970" s="4"/>
      <c r="Q970" s="6"/>
      <c r="R970" s="6"/>
      <c r="S970" s="6"/>
      <c r="T970" s="6"/>
      <c r="U970" s="6"/>
      <c r="V970" s="6"/>
      <c r="W970" s="6"/>
      <c r="X970" s="6"/>
      <c r="Y970" s="6"/>
      <c r="Z970" s="6"/>
    </row>
    <row r="971" spans="1:26" ht="15.75" customHeight="1" x14ac:dyDescent="0.25">
      <c r="A971" s="6"/>
      <c r="B971" s="6"/>
      <c r="C971" s="7"/>
      <c r="D971" s="6"/>
      <c r="E971" s="6"/>
      <c r="F971" s="6"/>
      <c r="G971" s="6"/>
      <c r="H971" s="6"/>
      <c r="I971" s="6"/>
      <c r="J971" s="6"/>
      <c r="K971" s="6"/>
      <c r="L971" s="6"/>
      <c r="M971" s="6"/>
      <c r="N971" s="6"/>
      <c r="O971" s="6"/>
      <c r="P971" s="4"/>
      <c r="Q971" s="6"/>
      <c r="R971" s="6"/>
      <c r="S971" s="6"/>
      <c r="T971" s="6"/>
      <c r="U971" s="6"/>
      <c r="V971" s="6"/>
      <c r="W971" s="6"/>
      <c r="X971" s="6"/>
      <c r="Y971" s="6"/>
      <c r="Z971" s="6"/>
    </row>
    <row r="972" spans="1:26" ht="15.75" customHeight="1" x14ac:dyDescent="0.25">
      <c r="A972" s="6"/>
      <c r="B972" s="6"/>
      <c r="C972" s="7"/>
      <c r="D972" s="6"/>
      <c r="E972" s="6"/>
      <c r="F972" s="6"/>
      <c r="G972" s="6"/>
      <c r="H972" s="6"/>
      <c r="I972" s="6"/>
      <c r="J972" s="6"/>
      <c r="K972" s="6"/>
      <c r="L972" s="6"/>
      <c r="M972" s="6"/>
      <c r="N972" s="6"/>
      <c r="O972" s="6"/>
      <c r="P972" s="4"/>
      <c r="Q972" s="6"/>
      <c r="R972" s="6"/>
      <c r="S972" s="6"/>
      <c r="T972" s="6"/>
      <c r="U972" s="6"/>
      <c r="V972" s="6"/>
      <c r="W972" s="6"/>
      <c r="X972" s="6"/>
      <c r="Y972" s="6"/>
      <c r="Z972" s="6"/>
    </row>
    <row r="973" spans="1:26" ht="15.75" customHeight="1" x14ac:dyDescent="0.25">
      <c r="A973" s="6"/>
      <c r="B973" s="6"/>
      <c r="C973" s="7"/>
      <c r="D973" s="6"/>
      <c r="E973" s="6"/>
      <c r="F973" s="6"/>
      <c r="G973" s="6"/>
      <c r="H973" s="6"/>
      <c r="I973" s="6"/>
      <c r="J973" s="6"/>
      <c r="K973" s="6"/>
      <c r="L973" s="6"/>
      <c r="M973" s="6"/>
      <c r="N973" s="6"/>
      <c r="O973" s="6"/>
      <c r="P973" s="4"/>
      <c r="Q973" s="6"/>
      <c r="R973" s="6"/>
      <c r="S973" s="6"/>
      <c r="T973" s="6"/>
      <c r="U973" s="6"/>
      <c r="V973" s="6"/>
      <c r="W973" s="6"/>
      <c r="X973" s="6"/>
      <c r="Y973" s="6"/>
      <c r="Z973" s="6"/>
    </row>
    <row r="974" spans="1:26" ht="15.75" customHeight="1" x14ac:dyDescent="0.25">
      <c r="A974" s="6"/>
      <c r="B974" s="6"/>
      <c r="C974" s="7"/>
      <c r="D974" s="6"/>
      <c r="E974" s="6"/>
      <c r="F974" s="6"/>
      <c r="G974" s="6"/>
      <c r="H974" s="6"/>
      <c r="I974" s="6"/>
      <c r="J974" s="6"/>
      <c r="K974" s="6"/>
      <c r="L974" s="6"/>
      <c r="M974" s="6"/>
      <c r="N974" s="6"/>
      <c r="O974" s="6"/>
      <c r="P974" s="4"/>
      <c r="Q974" s="6"/>
      <c r="R974" s="6"/>
      <c r="S974" s="6"/>
      <c r="T974" s="6"/>
      <c r="U974" s="6"/>
      <c r="V974" s="6"/>
      <c r="W974" s="6"/>
      <c r="X974" s="6"/>
      <c r="Y974" s="6"/>
      <c r="Z974" s="6"/>
    </row>
    <row r="975" spans="1:26" ht="15.75" customHeight="1" x14ac:dyDescent="0.25">
      <c r="A975" s="6"/>
      <c r="B975" s="6"/>
      <c r="C975" s="7"/>
      <c r="D975" s="6"/>
      <c r="E975" s="6"/>
      <c r="F975" s="6"/>
      <c r="G975" s="6"/>
      <c r="H975" s="6"/>
      <c r="I975" s="6"/>
      <c r="J975" s="6"/>
      <c r="K975" s="6"/>
      <c r="L975" s="6"/>
      <c r="M975" s="6"/>
      <c r="N975" s="6"/>
      <c r="O975" s="6"/>
      <c r="P975" s="4"/>
      <c r="Q975" s="6"/>
      <c r="R975" s="6"/>
      <c r="S975" s="6"/>
      <c r="T975" s="6"/>
      <c r="U975" s="6"/>
      <c r="V975" s="6"/>
      <c r="W975" s="6"/>
      <c r="X975" s="6"/>
      <c r="Y975" s="6"/>
      <c r="Z975" s="6"/>
    </row>
    <row r="976" spans="1:26" ht="15.75" customHeight="1" x14ac:dyDescent="0.25">
      <c r="A976" s="6"/>
      <c r="B976" s="6"/>
      <c r="C976" s="7"/>
      <c r="D976" s="6"/>
      <c r="E976" s="6"/>
      <c r="F976" s="6"/>
      <c r="G976" s="6"/>
      <c r="H976" s="6"/>
      <c r="I976" s="6"/>
      <c r="J976" s="6"/>
      <c r="K976" s="6"/>
      <c r="L976" s="6"/>
      <c r="M976" s="6"/>
      <c r="N976" s="6"/>
      <c r="O976" s="6"/>
      <c r="P976" s="4"/>
      <c r="Q976" s="6"/>
      <c r="R976" s="6"/>
      <c r="S976" s="6"/>
      <c r="T976" s="6"/>
      <c r="U976" s="6"/>
      <c r="V976" s="6"/>
      <c r="W976" s="6"/>
      <c r="X976" s="6"/>
      <c r="Y976" s="6"/>
      <c r="Z976" s="6"/>
    </row>
    <row r="977" spans="1:26" ht="15.75" customHeight="1" x14ac:dyDescent="0.25">
      <c r="A977" s="6"/>
      <c r="B977" s="6"/>
      <c r="C977" s="7"/>
      <c r="D977" s="6"/>
      <c r="E977" s="6"/>
      <c r="F977" s="6"/>
      <c r="G977" s="6"/>
      <c r="H977" s="6"/>
      <c r="I977" s="6"/>
      <c r="J977" s="6"/>
      <c r="K977" s="6"/>
      <c r="L977" s="6"/>
      <c r="M977" s="6"/>
      <c r="N977" s="6"/>
      <c r="O977" s="6"/>
      <c r="P977" s="4"/>
      <c r="Q977" s="6"/>
      <c r="R977" s="6"/>
      <c r="S977" s="6"/>
      <c r="T977" s="6"/>
      <c r="U977" s="6"/>
      <c r="V977" s="6"/>
      <c r="W977" s="6"/>
      <c r="X977" s="6"/>
      <c r="Y977" s="6"/>
      <c r="Z977" s="6"/>
    </row>
    <row r="978" spans="1:26" ht="15.75" customHeight="1" x14ac:dyDescent="0.25">
      <c r="A978" s="6"/>
      <c r="B978" s="6"/>
      <c r="C978" s="7"/>
      <c r="D978" s="6"/>
      <c r="E978" s="6"/>
      <c r="F978" s="6"/>
      <c r="G978" s="6"/>
      <c r="H978" s="6"/>
      <c r="I978" s="6"/>
      <c r="J978" s="6"/>
      <c r="K978" s="6"/>
      <c r="L978" s="6"/>
      <c r="M978" s="6"/>
      <c r="N978" s="6"/>
      <c r="O978" s="6"/>
      <c r="P978" s="4"/>
      <c r="Q978" s="6"/>
      <c r="R978" s="6"/>
      <c r="S978" s="6"/>
      <c r="T978" s="6"/>
      <c r="U978" s="6"/>
      <c r="V978" s="6"/>
      <c r="W978" s="6"/>
      <c r="X978" s="6"/>
      <c r="Y978" s="6"/>
      <c r="Z978" s="6"/>
    </row>
    <row r="979" spans="1:26" ht="15.75" customHeight="1" x14ac:dyDescent="0.25">
      <c r="A979" s="6"/>
      <c r="B979" s="6"/>
      <c r="C979" s="7"/>
      <c r="D979" s="6"/>
      <c r="E979" s="6"/>
      <c r="F979" s="6"/>
      <c r="G979" s="6"/>
      <c r="H979" s="6"/>
      <c r="I979" s="6"/>
      <c r="J979" s="6"/>
      <c r="K979" s="6"/>
      <c r="L979" s="6"/>
      <c r="M979" s="6"/>
      <c r="N979" s="6"/>
      <c r="O979" s="6"/>
      <c r="P979" s="4"/>
      <c r="Q979" s="6"/>
      <c r="R979" s="6"/>
      <c r="S979" s="6"/>
      <c r="T979" s="6"/>
      <c r="U979" s="6"/>
      <c r="V979" s="6"/>
      <c r="W979" s="6"/>
      <c r="X979" s="6"/>
      <c r="Y979" s="6"/>
      <c r="Z979" s="6"/>
    </row>
    <row r="980" spans="1:26" ht="15.75" customHeight="1" x14ac:dyDescent="0.25">
      <c r="A980" s="6"/>
      <c r="B980" s="6"/>
      <c r="C980" s="7"/>
      <c r="D980" s="6"/>
      <c r="E980" s="6"/>
      <c r="F980" s="6"/>
      <c r="G980" s="6"/>
      <c r="H980" s="6"/>
      <c r="I980" s="6"/>
      <c r="J980" s="6"/>
      <c r="K980" s="6"/>
      <c r="L980" s="6"/>
      <c r="M980" s="6"/>
      <c r="N980" s="6"/>
      <c r="O980" s="6"/>
      <c r="P980" s="4"/>
      <c r="Q980" s="6"/>
      <c r="R980" s="6"/>
      <c r="S980" s="6"/>
      <c r="T980" s="6"/>
      <c r="U980" s="6"/>
      <c r="V980" s="6"/>
      <c r="W980" s="6"/>
      <c r="X980" s="6"/>
      <c r="Y980" s="6"/>
      <c r="Z980" s="6"/>
    </row>
    <row r="981" spans="1:26" ht="15.75" customHeight="1" x14ac:dyDescent="0.25">
      <c r="A981" s="6"/>
      <c r="B981" s="6"/>
      <c r="C981" s="7"/>
      <c r="D981" s="6"/>
      <c r="E981" s="6"/>
      <c r="F981" s="6"/>
      <c r="G981" s="6"/>
      <c r="H981" s="6"/>
      <c r="I981" s="6"/>
      <c r="J981" s="6"/>
      <c r="K981" s="6"/>
      <c r="L981" s="6"/>
      <c r="M981" s="6"/>
      <c r="N981" s="6"/>
      <c r="O981" s="6"/>
      <c r="P981" s="4"/>
      <c r="Q981" s="6"/>
      <c r="R981" s="6"/>
      <c r="S981" s="6"/>
      <c r="T981" s="6"/>
      <c r="U981" s="6"/>
      <c r="V981" s="6"/>
      <c r="W981" s="6"/>
      <c r="X981" s="6"/>
      <c r="Y981" s="6"/>
      <c r="Z981" s="6"/>
    </row>
    <row r="982" spans="1:26" ht="15.75" customHeight="1" x14ac:dyDescent="0.25">
      <c r="A982" s="6"/>
      <c r="B982" s="6"/>
      <c r="C982" s="7"/>
      <c r="D982" s="6"/>
      <c r="E982" s="6"/>
      <c r="F982" s="6"/>
      <c r="G982" s="6"/>
      <c r="H982" s="6"/>
      <c r="I982" s="6"/>
      <c r="J982" s="6"/>
      <c r="K982" s="6"/>
      <c r="L982" s="6"/>
      <c r="M982" s="6"/>
      <c r="N982" s="6"/>
      <c r="O982" s="6"/>
      <c r="P982" s="4"/>
      <c r="Q982" s="6"/>
      <c r="R982" s="6"/>
      <c r="S982" s="6"/>
      <c r="T982" s="6"/>
      <c r="U982" s="6"/>
      <c r="V982" s="6"/>
      <c r="W982" s="6"/>
      <c r="X982" s="6"/>
      <c r="Y982" s="6"/>
      <c r="Z982" s="6"/>
    </row>
    <row r="983" spans="1:26" ht="15.75" customHeight="1" x14ac:dyDescent="0.25">
      <c r="A983" s="6"/>
      <c r="B983" s="6"/>
      <c r="C983" s="7"/>
      <c r="D983" s="6"/>
      <c r="E983" s="6"/>
      <c r="F983" s="6"/>
      <c r="G983" s="6"/>
      <c r="H983" s="6"/>
      <c r="I983" s="6"/>
      <c r="J983" s="6"/>
      <c r="K983" s="6"/>
      <c r="L983" s="6"/>
      <c r="M983" s="6"/>
      <c r="N983" s="6"/>
      <c r="O983" s="6"/>
      <c r="P983" s="4"/>
      <c r="Q983" s="6"/>
      <c r="R983" s="6"/>
      <c r="S983" s="6"/>
      <c r="T983" s="6"/>
      <c r="U983" s="6"/>
      <c r="V983" s="6"/>
      <c r="W983" s="6"/>
      <c r="X983" s="6"/>
      <c r="Y983" s="6"/>
      <c r="Z983" s="6"/>
    </row>
    <row r="984" spans="1:26" ht="15.75" customHeight="1" x14ac:dyDescent="0.25">
      <c r="A984" s="6"/>
      <c r="B984" s="6"/>
      <c r="C984" s="7"/>
      <c r="D984" s="6"/>
      <c r="E984" s="6"/>
      <c r="F984" s="6"/>
      <c r="G984" s="6"/>
      <c r="H984" s="6"/>
      <c r="I984" s="6"/>
      <c r="J984" s="6"/>
      <c r="K984" s="6"/>
      <c r="L984" s="6"/>
      <c r="M984" s="6"/>
      <c r="N984" s="6"/>
      <c r="O984" s="6"/>
      <c r="P984" s="4"/>
      <c r="Q984" s="6"/>
      <c r="R984" s="6"/>
      <c r="S984" s="6"/>
      <c r="T984" s="6"/>
      <c r="U984" s="6"/>
      <c r="V984" s="6"/>
      <c r="W984" s="6"/>
      <c r="X984" s="6"/>
      <c r="Y984" s="6"/>
      <c r="Z984" s="6"/>
    </row>
    <row r="985" spans="1:26" ht="15.75" customHeight="1" x14ac:dyDescent="0.25">
      <c r="A985" s="6"/>
      <c r="B985" s="6"/>
      <c r="C985" s="7"/>
      <c r="D985" s="6"/>
      <c r="E985" s="6"/>
      <c r="F985" s="6"/>
      <c r="G985" s="6"/>
      <c r="H985" s="6"/>
      <c r="I985" s="6"/>
      <c r="J985" s="6"/>
      <c r="K985" s="6"/>
      <c r="L985" s="6"/>
      <c r="M985" s="6"/>
      <c r="N985" s="6"/>
      <c r="O985" s="6"/>
      <c r="P985" s="4"/>
      <c r="Q985" s="6"/>
      <c r="R985" s="6"/>
      <c r="S985" s="6"/>
      <c r="T985" s="6"/>
      <c r="U985" s="6"/>
      <c r="V985" s="6"/>
      <c r="W985" s="6"/>
      <c r="X985" s="6"/>
      <c r="Y985" s="6"/>
      <c r="Z985" s="6"/>
    </row>
    <row r="986" spans="1:26" ht="15.75" customHeight="1" x14ac:dyDescent="0.25">
      <c r="A986" s="6"/>
      <c r="B986" s="6"/>
      <c r="C986" s="7"/>
      <c r="D986" s="6"/>
      <c r="E986" s="6"/>
      <c r="F986" s="6"/>
      <c r="G986" s="6"/>
      <c r="H986" s="6"/>
      <c r="I986" s="6"/>
      <c r="J986" s="6"/>
      <c r="K986" s="6"/>
      <c r="L986" s="6"/>
      <c r="M986" s="6"/>
      <c r="N986" s="6"/>
      <c r="O986" s="6"/>
      <c r="P986" s="4"/>
      <c r="Q986" s="6"/>
      <c r="R986" s="6"/>
      <c r="S986" s="6"/>
      <c r="T986" s="6"/>
      <c r="U986" s="6"/>
      <c r="V986" s="6"/>
      <c r="W986" s="6"/>
      <c r="X986" s="6"/>
      <c r="Y986" s="6"/>
      <c r="Z986" s="6"/>
    </row>
    <row r="987" spans="1:26" ht="15.75" customHeight="1" x14ac:dyDescent="0.25">
      <c r="A987" s="6"/>
      <c r="B987" s="6"/>
      <c r="C987" s="7"/>
      <c r="D987" s="6"/>
      <c r="E987" s="6"/>
      <c r="F987" s="6"/>
      <c r="G987" s="6"/>
      <c r="H987" s="6"/>
      <c r="I987" s="6"/>
      <c r="J987" s="6"/>
      <c r="K987" s="6"/>
      <c r="L987" s="6"/>
      <c r="M987" s="6"/>
      <c r="N987" s="6"/>
      <c r="O987" s="6"/>
      <c r="P987" s="4"/>
      <c r="Q987" s="6"/>
      <c r="R987" s="6"/>
      <c r="S987" s="6"/>
      <c r="T987" s="6"/>
      <c r="U987" s="6"/>
      <c r="V987" s="6"/>
      <c r="W987" s="6"/>
      <c r="X987" s="6"/>
      <c r="Y987" s="6"/>
      <c r="Z987" s="6"/>
    </row>
    <row r="988" spans="1:26" ht="15.75" customHeight="1" x14ac:dyDescent="0.25">
      <c r="A988" s="6"/>
      <c r="B988" s="6"/>
      <c r="C988" s="7"/>
      <c r="D988" s="6"/>
      <c r="E988" s="6"/>
      <c r="F988" s="6"/>
      <c r="G988" s="6"/>
      <c r="H988" s="6"/>
      <c r="I988" s="6"/>
      <c r="J988" s="6"/>
      <c r="K988" s="6"/>
      <c r="L988" s="6"/>
      <c r="M988" s="6"/>
      <c r="N988" s="6"/>
      <c r="O988" s="6"/>
      <c r="P988" s="4"/>
      <c r="Q988" s="6"/>
      <c r="R988" s="6"/>
      <c r="S988" s="6"/>
      <c r="T988" s="6"/>
      <c r="U988" s="6"/>
      <c r="V988" s="6"/>
      <c r="W988" s="6"/>
      <c r="X988" s="6"/>
      <c r="Y988" s="6"/>
      <c r="Z988" s="6"/>
    </row>
    <row r="989" spans="1:26" ht="15.75" customHeight="1" x14ac:dyDescent="0.25">
      <c r="A989" s="6"/>
      <c r="B989" s="6"/>
      <c r="C989" s="7"/>
      <c r="D989" s="6"/>
      <c r="E989" s="6"/>
      <c r="F989" s="6"/>
      <c r="G989" s="6"/>
      <c r="H989" s="6"/>
      <c r="I989" s="6"/>
      <c r="J989" s="6"/>
      <c r="K989" s="6"/>
      <c r="L989" s="6"/>
      <c r="M989" s="6"/>
      <c r="N989" s="6"/>
      <c r="O989" s="6"/>
      <c r="P989" s="4"/>
      <c r="Q989" s="6"/>
      <c r="R989" s="6"/>
      <c r="S989" s="6"/>
      <c r="T989" s="6"/>
      <c r="U989" s="6"/>
      <c r="V989" s="6"/>
      <c r="W989" s="6"/>
      <c r="X989" s="6"/>
      <c r="Y989" s="6"/>
      <c r="Z989" s="6"/>
    </row>
    <row r="990" spans="1:26" ht="15.75" customHeight="1" x14ac:dyDescent="0.25">
      <c r="A990" s="6"/>
      <c r="B990" s="6"/>
      <c r="C990" s="7"/>
      <c r="D990" s="6"/>
      <c r="E990" s="6"/>
      <c r="F990" s="6"/>
      <c r="G990" s="6"/>
      <c r="H990" s="6"/>
      <c r="I990" s="6"/>
      <c r="J990" s="6"/>
      <c r="K990" s="6"/>
      <c r="L990" s="6"/>
      <c r="M990" s="6"/>
      <c r="N990" s="6"/>
      <c r="O990" s="6"/>
      <c r="P990" s="4"/>
      <c r="Q990" s="6"/>
      <c r="R990" s="6"/>
      <c r="S990" s="6"/>
      <c r="T990" s="6"/>
      <c r="U990" s="6"/>
      <c r="V990" s="6"/>
      <c r="W990" s="6"/>
      <c r="X990" s="6"/>
      <c r="Y990" s="6"/>
      <c r="Z990" s="6"/>
    </row>
    <row r="991" spans="1:26" ht="15.75" customHeight="1" x14ac:dyDescent="0.25">
      <c r="A991" s="6"/>
      <c r="B991" s="6"/>
      <c r="C991" s="7"/>
      <c r="D991" s="6"/>
      <c r="E991" s="6"/>
      <c r="F991" s="6"/>
      <c r="G991" s="6"/>
      <c r="H991" s="6"/>
      <c r="I991" s="6"/>
      <c r="J991" s="6"/>
      <c r="K991" s="6"/>
      <c r="L991" s="6"/>
      <c r="M991" s="6"/>
      <c r="N991" s="6"/>
      <c r="O991" s="6"/>
      <c r="P991" s="4"/>
      <c r="Q991" s="6"/>
      <c r="R991" s="6"/>
      <c r="S991" s="6"/>
      <c r="T991" s="6"/>
      <c r="U991" s="6"/>
      <c r="V991" s="6"/>
      <c r="W991" s="6"/>
      <c r="X991" s="6"/>
      <c r="Y991" s="6"/>
      <c r="Z991" s="6"/>
    </row>
    <row r="992" spans="1:26" ht="15.75" customHeight="1" x14ac:dyDescent="0.25">
      <c r="A992" s="6"/>
      <c r="B992" s="6"/>
      <c r="C992" s="7"/>
      <c r="D992" s="6"/>
      <c r="E992" s="6"/>
      <c r="F992" s="6"/>
      <c r="G992" s="6"/>
      <c r="H992" s="6"/>
      <c r="I992" s="6"/>
      <c r="J992" s="6"/>
      <c r="K992" s="6"/>
      <c r="L992" s="6"/>
      <c r="M992" s="6"/>
      <c r="N992" s="6"/>
      <c r="O992" s="6"/>
      <c r="P992" s="4"/>
      <c r="Q992" s="6"/>
      <c r="R992" s="6"/>
      <c r="S992" s="6"/>
      <c r="T992" s="6"/>
      <c r="U992" s="6"/>
      <c r="V992" s="6"/>
      <c r="W992" s="6"/>
      <c r="X992" s="6"/>
      <c r="Y992" s="6"/>
      <c r="Z992" s="6"/>
    </row>
    <row r="993" spans="1:26" ht="15.75" customHeight="1" x14ac:dyDescent="0.25">
      <c r="A993" s="6"/>
      <c r="B993" s="6"/>
      <c r="C993" s="7"/>
      <c r="D993" s="6"/>
      <c r="E993" s="6"/>
      <c r="F993" s="6"/>
      <c r="G993" s="6"/>
      <c r="H993" s="6"/>
      <c r="I993" s="6"/>
      <c r="J993" s="6"/>
      <c r="K993" s="6"/>
      <c r="L993" s="6"/>
      <c r="M993" s="6"/>
      <c r="N993" s="6"/>
      <c r="O993" s="6"/>
      <c r="P993" s="4"/>
      <c r="Q993" s="6"/>
      <c r="R993" s="6"/>
      <c r="S993" s="6"/>
      <c r="T993" s="6"/>
      <c r="U993" s="6"/>
      <c r="V993" s="6"/>
      <c r="W993" s="6"/>
      <c r="X993" s="6"/>
      <c r="Y993" s="6"/>
      <c r="Z993" s="6"/>
    </row>
    <row r="994" spans="1:26" ht="15.75" customHeight="1" x14ac:dyDescent="0.25">
      <c r="A994" s="6"/>
      <c r="B994" s="6"/>
      <c r="C994" s="7"/>
      <c r="D994" s="6"/>
      <c r="E994" s="6"/>
      <c r="F994" s="6"/>
      <c r="G994" s="6"/>
      <c r="H994" s="6"/>
      <c r="I994" s="6"/>
      <c r="J994" s="6"/>
      <c r="K994" s="6"/>
      <c r="L994" s="6"/>
      <c r="M994" s="6"/>
      <c r="N994" s="6"/>
      <c r="O994" s="6"/>
      <c r="P994" s="4"/>
      <c r="Q994" s="6"/>
      <c r="R994" s="6"/>
      <c r="S994" s="6"/>
      <c r="T994" s="6"/>
      <c r="U994" s="6"/>
      <c r="V994" s="6"/>
      <c r="W994" s="6"/>
      <c r="X994" s="6"/>
      <c r="Y994" s="6"/>
      <c r="Z994" s="6"/>
    </row>
    <row r="995" spans="1:26" ht="15.75" customHeight="1" x14ac:dyDescent="0.25">
      <c r="A995" s="6"/>
      <c r="B995" s="6"/>
      <c r="C995" s="7"/>
      <c r="D995" s="6"/>
      <c r="E995" s="6"/>
      <c r="F995" s="6"/>
      <c r="G995" s="6"/>
      <c r="H995" s="6"/>
      <c r="I995" s="6"/>
      <c r="J995" s="6"/>
      <c r="K995" s="6"/>
      <c r="L995" s="6"/>
      <c r="M995" s="6"/>
      <c r="N995" s="6"/>
      <c r="O995" s="6"/>
      <c r="P995" s="4"/>
      <c r="Q995" s="6"/>
      <c r="R995" s="6"/>
      <c r="S995" s="6"/>
      <c r="T995" s="6"/>
      <c r="U995" s="6"/>
      <c r="V995" s="6"/>
      <c r="W995" s="6"/>
      <c r="X995" s="6"/>
      <c r="Y995" s="6"/>
      <c r="Z995" s="6"/>
    </row>
    <row r="996" spans="1:26" ht="15.75" customHeight="1" x14ac:dyDescent="0.25">
      <c r="A996" s="6"/>
      <c r="B996" s="6"/>
      <c r="C996" s="7"/>
      <c r="D996" s="6"/>
      <c r="E996" s="6"/>
      <c r="F996" s="6"/>
      <c r="G996" s="6"/>
      <c r="H996" s="6"/>
      <c r="I996" s="6"/>
      <c r="J996" s="6"/>
      <c r="K996" s="6"/>
      <c r="L996" s="6"/>
      <c r="M996" s="6"/>
      <c r="N996" s="6"/>
      <c r="O996" s="6"/>
      <c r="P996" s="4"/>
      <c r="Q996" s="6"/>
      <c r="R996" s="6"/>
      <c r="S996" s="6"/>
      <c r="T996" s="6"/>
      <c r="U996" s="6"/>
      <c r="V996" s="6"/>
      <c r="W996" s="6"/>
      <c r="X996" s="6"/>
      <c r="Y996" s="6"/>
      <c r="Z996" s="6"/>
    </row>
    <row r="997" spans="1:26" ht="15.75" customHeight="1" x14ac:dyDescent="0.25">
      <c r="A997" s="6"/>
      <c r="B997" s="6"/>
      <c r="C997" s="7"/>
      <c r="D997" s="6"/>
      <c r="E997" s="6"/>
      <c r="F997" s="6"/>
      <c r="G997" s="6"/>
      <c r="H997" s="6"/>
      <c r="I997" s="6"/>
      <c r="J997" s="6"/>
      <c r="K997" s="6"/>
      <c r="L997" s="6"/>
      <c r="M997" s="6"/>
      <c r="N997" s="6"/>
      <c r="O997" s="6"/>
      <c r="P997" s="4"/>
      <c r="Q997" s="6"/>
      <c r="R997" s="6"/>
      <c r="S997" s="6"/>
      <c r="T997" s="6"/>
      <c r="U997" s="6"/>
      <c r="V997" s="6"/>
      <c r="W997" s="6"/>
      <c r="X997" s="6"/>
      <c r="Y997" s="6"/>
      <c r="Z997" s="6"/>
    </row>
    <row r="998" spans="1:26" ht="15.75" customHeight="1" x14ac:dyDescent="0.25">
      <c r="A998" s="6"/>
      <c r="B998" s="6"/>
      <c r="C998" s="7"/>
      <c r="D998" s="6"/>
      <c r="E998" s="6"/>
      <c r="F998" s="6"/>
      <c r="G998" s="6"/>
      <c r="H998" s="6"/>
      <c r="I998" s="6"/>
      <c r="J998" s="6"/>
      <c r="K998" s="6"/>
      <c r="L998" s="6"/>
      <c r="M998" s="6"/>
      <c r="N998" s="6"/>
      <c r="O998" s="6"/>
      <c r="P998" s="4"/>
      <c r="Q998" s="6"/>
      <c r="R998" s="6"/>
      <c r="S998" s="6"/>
      <c r="T998" s="6"/>
      <c r="U998" s="6"/>
      <c r="V998" s="6"/>
      <c r="W998" s="6"/>
      <c r="X998" s="6"/>
      <c r="Y998" s="6"/>
      <c r="Z998" s="6"/>
    </row>
    <row r="999" spans="1:26" ht="15.75" customHeight="1" x14ac:dyDescent="0.25">
      <c r="A999" s="6"/>
      <c r="B999" s="6"/>
      <c r="C999" s="7"/>
      <c r="D999" s="6"/>
      <c r="E999" s="6"/>
      <c r="F999" s="6"/>
      <c r="G999" s="6"/>
      <c r="H999" s="6"/>
      <c r="I999" s="6"/>
      <c r="J999" s="6"/>
      <c r="K999" s="6"/>
      <c r="L999" s="6"/>
      <c r="M999" s="6"/>
      <c r="N999" s="6"/>
      <c r="O999" s="6"/>
      <c r="P999" s="4"/>
      <c r="Q999" s="6"/>
      <c r="R999" s="6"/>
      <c r="S999" s="6"/>
      <c r="T999" s="6"/>
      <c r="U999" s="6"/>
      <c r="V999" s="6"/>
      <c r="W999" s="6"/>
      <c r="X999" s="6"/>
      <c r="Y999" s="6"/>
      <c r="Z999" s="6"/>
    </row>
    <row r="1000" spans="1:26" ht="15.75" customHeight="1" x14ac:dyDescent="0.25">
      <c r="A1000" s="6"/>
      <c r="B1000" s="6"/>
      <c r="C1000" s="7"/>
      <c r="D1000" s="6"/>
      <c r="E1000" s="6"/>
      <c r="F1000" s="6"/>
      <c r="G1000" s="6"/>
      <c r="H1000" s="6"/>
      <c r="I1000" s="6"/>
      <c r="J1000" s="6"/>
      <c r="K1000" s="6"/>
      <c r="L1000" s="6"/>
      <c r="M1000" s="6"/>
      <c r="N1000" s="6"/>
      <c r="O1000" s="6"/>
      <c r="P1000" s="4"/>
      <c r="Q1000" s="6"/>
      <c r="R1000" s="6"/>
      <c r="S1000" s="6"/>
      <c r="T1000" s="6"/>
      <c r="U1000" s="6"/>
      <c r="V1000" s="6"/>
      <c r="W1000" s="6"/>
      <c r="X1000" s="6"/>
      <c r="Y1000" s="6"/>
      <c r="Z1000" s="6"/>
    </row>
    <row r="1001" spans="1:26" ht="15.75" customHeight="1" x14ac:dyDescent="0.25">
      <c r="A1001" s="6"/>
      <c r="B1001" s="6"/>
      <c r="C1001" s="7"/>
      <c r="D1001" s="6"/>
      <c r="E1001" s="6"/>
      <c r="F1001" s="6"/>
      <c r="G1001" s="6"/>
      <c r="H1001" s="6"/>
      <c r="I1001" s="6"/>
      <c r="J1001" s="6"/>
      <c r="K1001" s="6"/>
      <c r="L1001" s="6"/>
      <c r="M1001" s="6"/>
      <c r="N1001" s="6"/>
      <c r="O1001" s="6"/>
      <c r="P1001" s="4"/>
      <c r="Q1001" s="6"/>
      <c r="R1001" s="6"/>
      <c r="S1001" s="6"/>
      <c r="T1001" s="6"/>
      <c r="U1001" s="6"/>
      <c r="V1001" s="6"/>
      <c r="W1001" s="6"/>
      <c r="X1001" s="6"/>
      <c r="Y1001" s="6"/>
      <c r="Z1001" s="6"/>
    </row>
  </sheetData>
  <mergeCells count="1">
    <mergeCell ref="A1:H1"/>
  </mergeCells>
  <conditionalFormatting sqref="A8:O1001">
    <cfRule type="expression" dxfId="9" priority="2">
      <formula>$G$7="NO"</formula>
    </cfRule>
  </conditionalFormatting>
  <conditionalFormatting sqref="A202:O1001">
    <cfRule type="expression" dxfId="8" priority="1">
      <formula>OR($G$7="no",YEAR(TODAY())&lt;$I$2)</formula>
    </cfRule>
  </conditionalFormatting>
  <dataValidations count="2">
    <dataValidation type="list" allowBlank="1" showInputMessage="1" showErrorMessage="1" prompt=" - " sqref="I1:I2" xr:uid="{00000000-0002-0000-0000-000000000000}">
      <formula1>$P$2:$P$44</formula1>
    </dataValidation>
    <dataValidation type="list" allowBlank="1" showInputMessage="1" showErrorMessage="1" prompt=" - " sqref="G7" xr:uid="{00000000-0002-0000-0000-000001000000}">
      <formula1>$Q$2:$Q$3</formula1>
    </dataValidation>
  </dataValidations>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Z1000"/>
  <sheetViews>
    <sheetView workbookViewId="0">
      <selection sqref="A1:I1"/>
    </sheetView>
  </sheetViews>
  <sheetFormatPr defaultColWidth="12.5703125" defaultRowHeight="15" customHeight="1" x14ac:dyDescent="0.2"/>
  <cols>
    <col min="1" max="1" width="5.7109375" customWidth="1"/>
    <col min="2" max="2" width="13.140625" customWidth="1"/>
    <col min="3" max="3" width="30.42578125" customWidth="1"/>
    <col min="4" max="5" width="17.5703125" customWidth="1"/>
    <col min="6" max="7" width="15.7109375" customWidth="1"/>
    <col min="8" max="8" width="18.42578125" customWidth="1"/>
    <col min="9" max="9" width="13.7109375" customWidth="1"/>
    <col min="10" max="10" width="0.42578125" customWidth="1"/>
    <col min="11" max="11" width="5.7109375" customWidth="1"/>
    <col min="12" max="16" width="8" customWidth="1"/>
    <col min="17" max="17" width="26.85546875" customWidth="1"/>
    <col min="18" max="26" width="8" customWidth="1"/>
  </cols>
  <sheetData>
    <row r="1" spans="1:26" ht="21" customHeight="1" x14ac:dyDescent="0.3">
      <c r="A1" s="150" t="str">
        <f>"DANH SÁCH SALE MAN NĂM "&amp;NAM</f>
        <v>DANH SÁCH SALE MAN NĂM 2008</v>
      </c>
      <c r="B1" s="149"/>
      <c r="C1" s="149"/>
      <c r="D1" s="149"/>
      <c r="E1" s="149"/>
      <c r="F1" s="149"/>
      <c r="G1" s="149"/>
      <c r="H1" s="149"/>
      <c r="I1" s="149"/>
      <c r="J1" s="10"/>
      <c r="K1" s="11"/>
      <c r="L1" s="10"/>
      <c r="M1" s="10"/>
      <c r="N1" s="10"/>
      <c r="O1" s="10"/>
      <c r="P1" s="10"/>
      <c r="Q1" s="10"/>
      <c r="R1" s="10"/>
      <c r="S1" s="10"/>
      <c r="T1" s="10"/>
      <c r="U1" s="10"/>
      <c r="V1" s="10"/>
      <c r="W1" s="10"/>
      <c r="X1" s="10"/>
      <c r="Y1" s="10"/>
      <c r="Z1" s="10"/>
    </row>
    <row r="2" spans="1:26" ht="12.75" customHeight="1" x14ac:dyDescent="0.2">
      <c r="A2" s="12" t="s">
        <v>119</v>
      </c>
      <c r="B2" s="13"/>
      <c r="C2" s="10"/>
      <c r="D2" s="10"/>
      <c r="E2" s="10"/>
      <c r="F2" s="10"/>
      <c r="G2" s="10"/>
      <c r="H2" s="10"/>
      <c r="I2" s="10"/>
      <c r="J2" s="10"/>
      <c r="K2" s="11"/>
      <c r="L2" s="10"/>
      <c r="M2" s="10"/>
      <c r="N2" s="10"/>
      <c r="O2" s="10"/>
      <c r="P2" s="10"/>
      <c r="Q2" s="10"/>
      <c r="R2" s="10"/>
      <c r="S2" s="10"/>
      <c r="T2" s="10"/>
      <c r="U2" s="10"/>
      <c r="V2" s="10"/>
      <c r="W2" s="10"/>
      <c r="X2" s="10"/>
      <c r="Y2" s="10"/>
      <c r="Z2" s="10"/>
    </row>
    <row r="3" spans="1:26" ht="16.5" customHeight="1" x14ac:dyDescent="0.25">
      <c r="A3" s="14">
        <f>MAX($A$7:$A$100)</f>
        <v>10</v>
      </c>
      <c r="B3" s="13"/>
      <c r="C3" s="15" t="e">
        <f>IF(D103+E103&lt;&gt;0,"SAI","-")</f>
        <v>#NAME?</v>
      </c>
      <c r="D3" s="16" t="e">
        <f t="shared" ref="D3:G3" si="0">D101</f>
        <v>#NAME?</v>
      </c>
      <c r="E3" s="16" t="e">
        <f t="shared" si="0"/>
        <v>#NAME?</v>
      </c>
      <c r="F3" s="16">
        <f t="shared" si="0"/>
        <v>43890</v>
      </c>
      <c r="G3" s="16">
        <f t="shared" si="0"/>
        <v>12925</v>
      </c>
      <c r="H3" s="10"/>
      <c r="I3" s="10"/>
      <c r="J3" s="10"/>
      <c r="K3" s="11"/>
      <c r="L3" s="10"/>
      <c r="M3" s="10"/>
      <c r="N3" s="10"/>
      <c r="O3" s="10"/>
      <c r="P3" s="10"/>
      <c r="Q3" s="10"/>
      <c r="R3" s="10"/>
      <c r="S3" s="10"/>
      <c r="T3" s="10"/>
      <c r="U3" s="10"/>
      <c r="V3" s="10"/>
      <c r="W3" s="10"/>
      <c r="X3" s="10"/>
      <c r="Y3" s="10"/>
      <c r="Z3" s="10"/>
    </row>
    <row r="4" spans="1:26" ht="18" customHeight="1" x14ac:dyDescent="0.2">
      <c r="A4" s="151" t="s">
        <v>120</v>
      </c>
      <c r="B4" s="153" t="s">
        <v>121</v>
      </c>
      <c r="C4" s="153" t="s">
        <v>122</v>
      </c>
      <c r="D4" s="17" t="s">
        <v>123</v>
      </c>
      <c r="E4" s="17" t="s">
        <v>124</v>
      </c>
      <c r="F4" s="155" t="s">
        <v>125</v>
      </c>
      <c r="G4" s="156"/>
      <c r="H4" s="157" t="s">
        <v>126</v>
      </c>
      <c r="I4" s="158" t="s">
        <v>127</v>
      </c>
      <c r="J4" s="18"/>
      <c r="K4" s="19"/>
      <c r="L4" s="18"/>
      <c r="M4" s="18"/>
      <c r="N4" s="18"/>
      <c r="O4" s="18"/>
      <c r="P4" s="18"/>
      <c r="Q4" s="18"/>
      <c r="R4" s="18"/>
      <c r="S4" s="18"/>
      <c r="T4" s="18"/>
    </row>
    <row r="5" spans="1:26" ht="18" customHeight="1" x14ac:dyDescent="0.2">
      <c r="A5" s="152"/>
      <c r="B5" s="154"/>
      <c r="C5" s="154"/>
      <c r="D5" s="20" t="s">
        <v>128</v>
      </c>
      <c r="E5" s="21"/>
      <c r="F5" s="22" t="s">
        <v>129</v>
      </c>
      <c r="G5" s="22" t="s">
        <v>130</v>
      </c>
      <c r="H5" s="154"/>
      <c r="I5" s="159"/>
      <c r="J5" s="18"/>
      <c r="K5" s="19"/>
      <c r="L5" s="18"/>
      <c r="M5" s="18"/>
      <c r="N5" s="18"/>
      <c r="O5" s="18"/>
      <c r="P5" s="18"/>
      <c r="Q5" s="18"/>
      <c r="R5" s="18"/>
      <c r="S5" s="18"/>
      <c r="T5" s="18"/>
    </row>
    <row r="6" spans="1:26" ht="12.75" customHeight="1" x14ac:dyDescent="0.2">
      <c r="A6" s="23">
        <v>0</v>
      </c>
      <c r="B6" s="24">
        <v>2</v>
      </c>
      <c r="C6" s="24">
        <v>3</v>
      </c>
      <c r="D6" s="24">
        <v>4</v>
      </c>
      <c r="E6" s="24">
        <v>5</v>
      </c>
      <c r="F6" s="24">
        <v>6</v>
      </c>
      <c r="G6" s="24">
        <v>7</v>
      </c>
      <c r="H6" s="24">
        <v>8</v>
      </c>
      <c r="I6" s="25">
        <v>9</v>
      </c>
      <c r="J6" s="26"/>
      <c r="K6" s="27"/>
      <c r="L6" s="26"/>
      <c r="M6" s="26"/>
      <c r="N6" s="26"/>
      <c r="O6" s="26"/>
      <c r="P6" s="26"/>
      <c r="Q6" s="26"/>
      <c r="R6" s="26"/>
      <c r="S6" s="26"/>
      <c r="T6" s="26"/>
    </row>
    <row r="7" spans="1:26" ht="12.75" customHeight="1" x14ac:dyDescent="0.2">
      <c r="A7" s="28">
        <f t="shared" ref="A7:A100" si="1">IF($B7&lt;&gt;"",MAX($A$6:$A6)+1,0)</f>
        <v>1</v>
      </c>
      <c r="B7" s="29" t="s">
        <v>131</v>
      </c>
      <c r="C7" s="30" t="s">
        <v>132</v>
      </c>
      <c r="D7" s="31" t="e">
        <f t="shared" ref="D7:D99" si="2">DSSALEMAN?</f>
        <v>#NAME?</v>
      </c>
      <c r="E7" s="32" t="e">
        <f t="shared" ref="E7:E99" si="3">TTSM?</f>
        <v>#NAME?</v>
      </c>
      <c r="F7" s="33">
        <v>1500</v>
      </c>
      <c r="G7" s="33">
        <v>1300</v>
      </c>
      <c r="H7" s="34" t="e">
        <f>IF(DSSM!$D7&gt;0,ROUND(DSSM!$D7*100/DSSM!$F7,1),"")&amp;" -- "&amp;IF(DSSM!$E7&gt;0,ROUND(DSSM!$E7*100/DSSM!$G7,1),"")</f>
        <v>#NAME?</v>
      </c>
      <c r="I7" s="35" t="e">
        <f>IF(DSSM!$D7+DSSM!$E7&gt;0,"PS","-")</f>
        <v>#NAME?</v>
      </c>
      <c r="J7" s="36">
        <v>1</v>
      </c>
      <c r="K7" s="11" t="s">
        <v>133</v>
      </c>
      <c r="L7" s="10"/>
      <c r="M7" s="10"/>
      <c r="N7" s="10"/>
      <c r="O7" s="10"/>
      <c r="P7" s="10"/>
      <c r="Q7" s="10"/>
      <c r="R7" s="10"/>
      <c r="S7" s="10"/>
      <c r="T7" s="10"/>
    </row>
    <row r="8" spans="1:26" ht="12.75" customHeight="1" x14ac:dyDescent="0.2">
      <c r="A8" s="28">
        <f t="shared" si="1"/>
        <v>2</v>
      </c>
      <c r="B8" s="29" t="s">
        <v>134</v>
      </c>
      <c r="C8" s="30" t="s">
        <v>135</v>
      </c>
      <c r="D8" s="31" t="e">
        <f t="shared" si="2"/>
        <v>#NAME?</v>
      </c>
      <c r="E8" s="32" t="e">
        <f t="shared" si="3"/>
        <v>#NAME?</v>
      </c>
      <c r="F8" s="33">
        <v>4500</v>
      </c>
      <c r="G8" s="33">
        <v>750</v>
      </c>
      <c r="H8" s="34" t="e">
        <f>IF(DSSM!$D8&gt;0,ROUND(DSSM!$D8*100/DSSM!$F8,1),"")&amp;" -- "&amp;IF(DSSM!$E8&gt;0,ROUND(DSSM!$E8*100/DSSM!$G8,1),"")</f>
        <v>#NAME?</v>
      </c>
      <c r="I8" s="35" t="e">
        <f>IF(DSSM!$D8+DSSM!$E8&gt;0,"PS","-")</f>
        <v>#NAME?</v>
      </c>
      <c r="J8" s="36">
        <v>2</v>
      </c>
      <c r="K8" s="11" t="s">
        <v>136</v>
      </c>
      <c r="L8" s="10"/>
      <c r="M8" s="10"/>
      <c r="N8" s="10"/>
      <c r="O8" s="10"/>
      <c r="P8" s="10"/>
      <c r="Q8" s="10"/>
      <c r="R8" s="10"/>
      <c r="S8" s="10"/>
      <c r="T8" s="10"/>
    </row>
    <row r="9" spans="1:26" ht="12.75" customHeight="1" x14ac:dyDescent="0.2">
      <c r="A9" s="28">
        <f t="shared" si="1"/>
        <v>3</v>
      </c>
      <c r="B9" s="29" t="s">
        <v>137</v>
      </c>
      <c r="C9" s="30" t="s">
        <v>138</v>
      </c>
      <c r="D9" s="31" t="e">
        <f t="shared" si="2"/>
        <v>#NAME?</v>
      </c>
      <c r="E9" s="32" t="e">
        <f t="shared" si="3"/>
        <v>#NAME?</v>
      </c>
      <c r="F9" s="33">
        <v>4390</v>
      </c>
      <c r="G9" s="33">
        <v>1200</v>
      </c>
      <c r="H9" s="34" t="e">
        <f>IF(DSSM!$D9&gt;0,ROUND(DSSM!$D9*100/DSSM!$F9,1),"")&amp;" -- "&amp;IF(DSSM!$E9&gt;0,ROUND(DSSM!$E9*100/DSSM!$G9,1),"")</f>
        <v>#NAME?</v>
      </c>
      <c r="I9" s="35" t="e">
        <f>IF(DSSM!$D9+DSSM!$E9&gt;0,"PS","-")</f>
        <v>#NAME?</v>
      </c>
      <c r="J9" s="36">
        <v>3</v>
      </c>
      <c r="K9" s="11"/>
      <c r="L9" s="10"/>
      <c r="M9" s="10"/>
      <c r="N9" s="10"/>
      <c r="O9" s="10"/>
      <c r="P9" s="10"/>
      <c r="Q9" s="10"/>
      <c r="R9" s="10"/>
      <c r="S9" s="10"/>
      <c r="T9" s="10"/>
    </row>
    <row r="10" spans="1:26" ht="12.75" customHeight="1" x14ac:dyDescent="0.2">
      <c r="A10" s="28">
        <f t="shared" si="1"/>
        <v>4</v>
      </c>
      <c r="B10" s="29" t="s">
        <v>139</v>
      </c>
      <c r="C10" s="30" t="s">
        <v>140</v>
      </c>
      <c r="D10" s="31" t="e">
        <f t="shared" si="2"/>
        <v>#NAME?</v>
      </c>
      <c r="E10" s="32" t="e">
        <f t="shared" si="3"/>
        <v>#NAME?</v>
      </c>
      <c r="F10" s="33">
        <v>4750</v>
      </c>
      <c r="G10" s="33">
        <v>800</v>
      </c>
      <c r="H10" s="34" t="e">
        <f>IF(DSSM!$D10&gt;0,ROUND(DSSM!$D10*100/DSSM!$F10,1),"")&amp;" -- "&amp;IF(DSSM!$E10&gt;0,ROUND(DSSM!$E10*100/DSSM!$G10,1),"")</f>
        <v>#NAME?</v>
      </c>
      <c r="I10" s="35" t="e">
        <f>IF(DSSM!$D10+DSSM!$E10&gt;0,"PS","-")</f>
        <v>#NAME?</v>
      </c>
      <c r="J10" s="36">
        <v>4</v>
      </c>
      <c r="K10" s="11"/>
      <c r="L10" s="10"/>
      <c r="M10" s="10"/>
      <c r="N10" s="10"/>
      <c r="O10" s="10"/>
      <c r="P10" s="10"/>
      <c r="Q10" s="10"/>
      <c r="R10" s="10"/>
      <c r="S10" s="10"/>
      <c r="T10" s="10"/>
    </row>
    <row r="11" spans="1:26" ht="12.75" customHeight="1" x14ac:dyDescent="0.2">
      <c r="A11" s="28">
        <f t="shared" si="1"/>
        <v>5</v>
      </c>
      <c r="B11" s="29" t="s">
        <v>141</v>
      </c>
      <c r="C11" s="30" t="s">
        <v>142</v>
      </c>
      <c r="D11" s="31" t="e">
        <f t="shared" si="2"/>
        <v>#NAME?</v>
      </c>
      <c r="E11" s="32" t="e">
        <f t="shared" si="3"/>
        <v>#NAME?</v>
      </c>
      <c r="F11" s="33">
        <v>2800</v>
      </c>
      <c r="G11" s="33">
        <v>800</v>
      </c>
      <c r="H11" s="34" t="e">
        <f>IF(DSSM!$D11&gt;0,ROUND(DSSM!$D11*100/DSSM!$F11,1),"")&amp;" -- "&amp;IF(DSSM!$E11&gt;0,ROUND(DSSM!$E11*100/DSSM!$G11,1),"")</f>
        <v>#NAME?</v>
      </c>
      <c r="I11" s="35" t="e">
        <f>IF(DSSM!$D11+DSSM!$E11&gt;0,"PS","-")</f>
        <v>#NAME?</v>
      </c>
      <c r="J11" s="36">
        <v>5</v>
      </c>
      <c r="K11" s="11"/>
      <c r="L11" s="10"/>
      <c r="M11" s="10"/>
      <c r="N11" s="10"/>
      <c r="O11" s="10"/>
      <c r="P11" s="10"/>
      <c r="Q11" s="10"/>
      <c r="R11" s="10"/>
      <c r="S11" s="10"/>
      <c r="T11" s="10"/>
    </row>
    <row r="12" spans="1:26" ht="12.75" customHeight="1" x14ac:dyDescent="0.2">
      <c r="A12" s="28">
        <f t="shared" si="1"/>
        <v>6</v>
      </c>
      <c r="B12" s="29" t="s">
        <v>143</v>
      </c>
      <c r="C12" s="30" t="s">
        <v>144</v>
      </c>
      <c r="D12" s="31" t="e">
        <f t="shared" si="2"/>
        <v>#NAME?</v>
      </c>
      <c r="E12" s="32" t="e">
        <f t="shared" si="3"/>
        <v>#NAME?</v>
      </c>
      <c r="F12" s="33">
        <v>3300</v>
      </c>
      <c r="G12" s="33">
        <v>1100</v>
      </c>
      <c r="H12" s="34" t="e">
        <f>IF(DSSM!$D12&gt;0,ROUND(DSSM!$D12*100/DSSM!$F12,1),"")&amp;" -- "&amp;IF(DSSM!$E12&gt;0,ROUND(DSSM!$E12*100/DSSM!$G12,1),"")</f>
        <v>#NAME?</v>
      </c>
      <c r="I12" s="35" t="e">
        <f>IF(DSSM!$D12+DSSM!$E12&gt;0,"PS","-")</f>
        <v>#NAME?</v>
      </c>
      <c r="J12" s="36">
        <v>6</v>
      </c>
      <c r="K12" s="11"/>
      <c r="L12" s="10"/>
      <c r="M12" s="10"/>
      <c r="N12" s="10"/>
      <c r="O12" s="10"/>
      <c r="P12" s="10"/>
      <c r="Q12" s="10"/>
      <c r="R12" s="10"/>
      <c r="S12" s="10"/>
      <c r="T12" s="10"/>
    </row>
    <row r="13" spans="1:26" ht="12.75" customHeight="1" x14ac:dyDescent="0.2">
      <c r="A13" s="28">
        <f t="shared" si="1"/>
        <v>7</v>
      </c>
      <c r="B13" s="29" t="s">
        <v>145</v>
      </c>
      <c r="C13" s="30" t="s">
        <v>146</v>
      </c>
      <c r="D13" s="31" t="e">
        <f t="shared" si="2"/>
        <v>#NAME?</v>
      </c>
      <c r="E13" s="32" t="e">
        <f t="shared" si="3"/>
        <v>#NAME?</v>
      </c>
      <c r="F13" s="33">
        <v>7380</v>
      </c>
      <c r="G13" s="33">
        <v>1200</v>
      </c>
      <c r="H13" s="34" t="e">
        <f>IF(DSSM!$D13&gt;0,ROUND(DSSM!$D13*100/DSSM!$F13,1),"")&amp;" -- "&amp;IF(DSSM!$E13&gt;0,ROUND(DSSM!$E13*100/DSSM!$G13,1),"")</f>
        <v>#NAME?</v>
      </c>
      <c r="I13" s="35" t="e">
        <f>IF(DSSM!$D13+DSSM!$E13&gt;0,"PS","-")</f>
        <v>#NAME?</v>
      </c>
      <c r="J13" s="36">
        <v>7</v>
      </c>
      <c r="K13" s="11"/>
      <c r="L13" s="10"/>
      <c r="M13" s="10"/>
      <c r="N13" s="10"/>
      <c r="O13" s="10"/>
      <c r="P13" s="10"/>
      <c r="Q13" s="10"/>
      <c r="R13" s="10"/>
      <c r="S13" s="10"/>
      <c r="T13" s="10"/>
    </row>
    <row r="14" spans="1:26" ht="12.75" customHeight="1" x14ac:dyDescent="0.2">
      <c r="A14" s="28">
        <f t="shared" si="1"/>
        <v>8</v>
      </c>
      <c r="B14" s="29" t="s">
        <v>147</v>
      </c>
      <c r="C14" s="30" t="s">
        <v>148</v>
      </c>
      <c r="D14" s="31" t="e">
        <f t="shared" si="2"/>
        <v>#NAME?</v>
      </c>
      <c r="E14" s="32" t="e">
        <f t="shared" si="3"/>
        <v>#NAME?</v>
      </c>
      <c r="F14" s="33">
        <v>8870</v>
      </c>
      <c r="G14" s="33">
        <v>2875</v>
      </c>
      <c r="H14" s="34" t="e">
        <f>IF(DSSM!$D14&gt;0,ROUND(DSSM!$D14*100/DSSM!$F14,1),"")&amp;" -- "&amp;IF(DSSM!$E14&gt;0,ROUND(DSSM!$E14*100/DSSM!$G14,1),"")</f>
        <v>#NAME?</v>
      </c>
      <c r="I14" s="35" t="e">
        <f>IF(DSSM!$D14+DSSM!$E14&gt;0,"PS","-")</f>
        <v>#NAME?</v>
      </c>
      <c r="J14" s="36">
        <v>8</v>
      </c>
      <c r="K14" s="11"/>
      <c r="L14" s="10"/>
      <c r="M14" s="10"/>
      <c r="N14" s="10"/>
      <c r="O14" s="10"/>
      <c r="P14" s="10"/>
      <c r="Q14" s="10"/>
      <c r="R14" s="10"/>
      <c r="S14" s="10"/>
      <c r="T14" s="10"/>
    </row>
    <row r="15" spans="1:26" ht="12.75" customHeight="1" x14ac:dyDescent="0.2">
      <c r="A15" s="28">
        <f t="shared" si="1"/>
        <v>9</v>
      </c>
      <c r="B15" s="29" t="s">
        <v>149</v>
      </c>
      <c r="C15" s="30" t="s">
        <v>150</v>
      </c>
      <c r="D15" s="31" t="e">
        <f t="shared" si="2"/>
        <v>#NAME?</v>
      </c>
      <c r="E15" s="32" t="e">
        <f t="shared" si="3"/>
        <v>#NAME?</v>
      </c>
      <c r="F15" s="33">
        <v>6400</v>
      </c>
      <c r="G15" s="33">
        <v>2900</v>
      </c>
      <c r="H15" s="34" t="e">
        <f>IF(DSSM!$D15&gt;0,ROUND(DSSM!$D15*100/DSSM!$F15,1),"")&amp;" -- "&amp;IF(DSSM!$E15&gt;0,ROUND(DSSM!$E15*100/DSSM!$G15,1),"")</f>
        <v>#NAME?</v>
      </c>
      <c r="I15" s="35" t="e">
        <f>IF(DSSM!$D15+DSSM!$E15&gt;0,"PS","-")</f>
        <v>#NAME?</v>
      </c>
      <c r="J15" s="36">
        <v>9</v>
      </c>
      <c r="K15" s="11"/>
      <c r="L15" s="10"/>
      <c r="M15" s="10"/>
      <c r="N15" s="10"/>
      <c r="O15" s="10"/>
      <c r="P15" s="10"/>
      <c r="Q15" s="10"/>
      <c r="R15" s="10"/>
      <c r="S15" s="10"/>
      <c r="T15" s="10"/>
    </row>
    <row r="16" spans="1:26" ht="12.75" customHeight="1" x14ac:dyDescent="0.2">
      <c r="A16" s="28">
        <f t="shared" si="1"/>
        <v>10</v>
      </c>
      <c r="B16" s="29" t="s">
        <v>151</v>
      </c>
      <c r="C16" s="30"/>
      <c r="D16" s="31" t="e">
        <f t="shared" si="2"/>
        <v>#NAME?</v>
      </c>
      <c r="E16" s="32" t="e">
        <f t="shared" si="3"/>
        <v>#NAME?</v>
      </c>
      <c r="F16" s="33"/>
      <c r="G16" s="33"/>
      <c r="H16" s="34" t="e">
        <f>IF(DSSM!$D16&gt;0,ROUND(DSSM!$D16*100/DSSM!$F16,1),"")&amp;" -- "&amp;IF(DSSM!$E16&gt;0,ROUND(DSSM!$E16*100/DSSM!$G16,1),"")</f>
        <v>#NAME?</v>
      </c>
      <c r="I16" s="35" t="e">
        <f>IF(DSSM!$D16+DSSM!$E16&gt;0,"PS","-")</f>
        <v>#NAME?</v>
      </c>
      <c r="J16" s="36">
        <v>10</v>
      </c>
      <c r="K16" s="11"/>
      <c r="L16" s="10"/>
      <c r="M16" s="10"/>
      <c r="N16" s="10"/>
      <c r="O16" s="10"/>
      <c r="P16" s="10"/>
      <c r="Q16" s="10"/>
      <c r="R16" s="10"/>
      <c r="S16" s="10"/>
      <c r="T16" s="10"/>
    </row>
    <row r="17" spans="1:26" ht="12.75" customHeight="1" x14ac:dyDescent="0.2">
      <c r="A17" s="28">
        <f t="shared" si="1"/>
        <v>0</v>
      </c>
      <c r="B17" s="29"/>
      <c r="C17" s="30"/>
      <c r="D17" s="31" t="e">
        <f t="shared" si="2"/>
        <v>#NAME?</v>
      </c>
      <c r="E17" s="32" t="e">
        <f t="shared" si="3"/>
        <v>#NAME?</v>
      </c>
      <c r="F17" s="33"/>
      <c r="G17" s="33"/>
      <c r="H17" s="34" t="e">
        <f>IF(DSSM!$D17&gt;0,ROUND(DSSM!$D17*100/DSSM!$F17,1),"")&amp;" -- "&amp;IF(DSSM!$E17&gt;0,ROUND(DSSM!$E17*100/DSSM!$G17,1),"")</f>
        <v>#NAME?</v>
      </c>
      <c r="I17" s="35" t="e">
        <f>IF(DSSM!$D17+DSSM!$E17&gt;0,"PS","-")</f>
        <v>#NAME?</v>
      </c>
      <c r="J17" s="36">
        <v>11</v>
      </c>
      <c r="K17" s="11"/>
      <c r="L17" s="10"/>
      <c r="M17" s="10"/>
      <c r="N17" s="10"/>
      <c r="O17" s="10"/>
      <c r="P17" s="10"/>
      <c r="Q17" s="10"/>
      <c r="R17" s="10"/>
      <c r="S17" s="10"/>
      <c r="T17" s="10"/>
    </row>
    <row r="18" spans="1:26" ht="12.75" customHeight="1" x14ac:dyDescent="0.2">
      <c r="A18" s="28">
        <f t="shared" si="1"/>
        <v>0</v>
      </c>
      <c r="B18" s="29"/>
      <c r="C18" s="30"/>
      <c r="D18" s="31" t="e">
        <f t="shared" si="2"/>
        <v>#NAME?</v>
      </c>
      <c r="E18" s="32" t="e">
        <f t="shared" si="3"/>
        <v>#NAME?</v>
      </c>
      <c r="F18" s="33"/>
      <c r="G18" s="33"/>
      <c r="H18" s="34" t="e">
        <f>IF(DSSM!$D18&gt;0,ROUND(DSSM!$D18*100/DSSM!$F18,1),"")&amp;" -- "&amp;IF(DSSM!$E18&gt;0,ROUND(DSSM!$E18*100/DSSM!$G18,1),"")</f>
        <v>#NAME?</v>
      </c>
      <c r="I18" s="35" t="e">
        <f>IF(DSSM!$D18+DSSM!$E18&gt;0,"PS","-")</f>
        <v>#NAME?</v>
      </c>
      <c r="J18" s="36">
        <v>12</v>
      </c>
      <c r="K18" s="11"/>
      <c r="L18" s="10"/>
      <c r="M18" s="10"/>
      <c r="N18" s="10"/>
      <c r="O18" s="10"/>
      <c r="P18" s="10"/>
      <c r="Q18" s="10"/>
      <c r="R18" s="10"/>
      <c r="S18" s="10"/>
      <c r="T18" s="10"/>
    </row>
    <row r="19" spans="1:26" ht="12.75" customHeight="1" x14ac:dyDescent="0.2">
      <c r="A19" s="28">
        <f t="shared" si="1"/>
        <v>0</v>
      </c>
      <c r="B19" s="29"/>
      <c r="C19" s="30"/>
      <c r="D19" s="31" t="e">
        <f t="shared" si="2"/>
        <v>#NAME?</v>
      </c>
      <c r="E19" s="32" t="e">
        <f t="shared" si="3"/>
        <v>#NAME?</v>
      </c>
      <c r="F19" s="33"/>
      <c r="G19" s="33"/>
      <c r="H19" s="34" t="e">
        <f>IF(DSSM!$D19&gt;0,ROUND(DSSM!$D19*100/DSSM!$F19,1),"")&amp;" -- "&amp;IF(DSSM!$E19&gt;0,ROUND(DSSM!$E19*100/DSSM!$G19,1),"")</f>
        <v>#NAME?</v>
      </c>
      <c r="I19" s="35" t="e">
        <f>IF(DSSM!$D19+DSSM!$E19&gt;0,"PS","-")</f>
        <v>#NAME?</v>
      </c>
      <c r="J19" s="36"/>
      <c r="K19" s="11"/>
      <c r="L19" s="10"/>
      <c r="M19" s="10"/>
      <c r="N19" s="10"/>
      <c r="O19" s="10"/>
      <c r="P19" s="10"/>
      <c r="Q19" s="10"/>
      <c r="R19" s="10"/>
      <c r="S19" s="10"/>
      <c r="T19" s="10"/>
    </row>
    <row r="20" spans="1:26" ht="12.75" customHeight="1" x14ac:dyDescent="0.2">
      <c r="A20" s="28">
        <f t="shared" si="1"/>
        <v>0</v>
      </c>
      <c r="B20" s="29"/>
      <c r="C20" s="30"/>
      <c r="D20" s="31" t="e">
        <f t="shared" si="2"/>
        <v>#NAME?</v>
      </c>
      <c r="E20" s="32" t="e">
        <f t="shared" si="3"/>
        <v>#NAME?</v>
      </c>
      <c r="F20" s="33"/>
      <c r="G20" s="33"/>
      <c r="H20" s="34" t="e">
        <f>IF(DSSM!$D20&gt;0,ROUND(DSSM!$D20*100/DSSM!$F20,1),"")&amp;" -- "&amp;IF(DSSM!$E20&gt;0,ROUND(DSSM!$E20*100/DSSM!$G20,1),"")</f>
        <v>#NAME?</v>
      </c>
      <c r="I20" s="35" t="e">
        <f>IF(DSSM!$D20+DSSM!$E20&gt;0,"PS","-")</f>
        <v>#NAME?</v>
      </c>
      <c r="J20" s="10"/>
      <c r="K20" s="11"/>
      <c r="L20" s="10"/>
      <c r="M20" s="10"/>
      <c r="N20" s="10"/>
      <c r="O20" s="10"/>
      <c r="P20" s="10"/>
      <c r="Q20" s="10"/>
      <c r="R20" s="10"/>
      <c r="S20" s="10"/>
      <c r="T20" s="10"/>
    </row>
    <row r="21" spans="1:26" ht="12.75" customHeight="1" x14ac:dyDescent="0.2">
      <c r="A21" s="28">
        <f t="shared" si="1"/>
        <v>0</v>
      </c>
      <c r="B21" s="29"/>
      <c r="C21" s="30"/>
      <c r="D21" s="31" t="e">
        <f t="shared" si="2"/>
        <v>#NAME?</v>
      </c>
      <c r="E21" s="32" t="e">
        <f t="shared" si="3"/>
        <v>#NAME?</v>
      </c>
      <c r="F21" s="33"/>
      <c r="G21" s="33"/>
      <c r="H21" s="34" t="e">
        <f>IF(DSSM!$D21&gt;0,ROUND(DSSM!$D21*100/DSSM!$F21,1),"")&amp;" -- "&amp;IF(DSSM!$E21&gt;0,ROUND(DSSM!$E21*100/DSSM!$G21,1),"")</f>
        <v>#NAME?</v>
      </c>
      <c r="I21" s="35" t="e">
        <f>IF(DSSM!$D21+DSSM!$E21&gt;0,"PS","-")</f>
        <v>#NAME?</v>
      </c>
      <c r="J21" s="10"/>
      <c r="K21" s="11"/>
      <c r="L21" s="10"/>
      <c r="M21" s="10"/>
      <c r="N21" s="10"/>
      <c r="O21" s="10"/>
      <c r="P21" s="10"/>
      <c r="Q21" s="10"/>
      <c r="R21" s="10"/>
      <c r="S21" s="10"/>
      <c r="T21" s="10"/>
    </row>
    <row r="22" spans="1:26" ht="12.75" customHeight="1" x14ac:dyDescent="0.2">
      <c r="A22" s="28">
        <f t="shared" si="1"/>
        <v>0</v>
      </c>
      <c r="B22" s="29"/>
      <c r="C22" s="30"/>
      <c r="D22" s="31" t="e">
        <f t="shared" si="2"/>
        <v>#NAME?</v>
      </c>
      <c r="E22" s="32" t="e">
        <f t="shared" si="3"/>
        <v>#NAME?</v>
      </c>
      <c r="F22" s="33"/>
      <c r="G22" s="33"/>
      <c r="H22" s="34" t="e">
        <f>IF(DSSM!$D22&gt;0,ROUND(DSSM!$D22*100/DSSM!$F22,1),"")&amp;" -- "&amp;IF(DSSM!$E22&gt;0,ROUND(DSSM!$E22*100/DSSM!$G22,1),"")</f>
        <v>#NAME?</v>
      </c>
      <c r="I22" s="35" t="e">
        <f>IF(DSSM!$D22+DSSM!$E22&gt;0,"PS","-")</f>
        <v>#NAME?</v>
      </c>
      <c r="J22" s="10"/>
      <c r="K22" s="11"/>
      <c r="L22" s="10"/>
      <c r="M22" s="10"/>
      <c r="N22" s="10"/>
      <c r="O22" s="10"/>
      <c r="P22" s="10"/>
      <c r="Q22" s="10"/>
      <c r="R22" s="10"/>
      <c r="S22" s="10"/>
      <c r="T22" s="10"/>
    </row>
    <row r="23" spans="1:26" ht="12.75" customHeight="1" x14ac:dyDescent="0.2">
      <c r="A23" s="28">
        <f t="shared" si="1"/>
        <v>0</v>
      </c>
      <c r="B23" s="29"/>
      <c r="C23" s="30"/>
      <c r="D23" s="31" t="e">
        <f t="shared" si="2"/>
        <v>#NAME?</v>
      </c>
      <c r="E23" s="32" t="e">
        <f t="shared" si="3"/>
        <v>#NAME?</v>
      </c>
      <c r="F23" s="33"/>
      <c r="G23" s="33"/>
      <c r="H23" s="34" t="e">
        <f>IF(DSSM!$D23&gt;0,ROUND(DSSM!$D23*100/DSSM!$F23,1),"")&amp;" -- "&amp;IF(DSSM!$E23&gt;0,ROUND(DSSM!$E23*100/DSSM!$G23,1),"")</f>
        <v>#NAME?</v>
      </c>
      <c r="I23" s="35" t="e">
        <f>IF(DSSM!$D23+DSSM!$E23&gt;0,"PS","-")</f>
        <v>#NAME?</v>
      </c>
      <c r="J23" s="10"/>
      <c r="K23" s="11"/>
      <c r="L23" s="10"/>
      <c r="M23" s="10"/>
      <c r="N23" s="10"/>
      <c r="O23" s="10"/>
      <c r="P23" s="10"/>
      <c r="Q23" s="10"/>
      <c r="R23" s="10"/>
      <c r="S23" s="10"/>
      <c r="T23" s="10"/>
    </row>
    <row r="24" spans="1:26" ht="12.75" customHeight="1" x14ac:dyDescent="0.2">
      <c r="A24" s="28">
        <f t="shared" si="1"/>
        <v>0</v>
      </c>
      <c r="B24" s="29"/>
      <c r="C24" s="30"/>
      <c r="D24" s="31" t="e">
        <f t="shared" si="2"/>
        <v>#NAME?</v>
      </c>
      <c r="E24" s="32" t="e">
        <f t="shared" si="3"/>
        <v>#NAME?</v>
      </c>
      <c r="F24" s="33"/>
      <c r="G24" s="33"/>
      <c r="H24" s="34" t="e">
        <f>IF(DSSM!$D24&gt;0,ROUND(DSSM!$D24*100/DSSM!$F24,1),"")&amp;" -- "&amp;IF(DSSM!$E24&gt;0,ROUND(DSSM!$E24*100/DSSM!$G24,1),"")</f>
        <v>#NAME?</v>
      </c>
      <c r="I24" s="35" t="e">
        <f>IF(DSSM!$D24+DSSM!$E24&gt;0,"PS","-")</f>
        <v>#NAME?</v>
      </c>
      <c r="J24" s="10"/>
      <c r="K24" s="11"/>
      <c r="L24" s="10"/>
      <c r="M24" s="10"/>
      <c r="N24" s="10"/>
      <c r="O24" s="10"/>
      <c r="P24" s="10"/>
      <c r="Q24" s="10"/>
      <c r="R24" s="10"/>
      <c r="S24" s="10"/>
      <c r="T24" s="10"/>
    </row>
    <row r="25" spans="1:26" ht="12.75" customHeight="1" x14ac:dyDescent="0.2">
      <c r="A25" s="28">
        <f t="shared" si="1"/>
        <v>0</v>
      </c>
      <c r="B25" s="29"/>
      <c r="C25" s="30"/>
      <c r="D25" s="31" t="e">
        <f t="shared" si="2"/>
        <v>#NAME?</v>
      </c>
      <c r="E25" s="32" t="e">
        <f t="shared" si="3"/>
        <v>#NAME?</v>
      </c>
      <c r="F25" s="33"/>
      <c r="G25" s="33"/>
      <c r="H25" s="34" t="e">
        <f>IF(DSSM!$D25&gt;0,ROUND(DSSM!$D25*100/DSSM!$F25,1),"")&amp;" -- "&amp;IF(DSSM!$E25&gt;0,ROUND(DSSM!$E25*100/DSSM!$G25,1),"")</f>
        <v>#NAME?</v>
      </c>
      <c r="I25" s="35" t="e">
        <f>IF(DSSM!$D25+DSSM!$E25&gt;0,"PS","-")</f>
        <v>#NAME?</v>
      </c>
      <c r="J25" s="10"/>
      <c r="K25" s="11"/>
      <c r="L25" s="10"/>
      <c r="M25" s="10"/>
      <c r="N25" s="10"/>
      <c r="O25" s="10"/>
      <c r="P25" s="10"/>
      <c r="Q25" s="10"/>
      <c r="R25" s="10"/>
      <c r="S25" s="10"/>
      <c r="T25" s="10"/>
    </row>
    <row r="26" spans="1:26" ht="12.75" customHeight="1" x14ac:dyDescent="0.2">
      <c r="A26" s="28">
        <f t="shared" si="1"/>
        <v>0</v>
      </c>
      <c r="B26" s="29"/>
      <c r="C26" s="30"/>
      <c r="D26" s="31" t="e">
        <f t="shared" si="2"/>
        <v>#NAME?</v>
      </c>
      <c r="E26" s="32" t="e">
        <f t="shared" si="3"/>
        <v>#NAME?</v>
      </c>
      <c r="F26" s="33"/>
      <c r="G26" s="33"/>
      <c r="H26" s="34" t="e">
        <f>IF(DSSM!$D26&gt;0,ROUND(DSSM!$D26*100/DSSM!$F26,1),"")&amp;" -- "&amp;IF(DSSM!$E26&gt;0,ROUND(DSSM!$E26*100/DSSM!$G26,1),"")</f>
        <v>#NAME?</v>
      </c>
      <c r="I26" s="35" t="e">
        <f>IF(DSSM!$D26+DSSM!$E26&gt;0,"PS","-")</f>
        <v>#NAME?</v>
      </c>
      <c r="J26" s="10"/>
      <c r="K26" s="11"/>
      <c r="L26" s="10"/>
      <c r="M26" s="10"/>
      <c r="N26" s="10"/>
      <c r="O26" s="10"/>
      <c r="P26" s="10"/>
      <c r="Q26" s="10"/>
      <c r="R26" s="10"/>
      <c r="S26" s="10"/>
      <c r="T26" s="10"/>
      <c r="U26" s="10"/>
      <c r="V26" s="10"/>
      <c r="W26" s="10"/>
      <c r="X26" s="10"/>
      <c r="Y26" s="10"/>
      <c r="Z26" s="10"/>
    </row>
    <row r="27" spans="1:26" ht="12.75" customHeight="1" x14ac:dyDescent="0.2">
      <c r="A27" s="28">
        <f t="shared" si="1"/>
        <v>0</v>
      </c>
      <c r="B27" s="29"/>
      <c r="C27" s="30"/>
      <c r="D27" s="31" t="e">
        <f t="shared" si="2"/>
        <v>#NAME?</v>
      </c>
      <c r="E27" s="32" t="e">
        <f t="shared" si="3"/>
        <v>#NAME?</v>
      </c>
      <c r="F27" s="33"/>
      <c r="G27" s="33"/>
      <c r="H27" s="34" t="e">
        <f>IF(DSSM!$D27&gt;0,ROUND(DSSM!$D27*100/DSSM!$F27,1),"")&amp;" -- "&amp;IF(DSSM!$E27&gt;0,ROUND(DSSM!$E27*100/DSSM!$G27,1),"")</f>
        <v>#NAME?</v>
      </c>
      <c r="I27" s="35" t="e">
        <f>IF(DSSM!$D27+DSSM!$E27&gt;0,"PS","-")</f>
        <v>#NAME?</v>
      </c>
      <c r="J27" s="10"/>
      <c r="K27" s="11"/>
      <c r="L27" s="10"/>
      <c r="M27" s="10"/>
      <c r="N27" s="10"/>
      <c r="O27" s="10"/>
      <c r="P27" s="10"/>
      <c r="Q27" s="10"/>
      <c r="R27" s="10"/>
      <c r="S27" s="10"/>
      <c r="T27" s="10"/>
      <c r="U27" s="10"/>
      <c r="V27" s="10"/>
      <c r="W27" s="10"/>
      <c r="X27" s="10"/>
      <c r="Y27" s="10"/>
      <c r="Z27" s="10"/>
    </row>
    <row r="28" spans="1:26" ht="12.75" customHeight="1" x14ac:dyDescent="0.2">
      <c r="A28" s="28">
        <f t="shared" si="1"/>
        <v>0</v>
      </c>
      <c r="B28" s="29"/>
      <c r="C28" s="30"/>
      <c r="D28" s="31" t="e">
        <f t="shared" si="2"/>
        <v>#NAME?</v>
      </c>
      <c r="E28" s="32" t="e">
        <f t="shared" si="3"/>
        <v>#NAME?</v>
      </c>
      <c r="F28" s="33"/>
      <c r="G28" s="33"/>
      <c r="H28" s="34" t="e">
        <f>IF(DSSM!$D28&gt;0,ROUND(DSSM!$D28*100/DSSM!$F28,1),"")&amp;" -- "&amp;IF(DSSM!$E28&gt;0,ROUND(DSSM!$E28*100/DSSM!$G28,1),"")</f>
        <v>#NAME?</v>
      </c>
      <c r="I28" s="35" t="e">
        <f>IF(DSSM!$D28+DSSM!$E28&gt;0,"PS","-")</f>
        <v>#NAME?</v>
      </c>
      <c r="J28" s="10"/>
      <c r="K28" s="11"/>
      <c r="L28" s="10"/>
      <c r="M28" s="10"/>
      <c r="N28" s="10"/>
      <c r="O28" s="10"/>
      <c r="P28" s="10"/>
      <c r="Q28" s="10"/>
      <c r="R28" s="10"/>
      <c r="S28" s="10"/>
      <c r="T28" s="10"/>
      <c r="U28" s="10"/>
      <c r="V28" s="10"/>
      <c r="W28" s="10"/>
      <c r="X28" s="10"/>
      <c r="Y28" s="10"/>
      <c r="Z28" s="10"/>
    </row>
    <row r="29" spans="1:26" ht="12.75" customHeight="1" x14ac:dyDescent="0.2">
      <c r="A29" s="28">
        <f t="shared" si="1"/>
        <v>0</v>
      </c>
      <c r="B29" s="29"/>
      <c r="C29" s="30"/>
      <c r="D29" s="31" t="e">
        <f t="shared" si="2"/>
        <v>#NAME?</v>
      </c>
      <c r="E29" s="32" t="e">
        <f t="shared" si="3"/>
        <v>#NAME?</v>
      </c>
      <c r="F29" s="33"/>
      <c r="G29" s="33"/>
      <c r="H29" s="34" t="e">
        <f>IF(DSSM!$D29&gt;0,ROUND(DSSM!$D29*100/DSSM!$F29,1),"")&amp;" -- "&amp;IF(DSSM!$E29&gt;0,ROUND(DSSM!$E29*100/DSSM!$G29,1),"")</f>
        <v>#NAME?</v>
      </c>
      <c r="I29" s="35" t="e">
        <f>IF(DSSM!$D29+DSSM!$E29&gt;0,"PS","-")</f>
        <v>#NAME?</v>
      </c>
      <c r="J29" s="10"/>
      <c r="K29" s="11"/>
      <c r="L29" s="10"/>
      <c r="M29" s="10"/>
      <c r="N29" s="10"/>
      <c r="O29" s="10"/>
      <c r="P29" s="10"/>
      <c r="Q29" s="10"/>
      <c r="R29" s="10"/>
      <c r="S29" s="10"/>
      <c r="T29" s="10"/>
      <c r="U29" s="10"/>
      <c r="V29" s="10"/>
      <c r="W29" s="10"/>
      <c r="X29" s="10"/>
      <c r="Y29" s="10"/>
      <c r="Z29" s="10"/>
    </row>
    <row r="30" spans="1:26" ht="12.75" customHeight="1" x14ac:dyDescent="0.2">
      <c r="A30" s="28">
        <f t="shared" si="1"/>
        <v>0</v>
      </c>
      <c r="B30" s="29"/>
      <c r="C30" s="30"/>
      <c r="D30" s="31" t="e">
        <f t="shared" si="2"/>
        <v>#NAME?</v>
      </c>
      <c r="E30" s="32" t="e">
        <f t="shared" si="3"/>
        <v>#NAME?</v>
      </c>
      <c r="F30" s="33"/>
      <c r="G30" s="33"/>
      <c r="H30" s="34" t="e">
        <f>IF(DSSM!$D30&gt;0,ROUND(DSSM!$D30*100/DSSM!$F30,1),"")&amp;" -- "&amp;IF(DSSM!$E30&gt;0,ROUND(DSSM!$E30*100/DSSM!$G30,1),"")</f>
        <v>#NAME?</v>
      </c>
      <c r="I30" s="35" t="e">
        <f>IF(DSSM!$D30+DSSM!$E30&gt;0,"PS","-")</f>
        <v>#NAME?</v>
      </c>
      <c r="J30" s="10"/>
      <c r="K30" s="11"/>
      <c r="L30" s="10"/>
      <c r="M30" s="10"/>
      <c r="N30" s="10"/>
      <c r="O30" s="10"/>
      <c r="P30" s="10"/>
      <c r="Q30" s="10"/>
      <c r="R30" s="10"/>
      <c r="S30" s="10"/>
      <c r="T30" s="10"/>
      <c r="U30" s="10"/>
      <c r="V30" s="10"/>
      <c r="W30" s="10"/>
      <c r="X30" s="10"/>
      <c r="Y30" s="10"/>
      <c r="Z30" s="10"/>
    </row>
    <row r="31" spans="1:26" ht="12.75" customHeight="1" x14ac:dyDescent="0.2">
      <c r="A31" s="28">
        <f t="shared" si="1"/>
        <v>0</v>
      </c>
      <c r="B31" s="29"/>
      <c r="C31" s="30"/>
      <c r="D31" s="31" t="e">
        <f t="shared" si="2"/>
        <v>#NAME?</v>
      </c>
      <c r="E31" s="32" t="e">
        <f t="shared" si="3"/>
        <v>#NAME?</v>
      </c>
      <c r="F31" s="33"/>
      <c r="G31" s="33"/>
      <c r="H31" s="34" t="e">
        <f>IF(DSSM!$D31&gt;0,ROUND(DSSM!$D31*100/DSSM!$F31,1),"")&amp;" -- "&amp;IF(DSSM!$E31&gt;0,ROUND(DSSM!$E31*100/DSSM!$G31,1),"")</f>
        <v>#NAME?</v>
      </c>
      <c r="I31" s="35" t="e">
        <f>IF(DSSM!$D31+DSSM!$E31&gt;0,"PS","-")</f>
        <v>#NAME?</v>
      </c>
      <c r="J31" s="10"/>
      <c r="K31" s="11"/>
      <c r="L31" s="10"/>
      <c r="M31" s="10"/>
      <c r="N31" s="10"/>
      <c r="O31" s="10"/>
      <c r="P31" s="10"/>
      <c r="Q31" s="10"/>
      <c r="R31" s="10"/>
      <c r="S31" s="10"/>
      <c r="T31" s="10"/>
      <c r="U31" s="10"/>
      <c r="V31" s="10"/>
      <c r="W31" s="10"/>
      <c r="X31" s="10"/>
      <c r="Y31" s="10"/>
      <c r="Z31" s="10"/>
    </row>
    <row r="32" spans="1:26" ht="12.75" customHeight="1" x14ac:dyDescent="0.2">
      <c r="A32" s="28">
        <f t="shared" si="1"/>
        <v>0</v>
      </c>
      <c r="B32" s="29"/>
      <c r="C32" s="30"/>
      <c r="D32" s="31" t="e">
        <f t="shared" si="2"/>
        <v>#NAME?</v>
      </c>
      <c r="E32" s="32" t="e">
        <f t="shared" si="3"/>
        <v>#NAME?</v>
      </c>
      <c r="F32" s="33"/>
      <c r="G32" s="33"/>
      <c r="H32" s="34" t="e">
        <f>IF(DSSM!$D32&gt;0,ROUND(DSSM!$D32*100/DSSM!$F32,1),"")&amp;" -- "&amp;IF(DSSM!$E32&gt;0,ROUND(DSSM!$E32*100/DSSM!$G32,1),"")</f>
        <v>#NAME?</v>
      </c>
      <c r="I32" s="35" t="e">
        <f>IF(DSSM!$D32+DSSM!$E32&gt;0,"PS","-")</f>
        <v>#NAME?</v>
      </c>
      <c r="J32" s="10"/>
      <c r="K32" s="11"/>
      <c r="L32" s="10"/>
      <c r="M32" s="10"/>
      <c r="N32" s="10"/>
      <c r="O32" s="10"/>
      <c r="P32" s="10"/>
      <c r="Q32" s="10"/>
      <c r="R32" s="10"/>
      <c r="S32" s="10"/>
      <c r="T32" s="10"/>
      <c r="U32" s="10"/>
      <c r="V32" s="10"/>
      <c r="W32" s="10"/>
      <c r="X32" s="10"/>
      <c r="Y32" s="10"/>
      <c r="Z32" s="10"/>
    </row>
    <row r="33" spans="1:26" ht="12.75" customHeight="1" x14ac:dyDescent="0.2">
      <c r="A33" s="28">
        <f t="shared" si="1"/>
        <v>0</v>
      </c>
      <c r="B33" s="29"/>
      <c r="C33" s="30"/>
      <c r="D33" s="31" t="e">
        <f t="shared" si="2"/>
        <v>#NAME?</v>
      </c>
      <c r="E33" s="32" t="e">
        <f t="shared" si="3"/>
        <v>#NAME?</v>
      </c>
      <c r="F33" s="33"/>
      <c r="G33" s="33"/>
      <c r="H33" s="34" t="e">
        <f>IF(DSSM!$D33&gt;0,ROUND(DSSM!$D33*100/DSSM!$F33,1),"")&amp;" -- "&amp;IF(DSSM!$E33&gt;0,ROUND(DSSM!$E33*100/DSSM!$G33,1),"")</f>
        <v>#NAME?</v>
      </c>
      <c r="I33" s="35" t="e">
        <f>IF(DSSM!$D33+DSSM!$E33&gt;0,"PS","-")</f>
        <v>#NAME?</v>
      </c>
      <c r="J33" s="10"/>
      <c r="K33" s="11"/>
      <c r="L33" s="10"/>
      <c r="M33" s="10"/>
      <c r="N33" s="10"/>
      <c r="O33" s="10"/>
      <c r="P33" s="10"/>
      <c r="Q33" s="10"/>
      <c r="R33" s="10"/>
      <c r="S33" s="10"/>
      <c r="T33" s="10"/>
      <c r="U33" s="10"/>
      <c r="V33" s="10"/>
      <c r="W33" s="10"/>
      <c r="X33" s="10"/>
      <c r="Y33" s="10"/>
      <c r="Z33" s="10"/>
    </row>
    <row r="34" spans="1:26" ht="12.75" customHeight="1" x14ac:dyDescent="0.2">
      <c r="A34" s="28">
        <f t="shared" si="1"/>
        <v>0</v>
      </c>
      <c r="B34" s="29"/>
      <c r="C34" s="30"/>
      <c r="D34" s="31" t="e">
        <f t="shared" si="2"/>
        <v>#NAME?</v>
      </c>
      <c r="E34" s="32" t="e">
        <f t="shared" si="3"/>
        <v>#NAME?</v>
      </c>
      <c r="F34" s="33"/>
      <c r="G34" s="33"/>
      <c r="H34" s="34" t="e">
        <f>IF(DSSM!$D34&gt;0,ROUND(DSSM!$D34*100/DSSM!$F34,1),"")&amp;" -- "&amp;IF(DSSM!$E34&gt;0,ROUND(DSSM!$E34*100/DSSM!$G34,1),"")</f>
        <v>#NAME?</v>
      </c>
      <c r="I34" s="35" t="e">
        <f>IF(DSSM!$D34+DSSM!$E34&gt;0,"PS","-")</f>
        <v>#NAME?</v>
      </c>
      <c r="J34" s="10"/>
      <c r="K34" s="11"/>
      <c r="L34" s="10"/>
      <c r="M34" s="10"/>
      <c r="N34" s="10"/>
      <c r="O34" s="10"/>
      <c r="P34" s="10"/>
      <c r="Q34" s="10"/>
      <c r="R34" s="10"/>
      <c r="S34" s="10"/>
      <c r="T34" s="10"/>
      <c r="U34" s="10"/>
      <c r="V34" s="10"/>
      <c r="W34" s="10"/>
      <c r="X34" s="10"/>
      <c r="Y34" s="10"/>
      <c r="Z34" s="10"/>
    </row>
    <row r="35" spans="1:26" ht="12.75" customHeight="1" x14ac:dyDescent="0.2">
      <c r="A35" s="28">
        <f t="shared" si="1"/>
        <v>0</v>
      </c>
      <c r="B35" s="29"/>
      <c r="C35" s="30"/>
      <c r="D35" s="31" t="e">
        <f t="shared" si="2"/>
        <v>#NAME?</v>
      </c>
      <c r="E35" s="32" t="e">
        <f t="shared" si="3"/>
        <v>#NAME?</v>
      </c>
      <c r="F35" s="33"/>
      <c r="G35" s="33"/>
      <c r="H35" s="34" t="e">
        <f>IF(DSSM!$D35&gt;0,ROUND(DSSM!$D35*100/DSSM!$F35,1),"")&amp;" -- "&amp;IF(DSSM!$E35&gt;0,ROUND(DSSM!$E35*100/DSSM!$G35,1),"")</f>
        <v>#NAME?</v>
      </c>
      <c r="I35" s="35" t="e">
        <f>IF(DSSM!$D35+DSSM!$E35&gt;0,"PS","-")</f>
        <v>#NAME?</v>
      </c>
      <c r="J35" s="10"/>
      <c r="K35" s="11"/>
      <c r="L35" s="10"/>
      <c r="M35" s="10"/>
      <c r="N35" s="10"/>
      <c r="O35" s="10"/>
      <c r="P35" s="10"/>
      <c r="Q35" s="10"/>
      <c r="R35" s="10"/>
      <c r="S35" s="10"/>
      <c r="T35" s="10"/>
      <c r="U35" s="10"/>
      <c r="V35" s="10"/>
      <c r="W35" s="10"/>
      <c r="X35" s="10"/>
      <c r="Y35" s="10"/>
      <c r="Z35" s="10"/>
    </row>
    <row r="36" spans="1:26" ht="12.75" customHeight="1" x14ac:dyDescent="0.2">
      <c r="A36" s="28">
        <f t="shared" si="1"/>
        <v>0</v>
      </c>
      <c r="B36" s="29"/>
      <c r="C36" s="30"/>
      <c r="D36" s="31" t="e">
        <f t="shared" si="2"/>
        <v>#NAME?</v>
      </c>
      <c r="E36" s="32" t="e">
        <f t="shared" si="3"/>
        <v>#NAME?</v>
      </c>
      <c r="F36" s="33"/>
      <c r="G36" s="33"/>
      <c r="H36" s="34" t="e">
        <f>IF(DSSM!$D36&gt;0,ROUND(DSSM!$D36*100/DSSM!$F36,1),"")&amp;" -- "&amp;IF(DSSM!$E36&gt;0,ROUND(DSSM!$E36*100/DSSM!$G36,1),"")</f>
        <v>#NAME?</v>
      </c>
      <c r="I36" s="35" t="e">
        <f>IF(DSSM!$D36+DSSM!$E36&gt;0,"PS","-")</f>
        <v>#NAME?</v>
      </c>
      <c r="J36" s="10"/>
      <c r="K36" s="11"/>
      <c r="L36" s="10"/>
      <c r="M36" s="10"/>
      <c r="N36" s="10"/>
      <c r="O36" s="10"/>
      <c r="P36" s="10"/>
      <c r="Q36" s="10"/>
      <c r="R36" s="10"/>
      <c r="S36" s="10"/>
      <c r="T36" s="10"/>
      <c r="U36" s="10"/>
      <c r="V36" s="10"/>
      <c r="W36" s="10"/>
      <c r="X36" s="10"/>
      <c r="Y36" s="10"/>
      <c r="Z36" s="10"/>
    </row>
    <row r="37" spans="1:26" ht="12.75" customHeight="1" x14ac:dyDescent="0.2">
      <c r="A37" s="28">
        <f t="shared" si="1"/>
        <v>0</v>
      </c>
      <c r="B37" s="29"/>
      <c r="C37" s="30"/>
      <c r="D37" s="31" t="e">
        <f t="shared" si="2"/>
        <v>#NAME?</v>
      </c>
      <c r="E37" s="32" t="e">
        <f t="shared" si="3"/>
        <v>#NAME?</v>
      </c>
      <c r="F37" s="33"/>
      <c r="G37" s="33"/>
      <c r="H37" s="34" t="e">
        <f>IF(DSSM!$D37&gt;0,ROUND(DSSM!$D37*100/DSSM!$F37,1),"")&amp;" -- "&amp;IF(DSSM!$E37&gt;0,ROUND(DSSM!$E37*100/DSSM!$G37,1),"")</f>
        <v>#NAME?</v>
      </c>
      <c r="I37" s="35" t="e">
        <f>IF(DSSM!$D37+DSSM!$E37&gt;0,"PS","-")</f>
        <v>#NAME?</v>
      </c>
      <c r="J37" s="10"/>
      <c r="K37" s="11"/>
      <c r="L37" s="10"/>
      <c r="M37" s="10"/>
      <c r="N37" s="10"/>
      <c r="O37" s="10"/>
      <c r="P37" s="10"/>
      <c r="Q37" s="10"/>
      <c r="R37" s="10"/>
      <c r="S37" s="10"/>
      <c r="T37" s="10"/>
      <c r="U37" s="10"/>
      <c r="V37" s="10"/>
      <c r="W37" s="10"/>
      <c r="X37" s="10"/>
      <c r="Y37" s="10"/>
      <c r="Z37" s="10"/>
    </row>
    <row r="38" spans="1:26" ht="12.75" customHeight="1" x14ac:dyDescent="0.2">
      <c r="A38" s="28">
        <f t="shared" si="1"/>
        <v>0</v>
      </c>
      <c r="B38" s="29"/>
      <c r="C38" s="30"/>
      <c r="D38" s="31" t="e">
        <f t="shared" si="2"/>
        <v>#NAME?</v>
      </c>
      <c r="E38" s="32" t="e">
        <f t="shared" si="3"/>
        <v>#NAME?</v>
      </c>
      <c r="F38" s="33"/>
      <c r="G38" s="33"/>
      <c r="H38" s="34" t="e">
        <f>IF(DSSM!$D38&gt;0,ROUND(DSSM!$D38*100/DSSM!$F38,1),"")&amp;" -- "&amp;IF(DSSM!$E38&gt;0,ROUND(DSSM!$E38*100/DSSM!$G38,1),"")</f>
        <v>#NAME?</v>
      </c>
      <c r="I38" s="35" t="e">
        <f>IF(DSSM!$D38+DSSM!$E38&gt;0,"PS","-")</f>
        <v>#NAME?</v>
      </c>
      <c r="J38" s="10"/>
      <c r="K38" s="11"/>
      <c r="L38" s="10"/>
      <c r="M38" s="10"/>
      <c r="N38" s="10"/>
      <c r="O38" s="10"/>
      <c r="P38" s="10"/>
      <c r="Q38" s="10"/>
      <c r="R38" s="10"/>
      <c r="S38" s="10"/>
      <c r="T38" s="10"/>
      <c r="U38" s="10"/>
      <c r="V38" s="10"/>
      <c r="W38" s="10"/>
      <c r="X38" s="10"/>
      <c r="Y38" s="10"/>
      <c r="Z38" s="10"/>
    </row>
    <row r="39" spans="1:26" ht="12.75" customHeight="1" x14ac:dyDescent="0.2">
      <c r="A39" s="28">
        <f t="shared" si="1"/>
        <v>0</v>
      </c>
      <c r="B39" s="29"/>
      <c r="C39" s="30"/>
      <c r="D39" s="31" t="e">
        <f t="shared" si="2"/>
        <v>#NAME?</v>
      </c>
      <c r="E39" s="32" t="e">
        <f t="shared" si="3"/>
        <v>#NAME?</v>
      </c>
      <c r="F39" s="33"/>
      <c r="G39" s="33"/>
      <c r="H39" s="34" t="e">
        <f>IF(DSSM!$D39&gt;0,ROUND(DSSM!$D39*100/DSSM!$F39,1),"")&amp;" -- "&amp;IF(DSSM!$E39&gt;0,ROUND(DSSM!$E39*100/DSSM!$G39,1),"")</f>
        <v>#NAME?</v>
      </c>
      <c r="I39" s="35" t="e">
        <f>IF(DSSM!$D39+DSSM!$E39&gt;0,"PS","-")</f>
        <v>#NAME?</v>
      </c>
      <c r="J39" s="10"/>
      <c r="K39" s="11"/>
      <c r="L39" s="10"/>
      <c r="M39" s="10"/>
      <c r="N39" s="10"/>
      <c r="O39" s="10"/>
      <c r="P39" s="10"/>
      <c r="Q39" s="10"/>
      <c r="R39" s="10"/>
      <c r="S39" s="10"/>
      <c r="T39" s="10"/>
      <c r="U39" s="10"/>
      <c r="V39" s="10"/>
      <c r="W39" s="10"/>
      <c r="X39" s="10"/>
      <c r="Y39" s="10"/>
      <c r="Z39" s="10"/>
    </row>
    <row r="40" spans="1:26" ht="12.75" customHeight="1" x14ac:dyDescent="0.2">
      <c r="A40" s="28">
        <f t="shared" si="1"/>
        <v>0</v>
      </c>
      <c r="B40" s="29"/>
      <c r="C40" s="30"/>
      <c r="D40" s="31" t="e">
        <f t="shared" si="2"/>
        <v>#NAME?</v>
      </c>
      <c r="E40" s="32" t="e">
        <f t="shared" si="3"/>
        <v>#NAME?</v>
      </c>
      <c r="F40" s="33"/>
      <c r="G40" s="33"/>
      <c r="H40" s="34" t="e">
        <f>IF(DSSM!$D40&gt;0,ROUND(DSSM!$D40*100/DSSM!$F40,1),"")&amp;" -- "&amp;IF(DSSM!$E40&gt;0,ROUND(DSSM!$E40*100/DSSM!$G40,1),"")</f>
        <v>#NAME?</v>
      </c>
      <c r="I40" s="35" t="e">
        <f>IF(DSSM!$D40+DSSM!$E40&gt;0,"PS","-")</f>
        <v>#NAME?</v>
      </c>
      <c r="J40" s="10"/>
      <c r="K40" s="11"/>
      <c r="L40" s="10"/>
      <c r="M40" s="10"/>
      <c r="N40" s="10"/>
      <c r="O40" s="10"/>
      <c r="P40" s="10"/>
      <c r="Q40" s="10"/>
      <c r="R40" s="10"/>
      <c r="S40" s="10"/>
      <c r="T40" s="10"/>
      <c r="U40" s="10"/>
      <c r="V40" s="10"/>
      <c r="W40" s="10"/>
      <c r="X40" s="10"/>
      <c r="Y40" s="10"/>
      <c r="Z40" s="10"/>
    </row>
    <row r="41" spans="1:26" ht="12.75" customHeight="1" x14ac:dyDescent="0.2">
      <c r="A41" s="28">
        <f t="shared" si="1"/>
        <v>0</v>
      </c>
      <c r="B41" s="29"/>
      <c r="C41" s="30"/>
      <c r="D41" s="31" t="e">
        <f t="shared" si="2"/>
        <v>#NAME?</v>
      </c>
      <c r="E41" s="32" t="e">
        <f t="shared" si="3"/>
        <v>#NAME?</v>
      </c>
      <c r="F41" s="33"/>
      <c r="G41" s="33"/>
      <c r="H41" s="34" t="e">
        <f>IF(DSSM!$D41&gt;0,ROUND(DSSM!$D41*100/DSSM!$F41,1),"")&amp;" -- "&amp;IF(DSSM!$E41&gt;0,ROUND(DSSM!$E41*100/DSSM!$G41,1),"")</f>
        <v>#NAME?</v>
      </c>
      <c r="I41" s="35" t="e">
        <f>IF(DSSM!$D41+DSSM!$E41&gt;0,"PS","-")</f>
        <v>#NAME?</v>
      </c>
      <c r="J41" s="10"/>
      <c r="K41" s="11"/>
      <c r="L41" s="10"/>
      <c r="M41" s="10"/>
      <c r="N41" s="10"/>
      <c r="O41" s="10"/>
      <c r="P41" s="10"/>
      <c r="Q41" s="10"/>
      <c r="R41" s="10"/>
      <c r="S41" s="10"/>
      <c r="T41" s="10"/>
      <c r="U41" s="10"/>
      <c r="V41" s="10"/>
      <c r="W41" s="10"/>
      <c r="X41" s="10"/>
      <c r="Y41" s="10"/>
      <c r="Z41" s="10"/>
    </row>
    <row r="42" spans="1:26" ht="12.75" customHeight="1" x14ac:dyDescent="0.2">
      <c r="A42" s="28">
        <f t="shared" si="1"/>
        <v>0</v>
      </c>
      <c r="B42" s="29"/>
      <c r="C42" s="30"/>
      <c r="D42" s="31" t="e">
        <f t="shared" si="2"/>
        <v>#NAME?</v>
      </c>
      <c r="E42" s="32" t="e">
        <f t="shared" si="3"/>
        <v>#NAME?</v>
      </c>
      <c r="F42" s="33"/>
      <c r="G42" s="33"/>
      <c r="H42" s="34" t="e">
        <f>IF(DSSM!$D42&gt;0,ROUND(DSSM!$D42*100/DSSM!$F42,1),"")&amp;" -- "&amp;IF(DSSM!$E42&gt;0,ROUND(DSSM!$E42*100/DSSM!$G42,1),"")</f>
        <v>#NAME?</v>
      </c>
      <c r="I42" s="35" t="e">
        <f>IF(DSSM!$D42+DSSM!$E42&gt;0,"PS","-")</f>
        <v>#NAME?</v>
      </c>
      <c r="J42" s="10"/>
      <c r="K42" s="11"/>
      <c r="L42" s="10"/>
      <c r="M42" s="10"/>
      <c r="N42" s="10"/>
      <c r="O42" s="10"/>
      <c r="P42" s="10"/>
      <c r="Q42" s="10"/>
      <c r="R42" s="10"/>
      <c r="S42" s="10"/>
      <c r="T42" s="10"/>
      <c r="U42" s="10"/>
      <c r="V42" s="10"/>
      <c r="W42" s="10"/>
      <c r="X42" s="10"/>
      <c r="Y42" s="10"/>
      <c r="Z42" s="10"/>
    </row>
    <row r="43" spans="1:26" ht="12.75" customHeight="1" x14ac:dyDescent="0.2">
      <c r="A43" s="28">
        <f t="shared" si="1"/>
        <v>0</v>
      </c>
      <c r="B43" s="29"/>
      <c r="C43" s="30"/>
      <c r="D43" s="31" t="e">
        <f t="shared" si="2"/>
        <v>#NAME?</v>
      </c>
      <c r="E43" s="32" t="e">
        <f t="shared" si="3"/>
        <v>#NAME?</v>
      </c>
      <c r="F43" s="33"/>
      <c r="G43" s="33"/>
      <c r="H43" s="34" t="e">
        <f>IF(DSSM!$D43&gt;0,ROUND(DSSM!$D43*100/DSSM!$F43,1),"")&amp;" -- "&amp;IF(DSSM!$E43&gt;0,ROUND(DSSM!$E43*100/DSSM!$G43,1),"")</f>
        <v>#NAME?</v>
      </c>
      <c r="I43" s="35" t="e">
        <f>IF(DSSM!$D43+DSSM!$E43&gt;0,"PS","-")</f>
        <v>#NAME?</v>
      </c>
      <c r="J43" s="10"/>
      <c r="K43" s="11"/>
      <c r="L43" s="10"/>
      <c r="M43" s="10"/>
      <c r="N43" s="10"/>
      <c r="O43" s="10"/>
      <c r="P43" s="10"/>
      <c r="Q43" s="10"/>
      <c r="R43" s="10"/>
      <c r="S43" s="10"/>
      <c r="T43" s="10"/>
      <c r="U43" s="10"/>
      <c r="V43" s="10"/>
      <c r="W43" s="10"/>
      <c r="X43" s="10"/>
      <c r="Y43" s="10"/>
      <c r="Z43" s="10"/>
    </row>
    <row r="44" spans="1:26" ht="12.75" customHeight="1" x14ac:dyDescent="0.2">
      <c r="A44" s="28">
        <f t="shared" si="1"/>
        <v>0</v>
      </c>
      <c r="B44" s="29"/>
      <c r="C44" s="30"/>
      <c r="D44" s="31" t="e">
        <f t="shared" si="2"/>
        <v>#NAME?</v>
      </c>
      <c r="E44" s="32" t="e">
        <f t="shared" si="3"/>
        <v>#NAME?</v>
      </c>
      <c r="F44" s="33"/>
      <c r="G44" s="33"/>
      <c r="H44" s="34" t="e">
        <f>IF(DSSM!$D44&gt;0,ROUND(DSSM!$D44*100/DSSM!$F44,1),"")&amp;" -- "&amp;IF(DSSM!$E44&gt;0,ROUND(DSSM!$E44*100/DSSM!$G44,1),"")</f>
        <v>#NAME?</v>
      </c>
      <c r="I44" s="35" t="e">
        <f>IF(DSSM!$D44+DSSM!$E44&gt;0,"PS","-")</f>
        <v>#NAME?</v>
      </c>
      <c r="J44" s="10"/>
      <c r="K44" s="11"/>
      <c r="L44" s="10"/>
      <c r="M44" s="10"/>
      <c r="N44" s="10"/>
      <c r="O44" s="10"/>
      <c r="P44" s="10"/>
      <c r="Q44" s="10"/>
      <c r="R44" s="10"/>
      <c r="S44" s="10"/>
      <c r="T44" s="10"/>
      <c r="U44" s="10"/>
      <c r="V44" s="10"/>
      <c r="W44" s="10"/>
      <c r="X44" s="10"/>
      <c r="Y44" s="10"/>
      <c r="Z44" s="10"/>
    </row>
    <row r="45" spans="1:26" ht="12.75" customHeight="1" x14ac:dyDescent="0.2">
      <c r="A45" s="28">
        <f t="shared" si="1"/>
        <v>0</v>
      </c>
      <c r="B45" s="29"/>
      <c r="C45" s="30"/>
      <c r="D45" s="31" t="e">
        <f t="shared" si="2"/>
        <v>#NAME?</v>
      </c>
      <c r="E45" s="32" t="e">
        <f t="shared" si="3"/>
        <v>#NAME?</v>
      </c>
      <c r="F45" s="33"/>
      <c r="G45" s="33"/>
      <c r="H45" s="34" t="e">
        <f>IF(DSSM!$D45&gt;0,ROUND(DSSM!$D45*100/DSSM!$F45,1),"")&amp;" -- "&amp;IF(DSSM!$E45&gt;0,ROUND(DSSM!$E45*100/DSSM!$G45,1),"")</f>
        <v>#NAME?</v>
      </c>
      <c r="I45" s="35" t="e">
        <f>IF(DSSM!$D45+DSSM!$E45&gt;0,"PS","-")</f>
        <v>#NAME?</v>
      </c>
      <c r="J45" s="10"/>
      <c r="K45" s="11"/>
      <c r="L45" s="10"/>
      <c r="M45" s="10"/>
      <c r="N45" s="10"/>
      <c r="O45" s="10"/>
      <c r="P45" s="10"/>
      <c r="Q45" s="10"/>
      <c r="R45" s="10"/>
      <c r="S45" s="10"/>
      <c r="T45" s="10"/>
      <c r="U45" s="10"/>
      <c r="V45" s="10"/>
      <c r="W45" s="10"/>
      <c r="X45" s="10"/>
      <c r="Y45" s="10"/>
      <c r="Z45" s="10"/>
    </row>
    <row r="46" spans="1:26" ht="12.75" customHeight="1" x14ac:dyDescent="0.2">
      <c r="A46" s="28">
        <f t="shared" si="1"/>
        <v>0</v>
      </c>
      <c r="B46" s="29"/>
      <c r="C46" s="30"/>
      <c r="D46" s="31" t="e">
        <f t="shared" si="2"/>
        <v>#NAME?</v>
      </c>
      <c r="E46" s="32" t="e">
        <f t="shared" si="3"/>
        <v>#NAME?</v>
      </c>
      <c r="F46" s="33"/>
      <c r="G46" s="33"/>
      <c r="H46" s="34" t="e">
        <f>IF(DSSM!$D46&gt;0,ROUND(DSSM!$D46*100/DSSM!$F46,1),"")&amp;" -- "&amp;IF(DSSM!$E46&gt;0,ROUND(DSSM!$E46*100/DSSM!$G46,1),"")</f>
        <v>#NAME?</v>
      </c>
      <c r="I46" s="35" t="e">
        <f>IF(DSSM!$D46+DSSM!$E46&gt;0,"PS","-")</f>
        <v>#NAME?</v>
      </c>
      <c r="J46" s="10"/>
      <c r="K46" s="11"/>
      <c r="L46" s="10"/>
      <c r="M46" s="10"/>
      <c r="N46" s="10"/>
      <c r="O46" s="10"/>
      <c r="P46" s="10"/>
      <c r="Q46" s="10"/>
      <c r="R46" s="10"/>
      <c r="S46" s="10"/>
      <c r="T46" s="10"/>
      <c r="U46" s="10"/>
      <c r="V46" s="10"/>
      <c r="W46" s="10"/>
      <c r="X46" s="10"/>
      <c r="Y46" s="10"/>
      <c r="Z46" s="10"/>
    </row>
    <row r="47" spans="1:26" ht="12.75" customHeight="1" x14ac:dyDescent="0.2">
      <c r="A47" s="28">
        <f t="shared" si="1"/>
        <v>0</v>
      </c>
      <c r="B47" s="29"/>
      <c r="C47" s="30"/>
      <c r="D47" s="31" t="e">
        <f t="shared" si="2"/>
        <v>#NAME?</v>
      </c>
      <c r="E47" s="32" t="e">
        <f t="shared" si="3"/>
        <v>#NAME?</v>
      </c>
      <c r="F47" s="33"/>
      <c r="G47" s="33"/>
      <c r="H47" s="34" t="e">
        <f>IF(DSSM!$D47&gt;0,ROUND(DSSM!$D47*100/DSSM!$F47,1),"")&amp;" -- "&amp;IF(DSSM!$E47&gt;0,ROUND(DSSM!$E47*100/DSSM!$G47,1),"")</f>
        <v>#NAME?</v>
      </c>
      <c r="I47" s="35" t="e">
        <f>IF(DSSM!$D47+DSSM!$E47&gt;0,"PS","-")</f>
        <v>#NAME?</v>
      </c>
      <c r="J47" s="10"/>
      <c r="K47" s="11"/>
      <c r="L47" s="10"/>
      <c r="M47" s="10"/>
      <c r="N47" s="10"/>
      <c r="O47" s="10"/>
      <c r="P47" s="10"/>
      <c r="Q47" s="10"/>
      <c r="R47" s="10"/>
      <c r="S47" s="10"/>
      <c r="T47" s="10"/>
      <c r="U47" s="10"/>
      <c r="V47" s="10"/>
      <c r="W47" s="10"/>
      <c r="X47" s="10"/>
      <c r="Y47" s="10"/>
      <c r="Z47" s="10"/>
    </row>
    <row r="48" spans="1:26" ht="12.75" customHeight="1" x14ac:dyDescent="0.2">
      <c r="A48" s="28">
        <f t="shared" si="1"/>
        <v>0</v>
      </c>
      <c r="B48" s="29"/>
      <c r="C48" s="30"/>
      <c r="D48" s="31" t="e">
        <f t="shared" si="2"/>
        <v>#NAME?</v>
      </c>
      <c r="E48" s="32" t="e">
        <f t="shared" si="3"/>
        <v>#NAME?</v>
      </c>
      <c r="F48" s="33"/>
      <c r="G48" s="33"/>
      <c r="H48" s="34" t="e">
        <f>IF(DSSM!$D48&gt;0,ROUND(DSSM!$D48*100/DSSM!$F48,1),"")&amp;" -- "&amp;IF(DSSM!$E48&gt;0,ROUND(DSSM!$E48*100/DSSM!$G48,1),"")</f>
        <v>#NAME?</v>
      </c>
      <c r="I48" s="35" t="e">
        <f>IF(DSSM!$D48+DSSM!$E48&gt;0,"PS","-")</f>
        <v>#NAME?</v>
      </c>
      <c r="J48" s="10"/>
      <c r="K48" s="11"/>
      <c r="L48" s="10"/>
      <c r="M48" s="10"/>
      <c r="N48" s="10"/>
      <c r="O48" s="10"/>
      <c r="P48" s="10"/>
      <c r="Q48" s="10"/>
      <c r="R48" s="10"/>
      <c r="S48" s="10"/>
      <c r="T48" s="10"/>
      <c r="U48" s="10"/>
      <c r="V48" s="10"/>
      <c r="W48" s="10"/>
      <c r="X48" s="10"/>
      <c r="Y48" s="10"/>
      <c r="Z48" s="10"/>
    </row>
    <row r="49" spans="1:26" ht="12.75" customHeight="1" x14ac:dyDescent="0.2">
      <c r="A49" s="28">
        <f t="shared" si="1"/>
        <v>0</v>
      </c>
      <c r="B49" s="29"/>
      <c r="C49" s="30"/>
      <c r="D49" s="31" t="e">
        <f t="shared" si="2"/>
        <v>#NAME?</v>
      </c>
      <c r="E49" s="32" t="e">
        <f t="shared" si="3"/>
        <v>#NAME?</v>
      </c>
      <c r="F49" s="33"/>
      <c r="G49" s="33"/>
      <c r="H49" s="34" t="e">
        <f>IF(DSSM!$D49&gt;0,ROUND(DSSM!$D49*100/DSSM!$F49,1),"")&amp;" -- "&amp;IF(DSSM!$E49&gt;0,ROUND(DSSM!$E49*100/DSSM!$G49,1),"")</f>
        <v>#NAME?</v>
      </c>
      <c r="I49" s="35" t="e">
        <f>IF(DSSM!$D49+DSSM!$E49&gt;0,"PS","-")</f>
        <v>#NAME?</v>
      </c>
      <c r="J49" s="10"/>
      <c r="K49" s="11"/>
      <c r="L49" s="10"/>
      <c r="M49" s="10"/>
      <c r="N49" s="10"/>
      <c r="O49" s="10"/>
      <c r="P49" s="10"/>
      <c r="Q49" s="10"/>
      <c r="R49" s="10"/>
      <c r="S49" s="10"/>
      <c r="T49" s="10"/>
      <c r="U49" s="10"/>
      <c r="V49" s="10"/>
      <c r="W49" s="10"/>
      <c r="X49" s="10"/>
      <c r="Y49" s="10"/>
      <c r="Z49" s="10"/>
    </row>
    <row r="50" spans="1:26" ht="12.75" customHeight="1" x14ac:dyDescent="0.2">
      <c r="A50" s="28">
        <f t="shared" si="1"/>
        <v>0</v>
      </c>
      <c r="B50" s="29"/>
      <c r="C50" s="30"/>
      <c r="D50" s="31" t="e">
        <f t="shared" si="2"/>
        <v>#NAME?</v>
      </c>
      <c r="E50" s="32" t="e">
        <f t="shared" si="3"/>
        <v>#NAME?</v>
      </c>
      <c r="F50" s="33"/>
      <c r="G50" s="33"/>
      <c r="H50" s="34" t="e">
        <f>IF(DSSM!$D50&gt;0,ROUND(DSSM!$D50*100/DSSM!$F50,1),"")&amp;" -- "&amp;IF(DSSM!$E50&gt;0,ROUND(DSSM!$E50*100/DSSM!$G50,1),"")</f>
        <v>#NAME?</v>
      </c>
      <c r="I50" s="35" t="e">
        <f>IF(DSSM!$D50+DSSM!$E50&gt;0,"PS","-")</f>
        <v>#NAME?</v>
      </c>
      <c r="J50" s="10"/>
      <c r="K50" s="11"/>
      <c r="L50" s="10"/>
      <c r="M50" s="10"/>
      <c r="N50" s="10"/>
      <c r="O50" s="10"/>
      <c r="P50" s="10"/>
      <c r="Q50" s="10"/>
      <c r="R50" s="10"/>
      <c r="S50" s="10"/>
      <c r="T50" s="10"/>
      <c r="U50" s="10"/>
      <c r="V50" s="10"/>
      <c r="W50" s="10"/>
      <c r="X50" s="10"/>
      <c r="Y50" s="10"/>
      <c r="Z50" s="10"/>
    </row>
    <row r="51" spans="1:26" ht="12.75" customHeight="1" x14ac:dyDescent="0.2">
      <c r="A51" s="28">
        <f t="shared" si="1"/>
        <v>0</v>
      </c>
      <c r="B51" s="29"/>
      <c r="C51" s="30"/>
      <c r="D51" s="31" t="e">
        <f t="shared" si="2"/>
        <v>#NAME?</v>
      </c>
      <c r="E51" s="32" t="e">
        <f t="shared" si="3"/>
        <v>#NAME?</v>
      </c>
      <c r="F51" s="33"/>
      <c r="G51" s="33"/>
      <c r="H51" s="34" t="e">
        <f>IF(DSSM!$D51&gt;0,ROUND(DSSM!$D51*100/DSSM!$F51,1),"")&amp;" -- "&amp;IF(DSSM!$E51&gt;0,ROUND(DSSM!$E51*100/DSSM!$G51,1),"")</f>
        <v>#NAME?</v>
      </c>
      <c r="I51" s="35" t="e">
        <f>IF(DSSM!$D51+DSSM!$E51&gt;0,"PS","-")</f>
        <v>#NAME?</v>
      </c>
      <c r="J51" s="10"/>
      <c r="K51" s="11"/>
      <c r="L51" s="10"/>
      <c r="M51" s="10"/>
      <c r="N51" s="10"/>
      <c r="O51" s="10"/>
      <c r="P51" s="10"/>
      <c r="Q51" s="10"/>
      <c r="R51" s="10"/>
      <c r="S51" s="10"/>
      <c r="T51" s="10"/>
      <c r="U51" s="10"/>
      <c r="V51" s="10"/>
      <c r="W51" s="10"/>
      <c r="X51" s="10"/>
      <c r="Y51" s="10"/>
      <c r="Z51" s="10"/>
    </row>
    <row r="52" spans="1:26" ht="12.75" customHeight="1" x14ac:dyDescent="0.2">
      <c r="A52" s="28">
        <f t="shared" si="1"/>
        <v>0</v>
      </c>
      <c r="B52" s="29"/>
      <c r="C52" s="30"/>
      <c r="D52" s="31" t="e">
        <f t="shared" si="2"/>
        <v>#NAME?</v>
      </c>
      <c r="E52" s="32" t="e">
        <f t="shared" si="3"/>
        <v>#NAME?</v>
      </c>
      <c r="F52" s="33"/>
      <c r="G52" s="33"/>
      <c r="H52" s="34" t="e">
        <f>IF(DSSM!$D52&gt;0,ROUND(DSSM!$D52*100/DSSM!$F52,1),"")&amp;" -- "&amp;IF(DSSM!$E52&gt;0,ROUND(DSSM!$E52*100/DSSM!$G52,1),"")</f>
        <v>#NAME?</v>
      </c>
      <c r="I52" s="35" t="e">
        <f>IF(DSSM!$D52+DSSM!$E52&gt;0,"PS","-")</f>
        <v>#NAME?</v>
      </c>
      <c r="J52" s="10"/>
      <c r="K52" s="11"/>
      <c r="L52" s="10"/>
      <c r="M52" s="10"/>
      <c r="N52" s="10"/>
      <c r="O52" s="10"/>
      <c r="P52" s="10"/>
      <c r="Q52" s="10"/>
      <c r="R52" s="10"/>
      <c r="S52" s="10"/>
      <c r="T52" s="10"/>
      <c r="U52" s="10"/>
      <c r="V52" s="10"/>
      <c r="W52" s="10"/>
      <c r="X52" s="10"/>
      <c r="Y52" s="10"/>
      <c r="Z52" s="10"/>
    </row>
    <row r="53" spans="1:26" ht="12.75" customHeight="1" x14ac:dyDescent="0.2">
      <c r="A53" s="28">
        <f t="shared" si="1"/>
        <v>0</v>
      </c>
      <c r="B53" s="29"/>
      <c r="C53" s="30"/>
      <c r="D53" s="31" t="e">
        <f t="shared" si="2"/>
        <v>#NAME?</v>
      </c>
      <c r="E53" s="32" t="e">
        <f t="shared" si="3"/>
        <v>#NAME?</v>
      </c>
      <c r="F53" s="33"/>
      <c r="G53" s="33"/>
      <c r="H53" s="34" t="e">
        <f>IF(DSSM!$D53&gt;0,ROUND(DSSM!$D53*100/DSSM!$F53,1),"")&amp;" -- "&amp;IF(DSSM!$E53&gt;0,ROUND(DSSM!$E53*100/DSSM!$G53,1),"")</f>
        <v>#NAME?</v>
      </c>
      <c r="I53" s="35" t="e">
        <f>IF(DSSM!$D53+DSSM!$E53&gt;0,"PS","-")</f>
        <v>#NAME?</v>
      </c>
      <c r="J53" s="10"/>
      <c r="K53" s="11"/>
      <c r="L53" s="10"/>
      <c r="M53" s="10"/>
      <c r="N53" s="10"/>
      <c r="O53" s="10"/>
      <c r="P53" s="10"/>
      <c r="Q53" s="10"/>
      <c r="R53" s="10"/>
      <c r="S53" s="10"/>
      <c r="T53" s="10"/>
      <c r="U53" s="10"/>
      <c r="V53" s="10"/>
      <c r="W53" s="10"/>
      <c r="X53" s="10"/>
      <c r="Y53" s="10"/>
      <c r="Z53" s="10"/>
    </row>
    <row r="54" spans="1:26" ht="12.75" customHeight="1" x14ac:dyDescent="0.2">
      <c r="A54" s="28">
        <f t="shared" si="1"/>
        <v>0</v>
      </c>
      <c r="B54" s="29"/>
      <c r="C54" s="30"/>
      <c r="D54" s="31" t="e">
        <f t="shared" si="2"/>
        <v>#NAME?</v>
      </c>
      <c r="E54" s="32" t="e">
        <f t="shared" si="3"/>
        <v>#NAME?</v>
      </c>
      <c r="F54" s="33"/>
      <c r="G54" s="33"/>
      <c r="H54" s="34" t="e">
        <f>IF(DSSM!$D54&gt;0,ROUND(DSSM!$D54*100/DSSM!$F54,1),"")&amp;" -- "&amp;IF(DSSM!$E54&gt;0,ROUND(DSSM!$E54*100/DSSM!$G54,1),"")</f>
        <v>#NAME?</v>
      </c>
      <c r="I54" s="35" t="e">
        <f>IF(DSSM!$D54+DSSM!$E54&gt;0,"PS","-")</f>
        <v>#NAME?</v>
      </c>
      <c r="J54" s="10"/>
      <c r="K54" s="11"/>
      <c r="L54" s="10"/>
      <c r="M54" s="10"/>
      <c r="N54" s="10"/>
      <c r="O54" s="10"/>
      <c r="P54" s="10"/>
      <c r="Q54" s="10"/>
      <c r="R54" s="10"/>
      <c r="S54" s="10"/>
      <c r="T54" s="10"/>
      <c r="U54" s="10"/>
      <c r="V54" s="10"/>
      <c r="W54" s="10"/>
      <c r="X54" s="10"/>
      <c r="Y54" s="10"/>
      <c r="Z54" s="10"/>
    </row>
    <row r="55" spans="1:26" ht="12.75" customHeight="1" x14ac:dyDescent="0.2">
      <c r="A55" s="28">
        <f t="shared" si="1"/>
        <v>0</v>
      </c>
      <c r="B55" s="29"/>
      <c r="C55" s="30"/>
      <c r="D55" s="31" t="e">
        <f t="shared" si="2"/>
        <v>#NAME?</v>
      </c>
      <c r="E55" s="32" t="e">
        <f t="shared" si="3"/>
        <v>#NAME?</v>
      </c>
      <c r="F55" s="33"/>
      <c r="G55" s="33"/>
      <c r="H55" s="34" t="e">
        <f>IF(DSSM!$D55&gt;0,ROUND(DSSM!$D55*100/DSSM!$F55,1),"")&amp;" -- "&amp;IF(DSSM!$E55&gt;0,ROUND(DSSM!$E55*100/DSSM!$G55,1),"")</f>
        <v>#NAME?</v>
      </c>
      <c r="I55" s="35" t="e">
        <f>IF(DSSM!$D55+DSSM!$E55&gt;0,"PS","-")</f>
        <v>#NAME?</v>
      </c>
      <c r="J55" s="10"/>
      <c r="K55" s="11"/>
      <c r="L55" s="10"/>
      <c r="M55" s="10"/>
      <c r="N55" s="10"/>
      <c r="O55" s="10"/>
      <c r="P55" s="10"/>
      <c r="Q55" s="10"/>
      <c r="R55" s="10"/>
      <c r="S55" s="10"/>
      <c r="T55" s="10"/>
      <c r="U55" s="10"/>
      <c r="V55" s="10"/>
      <c r="W55" s="10"/>
      <c r="X55" s="10"/>
      <c r="Y55" s="10"/>
      <c r="Z55" s="10"/>
    </row>
    <row r="56" spans="1:26" ht="12.75" customHeight="1" x14ac:dyDescent="0.2">
      <c r="A56" s="28">
        <f t="shared" si="1"/>
        <v>0</v>
      </c>
      <c r="B56" s="29"/>
      <c r="C56" s="30"/>
      <c r="D56" s="31" t="e">
        <f t="shared" si="2"/>
        <v>#NAME?</v>
      </c>
      <c r="E56" s="32" t="e">
        <f t="shared" si="3"/>
        <v>#NAME?</v>
      </c>
      <c r="F56" s="33"/>
      <c r="G56" s="33"/>
      <c r="H56" s="34" t="e">
        <f>IF(DSSM!$D56&gt;0,ROUND(DSSM!$D56*100/DSSM!$F56,1),"")&amp;" -- "&amp;IF(DSSM!$E56&gt;0,ROUND(DSSM!$E56*100/DSSM!$G56,1),"")</f>
        <v>#NAME?</v>
      </c>
      <c r="I56" s="35" t="e">
        <f>IF(DSSM!$D56+DSSM!$E56&gt;0,"PS","-")</f>
        <v>#NAME?</v>
      </c>
      <c r="J56" s="10"/>
      <c r="K56" s="11"/>
      <c r="L56" s="10"/>
      <c r="M56" s="10"/>
      <c r="N56" s="10"/>
      <c r="O56" s="10"/>
      <c r="P56" s="10"/>
      <c r="Q56" s="10"/>
      <c r="R56" s="10"/>
      <c r="S56" s="10"/>
      <c r="T56" s="10"/>
      <c r="U56" s="10"/>
      <c r="V56" s="10"/>
      <c r="W56" s="10"/>
      <c r="X56" s="10"/>
      <c r="Y56" s="10"/>
      <c r="Z56" s="10"/>
    </row>
    <row r="57" spans="1:26" ht="12.75" customHeight="1" x14ac:dyDescent="0.2">
      <c r="A57" s="28">
        <f t="shared" si="1"/>
        <v>0</v>
      </c>
      <c r="B57" s="29"/>
      <c r="C57" s="30"/>
      <c r="D57" s="31" t="e">
        <f t="shared" si="2"/>
        <v>#NAME?</v>
      </c>
      <c r="E57" s="32" t="e">
        <f t="shared" si="3"/>
        <v>#NAME?</v>
      </c>
      <c r="F57" s="33"/>
      <c r="G57" s="33"/>
      <c r="H57" s="34" t="e">
        <f>IF(DSSM!$D57&gt;0,ROUND(DSSM!$D57*100/DSSM!$F57,1),"")&amp;" -- "&amp;IF(DSSM!$E57&gt;0,ROUND(DSSM!$E57*100/DSSM!$G57,1),"")</f>
        <v>#NAME?</v>
      </c>
      <c r="I57" s="35" t="e">
        <f>IF(DSSM!$D57+DSSM!$E57&gt;0,"PS","-")</f>
        <v>#NAME?</v>
      </c>
      <c r="J57" s="10"/>
      <c r="K57" s="11"/>
      <c r="L57" s="10"/>
      <c r="M57" s="10"/>
      <c r="N57" s="10"/>
      <c r="O57" s="10"/>
      <c r="P57" s="10"/>
      <c r="Q57" s="10"/>
      <c r="R57" s="10"/>
      <c r="S57" s="10"/>
      <c r="T57" s="10"/>
      <c r="U57" s="10"/>
      <c r="V57" s="10"/>
      <c r="W57" s="10"/>
      <c r="X57" s="10"/>
      <c r="Y57" s="10"/>
      <c r="Z57" s="10"/>
    </row>
    <row r="58" spans="1:26" ht="12.75" customHeight="1" x14ac:dyDescent="0.2">
      <c r="A58" s="28">
        <f t="shared" si="1"/>
        <v>0</v>
      </c>
      <c r="B58" s="29"/>
      <c r="C58" s="30"/>
      <c r="D58" s="31" t="e">
        <f t="shared" si="2"/>
        <v>#NAME?</v>
      </c>
      <c r="E58" s="32" t="e">
        <f t="shared" si="3"/>
        <v>#NAME?</v>
      </c>
      <c r="F58" s="33"/>
      <c r="G58" s="33"/>
      <c r="H58" s="34" t="e">
        <f>IF(DSSM!$D58&gt;0,ROUND(DSSM!$D58*100/DSSM!$F58,1),"")&amp;" -- "&amp;IF(DSSM!$E58&gt;0,ROUND(DSSM!$E58*100/DSSM!$G58,1),"")</f>
        <v>#NAME?</v>
      </c>
      <c r="I58" s="35" t="e">
        <f>IF(DSSM!$D58+DSSM!$E58&gt;0,"PS","-")</f>
        <v>#NAME?</v>
      </c>
      <c r="J58" s="10"/>
      <c r="K58" s="11"/>
      <c r="L58" s="10"/>
      <c r="M58" s="10"/>
      <c r="N58" s="10"/>
      <c r="O58" s="10"/>
      <c r="P58" s="10"/>
      <c r="Q58" s="10"/>
      <c r="R58" s="10"/>
      <c r="S58" s="10"/>
      <c r="T58" s="10"/>
      <c r="U58" s="10"/>
      <c r="V58" s="10"/>
      <c r="W58" s="10"/>
      <c r="X58" s="10"/>
      <c r="Y58" s="10"/>
      <c r="Z58" s="10"/>
    </row>
    <row r="59" spans="1:26" ht="12.75" customHeight="1" x14ac:dyDescent="0.2">
      <c r="A59" s="28">
        <f t="shared" si="1"/>
        <v>0</v>
      </c>
      <c r="B59" s="29"/>
      <c r="C59" s="30"/>
      <c r="D59" s="31" t="e">
        <f t="shared" si="2"/>
        <v>#NAME?</v>
      </c>
      <c r="E59" s="32" t="e">
        <f t="shared" si="3"/>
        <v>#NAME?</v>
      </c>
      <c r="F59" s="33"/>
      <c r="G59" s="33"/>
      <c r="H59" s="34" t="e">
        <f>IF(DSSM!$D59&gt;0,ROUND(DSSM!$D59*100/DSSM!$F59,1),"")&amp;" -- "&amp;IF(DSSM!$E59&gt;0,ROUND(DSSM!$E59*100/DSSM!$G59,1),"")</f>
        <v>#NAME?</v>
      </c>
      <c r="I59" s="35" t="e">
        <f>IF(DSSM!$D59+DSSM!$E59&gt;0,"PS","-")</f>
        <v>#NAME?</v>
      </c>
      <c r="J59" s="10"/>
      <c r="K59" s="11"/>
      <c r="L59" s="10"/>
      <c r="M59" s="10"/>
      <c r="N59" s="10"/>
      <c r="O59" s="10"/>
      <c r="P59" s="10"/>
      <c r="Q59" s="10"/>
      <c r="R59" s="10"/>
      <c r="S59" s="10"/>
      <c r="T59" s="10"/>
      <c r="U59" s="10"/>
      <c r="V59" s="10"/>
      <c r="W59" s="10"/>
      <c r="X59" s="10"/>
      <c r="Y59" s="10"/>
      <c r="Z59" s="10"/>
    </row>
    <row r="60" spans="1:26" ht="12.75" customHeight="1" x14ac:dyDescent="0.2">
      <c r="A60" s="28">
        <f t="shared" si="1"/>
        <v>0</v>
      </c>
      <c r="B60" s="29"/>
      <c r="C60" s="30"/>
      <c r="D60" s="31" t="e">
        <f t="shared" si="2"/>
        <v>#NAME?</v>
      </c>
      <c r="E60" s="32" t="e">
        <f t="shared" si="3"/>
        <v>#NAME?</v>
      </c>
      <c r="F60" s="33"/>
      <c r="G60" s="33"/>
      <c r="H60" s="34" t="e">
        <f>IF(DSSM!$D60&gt;0,ROUND(DSSM!$D60*100/DSSM!$F60,1),"")&amp;" -- "&amp;IF(DSSM!$E60&gt;0,ROUND(DSSM!$E60*100/DSSM!$G60,1),"")</f>
        <v>#NAME?</v>
      </c>
      <c r="I60" s="35" t="e">
        <f>IF(DSSM!$D60+DSSM!$E60&gt;0,"PS","-")</f>
        <v>#NAME?</v>
      </c>
      <c r="J60" s="10"/>
      <c r="K60" s="11"/>
      <c r="L60" s="10"/>
      <c r="M60" s="10"/>
      <c r="N60" s="10"/>
      <c r="O60" s="10"/>
      <c r="P60" s="10"/>
      <c r="Q60" s="10"/>
      <c r="R60" s="10"/>
      <c r="S60" s="10"/>
      <c r="T60" s="10"/>
      <c r="U60" s="10"/>
      <c r="V60" s="10"/>
      <c r="W60" s="10"/>
      <c r="X60" s="10"/>
      <c r="Y60" s="10"/>
      <c r="Z60" s="10"/>
    </row>
    <row r="61" spans="1:26" ht="12.75" customHeight="1" x14ac:dyDescent="0.2">
      <c r="A61" s="28">
        <f t="shared" si="1"/>
        <v>0</v>
      </c>
      <c r="B61" s="29"/>
      <c r="C61" s="30"/>
      <c r="D61" s="31" t="e">
        <f t="shared" si="2"/>
        <v>#NAME?</v>
      </c>
      <c r="E61" s="32" t="e">
        <f t="shared" si="3"/>
        <v>#NAME?</v>
      </c>
      <c r="F61" s="33"/>
      <c r="G61" s="33"/>
      <c r="H61" s="34" t="e">
        <f>IF(DSSM!$D61&gt;0,ROUND(DSSM!$D61*100/DSSM!$F61,1),"")&amp;" -- "&amp;IF(DSSM!$E61&gt;0,ROUND(DSSM!$E61*100/DSSM!$G61,1),"")</f>
        <v>#NAME?</v>
      </c>
      <c r="I61" s="35" t="e">
        <f>IF(DSSM!$D61+DSSM!$E61&gt;0,"PS","-")</f>
        <v>#NAME?</v>
      </c>
      <c r="J61" s="10"/>
      <c r="K61" s="11"/>
      <c r="L61" s="10"/>
      <c r="M61" s="10"/>
      <c r="N61" s="10"/>
      <c r="O61" s="10"/>
      <c r="P61" s="10"/>
      <c r="Q61" s="10"/>
      <c r="R61" s="10"/>
      <c r="S61" s="10"/>
      <c r="T61" s="10"/>
      <c r="U61" s="10"/>
      <c r="V61" s="10"/>
      <c r="W61" s="10"/>
      <c r="X61" s="10"/>
      <c r="Y61" s="10"/>
      <c r="Z61" s="10"/>
    </row>
    <row r="62" spans="1:26" ht="12.75" customHeight="1" x14ac:dyDescent="0.2">
      <c r="A62" s="28">
        <f t="shared" si="1"/>
        <v>0</v>
      </c>
      <c r="B62" s="29"/>
      <c r="C62" s="30"/>
      <c r="D62" s="31" t="e">
        <f t="shared" si="2"/>
        <v>#NAME?</v>
      </c>
      <c r="E62" s="32" t="e">
        <f t="shared" si="3"/>
        <v>#NAME?</v>
      </c>
      <c r="F62" s="33"/>
      <c r="G62" s="33"/>
      <c r="H62" s="34" t="e">
        <f>IF(DSSM!$D62&gt;0,ROUND(DSSM!$D62*100/DSSM!$F62,1),"")&amp;" -- "&amp;IF(DSSM!$E62&gt;0,ROUND(DSSM!$E62*100/DSSM!$G62,1),"")</f>
        <v>#NAME?</v>
      </c>
      <c r="I62" s="35" t="e">
        <f>IF(DSSM!$D62+DSSM!$E62&gt;0,"PS","-")</f>
        <v>#NAME?</v>
      </c>
      <c r="J62" s="10"/>
      <c r="K62" s="11"/>
      <c r="L62" s="10"/>
      <c r="M62" s="10"/>
      <c r="N62" s="10"/>
      <c r="O62" s="10"/>
      <c r="P62" s="10"/>
      <c r="Q62" s="10"/>
      <c r="R62" s="10"/>
      <c r="S62" s="10"/>
      <c r="T62" s="10"/>
      <c r="U62" s="10"/>
      <c r="V62" s="10"/>
      <c r="W62" s="10"/>
      <c r="X62" s="10"/>
      <c r="Y62" s="10"/>
      <c r="Z62" s="10"/>
    </row>
    <row r="63" spans="1:26" ht="12.75" customHeight="1" x14ac:dyDescent="0.2">
      <c r="A63" s="28">
        <f t="shared" si="1"/>
        <v>0</v>
      </c>
      <c r="B63" s="29"/>
      <c r="C63" s="30"/>
      <c r="D63" s="31" t="e">
        <f t="shared" si="2"/>
        <v>#NAME?</v>
      </c>
      <c r="E63" s="32" t="e">
        <f t="shared" si="3"/>
        <v>#NAME?</v>
      </c>
      <c r="F63" s="33"/>
      <c r="G63" s="33"/>
      <c r="H63" s="34" t="e">
        <f>IF(DSSM!$D63&gt;0,ROUND(DSSM!$D63*100/DSSM!$F63,1),"")&amp;" -- "&amp;IF(DSSM!$E63&gt;0,ROUND(DSSM!$E63*100/DSSM!$G63,1),"")</f>
        <v>#NAME?</v>
      </c>
      <c r="I63" s="35" t="e">
        <f>IF(DSSM!$D63+DSSM!$E63&gt;0,"PS","-")</f>
        <v>#NAME?</v>
      </c>
      <c r="J63" s="10"/>
      <c r="K63" s="11"/>
      <c r="L63" s="10"/>
      <c r="M63" s="10"/>
      <c r="N63" s="10"/>
      <c r="O63" s="10"/>
      <c r="P63" s="10"/>
      <c r="Q63" s="10"/>
      <c r="R63" s="10"/>
      <c r="S63" s="10"/>
      <c r="T63" s="10"/>
      <c r="U63" s="10"/>
      <c r="V63" s="10"/>
      <c r="W63" s="10"/>
      <c r="X63" s="10"/>
      <c r="Y63" s="10"/>
      <c r="Z63" s="10"/>
    </row>
    <row r="64" spans="1:26" ht="12.75" customHeight="1" x14ac:dyDescent="0.2">
      <c r="A64" s="28">
        <f t="shared" si="1"/>
        <v>0</v>
      </c>
      <c r="B64" s="29"/>
      <c r="C64" s="30"/>
      <c r="D64" s="31" t="e">
        <f t="shared" si="2"/>
        <v>#NAME?</v>
      </c>
      <c r="E64" s="32" t="e">
        <f t="shared" si="3"/>
        <v>#NAME?</v>
      </c>
      <c r="F64" s="33"/>
      <c r="G64" s="33"/>
      <c r="H64" s="34" t="e">
        <f>IF(DSSM!$D64&gt;0,ROUND(DSSM!$D64*100/DSSM!$F64,1),"")&amp;" -- "&amp;IF(DSSM!$E64&gt;0,ROUND(DSSM!$E64*100/DSSM!$G64,1),"")</f>
        <v>#NAME?</v>
      </c>
      <c r="I64" s="35" t="e">
        <f>IF(DSSM!$D64+DSSM!$E64&gt;0,"PS","-")</f>
        <v>#NAME?</v>
      </c>
      <c r="J64" s="10"/>
      <c r="K64" s="11"/>
      <c r="L64" s="10"/>
      <c r="M64" s="10"/>
      <c r="N64" s="10"/>
      <c r="O64" s="10"/>
      <c r="P64" s="10"/>
      <c r="Q64" s="10"/>
      <c r="R64" s="10"/>
      <c r="S64" s="10"/>
      <c r="T64" s="10"/>
      <c r="U64" s="10"/>
      <c r="V64" s="10"/>
      <c r="W64" s="10"/>
      <c r="X64" s="10"/>
      <c r="Y64" s="10"/>
      <c r="Z64" s="10"/>
    </row>
    <row r="65" spans="1:26" ht="12.75" customHeight="1" x14ac:dyDescent="0.2">
      <c r="A65" s="28">
        <f t="shared" si="1"/>
        <v>0</v>
      </c>
      <c r="B65" s="29"/>
      <c r="C65" s="30"/>
      <c r="D65" s="31" t="e">
        <f t="shared" si="2"/>
        <v>#NAME?</v>
      </c>
      <c r="E65" s="32" t="e">
        <f t="shared" si="3"/>
        <v>#NAME?</v>
      </c>
      <c r="F65" s="33"/>
      <c r="G65" s="33"/>
      <c r="H65" s="34" t="e">
        <f>IF(DSSM!$D65&gt;0,ROUND(DSSM!$D65*100/DSSM!$F65,1),"")&amp;" -- "&amp;IF(DSSM!$E65&gt;0,ROUND(DSSM!$E65*100/DSSM!$G65,1),"")</f>
        <v>#NAME?</v>
      </c>
      <c r="I65" s="35" t="e">
        <f>IF(DSSM!$D65+DSSM!$E65&gt;0,"PS","-")</f>
        <v>#NAME?</v>
      </c>
      <c r="J65" s="10"/>
      <c r="K65" s="11"/>
      <c r="L65" s="10"/>
      <c r="M65" s="10"/>
      <c r="N65" s="10"/>
      <c r="O65" s="10"/>
      <c r="P65" s="10"/>
      <c r="Q65" s="10"/>
      <c r="R65" s="10"/>
      <c r="S65" s="10"/>
      <c r="T65" s="10"/>
      <c r="U65" s="10"/>
      <c r="V65" s="10"/>
      <c r="W65" s="10"/>
      <c r="X65" s="10"/>
      <c r="Y65" s="10"/>
      <c r="Z65" s="10"/>
    </row>
    <row r="66" spans="1:26" ht="12.75" customHeight="1" x14ac:dyDescent="0.2">
      <c r="A66" s="28">
        <f t="shared" si="1"/>
        <v>0</v>
      </c>
      <c r="B66" s="29"/>
      <c r="C66" s="30"/>
      <c r="D66" s="31" t="e">
        <f t="shared" si="2"/>
        <v>#NAME?</v>
      </c>
      <c r="E66" s="32" t="e">
        <f t="shared" si="3"/>
        <v>#NAME?</v>
      </c>
      <c r="F66" s="33"/>
      <c r="G66" s="33"/>
      <c r="H66" s="34" t="e">
        <f>IF(DSSM!$D66&gt;0,ROUND(DSSM!$D66*100/DSSM!$F66,1),"")&amp;" -- "&amp;IF(DSSM!$E66&gt;0,ROUND(DSSM!$E66*100/DSSM!$G66,1),"")</f>
        <v>#NAME?</v>
      </c>
      <c r="I66" s="35" t="e">
        <f>IF(DSSM!$D66+DSSM!$E66&gt;0,"PS","-")</f>
        <v>#NAME?</v>
      </c>
      <c r="J66" s="10"/>
      <c r="K66" s="11"/>
      <c r="L66" s="10"/>
      <c r="M66" s="10"/>
      <c r="N66" s="10"/>
      <c r="O66" s="10"/>
      <c r="P66" s="10"/>
      <c r="Q66" s="10"/>
      <c r="R66" s="10"/>
      <c r="S66" s="10"/>
      <c r="T66" s="10"/>
      <c r="U66" s="10"/>
      <c r="V66" s="10"/>
      <c r="W66" s="10"/>
      <c r="X66" s="10"/>
      <c r="Y66" s="10"/>
      <c r="Z66" s="10"/>
    </row>
    <row r="67" spans="1:26" ht="12.75" customHeight="1" x14ac:dyDescent="0.2">
      <c r="A67" s="28">
        <f t="shared" si="1"/>
        <v>0</v>
      </c>
      <c r="B67" s="29"/>
      <c r="C67" s="30"/>
      <c r="D67" s="31" t="e">
        <f t="shared" si="2"/>
        <v>#NAME?</v>
      </c>
      <c r="E67" s="32" t="e">
        <f t="shared" si="3"/>
        <v>#NAME?</v>
      </c>
      <c r="F67" s="33"/>
      <c r="G67" s="33"/>
      <c r="H67" s="34" t="e">
        <f>IF(DSSM!$D67&gt;0,ROUND(DSSM!$D67*100/DSSM!$F67,1),"")&amp;" -- "&amp;IF(DSSM!$E67&gt;0,ROUND(DSSM!$E67*100/DSSM!$G67,1),"")</f>
        <v>#NAME?</v>
      </c>
      <c r="I67" s="35" t="e">
        <f>IF(DSSM!$D67+DSSM!$E67&gt;0,"PS","-")</f>
        <v>#NAME?</v>
      </c>
      <c r="J67" s="10"/>
      <c r="K67" s="11"/>
      <c r="L67" s="10"/>
      <c r="M67" s="10"/>
      <c r="N67" s="10"/>
      <c r="O67" s="10"/>
      <c r="P67" s="10"/>
      <c r="Q67" s="10"/>
      <c r="R67" s="10"/>
      <c r="S67" s="10"/>
      <c r="T67" s="10"/>
      <c r="U67" s="10"/>
      <c r="V67" s="10"/>
      <c r="W67" s="10"/>
      <c r="X67" s="10"/>
      <c r="Y67" s="10"/>
      <c r="Z67" s="10"/>
    </row>
    <row r="68" spans="1:26" ht="12.75" customHeight="1" x14ac:dyDescent="0.2">
      <c r="A68" s="28">
        <f t="shared" si="1"/>
        <v>0</v>
      </c>
      <c r="B68" s="29"/>
      <c r="C68" s="30"/>
      <c r="D68" s="31" t="e">
        <f t="shared" si="2"/>
        <v>#NAME?</v>
      </c>
      <c r="E68" s="32" t="e">
        <f t="shared" si="3"/>
        <v>#NAME?</v>
      </c>
      <c r="F68" s="33"/>
      <c r="G68" s="33"/>
      <c r="H68" s="34" t="e">
        <f>IF(DSSM!$D68&gt;0,ROUND(DSSM!$D68*100/DSSM!$F68,1),"")&amp;" -- "&amp;IF(DSSM!$E68&gt;0,ROUND(DSSM!$E68*100/DSSM!$G68,1),"")</f>
        <v>#NAME?</v>
      </c>
      <c r="I68" s="35" t="e">
        <f>IF(DSSM!$D68+DSSM!$E68&gt;0,"PS","-")</f>
        <v>#NAME?</v>
      </c>
      <c r="J68" s="10"/>
      <c r="K68" s="11"/>
      <c r="L68" s="10"/>
      <c r="M68" s="10"/>
      <c r="N68" s="10"/>
      <c r="O68" s="10"/>
      <c r="P68" s="10"/>
      <c r="Q68" s="10"/>
      <c r="R68" s="10"/>
      <c r="S68" s="10"/>
      <c r="T68" s="10"/>
      <c r="U68" s="10"/>
      <c r="V68" s="10"/>
      <c r="W68" s="10"/>
      <c r="X68" s="10"/>
      <c r="Y68" s="10"/>
      <c r="Z68" s="10"/>
    </row>
    <row r="69" spans="1:26" ht="12.75" customHeight="1" x14ac:dyDescent="0.2">
      <c r="A69" s="28">
        <f t="shared" si="1"/>
        <v>0</v>
      </c>
      <c r="B69" s="29"/>
      <c r="C69" s="30"/>
      <c r="D69" s="31" t="e">
        <f t="shared" si="2"/>
        <v>#NAME?</v>
      </c>
      <c r="E69" s="32" t="e">
        <f t="shared" si="3"/>
        <v>#NAME?</v>
      </c>
      <c r="F69" s="33"/>
      <c r="G69" s="33"/>
      <c r="H69" s="34" t="e">
        <f>IF(DSSM!$D69&gt;0,ROUND(DSSM!$D69*100/DSSM!$F69,1),"")&amp;" -- "&amp;IF(DSSM!$E69&gt;0,ROUND(DSSM!$E69*100/DSSM!$G69,1),"")</f>
        <v>#NAME?</v>
      </c>
      <c r="I69" s="35" t="e">
        <f>IF(DSSM!$D69+DSSM!$E69&gt;0,"PS","-")</f>
        <v>#NAME?</v>
      </c>
      <c r="J69" s="10"/>
      <c r="K69" s="11"/>
      <c r="L69" s="10"/>
      <c r="M69" s="10"/>
      <c r="N69" s="10"/>
      <c r="O69" s="10"/>
      <c r="P69" s="10"/>
      <c r="Q69" s="10"/>
      <c r="R69" s="10"/>
      <c r="S69" s="10"/>
      <c r="T69" s="10"/>
      <c r="U69" s="10"/>
      <c r="V69" s="10"/>
      <c r="W69" s="10"/>
      <c r="X69" s="10"/>
      <c r="Y69" s="10"/>
      <c r="Z69" s="10"/>
    </row>
    <row r="70" spans="1:26" ht="12.75" customHeight="1" x14ac:dyDescent="0.2">
      <c r="A70" s="28">
        <f t="shared" si="1"/>
        <v>0</v>
      </c>
      <c r="B70" s="29"/>
      <c r="C70" s="30"/>
      <c r="D70" s="31" t="e">
        <f t="shared" si="2"/>
        <v>#NAME?</v>
      </c>
      <c r="E70" s="32" t="e">
        <f t="shared" si="3"/>
        <v>#NAME?</v>
      </c>
      <c r="F70" s="33"/>
      <c r="G70" s="33"/>
      <c r="H70" s="34" t="e">
        <f>IF(DSSM!$D70&gt;0,ROUND(DSSM!$D70*100/DSSM!$F70,1),"")&amp;" -- "&amp;IF(DSSM!$E70&gt;0,ROUND(DSSM!$E70*100/DSSM!$G70,1),"")</f>
        <v>#NAME?</v>
      </c>
      <c r="I70" s="35" t="e">
        <f>IF(DSSM!$D70+DSSM!$E70&gt;0,"PS","-")</f>
        <v>#NAME?</v>
      </c>
      <c r="J70" s="10"/>
      <c r="K70" s="11"/>
      <c r="L70" s="10"/>
      <c r="M70" s="10"/>
      <c r="N70" s="10"/>
      <c r="O70" s="10"/>
      <c r="P70" s="10"/>
      <c r="Q70" s="10"/>
      <c r="R70" s="10"/>
      <c r="S70" s="10"/>
      <c r="T70" s="10"/>
      <c r="U70" s="10"/>
      <c r="V70" s="10"/>
      <c r="W70" s="10"/>
      <c r="X70" s="10"/>
      <c r="Y70" s="10"/>
      <c r="Z70" s="10"/>
    </row>
    <row r="71" spans="1:26" ht="12.75" customHeight="1" x14ac:dyDescent="0.2">
      <c r="A71" s="28">
        <f t="shared" si="1"/>
        <v>0</v>
      </c>
      <c r="B71" s="29"/>
      <c r="C71" s="30"/>
      <c r="D71" s="31" t="e">
        <f t="shared" si="2"/>
        <v>#NAME?</v>
      </c>
      <c r="E71" s="32" t="e">
        <f t="shared" si="3"/>
        <v>#NAME?</v>
      </c>
      <c r="F71" s="33"/>
      <c r="G71" s="33"/>
      <c r="H71" s="34" t="e">
        <f>IF(DSSM!$D71&gt;0,ROUND(DSSM!$D71*100/DSSM!$F71,1),"")&amp;" -- "&amp;IF(DSSM!$E71&gt;0,ROUND(DSSM!$E71*100/DSSM!$G71,1),"")</f>
        <v>#NAME?</v>
      </c>
      <c r="I71" s="35" t="e">
        <f>IF(DSSM!$D71+DSSM!$E71&gt;0,"PS","-")</f>
        <v>#NAME?</v>
      </c>
      <c r="J71" s="10"/>
      <c r="K71" s="11"/>
      <c r="L71" s="10"/>
      <c r="M71" s="10"/>
      <c r="N71" s="10"/>
      <c r="O71" s="10"/>
      <c r="P71" s="10"/>
      <c r="Q71" s="10"/>
      <c r="R71" s="10"/>
      <c r="S71" s="10"/>
      <c r="T71" s="10"/>
      <c r="U71" s="10"/>
      <c r="V71" s="10"/>
      <c r="W71" s="10"/>
      <c r="X71" s="10"/>
      <c r="Y71" s="10"/>
      <c r="Z71" s="10"/>
    </row>
    <row r="72" spans="1:26" ht="12.75" customHeight="1" x14ac:dyDescent="0.2">
      <c r="A72" s="28">
        <f t="shared" si="1"/>
        <v>0</v>
      </c>
      <c r="B72" s="29"/>
      <c r="C72" s="30"/>
      <c r="D72" s="31" t="e">
        <f t="shared" si="2"/>
        <v>#NAME?</v>
      </c>
      <c r="E72" s="32" t="e">
        <f t="shared" si="3"/>
        <v>#NAME?</v>
      </c>
      <c r="F72" s="33"/>
      <c r="G72" s="33"/>
      <c r="H72" s="34" t="e">
        <f>IF(DSSM!$D72&gt;0,ROUND(DSSM!$D72*100/DSSM!$F72,1),"")&amp;" -- "&amp;IF(DSSM!$E72&gt;0,ROUND(DSSM!$E72*100/DSSM!$G72,1),"")</f>
        <v>#NAME?</v>
      </c>
      <c r="I72" s="35" t="e">
        <f>IF(DSSM!$D72+DSSM!$E72&gt;0,"PS","-")</f>
        <v>#NAME?</v>
      </c>
      <c r="J72" s="10"/>
      <c r="K72" s="11"/>
      <c r="L72" s="10"/>
      <c r="M72" s="10"/>
      <c r="N72" s="10"/>
      <c r="O72" s="10"/>
      <c r="P72" s="10"/>
      <c r="Q72" s="10"/>
      <c r="R72" s="10"/>
      <c r="S72" s="10"/>
      <c r="T72" s="10"/>
      <c r="U72" s="10"/>
      <c r="V72" s="10"/>
      <c r="W72" s="10"/>
      <c r="X72" s="10"/>
      <c r="Y72" s="10"/>
      <c r="Z72" s="10"/>
    </row>
    <row r="73" spans="1:26" ht="12.75" customHeight="1" x14ac:dyDescent="0.2">
      <c r="A73" s="28">
        <f t="shared" si="1"/>
        <v>0</v>
      </c>
      <c r="B73" s="29"/>
      <c r="C73" s="30"/>
      <c r="D73" s="31" t="e">
        <f t="shared" si="2"/>
        <v>#NAME?</v>
      </c>
      <c r="E73" s="32" t="e">
        <f t="shared" si="3"/>
        <v>#NAME?</v>
      </c>
      <c r="F73" s="33"/>
      <c r="G73" s="33"/>
      <c r="H73" s="34" t="e">
        <f>IF(DSSM!$D73&gt;0,ROUND(DSSM!$D73*100/DSSM!$F73,1),"")&amp;" -- "&amp;IF(DSSM!$E73&gt;0,ROUND(DSSM!$E73*100/DSSM!$G73,1),"")</f>
        <v>#NAME?</v>
      </c>
      <c r="I73" s="35" t="e">
        <f>IF(DSSM!$D73+DSSM!$E73&gt;0,"PS","-")</f>
        <v>#NAME?</v>
      </c>
      <c r="J73" s="10"/>
      <c r="K73" s="11"/>
      <c r="L73" s="10"/>
      <c r="M73" s="10"/>
      <c r="N73" s="10"/>
      <c r="O73" s="10"/>
      <c r="P73" s="10"/>
      <c r="Q73" s="10"/>
      <c r="R73" s="10"/>
      <c r="S73" s="10"/>
      <c r="T73" s="10"/>
      <c r="U73" s="10"/>
      <c r="V73" s="10"/>
      <c r="W73" s="10"/>
      <c r="X73" s="10"/>
      <c r="Y73" s="10"/>
      <c r="Z73" s="10"/>
    </row>
    <row r="74" spans="1:26" ht="12.75" customHeight="1" x14ac:dyDescent="0.2">
      <c r="A74" s="28">
        <f t="shared" si="1"/>
        <v>0</v>
      </c>
      <c r="B74" s="29"/>
      <c r="C74" s="30"/>
      <c r="D74" s="31" t="e">
        <f t="shared" si="2"/>
        <v>#NAME?</v>
      </c>
      <c r="E74" s="32" t="e">
        <f t="shared" si="3"/>
        <v>#NAME?</v>
      </c>
      <c r="F74" s="33"/>
      <c r="G74" s="33"/>
      <c r="H74" s="34" t="e">
        <f>IF(DSSM!$D74&gt;0,ROUND(DSSM!$D74*100/DSSM!$F74,1),"")&amp;" -- "&amp;IF(DSSM!$E74&gt;0,ROUND(DSSM!$E74*100/DSSM!$G74,1),"")</f>
        <v>#NAME?</v>
      </c>
      <c r="I74" s="35" t="e">
        <f>IF(DSSM!$D74+DSSM!$E74&gt;0,"PS","-")</f>
        <v>#NAME?</v>
      </c>
      <c r="J74" s="10"/>
      <c r="K74" s="11"/>
      <c r="L74" s="10"/>
      <c r="M74" s="10"/>
      <c r="N74" s="10"/>
      <c r="O74" s="10"/>
      <c r="P74" s="10"/>
      <c r="Q74" s="10"/>
      <c r="R74" s="10"/>
      <c r="S74" s="10"/>
      <c r="T74" s="10"/>
      <c r="U74" s="10"/>
      <c r="V74" s="10"/>
      <c r="W74" s="10"/>
      <c r="X74" s="10"/>
      <c r="Y74" s="10"/>
      <c r="Z74" s="10"/>
    </row>
    <row r="75" spans="1:26" ht="12.75" customHeight="1" x14ac:dyDescent="0.2">
      <c r="A75" s="28">
        <f t="shared" si="1"/>
        <v>0</v>
      </c>
      <c r="B75" s="29"/>
      <c r="C75" s="30"/>
      <c r="D75" s="31" t="e">
        <f t="shared" si="2"/>
        <v>#NAME?</v>
      </c>
      <c r="E75" s="32" t="e">
        <f t="shared" si="3"/>
        <v>#NAME?</v>
      </c>
      <c r="F75" s="33"/>
      <c r="G75" s="33"/>
      <c r="H75" s="34" t="e">
        <f>IF(DSSM!$D75&gt;0,ROUND(DSSM!$D75*100/DSSM!$F75,1),"")&amp;" -- "&amp;IF(DSSM!$E75&gt;0,ROUND(DSSM!$E75*100/DSSM!$G75,1),"")</f>
        <v>#NAME?</v>
      </c>
      <c r="I75" s="35" t="e">
        <f>IF(DSSM!$D75+DSSM!$E75&gt;0,"PS","-")</f>
        <v>#NAME?</v>
      </c>
      <c r="J75" s="10"/>
      <c r="K75" s="11"/>
      <c r="L75" s="10"/>
      <c r="M75" s="10"/>
      <c r="N75" s="10"/>
      <c r="O75" s="10"/>
      <c r="P75" s="10"/>
      <c r="Q75" s="10"/>
      <c r="R75" s="10"/>
      <c r="S75" s="10"/>
      <c r="T75" s="10"/>
      <c r="U75" s="10"/>
      <c r="V75" s="10"/>
      <c r="W75" s="10"/>
      <c r="X75" s="10"/>
      <c r="Y75" s="10"/>
      <c r="Z75" s="10"/>
    </row>
    <row r="76" spans="1:26" ht="12.75" customHeight="1" x14ac:dyDescent="0.2">
      <c r="A76" s="28">
        <f t="shared" si="1"/>
        <v>0</v>
      </c>
      <c r="B76" s="29"/>
      <c r="C76" s="30"/>
      <c r="D76" s="31" t="e">
        <f t="shared" si="2"/>
        <v>#NAME?</v>
      </c>
      <c r="E76" s="32" t="e">
        <f t="shared" si="3"/>
        <v>#NAME?</v>
      </c>
      <c r="F76" s="33"/>
      <c r="G76" s="33"/>
      <c r="H76" s="34" t="e">
        <f>IF(DSSM!$D76&gt;0,ROUND(DSSM!$D76*100/DSSM!$F76,1),"")&amp;" -- "&amp;IF(DSSM!$E76&gt;0,ROUND(DSSM!$E76*100/DSSM!$G76,1),"")</f>
        <v>#NAME?</v>
      </c>
      <c r="I76" s="35" t="e">
        <f>IF(DSSM!$D76+DSSM!$E76&gt;0,"PS","-")</f>
        <v>#NAME?</v>
      </c>
      <c r="J76" s="10"/>
      <c r="K76" s="11"/>
      <c r="L76" s="10"/>
      <c r="M76" s="10"/>
      <c r="N76" s="10"/>
      <c r="O76" s="10"/>
      <c r="P76" s="10"/>
      <c r="Q76" s="10"/>
      <c r="R76" s="10"/>
      <c r="S76" s="10"/>
      <c r="T76" s="10"/>
      <c r="U76" s="10"/>
      <c r="V76" s="10"/>
      <c r="W76" s="10"/>
      <c r="X76" s="10"/>
      <c r="Y76" s="10"/>
      <c r="Z76" s="10"/>
    </row>
    <row r="77" spans="1:26" ht="12.75" customHeight="1" x14ac:dyDescent="0.2">
      <c r="A77" s="28">
        <f t="shared" si="1"/>
        <v>0</v>
      </c>
      <c r="B77" s="29"/>
      <c r="C77" s="30"/>
      <c r="D77" s="31" t="e">
        <f t="shared" si="2"/>
        <v>#NAME?</v>
      </c>
      <c r="E77" s="32" t="e">
        <f t="shared" si="3"/>
        <v>#NAME?</v>
      </c>
      <c r="F77" s="33"/>
      <c r="G77" s="33"/>
      <c r="H77" s="34" t="e">
        <f>IF(DSSM!$D77&gt;0,ROUND(DSSM!$D77*100/DSSM!$F77,1),"")&amp;" -- "&amp;IF(DSSM!$E77&gt;0,ROUND(DSSM!$E77*100/DSSM!$G77,1),"")</f>
        <v>#NAME?</v>
      </c>
      <c r="I77" s="35" t="e">
        <f>IF(DSSM!$D77+DSSM!$E77&gt;0,"PS","-")</f>
        <v>#NAME?</v>
      </c>
      <c r="J77" s="10"/>
      <c r="K77" s="11"/>
      <c r="L77" s="10"/>
      <c r="M77" s="10"/>
      <c r="N77" s="10"/>
      <c r="O77" s="10"/>
      <c r="P77" s="10"/>
      <c r="Q77" s="10"/>
      <c r="R77" s="10"/>
      <c r="S77" s="10"/>
      <c r="T77" s="10"/>
      <c r="U77" s="10"/>
      <c r="V77" s="10"/>
      <c r="W77" s="10"/>
      <c r="X77" s="10"/>
      <c r="Y77" s="10"/>
      <c r="Z77" s="10"/>
    </row>
    <row r="78" spans="1:26" ht="12.75" customHeight="1" x14ac:dyDescent="0.2">
      <c r="A78" s="28">
        <f t="shared" si="1"/>
        <v>0</v>
      </c>
      <c r="B78" s="29"/>
      <c r="C78" s="30"/>
      <c r="D78" s="31" t="e">
        <f t="shared" si="2"/>
        <v>#NAME?</v>
      </c>
      <c r="E78" s="32" t="e">
        <f t="shared" si="3"/>
        <v>#NAME?</v>
      </c>
      <c r="F78" s="33"/>
      <c r="G78" s="33"/>
      <c r="H78" s="34" t="e">
        <f>IF(DSSM!$D78&gt;0,ROUND(DSSM!$D78*100/DSSM!$F78,1),"")&amp;" -- "&amp;IF(DSSM!$E78&gt;0,ROUND(DSSM!$E78*100/DSSM!$G78,1),"")</f>
        <v>#NAME?</v>
      </c>
      <c r="I78" s="35" t="e">
        <f>IF(DSSM!$D78+DSSM!$E78&gt;0,"PS","-")</f>
        <v>#NAME?</v>
      </c>
      <c r="J78" s="10"/>
      <c r="K78" s="11"/>
      <c r="L78" s="10"/>
      <c r="M78" s="10"/>
      <c r="N78" s="10"/>
      <c r="O78" s="10"/>
      <c r="P78" s="10"/>
      <c r="Q78" s="10"/>
      <c r="R78" s="10"/>
      <c r="S78" s="10"/>
      <c r="T78" s="10"/>
      <c r="U78" s="10"/>
      <c r="V78" s="10"/>
      <c r="W78" s="10"/>
      <c r="X78" s="10"/>
      <c r="Y78" s="10"/>
      <c r="Z78" s="10"/>
    </row>
    <row r="79" spans="1:26" ht="12.75" customHeight="1" x14ac:dyDescent="0.2">
      <c r="A79" s="28">
        <f t="shared" si="1"/>
        <v>0</v>
      </c>
      <c r="B79" s="29"/>
      <c r="C79" s="30"/>
      <c r="D79" s="31" t="e">
        <f t="shared" si="2"/>
        <v>#NAME?</v>
      </c>
      <c r="E79" s="32" t="e">
        <f t="shared" si="3"/>
        <v>#NAME?</v>
      </c>
      <c r="F79" s="33"/>
      <c r="G79" s="33"/>
      <c r="H79" s="34" t="e">
        <f>IF(DSSM!$D79&gt;0,ROUND(DSSM!$D79*100/DSSM!$F79,1),"")&amp;" -- "&amp;IF(DSSM!$E79&gt;0,ROUND(DSSM!$E79*100/DSSM!$G79,1),"")</f>
        <v>#NAME?</v>
      </c>
      <c r="I79" s="35" t="e">
        <f>IF(DSSM!$D79+DSSM!$E79&gt;0,"PS","-")</f>
        <v>#NAME?</v>
      </c>
      <c r="J79" s="10"/>
      <c r="K79" s="11"/>
      <c r="L79" s="10"/>
      <c r="M79" s="10"/>
      <c r="N79" s="10"/>
      <c r="O79" s="10"/>
      <c r="P79" s="10"/>
      <c r="Q79" s="10"/>
      <c r="R79" s="10"/>
      <c r="S79" s="10"/>
      <c r="T79" s="10"/>
      <c r="U79" s="10"/>
      <c r="V79" s="10"/>
      <c r="W79" s="10"/>
      <c r="X79" s="10"/>
      <c r="Y79" s="10"/>
      <c r="Z79" s="10"/>
    </row>
    <row r="80" spans="1:26" ht="12.75" customHeight="1" x14ac:dyDescent="0.2">
      <c r="A80" s="28">
        <f t="shared" si="1"/>
        <v>0</v>
      </c>
      <c r="B80" s="29"/>
      <c r="C80" s="30"/>
      <c r="D80" s="31" t="e">
        <f t="shared" si="2"/>
        <v>#NAME?</v>
      </c>
      <c r="E80" s="32" t="e">
        <f t="shared" si="3"/>
        <v>#NAME?</v>
      </c>
      <c r="F80" s="33"/>
      <c r="G80" s="33"/>
      <c r="H80" s="34" t="e">
        <f>IF(DSSM!$D80&gt;0,ROUND(DSSM!$D80*100/DSSM!$F80,1),"")&amp;" -- "&amp;IF(DSSM!$E80&gt;0,ROUND(DSSM!$E80*100/DSSM!$G80,1),"")</f>
        <v>#NAME?</v>
      </c>
      <c r="I80" s="35" t="e">
        <f>IF(DSSM!$D80+DSSM!$E80&gt;0,"PS","-")</f>
        <v>#NAME?</v>
      </c>
      <c r="J80" s="10"/>
      <c r="K80" s="11"/>
      <c r="L80" s="10"/>
      <c r="M80" s="10"/>
      <c r="N80" s="10"/>
      <c r="O80" s="10"/>
      <c r="P80" s="10"/>
      <c r="Q80" s="10"/>
      <c r="R80" s="10"/>
      <c r="S80" s="10"/>
      <c r="T80" s="10"/>
      <c r="U80" s="10"/>
      <c r="V80" s="10"/>
      <c r="W80" s="10"/>
      <c r="X80" s="10"/>
      <c r="Y80" s="10"/>
      <c r="Z80" s="10"/>
    </row>
    <row r="81" spans="1:26" ht="12.75" customHeight="1" x14ac:dyDescent="0.2">
      <c r="A81" s="28">
        <f t="shared" si="1"/>
        <v>0</v>
      </c>
      <c r="B81" s="29"/>
      <c r="C81" s="30"/>
      <c r="D81" s="31" t="e">
        <f t="shared" si="2"/>
        <v>#NAME?</v>
      </c>
      <c r="E81" s="32" t="e">
        <f t="shared" si="3"/>
        <v>#NAME?</v>
      </c>
      <c r="F81" s="33"/>
      <c r="G81" s="33"/>
      <c r="H81" s="34" t="e">
        <f>IF(DSSM!$D81&gt;0,ROUND(DSSM!$D81*100/DSSM!$F81,1),"")&amp;" -- "&amp;IF(DSSM!$E81&gt;0,ROUND(DSSM!$E81*100/DSSM!$G81,1),"")</f>
        <v>#NAME?</v>
      </c>
      <c r="I81" s="35" t="e">
        <f>IF(DSSM!$D81+DSSM!$E81&gt;0,"PS","-")</f>
        <v>#NAME?</v>
      </c>
      <c r="J81" s="10"/>
      <c r="K81" s="11"/>
      <c r="L81" s="10"/>
      <c r="M81" s="10"/>
      <c r="N81" s="10"/>
      <c r="O81" s="10"/>
      <c r="P81" s="10"/>
      <c r="Q81" s="10"/>
      <c r="R81" s="10"/>
      <c r="S81" s="10"/>
      <c r="T81" s="10"/>
      <c r="U81" s="10"/>
      <c r="V81" s="10"/>
      <c r="W81" s="10"/>
      <c r="X81" s="10"/>
      <c r="Y81" s="10"/>
      <c r="Z81" s="10"/>
    </row>
    <row r="82" spans="1:26" ht="12.75" customHeight="1" x14ac:dyDescent="0.2">
      <c r="A82" s="28">
        <f t="shared" si="1"/>
        <v>0</v>
      </c>
      <c r="B82" s="29"/>
      <c r="C82" s="30"/>
      <c r="D82" s="31" t="e">
        <f t="shared" si="2"/>
        <v>#NAME?</v>
      </c>
      <c r="E82" s="32" t="e">
        <f t="shared" si="3"/>
        <v>#NAME?</v>
      </c>
      <c r="F82" s="33"/>
      <c r="G82" s="33"/>
      <c r="H82" s="34" t="e">
        <f>IF(DSSM!$D82&gt;0,ROUND(DSSM!$D82*100/DSSM!$F82,1),"")&amp;" -- "&amp;IF(DSSM!$E82&gt;0,ROUND(DSSM!$E82*100/DSSM!$G82,1),"")</f>
        <v>#NAME?</v>
      </c>
      <c r="I82" s="35" t="e">
        <f>IF(DSSM!$D82+DSSM!$E82&gt;0,"PS","-")</f>
        <v>#NAME?</v>
      </c>
      <c r="J82" s="10"/>
      <c r="K82" s="11"/>
      <c r="L82" s="10"/>
      <c r="M82" s="10"/>
      <c r="N82" s="10"/>
      <c r="O82" s="10"/>
      <c r="P82" s="10"/>
      <c r="Q82" s="10"/>
      <c r="R82" s="10"/>
      <c r="S82" s="10"/>
      <c r="T82" s="10"/>
      <c r="U82" s="10"/>
      <c r="V82" s="10"/>
      <c r="W82" s="10"/>
      <c r="X82" s="10"/>
      <c r="Y82" s="10"/>
      <c r="Z82" s="10"/>
    </row>
    <row r="83" spans="1:26" ht="12.75" customHeight="1" x14ac:dyDescent="0.2">
      <c r="A83" s="28">
        <f t="shared" si="1"/>
        <v>0</v>
      </c>
      <c r="B83" s="29"/>
      <c r="C83" s="30"/>
      <c r="D83" s="31" t="e">
        <f t="shared" si="2"/>
        <v>#NAME?</v>
      </c>
      <c r="E83" s="32" t="e">
        <f t="shared" si="3"/>
        <v>#NAME?</v>
      </c>
      <c r="F83" s="33"/>
      <c r="G83" s="33"/>
      <c r="H83" s="34" t="e">
        <f>IF(DSSM!$D83&gt;0,ROUND(DSSM!$D83*100/DSSM!$F83,1),"")&amp;" -- "&amp;IF(DSSM!$E83&gt;0,ROUND(DSSM!$E83*100/DSSM!$G83,1),"")</f>
        <v>#NAME?</v>
      </c>
      <c r="I83" s="35" t="e">
        <f>IF(DSSM!$D83+DSSM!$E83&gt;0,"PS","-")</f>
        <v>#NAME?</v>
      </c>
      <c r="J83" s="10"/>
      <c r="K83" s="11"/>
      <c r="L83" s="10"/>
      <c r="M83" s="10"/>
      <c r="N83" s="10"/>
      <c r="O83" s="10"/>
      <c r="P83" s="10"/>
      <c r="Q83" s="10"/>
      <c r="R83" s="10"/>
      <c r="S83" s="10"/>
      <c r="T83" s="10"/>
      <c r="U83" s="10"/>
      <c r="V83" s="10"/>
      <c r="W83" s="10"/>
      <c r="X83" s="10"/>
      <c r="Y83" s="10"/>
      <c r="Z83" s="10"/>
    </row>
    <row r="84" spans="1:26" ht="12.75" customHeight="1" x14ac:dyDescent="0.2">
      <c r="A84" s="28">
        <f t="shared" si="1"/>
        <v>0</v>
      </c>
      <c r="B84" s="29"/>
      <c r="C84" s="30"/>
      <c r="D84" s="31" t="e">
        <f t="shared" si="2"/>
        <v>#NAME?</v>
      </c>
      <c r="E84" s="32" t="e">
        <f t="shared" si="3"/>
        <v>#NAME?</v>
      </c>
      <c r="F84" s="33"/>
      <c r="G84" s="33"/>
      <c r="H84" s="34" t="e">
        <f>IF(DSSM!$D84&gt;0,ROUND(DSSM!$D84*100/DSSM!$F84,1),"")&amp;" -- "&amp;IF(DSSM!$E84&gt;0,ROUND(DSSM!$E84*100/DSSM!$G84,1),"")</f>
        <v>#NAME?</v>
      </c>
      <c r="I84" s="35" t="e">
        <f>IF(DSSM!$D84+DSSM!$E84&gt;0,"PS","-")</f>
        <v>#NAME?</v>
      </c>
      <c r="J84" s="10"/>
      <c r="K84" s="11"/>
      <c r="L84" s="10"/>
      <c r="M84" s="10"/>
      <c r="N84" s="10"/>
      <c r="O84" s="10"/>
      <c r="P84" s="10"/>
      <c r="Q84" s="10"/>
      <c r="R84" s="10"/>
      <c r="S84" s="10"/>
      <c r="T84" s="10"/>
      <c r="U84" s="10"/>
      <c r="V84" s="10"/>
      <c r="W84" s="10"/>
      <c r="X84" s="10"/>
      <c r="Y84" s="10"/>
      <c r="Z84" s="10"/>
    </row>
    <row r="85" spans="1:26" ht="12.75" customHeight="1" x14ac:dyDescent="0.2">
      <c r="A85" s="28">
        <f t="shared" si="1"/>
        <v>0</v>
      </c>
      <c r="B85" s="29"/>
      <c r="C85" s="30"/>
      <c r="D85" s="31" t="e">
        <f t="shared" si="2"/>
        <v>#NAME?</v>
      </c>
      <c r="E85" s="32" t="e">
        <f t="shared" si="3"/>
        <v>#NAME?</v>
      </c>
      <c r="F85" s="33"/>
      <c r="G85" s="33"/>
      <c r="H85" s="34" t="e">
        <f>IF(DSSM!$D85&gt;0,ROUND(DSSM!$D85*100/DSSM!$F85,1),"")&amp;" -- "&amp;IF(DSSM!$E85&gt;0,ROUND(DSSM!$E85*100/DSSM!$G85,1),"")</f>
        <v>#NAME?</v>
      </c>
      <c r="I85" s="35" t="e">
        <f>IF(DSSM!$D85+DSSM!$E85&gt;0,"PS","-")</f>
        <v>#NAME?</v>
      </c>
      <c r="J85" s="10"/>
      <c r="K85" s="11"/>
      <c r="L85" s="10"/>
      <c r="M85" s="10"/>
      <c r="N85" s="10"/>
      <c r="O85" s="10"/>
      <c r="P85" s="10"/>
      <c r="Q85" s="10"/>
      <c r="R85" s="10"/>
      <c r="S85" s="10"/>
      <c r="T85" s="10"/>
      <c r="U85" s="10"/>
      <c r="V85" s="10"/>
      <c r="W85" s="10"/>
      <c r="X85" s="10"/>
      <c r="Y85" s="10"/>
      <c r="Z85" s="10"/>
    </row>
    <row r="86" spans="1:26" ht="12.75" customHeight="1" x14ac:dyDescent="0.2">
      <c r="A86" s="28">
        <f t="shared" si="1"/>
        <v>0</v>
      </c>
      <c r="B86" s="29"/>
      <c r="C86" s="30"/>
      <c r="D86" s="31" t="e">
        <f t="shared" si="2"/>
        <v>#NAME?</v>
      </c>
      <c r="E86" s="32" t="e">
        <f t="shared" si="3"/>
        <v>#NAME?</v>
      </c>
      <c r="F86" s="33"/>
      <c r="G86" s="33"/>
      <c r="H86" s="34" t="e">
        <f>IF(DSSM!$D86&gt;0,ROUND(DSSM!$D86*100/DSSM!$F86,1),"")&amp;" -- "&amp;IF(DSSM!$E86&gt;0,ROUND(DSSM!$E86*100/DSSM!$G86,1),"")</f>
        <v>#NAME?</v>
      </c>
      <c r="I86" s="35" t="e">
        <f>IF(DSSM!$D86+DSSM!$E86&gt;0,"PS","-")</f>
        <v>#NAME?</v>
      </c>
      <c r="J86" s="10"/>
      <c r="K86" s="11"/>
      <c r="L86" s="10"/>
      <c r="M86" s="10"/>
      <c r="N86" s="10"/>
      <c r="O86" s="10"/>
      <c r="P86" s="10"/>
      <c r="Q86" s="10"/>
      <c r="R86" s="10"/>
      <c r="S86" s="10"/>
      <c r="T86" s="10"/>
      <c r="U86" s="10"/>
      <c r="V86" s="10"/>
      <c r="W86" s="10"/>
      <c r="X86" s="10"/>
      <c r="Y86" s="10"/>
      <c r="Z86" s="10"/>
    </row>
    <row r="87" spans="1:26" ht="12.75" customHeight="1" x14ac:dyDescent="0.2">
      <c r="A87" s="28">
        <f t="shared" si="1"/>
        <v>0</v>
      </c>
      <c r="B87" s="29"/>
      <c r="C87" s="30"/>
      <c r="D87" s="31" t="e">
        <f t="shared" si="2"/>
        <v>#NAME?</v>
      </c>
      <c r="E87" s="32" t="e">
        <f t="shared" si="3"/>
        <v>#NAME?</v>
      </c>
      <c r="F87" s="33"/>
      <c r="G87" s="33"/>
      <c r="H87" s="34" t="e">
        <f>IF(DSSM!$D87&gt;0,ROUND(DSSM!$D87*100/DSSM!$F87,1),"")&amp;" -- "&amp;IF(DSSM!$E87&gt;0,ROUND(DSSM!$E87*100/DSSM!$G87,1),"")</f>
        <v>#NAME?</v>
      </c>
      <c r="I87" s="35" t="e">
        <f>IF(DSSM!$D87+DSSM!$E87&gt;0,"PS","-")</f>
        <v>#NAME?</v>
      </c>
      <c r="J87" s="10"/>
      <c r="K87" s="11"/>
      <c r="L87" s="10"/>
      <c r="M87" s="10"/>
      <c r="N87" s="10"/>
      <c r="O87" s="10"/>
      <c r="P87" s="10"/>
      <c r="Q87" s="10"/>
      <c r="R87" s="10"/>
      <c r="S87" s="10"/>
      <c r="T87" s="10"/>
      <c r="U87" s="10"/>
      <c r="V87" s="10"/>
      <c r="W87" s="10"/>
      <c r="X87" s="10"/>
      <c r="Y87" s="10"/>
      <c r="Z87" s="10"/>
    </row>
    <row r="88" spans="1:26" ht="12.75" customHeight="1" x14ac:dyDescent="0.2">
      <c r="A88" s="28">
        <f t="shared" si="1"/>
        <v>0</v>
      </c>
      <c r="B88" s="29"/>
      <c r="C88" s="30"/>
      <c r="D88" s="31" t="e">
        <f t="shared" si="2"/>
        <v>#NAME?</v>
      </c>
      <c r="E88" s="32" t="e">
        <f t="shared" si="3"/>
        <v>#NAME?</v>
      </c>
      <c r="F88" s="33"/>
      <c r="G88" s="33"/>
      <c r="H88" s="34" t="e">
        <f>IF(DSSM!$D88&gt;0,ROUND(DSSM!$D88*100/DSSM!$F88,1),"")&amp;" -- "&amp;IF(DSSM!$E88&gt;0,ROUND(DSSM!$E88*100/DSSM!$G88,1),"")</f>
        <v>#NAME?</v>
      </c>
      <c r="I88" s="35" t="e">
        <f>IF(DSSM!$D88+DSSM!$E88&gt;0,"PS","-")</f>
        <v>#NAME?</v>
      </c>
      <c r="J88" s="10"/>
      <c r="K88" s="11"/>
      <c r="L88" s="10"/>
      <c r="M88" s="10"/>
      <c r="N88" s="10"/>
      <c r="O88" s="10"/>
      <c r="P88" s="10"/>
      <c r="Q88" s="10"/>
      <c r="R88" s="10"/>
      <c r="S88" s="10"/>
      <c r="T88" s="10"/>
      <c r="U88" s="10"/>
      <c r="V88" s="10"/>
      <c r="W88" s="10"/>
      <c r="X88" s="10"/>
      <c r="Y88" s="10"/>
      <c r="Z88" s="10"/>
    </row>
    <row r="89" spans="1:26" ht="12.75" customHeight="1" x14ac:dyDescent="0.2">
      <c r="A89" s="28">
        <f t="shared" si="1"/>
        <v>0</v>
      </c>
      <c r="B89" s="29"/>
      <c r="C89" s="30"/>
      <c r="D89" s="31" t="e">
        <f t="shared" si="2"/>
        <v>#NAME?</v>
      </c>
      <c r="E89" s="32" t="e">
        <f t="shared" si="3"/>
        <v>#NAME?</v>
      </c>
      <c r="F89" s="33"/>
      <c r="G89" s="33"/>
      <c r="H89" s="34" t="e">
        <f>IF(DSSM!$D89&gt;0,ROUND(DSSM!$D89*100/DSSM!$F89,1),"")&amp;" -- "&amp;IF(DSSM!$E89&gt;0,ROUND(DSSM!$E89*100/DSSM!$G89,1),"")</f>
        <v>#NAME?</v>
      </c>
      <c r="I89" s="35" t="e">
        <f>IF(DSSM!$D89+DSSM!$E89&gt;0,"PS","-")</f>
        <v>#NAME?</v>
      </c>
      <c r="J89" s="10"/>
      <c r="K89" s="11"/>
      <c r="L89" s="10"/>
      <c r="M89" s="10"/>
      <c r="N89" s="10"/>
      <c r="O89" s="10"/>
      <c r="P89" s="10"/>
      <c r="Q89" s="10"/>
      <c r="R89" s="10"/>
      <c r="S89" s="10"/>
      <c r="T89" s="10"/>
      <c r="U89" s="10"/>
      <c r="V89" s="10"/>
      <c r="W89" s="10"/>
      <c r="X89" s="10"/>
      <c r="Y89" s="10"/>
      <c r="Z89" s="10"/>
    </row>
    <row r="90" spans="1:26" ht="12.75" customHeight="1" x14ac:dyDescent="0.2">
      <c r="A90" s="28">
        <f t="shared" si="1"/>
        <v>0</v>
      </c>
      <c r="B90" s="29"/>
      <c r="C90" s="30"/>
      <c r="D90" s="31" t="e">
        <f t="shared" si="2"/>
        <v>#NAME?</v>
      </c>
      <c r="E90" s="32" t="e">
        <f t="shared" si="3"/>
        <v>#NAME?</v>
      </c>
      <c r="F90" s="33"/>
      <c r="G90" s="33"/>
      <c r="H90" s="34" t="e">
        <f>IF(DSSM!$D90&gt;0,ROUND(DSSM!$D90*100/DSSM!$F90,1),"")&amp;" -- "&amp;IF(DSSM!$E90&gt;0,ROUND(DSSM!$E90*100/DSSM!$G90,1),"")</f>
        <v>#NAME?</v>
      </c>
      <c r="I90" s="35" t="e">
        <f>IF(DSSM!$D90+DSSM!$E90&gt;0,"PS","-")</f>
        <v>#NAME?</v>
      </c>
      <c r="J90" s="10"/>
      <c r="K90" s="11"/>
      <c r="L90" s="10"/>
      <c r="M90" s="10"/>
      <c r="N90" s="10"/>
      <c r="O90" s="10"/>
      <c r="P90" s="10"/>
      <c r="Q90" s="10"/>
      <c r="R90" s="10"/>
      <c r="S90" s="10"/>
      <c r="T90" s="10"/>
      <c r="U90" s="10"/>
      <c r="V90" s="10"/>
      <c r="W90" s="10"/>
      <c r="X90" s="10"/>
      <c r="Y90" s="10"/>
      <c r="Z90" s="10"/>
    </row>
    <row r="91" spans="1:26" ht="12.75" customHeight="1" x14ac:dyDescent="0.2">
      <c r="A91" s="28">
        <f t="shared" si="1"/>
        <v>0</v>
      </c>
      <c r="B91" s="29"/>
      <c r="C91" s="30"/>
      <c r="D91" s="31" t="e">
        <f t="shared" si="2"/>
        <v>#NAME?</v>
      </c>
      <c r="E91" s="32" t="e">
        <f t="shared" si="3"/>
        <v>#NAME?</v>
      </c>
      <c r="F91" s="33"/>
      <c r="G91" s="33"/>
      <c r="H91" s="34" t="e">
        <f>IF(DSSM!$D91&gt;0,ROUND(DSSM!$D91*100/DSSM!$F91,1),"")&amp;" -- "&amp;IF(DSSM!$E91&gt;0,ROUND(DSSM!$E91*100/DSSM!$G91,1),"")</f>
        <v>#NAME?</v>
      </c>
      <c r="I91" s="35" t="e">
        <f>IF(DSSM!$D91+DSSM!$E91&gt;0,"PS","-")</f>
        <v>#NAME?</v>
      </c>
      <c r="J91" s="10"/>
      <c r="K91" s="11"/>
      <c r="L91" s="10"/>
      <c r="M91" s="10"/>
      <c r="N91" s="10"/>
      <c r="O91" s="10"/>
      <c r="P91" s="10"/>
      <c r="Q91" s="10"/>
      <c r="R91" s="10"/>
      <c r="S91" s="10"/>
      <c r="T91" s="10"/>
      <c r="U91" s="10"/>
      <c r="V91" s="10"/>
      <c r="W91" s="10"/>
      <c r="X91" s="10"/>
      <c r="Y91" s="10"/>
      <c r="Z91" s="10"/>
    </row>
    <row r="92" spans="1:26" ht="12.75" customHeight="1" x14ac:dyDescent="0.2">
      <c r="A92" s="28">
        <f t="shared" si="1"/>
        <v>0</v>
      </c>
      <c r="B92" s="29"/>
      <c r="C92" s="30"/>
      <c r="D92" s="31" t="e">
        <f t="shared" si="2"/>
        <v>#NAME?</v>
      </c>
      <c r="E92" s="32" t="e">
        <f t="shared" si="3"/>
        <v>#NAME?</v>
      </c>
      <c r="F92" s="33"/>
      <c r="G92" s="33"/>
      <c r="H92" s="34" t="e">
        <f>IF(DSSM!$D92&gt;0,ROUND(DSSM!$D92*100/DSSM!$F92,1),"")&amp;" -- "&amp;IF(DSSM!$E92&gt;0,ROUND(DSSM!$E92*100/DSSM!$G92,1),"")</f>
        <v>#NAME?</v>
      </c>
      <c r="I92" s="35" t="e">
        <f>IF(DSSM!$D92+DSSM!$E92&gt;0,"PS","-")</f>
        <v>#NAME?</v>
      </c>
      <c r="J92" s="10"/>
      <c r="K92" s="11"/>
      <c r="L92" s="10"/>
      <c r="M92" s="10"/>
      <c r="N92" s="10"/>
      <c r="O92" s="10"/>
      <c r="P92" s="10"/>
      <c r="Q92" s="10"/>
      <c r="R92" s="10"/>
      <c r="S92" s="10"/>
      <c r="T92" s="10"/>
      <c r="U92" s="10"/>
      <c r="V92" s="10"/>
      <c r="W92" s="10"/>
      <c r="X92" s="10"/>
      <c r="Y92" s="10"/>
      <c r="Z92" s="10"/>
    </row>
    <row r="93" spans="1:26" ht="12.75" customHeight="1" x14ac:dyDescent="0.2">
      <c r="A93" s="28">
        <f t="shared" si="1"/>
        <v>0</v>
      </c>
      <c r="B93" s="29"/>
      <c r="C93" s="30"/>
      <c r="D93" s="31" t="e">
        <f t="shared" si="2"/>
        <v>#NAME?</v>
      </c>
      <c r="E93" s="32" t="e">
        <f t="shared" si="3"/>
        <v>#NAME?</v>
      </c>
      <c r="F93" s="33"/>
      <c r="G93" s="33"/>
      <c r="H93" s="34" t="e">
        <f>IF(DSSM!$D93&gt;0,ROUND(DSSM!$D93*100/DSSM!$F93,1),"")&amp;" -- "&amp;IF(DSSM!$E93&gt;0,ROUND(DSSM!$E93*100/DSSM!$G93,1),"")</f>
        <v>#NAME?</v>
      </c>
      <c r="I93" s="35" t="e">
        <f>IF(DSSM!$D93+DSSM!$E93&gt;0,"PS","-")</f>
        <v>#NAME?</v>
      </c>
      <c r="J93" s="10"/>
      <c r="K93" s="11"/>
      <c r="L93" s="10"/>
      <c r="M93" s="10"/>
      <c r="N93" s="10"/>
      <c r="O93" s="10"/>
      <c r="P93" s="10"/>
      <c r="Q93" s="10"/>
      <c r="R93" s="10"/>
      <c r="S93" s="10"/>
      <c r="T93" s="10"/>
      <c r="U93" s="10"/>
      <c r="V93" s="10"/>
      <c r="W93" s="10"/>
      <c r="X93" s="10"/>
      <c r="Y93" s="10"/>
      <c r="Z93" s="10"/>
    </row>
    <row r="94" spans="1:26" ht="12.75" customHeight="1" x14ac:dyDescent="0.2">
      <c r="A94" s="28">
        <f t="shared" si="1"/>
        <v>0</v>
      </c>
      <c r="B94" s="29"/>
      <c r="C94" s="30"/>
      <c r="D94" s="31" t="e">
        <f t="shared" si="2"/>
        <v>#NAME?</v>
      </c>
      <c r="E94" s="32" t="e">
        <f t="shared" si="3"/>
        <v>#NAME?</v>
      </c>
      <c r="F94" s="33"/>
      <c r="G94" s="33"/>
      <c r="H94" s="34" t="e">
        <f>IF(DSSM!$D94&gt;0,ROUND(DSSM!$D94*100/DSSM!$F94,1),"")&amp;" -- "&amp;IF(DSSM!$E94&gt;0,ROUND(DSSM!$E94*100/DSSM!$G94,1),"")</f>
        <v>#NAME?</v>
      </c>
      <c r="I94" s="35" t="e">
        <f>IF(DSSM!$D94+DSSM!$E94&gt;0,"PS","-")</f>
        <v>#NAME?</v>
      </c>
      <c r="J94" s="10"/>
      <c r="K94" s="11"/>
      <c r="L94" s="10"/>
      <c r="M94" s="10"/>
      <c r="N94" s="10"/>
      <c r="O94" s="10"/>
      <c r="P94" s="10"/>
      <c r="Q94" s="10"/>
      <c r="R94" s="10"/>
      <c r="S94" s="10"/>
      <c r="T94" s="10"/>
      <c r="U94" s="10"/>
      <c r="V94" s="10"/>
      <c r="W94" s="10"/>
      <c r="X94" s="10"/>
      <c r="Y94" s="10"/>
      <c r="Z94" s="10"/>
    </row>
    <row r="95" spans="1:26" ht="12.75" customHeight="1" x14ac:dyDescent="0.2">
      <c r="A95" s="28">
        <f t="shared" si="1"/>
        <v>0</v>
      </c>
      <c r="B95" s="29"/>
      <c r="C95" s="30"/>
      <c r="D95" s="31" t="e">
        <f t="shared" si="2"/>
        <v>#NAME?</v>
      </c>
      <c r="E95" s="32" t="e">
        <f t="shared" si="3"/>
        <v>#NAME?</v>
      </c>
      <c r="F95" s="33"/>
      <c r="G95" s="33"/>
      <c r="H95" s="34" t="e">
        <f>IF(DSSM!$D95&gt;0,ROUND(DSSM!$D95*100/DSSM!$F95,1),"")&amp;" -- "&amp;IF(DSSM!$E95&gt;0,ROUND(DSSM!$E95*100/DSSM!$G95,1),"")</f>
        <v>#NAME?</v>
      </c>
      <c r="I95" s="35" t="e">
        <f>IF(DSSM!$D95+DSSM!$E95&gt;0,"PS","-")</f>
        <v>#NAME?</v>
      </c>
      <c r="J95" s="10"/>
      <c r="K95" s="11"/>
      <c r="L95" s="10"/>
      <c r="M95" s="10"/>
      <c r="N95" s="10"/>
      <c r="O95" s="10"/>
      <c r="P95" s="10"/>
      <c r="Q95" s="10"/>
      <c r="R95" s="10"/>
      <c r="S95" s="10"/>
      <c r="T95" s="10"/>
      <c r="U95" s="10"/>
      <c r="V95" s="10"/>
      <c r="W95" s="10"/>
      <c r="X95" s="10"/>
      <c r="Y95" s="10"/>
      <c r="Z95" s="10"/>
    </row>
    <row r="96" spans="1:26" ht="12.75" customHeight="1" x14ac:dyDescent="0.2">
      <c r="A96" s="28">
        <f t="shared" si="1"/>
        <v>0</v>
      </c>
      <c r="B96" s="29"/>
      <c r="C96" s="30"/>
      <c r="D96" s="31" t="e">
        <f t="shared" si="2"/>
        <v>#NAME?</v>
      </c>
      <c r="E96" s="32" t="e">
        <f t="shared" si="3"/>
        <v>#NAME?</v>
      </c>
      <c r="F96" s="33"/>
      <c r="G96" s="33"/>
      <c r="H96" s="34" t="e">
        <f>IF(DSSM!$D96&gt;0,ROUND(DSSM!$D96*100/DSSM!$F96,1),"")&amp;" -- "&amp;IF(DSSM!$E96&gt;0,ROUND(DSSM!$E96*100/DSSM!$G96,1),"")</f>
        <v>#NAME?</v>
      </c>
      <c r="I96" s="35" t="e">
        <f>IF(DSSM!$D96+DSSM!$E96&gt;0,"PS","-")</f>
        <v>#NAME?</v>
      </c>
      <c r="J96" s="10"/>
      <c r="K96" s="11"/>
      <c r="L96" s="10"/>
      <c r="M96" s="10"/>
      <c r="N96" s="10"/>
      <c r="O96" s="10"/>
      <c r="P96" s="10"/>
      <c r="Q96" s="10"/>
      <c r="R96" s="10"/>
      <c r="S96" s="10"/>
      <c r="T96" s="10"/>
      <c r="U96" s="10"/>
      <c r="V96" s="10"/>
      <c r="W96" s="10"/>
      <c r="X96" s="10"/>
      <c r="Y96" s="10"/>
      <c r="Z96" s="10"/>
    </row>
    <row r="97" spans="1:26" ht="12.75" customHeight="1" x14ac:dyDescent="0.2">
      <c r="A97" s="28">
        <f t="shared" si="1"/>
        <v>0</v>
      </c>
      <c r="B97" s="29"/>
      <c r="C97" s="30"/>
      <c r="D97" s="31" t="e">
        <f t="shared" si="2"/>
        <v>#NAME?</v>
      </c>
      <c r="E97" s="32" t="e">
        <f t="shared" si="3"/>
        <v>#NAME?</v>
      </c>
      <c r="F97" s="33"/>
      <c r="G97" s="33"/>
      <c r="H97" s="34" t="e">
        <f>IF(DSSM!$D97&gt;0,ROUND(DSSM!$D97*100/DSSM!$F97,1),"")&amp;" -- "&amp;IF(DSSM!$E97&gt;0,ROUND(DSSM!$E97*100/DSSM!$G97,1),"")</f>
        <v>#NAME?</v>
      </c>
      <c r="I97" s="35" t="e">
        <f>IF(DSSM!$D97+DSSM!$E97&gt;0,"PS","-")</f>
        <v>#NAME?</v>
      </c>
      <c r="J97" s="10"/>
      <c r="K97" s="11"/>
      <c r="L97" s="10"/>
      <c r="M97" s="10"/>
      <c r="N97" s="10"/>
      <c r="O97" s="10"/>
      <c r="P97" s="10"/>
      <c r="Q97" s="10"/>
      <c r="R97" s="10"/>
      <c r="S97" s="10"/>
      <c r="T97" s="10"/>
      <c r="U97" s="10"/>
      <c r="V97" s="10"/>
      <c r="W97" s="10"/>
      <c r="X97" s="10"/>
      <c r="Y97" s="10"/>
      <c r="Z97" s="10"/>
    </row>
    <row r="98" spans="1:26" ht="12.75" customHeight="1" x14ac:dyDescent="0.2">
      <c r="A98" s="28">
        <f t="shared" si="1"/>
        <v>0</v>
      </c>
      <c r="B98" s="29"/>
      <c r="C98" s="30"/>
      <c r="D98" s="31" t="e">
        <f t="shared" si="2"/>
        <v>#NAME?</v>
      </c>
      <c r="E98" s="32" t="e">
        <f t="shared" si="3"/>
        <v>#NAME?</v>
      </c>
      <c r="F98" s="33"/>
      <c r="G98" s="33"/>
      <c r="H98" s="34" t="e">
        <f>IF(DSSM!$D98&gt;0,ROUND(DSSM!$D98*100/DSSM!$F98,1),"")&amp;" -- "&amp;IF(DSSM!$E98&gt;0,ROUND(DSSM!$E98*100/DSSM!$G98,1),"")</f>
        <v>#NAME?</v>
      </c>
      <c r="I98" s="35" t="e">
        <f>IF(DSSM!$D98+DSSM!$E98&gt;0,"PS","-")</f>
        <v>#NAME?</v>
      </c>
      <c r="J98" s="10"/>
      <c r="K98" s="11"/>
      <c r="L98" s="10"/>
      <c r="M98" s="10"/>
      <c r="N98" s="10"/>
      <c r="O98" s="10"/>
      <c r="P98" s="10"/>
      <c r="Q98" s="10"/>
      <c r="R98" s="10"/>
      <c r="S98" s="10"/>
      <c r="T98" s="10"/>
      <c r="U98" s="10"/>
      <c r="V98" s="10"/>
      <c r="W98" s="10"/>
      <c r="X98" s="10"/>
      <c r="Y98" s="10"/>
      <c r="Z98" s="10"/>
    </row>
    <row r="99" spans="1:26" ht="12.75" customHeight="1" x14ac:dyDescent="0.2">
      <c r="A99" s="28">
        <f t="shared" si="1"/>
        <v>0</v>
      </c>
      <c r="B99" s="29"/>
      <c r="C99" s="30"/>
      <c r="D99" s="31" t="e">
        <f t="shared" si="2"/>
        <v>#NAME?</v>
      </c>
      <c r="E99" s="32" t="e">
        <f t="shared" si="3"/>
        <v>#NAME?</v>
      </c>
      <c r="F99" s="33"/>
      <c r="G99" s="33"/>
      <c r="H99" s="34" t="e">
        <f>IF(DSSM!$D99&gt;0,ROUND(DSSM!$D99*100/DSSM!$F99,1),"")&amp;" -- "&amp;IF(DSSM!$E99&gt;0,ROUND(DSSM!$E99*100/DSSM!$G99,1),"")</f>
        <v>#NAME?</v>
      </c>
      <c r="I99" s="35" t="e">
        <f>IF(DSSM!$D99+DSSM!$E99&gt;0,"PS","-")</f>
        <v>#NAME?</v>
      </c>
      <c r="J99" s="10"/>
      <c r="K99" s="11"/>
      <c r="L99" s="10"/>
      <c r="M99" s="10"/>
      <c r="N99" s="10"/>
      <c r="O99" s="10"/>
      <c r="P99" s="10"/>
      <c r="Q99" s="10"/>
      <c r="R99" s="10"/>
      <c r="S99" s="10"/>
      <c r="T99" s="10"/>
      <c r="U99" s="10"/>
      <c r="V99" s="10"/>
      <c r="W99" s="10"/>
      <c r="X99" s="10"/>
      <c r="Y99" s="10"/>
      <c r="Z99" s="10"/>
    </row>
    <row r="100" spans="1:26" ht="13.5" customHeight="1" x14ac:dyDescent="0.2">
      <c r="A100" s="28">
        <f t="shared" si="1"/>
        <v>0</v>
      </c>
      <c r="B100" s="37"/>
      <c r="C100" s="38"/>
      <c r="D100" s="39"/>
      <c r="E100" s="40"/>
      <c r="F100" s="41"/>
      <c r="G100" s="41"/>
      <c r="H100" s="38"/>
      <c r="I100" s="35"/>
      <c r="J100" s="10"/>
      <c r="K100" s="11"/>
      <c r="L100" s="10"/>
      <c r="M100" s="10"/>
      <c r="N100" s="10"/>
      <c r="O100" s="10"/>
      <c r="P100" s="10"/>
      <c r="Q100" s="10"/>
      <c r="R100" s="10"/>
      <c r="S100" s="10"/>
      <c r="T100" s="10"/>
      <c r="U100" s="10"/>
      <c r="V100" s="10"/>
      <c r="W100" s="10"/>
      <c r="X100" s="10"/>
      <c r="Y100" s="10"/>
      <c r="Z100" s="10"/>
    </row>
    <row r="101" spans="1:26" ht="15.75" customHeight="1" x14ac:dyDescent="0.2">
      <c r="A101" s="42"/>
      <c r="B101" s="43"/>
      <c r="C101" s="44" t="s">
        <v>152</v>
      </c>
      <c r="D101" s="45" t="e">
        <f t="shared" ref="D101:G101" si="4">SUBTOTAL(9,D7:D100)</f>
        <v>#NAME?</v>
      </c>
      <c r="E101" s="45" t="e">
        <f t="shared" si="4"/>
        <v>#NAME?</v>
      </c>
      <c r="F101" s="45">
        <f t="shared" si="4"/>
        <v>43890</v>
      </c>
      <c r="G101" s="45">
        <f t="shared" si="4"/>
        <v>12925</v>
      </c>
      <c r="H101" s="44"/>
      <c r="I101" s="46" t="s">
        <v>127</v>
      </c>
      <c r="J101" s="47"/>
      <c r="K101" s="48"/>
      <c r="L101" s="47"/>
      <c r="M101" s="47"/>
      <c r="N101" s="47"/>
      <c r="O101" s="47"/>
      <c r="P101" s="47"/>
      <c r="Q101" s="47"/>
      <c r="R101" s="47"/>
      <c r="S101" s="47"/>
      <c r="T101" s="47"/>
      <c r="U101" s="47"/>
      <c r="V101" s="47"/>
      <c r="W101" s="47"/>
      <c r="X101" s="47"/>
      <c r="Y101" s="47"/>
      <c r="Z101" s="47"/>
    </row>
    <row r="102" spans="1:26" ht="12.75" customHeight="1" x14ac:dyDescent="0.2">
      <c r="A102" s="49"/>
      <c r="B102" s="50"/>
      <c r="C102" s="16"/>
      <c r="D102" s="16" t="e">
        <f>IF(DSSM!$E$5="",SUMPRODUCT(DKNAMMB?*("KH"=LOAI1)*ST1),SUMPRODUCT(DKNAMMB?*DKTHANGMB1?*("KH"=LOAI1)*ST1))</f>
        <v>#NAME?</v>
      </c>
      <c r="E102" s="16" t="e">
        <f>IF(DSSM!$E$5="",SUMPRODUCT(DKNAMMB?*("KH"=LOAI1)*TRANGAY)+SUMPRODUCT(DKNAMTT?*("KH"=LOAI2)*ST2),SUMPRODUCT(DKNAMMB?*DKTHANGMB1?*("KH"=LOAI1)*TRANGAY)+SUMPRODUCT(DKNAMTT?*DKTHANGTT1?*("KH"=LOAI2)*ST2))</f>
        <v>#NAME?</v>
      </c>
      <c r="F102" s="16"/>
      <c r="G102" s="16"/>
      <c r="H102" s="16"/>
      <c r="I102" s="16"/>
      <c r="J102" s="16"/>
      <c r="K102" s="51"/>
      <c r="L102" s="16"/>
      <c r="M102" s="16"/>
      <c r="N102" s="16"/>
      <c r="O102" s="16"/>
      <c r="P102" s="16"/>
      <c r="Q102" s="16"/>
      <c r="R102" s="16"/>
      <c r="S102" s="16"/>
      <c r="T102" s="16"/>
      <c r="U102" s="16"/>
      <c r="V102" s="16"/>
      <c r="W102" s="16"/>
      <c r="X102" s="16"/>
      <c r="Y102" s="16"/>
      <c r="Z102" s="16"/>
    </row>
    <row r="103" spans="1:26" ht="12.75" customHeight="1" x14ac:dyDescent="0.2">
      <c r="A103" s="49"/>
      <c r="B103" s="13"/>
      <c r="C103" s="10"/>
      <c r="D103" s="16" t="e">
        <f t="shared" ref="D103:E103" si="5">D101-D102</f>
        <v>#NAME?</v>
      </c>
      <c r="E103" s="16" t="e">
        <f t="shared" si="5"/>
        <v>#NAME?</v>
      </c>
      <c r="F103" s="10"/>
      <c r="G103" s="10"/>
      <c r="H103" s="10"/>
      <c r="I103" s="10"/>
      <c r="J103" s="10"/>
      <c r="K103" s="11"/>
      <c r="L103" s="10"/>
      <c r="M103" s="10"/>
      <c r="N103" s="10"/>
      <c r="O103" s="10"/>
      <c r="P103" s="10"/>
      <c r="Q103" s="10"/>
      <c r="R103" s="10"/>
      <c r="S103" s="10"/>
      <c r="T103" s="10"/>
      <c r="U103" s="10"/>
      <c r="V103" s="10"/>
      <c r="W103" s="10"/>
      <c r="X103" s="10"/>
      <c r="Y103" s="10"/>
      <c r="Z103" s="10"/>
    </row>
    <row r="104" spans="1:26" ht="12.75" customHeight="1" x14ac:dyDescent="0.2">
      <c r="A104" s="49"/>
      <c r="B104" s="13"/>
      <c r="C104" s="10"/>
      <c r="D104" s="10"/>
      <c r="E104" s="10"/>
      <c r="F104" s="10"/>
      <c r="G104" s="10"/>
      <c r="H104" s="10"/>
      <c r="I104" s="10"/>
      <c r="J104" s="10"/>
      <c r="K104" s="11"/>
      <c r="L104" s="10"/>
      <c r="M104" s="10"/>
      <c r="N104" s="10"/>
      <c r="O104" s="10"/>
      <c r="P104" s="10"/>
      <c r="Q104" s="10"/>
      <c r="R104" s="10"/>
      <c r="S104" s="10"/>
      <c r="T104" s="10"/>
      <c r="U104" s="10"/>
      <c r="V104" s="10"/>
      <c r="W104" s="10"/>
      <c r="X104" s="10"/>
      <c r="Y104" s="10"/>
      <c r="Z104" s="10"/>
    </row>
    <row r="105" spans="1:26" ht="12.75" customHeight="1" x14ac:dyDescent="0.2">
      <c r="A105" s="49"/>
      <c r="B105" s="13"/>
      <c r="C105" s="10"/>
      <c r="D105" s="10"/>
      <c r="E105" s="10"/>
      <c r="F105" s="10"/>
      <c r="G105" s="10"/>
      <c r="H105" s="10"/>
      <c r="I105" s="10"/>
      <c r="J105" s="10"/>
      <c r="K105" s="11"/>
      <c r="L105" s="10"/>
      <c r="M105" s="10"/>
      <c r="N105" s="10"/>
      <c r="O105" s="10"/>
      <c r="P105" s="10"/>
      <c r="Q105" s="10"/>
      <c r="R105" s="10"/>
      <c r="S105" s="10"/>
      <c r="T105" s="10"/>
      <c r="U105" s="10"/>
      <c r="V105" s="10"/>
      <c r="W105" s="10"/>
      <c r="X105" s="10"/>
      <c r="Y105" s="10"/>
      <c r="Z105" s="10"/>
    </row>
    <row r="106" spans="1:26" ht="12.75" customHeight="1" x14ac:dyDescent="0.2">
      <c r="A106" s="49"/>
      <c r="B106" s="13"/>
      <c r="C106" s="10"/>
      <c r="D106" s="10"/>
      <c r="E106" s="10"/>
      <c r="F106" s="10"/>
      <c r="G106" s="10"/>
      <c r="H106" s="10"/>
      <c r="I106" s="10"/>
      <c r="J106" s="10"/>
      <c r="K106" s="11"/>
      <c r="L106" s="10"/>
      <c r="M106" s="10"/>
      <c r="N106" s="10"/>
      <c r="O106" s="10"/>
      <c r="P106" s="10"/>
      <c r="Q106" s="10"/>
      <c r="R106" s="10"/>
      <c r="S106" s="10"/>
      <c r="T106" s="10"/>
      <c r="U106" s="10"/>
      <c r="V106" s="10"/>
      <c r="W106" s="10"/>
      <c r="X106" s="10"/>
      <c r="Y106" s="10"/>
      <c r="Z106" s="10"/>
    </row>
    <row r="107" spans="1:26" ht="12.75" customHeight="1" x14ac:dyDescent="0.2">
      <c r="A107" s="49"/>
      <c r="B107" s="13"/>
      <c r="C107" s="10"/>
      <c r="D107" s="10"/>
      <c r="E107" s="10"/>
      <c r="F107" s="10"/>
      <c r="G107" s="10"/>
      <c r="H107" s="10"/>
      <c r="I107" s="10"/>
      <c r="J107" s="10"/>
      <c r="K107" s="11"/>
      <c r="L107" s="10"/>
      <c r="M107" s="10"/>
      <c r="N107" s="10"/>
      <c r="O107" s="10"/>
      <c r="P107" s="10"/>
      <c r="Q107" s="10"/>
      <c r="R107" s="10"/>
      <c r="S107" s="10"/>
      <c r="T107" s="10"/>
      <c r="U107" s="10"/>
      <c r="V107" s="10"/>
      <c r="W107" s="10"/>
      <c r="X107" s="10"/>
      <c r="Y107" s="10"/>
      <c r="Z107" s="10"/>
    </row>
    <row r="108" spans="1:26" ht="12.75" customHeight="1" x14ac:dyDescent="0.2">
      <c r="A108" s="49"/>
      <c r="B108" s="13"/>
      <c r="C108" s="10"/>
      <c r="D108" s="10"/>
      <c r="E108" s="10"/>
      <c r="F108" s="10"/>
      <c r="G108" s="10"/>
      <c r="H108" s="10"/>
      <c r="I108" s="10"/>
      <c r="J108" s="10"/>
      <c r="K108" s="11"/>
      <c r="L108" s="10"/>
      <c r="M108" s="10"/>
      <c r="N108" s="10"/>
      <c r="O108" s="10"/>
      <c r="P108" s="10"/>
      <c r="Q108" s="10"/>
      <c r="R108" s="10"/>
      <c r="S108" s="10"/>
      <c r="T108" s="10"/>
      <c r="U108" s="10"/>
      <c r="V108" s="10"/>
      <c r="W108" s="10"/>
      <c r="X108" s="10"/>
      <c r="Y108" s="10"/>
      <c r="Z108" s="10"/>
    </row>
    <row r="109" spans="1:26" ht="12.75" customHeight="1" x14ac:dyDescent="0.2">
      <c r="A109" s="49"/>
      <c r="B109" s="13"/>
      <c r="C109" s="10"/>
      <c r="D109" s="10"/>
      <c r="E109" s="10"/>
      <c r="F109" s="10"/>
      <c r="G109" s="10"/>
      <c r="H109" s="10"/>
      <c r="I109" s="10"/>
      <c r="J109" s="10"/>
      <c r="K109" s="11"/>
      <c r="L109" s="10"/>
      <c r="M109" s="10"/>
      <c r="N109" s="10"/>
      <c r="O109" s="10"/>
      <c r="P109" s="10"/>
      <c r="Q109" s="10"/>
      <c r="R109" s="10"/>
      <c r="S109" s="10"/>
      <c r="T109" s="10"/>
      <c r="U109" s="10"/>
      <c r="V109" s="10"/>
      <c r="W109" s="10"/>
      <c r="X109" s="10"/>
      <c r="Y109" s="10"/>
      <c r="Z109" s="10"/>
    </row>
    <row r="110" spans="1:26" ht="12.75" customHeight="1" x14ac:dyDescent="0.2">
      <c r="A110" s="49"/>
      <c r="B110" s="13"/>
      <c r="C110" s="10"/>
      <c r="D110" s="10"/>
      <c r="E110" s="10"/>
      <c r="F110" s="10"/>
      <c r="G110" s="10"/>
      <c r="H110" s="10"/>
      <c r="I110" s="10"/>
      <c r="J110" s="10"/>
      <c r="K110" s="11"/>
      <c r="L110" s="10"/>
      <c r="M110" s="10"/>
      <c r="N110" s="10"/>
      <c r="O110" s="10"/>
      <c r="P110" s="10"/>
      <c r="Q110" s="10"/>
      <c r="R110" s="10"/>
      <c r="S110" s="10"/>
      <c r="T110" s="10"/>
      <c r="U110" s="10"/>
      <c r="V110" s="10"/>
      <c r="W110" s="10"/>
      <c r="X110" s="10"/>
      <c r="Y110" s="10"/>
      <c r="Z110" s="10"/>
    </row>
    <row r="111" spans="1:26" ht="12.75" customHeight="1" x14ac:dyDescent="0.2">
      <c r="A111" s="49"/>
      <c r="B111" s="13"/>
      <c r="C111" s="10"/>
      <c r="D111" s="10"/>
      <c r="E111" s="10"/>
      <c r="F111" s="10"/>
      <c r="G111" s="10"/>
      <c r="H111" s="10"/>
      <c r="I111" s="10"/>
      <c r="J111" s="10"/>
      <c r="K111" s="11"/>
      <c r="L111" s="10"/>
      <c r="M111" s="10"/>
      <c r="N111" s="10"/>
      <c r="O111" s="10"/>
      <c r="P111" s="10"/>
      <c r="Q111" s="10"/>
      <c r="R111" s="10"/>
      <c r="S111" s="10"/>
      <c r="T111" s="10"/>
      <c r="U111" s="10"/>
      <c r="V111" s="10"/>
      <c r="W111" s="10"/>
      <c r="X111" s="10"/>
      <c r="Y111" s="10"/>
      <c r="Z111" s="10"/>
    </row>
    <row r="112" spans="1:26" ht="12.75" customHeight="1" x14ac:dyDescent="0.2">
      <c r="A112" s="49"/>
      <c r="B112" s="13"/>
      <c r="C112" s="10"/>
      <c r="D112" s="10"/>
      <c r="E112" s="10"/>
      <c r="F112" s="10"/>
      <c r="G112" s="10"/>
      <c r="H112" s="10"/>
      <c r="I112" s="10"/>
      <c r="J112" s="10"/>
      <c r="K112" s="11"/>
      <c r="L112" s="10"/>
      <c r="M112" s="10"/>
      <c r="N112" s="10"/>
      <c r="O112" s="10"/>
      <c r="P112" s="10"/>
      <c r="Q112" s="10"/>
      <c r="R112" s="10"/>
      <c r="S112" s="10"/>
      <c r="T112" s="10"/>
      <c r="U112" s="10"/>
      <c r="V112" s="10"/>
      <c r="W112" s="10"/>
      <c r="X112" s="10"/>
      <c r="Y112" s="10"/>
      <c r="Z112" s="10"/>
    </row>
    <row r="113" spans="1:26" ht="12.75" customHeight="1" x14ac:dyDescent="0.2">
      <c r="A113" s="49"/>
      <c r="B113" s="13"/>
      <c r="C113" s="10"/>
      <c r="D113" s="10"/>
      <c r="E113" s="10"/>
      <c r="F113" s="10"/>
      <c r="G113" s="10"/>
      <c r="H113" s="10"/>
      <c r="I113" s="10"/>
      <c r="J113" s="10"/>
      <c r="K113" s="11"/>
      <c r="L113" s="10"/>
      <c r="M113" s="10"/>
      <c r="N113" s="10"/>
      <c r="O113" s="10"/>
      <c r="P113" s="10"/>
      <c r="Q113" s="10"/>
      <c r="R113" s="10"/>
      <c r="S113" s="10"/>
      <c r="T113" s="10"/>
      <c r="U113" s="10"/>
      <c r="V113" s="10"/>
      <c r="W113" s="10"/>
      <c r="X113" s="10"/>
      <c r="Y113" s="10"/>
      <c r="Z113" s="10"/>
    </row>
    <row r="114" spans="1:26" ht="12.75" customHeight="1" x14ac:dyDescent="0.2">
      <c r="A114" s="49"/>
      <c r="B114" s="13"/>
      <c r="C114" s="10"/>
      <c r="D114" s="10"/>
      <c r="E114" s="10"/>
      <c r="F114" s="10"/>
      <c r="G114" s="10"/>
      <c r="H114" s="10"/>
      <c r="I114" s="10"/>
      <c r="J114" s="10"/>
      <c r="K114" s="11"/>
      <c r="L114" s="10"/>
      <c r="M114" s="10"/>
      <c r="N114" s="10"/>
      <c r="O114" s="10"/>
      <c r="P114" s="10"/>
      <c r="Q114" s="10"/>
      <c r="R114" s="10"/>
      <c r="S114" s="10"/>
      <c r="T114" s="10"/>
      <c r="U114" s="10"/>
      <c r="V114" s="10"/>
      <c r="W114" s="10"/>
      <c r="X114" s="10"/>
      <c r="Y114" s="10"/>
      <c r="Z114" s="10"/>
    </row>
    <row r="115" spans="1:26" ht="12.75" customHeight="1" x14ac:dyDescent="0.2">
      <c r="A115" s="49"/>
      <c r="B115" s="13"/>
      <c r="C115" s="10"/>
      <c r="D115" s="10"/>
      <c r="E115" s="10"/>
      <c r="F115" s="10"/>
      <c r="G115" s="10"/>
      <c r="H115" s="10"/>
      <c r="I115" s="10"/>
      <c r="J115" s="10"/>
      <c r="K115" s="11"/>
      <c r="L115" s="10"/>
      <c r="M115" s="10"/>
      <c r="N115" s="10"/>
      <c r="O115" s="10"/>
      <c r="P115" s="10"/>
      <c r="Q115" s="10"/>
      <c r="R115" s="10"/>
      <c r="S115" s="10"/>
      <c r="T115" s="10"/>
      <c r="U115" s="10"/>
      <c r="V115" s="10"/>
      <c r="W115" s="10"/>
      <c r="X115" s="10"/>
      <c r="Y115" s="10"/>
      <c r="Z115" s="10"/>
    </row>
    <row r="116" spans="1:26" ht="12.75" customHeight="1" x14ac:dyDescent="0.2">
      <c r="A116" s="49"/>
      <c r="B116" s="13"/>
      <c r="C116" s="10"/>
      <c r="D116" s="10"/>
      <c r="E116" s="10"/>
      <c r="F116" s="10"/>
      <c r="G116" s="10"/>
      <c r="H116" s="10"/>
      <c r="I116" s="10"/>
      <c r="J116" s="10"/>
      <c r="K116" s="11"/>
      <c r="L116" s="10"/>
      <c r="M116" s="10"/>
      <c r="N116" s="10"/>
      <c r="O116" s="10"/>
      <c r="P116" s="10"/>
      <c r="Q116" s="10"/>
      <c r="R116" s="10"/>
      <c r="S116" s="10"/>
      <c r="T116" s="10"/>
      <c r="U116" s="10"/>
      <c r="V116" s="10"/>
      <c r="W116" s="10"/>
      <c r="X116" s="10"/>
      <c r="Y116" s="10"/>
      <c r="Z116" s="10"/>
    </row>
    <row r="117" spans="1:26" ht="12.75" customHeight="1" x14ac:dyDescent="0.2">
      <c r="A117" s="49"/>
      <c r="B117" s="13"/>
      <c r="C117" s="10"/>
      <c r="D117" s="10"/>
      <c r="E117" s="10"/>
      <c r="F117" s="10"/>
      <c r="G117" s="10"/>
      <c r="H117" s="10"/>
      <c r="I117" s="10"/>
      <c r="J117" s="10"/>
      <c r="K117" s="11"/>
      <c r="L117" s="10"/>
      <c r="M117" s="10"/>
      <c r="N117" s="10"/>
      <c r="O117" s="10"/>
      <c r="P117" s="10"/>
      <c r="Q117" s="10"/>
      <c r="R117" s="10"/>
      <c r="S117" s="10"/>
      <c r="T117" s="10"/>
      <c r="U117" s="10"/>
      <c r="V117" s="10"/>
      <c r="W117" s="10"/>
      <c r="X117" s="10"/>
      <c r="Y117" s="10"/>
      <c r="Z117" s="10"/>
    </row>
    <row r="118" spans="1:26" ht="12.75" customHeight="1" x14ac:dyDescent="0.2">
      <c r="A118" s="49"/>
      <c r="B118" s="13"/>
      <c r="C118" s="10"/>
      <c r="D118" s="10"/>
      <c r="E118" s="10"/>
      <c r="F118" s="10"/>
      <c r="G118" s="10"/>
      <c r="H118" s="10"/>
      <c r="I118" s="10"/>
      <c r="J118" s="10"/>
      <c r="K118" s="11"/>
      <c r="L118" s="10"/>
      <c r="M118" s="10"/>
      <c r="N118" s="10"/>
      <c r="O118" s="10"/>
      <c r="P118" s="10"/>
      <c r="Q118" s="10"/>
      <c r="R118" s="10"/>
      <c r="S118" s="10"/>
      <c r="T118" s="10"/>
      <c r="U118" s="10"/>
      <c r="V118" s="10"/>
      <c r="W118" s="10"/>
      <c r="X118" s="10"/>
      <c r="Y118" s="10"/>
      <c r="Z118" s="10"/>
    </row>
    <row r="119" spans="1:26" ht="12.75" customHeight="1" x14ac:dyDescent="0.2">
      <c r="A119" s="49"/>
      <c r="B119" s="13"/>
      <c r="C119" s="10"/>
      <c r="D119" s="10"/>
      <c r="E119" s="10"/>
      <c r="F119" s="10"/>
      <c r="G119" s="10"/>
      <c r="H119" s="10"/>
      <c r="I119" s="10"/>
      <c r="J119" s="10"/>
      <c r="K119" s="11"/>
      <c r="L119" s="10"/>
      <c r="M119" s="10"/>
      <c r="N119" s="10"/>
      <c r="O119" s="10"/>
      <c r="P119" s="10"/>
      <c r="Q119" s="10"/>
      <c r="R119" s="10"/>
      <c r="S119" s="10"/>
      <c r="T119" s="10"/>
      <c r="U119" s="10"/>
      <c r="V119" s="10"/>
      <c r="W119" s="10"/>
      <c r="X119" s="10"/>
      <c r="Y119" s="10"/>
      <c r="Z119" s="10"/>
    </row>
    <row r="120" spans="1:26" ht="12.75" customHeight="1" x14ac:dyDescent="0.2">
      <c r="A120" s="49"/>
      <c r="B120" s="13"/>
      <c r="C120" s="10"/>
      <c r="D120" s="10"/>
      <c r="E120" s="10"/>
      <c r="F120" s="10"/>
      <c r="G120" s="10"/>
      <c r="H120" s="10"/>
      <c r="I120" s="10"/>
      <c r="J120" s="10"/>
      <c r="K120" s="11"/>
      <c r="L120" s="10"/>
      <c r="M120" s="10"/>
      <c r="N120" s="10"/>
      <c r="O120" s="10"/>
      <c r="P120" s="10"/>
      <c r="Q120" s="10"/>
      <c r="R120" s="10"/>
      <c r="S120" s="10"/>
      <c r="T120" s="10"/>
      <c r="U120" s="10"/>
      <c r="V120" s="10"/>
      <c r="W120" s="10"/>
      <c r="X120" s="10"/>
      <c r="Y120" s="10"/>
      <c r="Z120" s="10"/>
    </row>
    <row r="121" spans="1:26" ht="12.75" customHeight="1" x14ac:dyDescent="0.2">
      <c r="A121" s="49"/>
      <c r="B121" s="13"/>
      <c r="C121" s="10"/>
      <c r="D121" s="10"/>
      <c r="E121" s="10"/>
      <c r="F121" s="10"/>
      <c r="G121" s="10"/>
      <c r="H121" s="10"/>
      <c r="I121" s="10"/>
      <c r="J121" s="10"/>
      <c r="K121" s="11"/>
      <c r="L121" s="10"/>
      <c r="M121" s="10"/>
      <c r="N121" s="10"/>
      <c r="O121" s="10"/>
      <c r="P121" s="10"/>
      <c r="Q121" s="10"/>
      <c r="R121" s="10"/>
      <c r="S121" s="10"/>
      <c r="T121" s="10"/>
      <c r="U121" s="10"/>
      <c r="V121" s="10"/>
      <c r="W121" s="10"/>
      <c r="X121" s="10"/>
      <c r="Y121" s="10"/>
      <c r="Z121" s="10"/>
    </row>
    <row r="122" spans="1:26" ht="12.75" customHeight="1" x14ac:dyDescent="0.2">
      <c r="A122" s="49"/>
      <c r="B122" s="13"/>
      <c r="C122" s="10"/>
      <c r="D122" s="10"/>
      <c r="E122" s="10"/>
      <c r="F122" s="10"/>
      <c r="G122" s="10"/>
      <c r="H122" s="10"/>
      <c r="I122" s="10"/>
      <c r="J122" s="10"/>
      <c r="K122" s="11"/>
      <c r="L122" s="10"/>
      <c r="M122" s="10"/>
      <c r="N122" s="10"/>
      <c r="O122" s="10"/>
      <c r="P122" s="10"/>
      <c r="Q122" s="10"/>
      <c r="R122" s="10"/>
      <c r="S122" s="10"/>
      <c r="T122" s="10"/>
      <c r="U122" s="10"/>
      <c r="V122" s="10"/>
      <c r="W122" s="10"/>
      <c r="X122" s="10"/>
      <c r="Y122" s="10"/>
      <c r="Z122" s="10"/>
    </row>
    <row r="123" spans="1:26" ht="12.75" customHeight="1" x14ac:dyDescent="0.2">
      <c r="A123" s="49"/>
      <c r="B123" s="13"/>
      <c r="C123" s="10"/>
      <c r="D123" s="10"/>
      <c r="E123" s="10"/>
      <c r="F123" s="10"/>
      <c r="G123" s="10"/>
      <c r="H123" s="10"/>
      <c r="I123" s="10"/>
      <c r="J123" s="10"/>
      <c r="K123" s="11"/>
      <c r="L123" s="10"/>
      <c r="M123" s="10"/>
      <c r="N123" s="10"/>
      <c r="O123" s="10"/>
      <c r="P123" s="10"/>
      <c r="Q123" s="10"/>
      <c r="R123" s="10"/>
      <c r="S123" s="10"/>
      <c r="T123" s="10"/>
      <c r="U123" s="10"/>
      <c r="V123" s="10"/>
      <c r="W123" s="10"/>
      <c r="X123" s="10"/>
      <c r="Y123" s="10"/>
      <c r="Z123" s="10"/>
    </row>
    <row r="124" spans="1:26" ht="12.75" customHeight="1" x14ac:dyDescent="0.2">
      <c r="A124" s="49"/>
      <c r="B124" s="13"/>
      <c r="C124" s="10"/>
      <c r="D124" s="10"/>
      <c r="E124" s="10"/>
      <c r="F124" s="10"/>
      <c r="G124" s="10"/>
      <c r="H124" s="10"/>
      <c r="I124" s="10"/>
      <c r="J124" s="10"/>
      <c r="K124" s="11"/>
      <c r="L124" s="10"/>
      <c r="M124" s="10"/>
      <c r="N124" s="10"/>
      <c r="O124" s="10"/>
      <c r="P124" s="10"/>
      <c r="Q124" s="10"/>
      <c r="R124" s="10"/>
      <c r="S124" s="10"/>
      <c r="T124" s="10"/>
      <c r="U124" s="10"/>
      <c r="V124" s="10"/>
      <c r="W124" s="10"/>
      <c r="X124" s="10"/>
      <c r="Y124" s="10"/>
      <c r="Z124" s="10"/>
    </row>
    <row r="125" spans="1:26" ht="12.75" customHeight="1" x14ac:dyDescent="0.2">
      <c r="A125" s="49"/>
      <c r="B125" s="13"/>
      <c r="C125" s="10"/>
      <c r="D125" s="10"/>
      <c r="E125" s="10"/>
      <c r="F125" s="10"/>
      <c r="G125" s="10"/>
      <c r="H125" s="10"/>
      <c r="I125" s="10"/>
      <c r="J125" s="10"/>
      <c r="K125" s="11"/>
      <c r="L125" s="10"/>
      <c r="M125" s="10"/>
      <c r="N125" s="10"/>
      <c r="O125" s="10"/>
      <c r="P125" s="10"/>
      <c r="Q125" s="10"/>
      <c r="R125" s="10"/>
      <c r="S125" s="10"/>
      <c r="T125" s="10"/>
      <c r="U125" s="10"/>
      <c r="V125" s="10"/>
      <c r="W125" s="10"/>
      <c r="X125" s="10"/>
      <c r="Y125" s="10"/>
      <c r="Z125" s="10"/>
    </row>
    <row r="126" spans="1:26" ht="12.75" customHeight="1" x14ac:dyDescent="0.2">
      <c r="A126" s="49"/>
      <c r="B126" s="13"/>
      <c r="C126" s="10"/>
      <c r="D126" s="10"/>
      <c r="E126" s="10"/>
      <c r="F126" s="10"/>
      <c r="G126" s="10"/>
      <c r="H126" s="10"/>
      <c r="I126" s="10"/>
      <c r="J126" s="10"/>
      <c r="K126" s="11"/>
      <c r="L126" s="10"/>
      <c r="M126" s="10"/>
      <c r="N126" s="10"/>
      <c r="O126" s="10"/>
      <c r="P126" s="10"/>
      <c r="Q126" s="10"/>
      <c r="R126" s="10"/>
      <c r="S126" s="10"/>
      <c r="T126" s="10"/>
      <c r="U126" s="10"/>
      <c r="V126" s="10"/>
      <c r="W126" s="10"/>
      <c r="X126" s="10"/>
      <c r="Y126" s="10"/>
      <c r="Z126" s="10"/>
    </row>
    <row r="127" spans="1:26" ht="12.75" customHeight="1" x14ac:dyDescent="0.2">
      <c r="A127" s="49"/>
      <c r="B127" s="13"/>
      <c r="C127" s="10"/>
      <c r="D127" s="10"/>
      <c r="E127" s="10"/>
      <c r="F127" s="10"/>
      <c r="G127" s="10"/>
      <c r="H127" s="10"/>
      <c r="I127" s="10"/>
      <c r="J127" s="10"/>
      <c r="K127" s="11"/>
      <c r="L127" s="10"/>
      <c r="M127" s="10"/>
      <c r="N127" s="10"/>
      <c r="O127" s="10"/>
      <c r="P127" s="10"/>
      <c r="Q127" s="10"/>
      <c r="R127" s="10"/>
      <c r="S127" s="10"/>
      <c r="T127" s="10"/>
      <c r="U127" s="10"/>
      <c r="V127" s="10"/>
      <c r="W127" s="10"/>
      <c r="X127" s="10"/>
      <c r="Y127" s="10"/>
      <c r="Z127" s="10"/>
    </row>
    <row r="128" spans="1:26" ht="12.75" customHeight="1" x14ac:dyDescent="0.2">
      <c r="A128" s="49"/>
      <c r="B128" s="13"/>
      <c r="C128" s="10"/>
      <c r="D128" s="10"/>
      <c r="E128" s="10"/>
      <c r="F128" s="10"/>
      <c r="G128" s="10"/>
      <c r="H128" s="10"/>
      <c r="I128" s="10"/>
      <c r="J128" s="10"/>
      <c r="K128" s="11"/>
      <c r="L128" s="10"/>
      <c r="M128" s="10"/>
      <c r="N128" s="10"/>
      <c r="O128" s="10"/>
      <c r="P128" s="10"/>
      <c r="Q128" s="10"/>
      <c r="R128" s="10"/>
      <c r="S128" s="10"/>
      <c r="T128" s="10"/>
      <c r="U128" s="10"/>
      <c r="V128" s="10"/>
      <c r="W128" s="10"/>
      <c r="X128" s="10"/>
      <c r="Y128" s="10"/>
      <c r="Z128" s="10"/>
    </row>
    <row r="129" spans="1:26" ht="12.75" customHeight="1" x14ac:dyDescent="0.2">
      <c r="A129" s="49"/>
      <c r="B129" s="13"/>
      <c r="C129" s="10"/>
      <c r="D129" s="10"/>
      <c r="E129" s="10"/>
      <c r="F129" s="10"/>
      <c r="G129" s="10"/>
      <c r="H129" s="10"/>
      <c r="I129" s="10"/>
      <c r="J129" s="10"/>
      <c r="K129" s="11"/>
      <c r="L129" s="10"/>
      <c r="M129" s="10"/>
      <c r="N129" s="10"/>
      <c r="O129" s="10"/>
      <c r="P129" s="10"/>
      <c r="Q129" s="10"/>
      <c r="R129" s="10"/>
      <c r="S129" s="10"/>
      <c r="T129" s="10"/>
      <c r="U129" s="10"/>
      <c r="V129" s="10"/>
      <c r="W129" s="10"/>
      <c r="X129" s="10"/>
      <c r="Y129" s="10"/>
      <c r="Z129" s="10"/>
    </row>
    <row r="130" spans="1:26" ht="12.75" customHeight="1" x14ac:dyDescent="0.2">
      <c r="A130" s="49"/>
      <c r="B130" s="13"/>
      <c r="C130" s="10"/>
      <c r="D130" s="10"/>
      <c r="E130" s="10"/>
      <c r="F130" s="10"/>
      <c r="G130" s="10"/>
      <c r="H130" s="10"/>
      <c r="I130" s="10"/>
      <c r="J130" s="10"/>
      <c r="K130" s="11"/>
      <c r="L130" s="10"/>
      <c r="M130" s="10"/>
      <c r="N130" s="10"/>
      <c r="O130" s="10"/>
      <c r="P130" s="10"/>
      <c r="Q130" s="10"/>
      <c r="R130" s="10"/>
      <c r="S130" s="10"/>
      <c r="T130" s="10"/>
      <c r="U130" s="10"/>
      <c r="V130" s="10"/>
      <c r="W130" s="10"/>
      <c r="X130" s="10"/>
      <c r="Y130" s="10"/>
      <c r="Z130" s="10"/>
    </row>
    <row r="131" spans="1:26" ht="12.75" customHeight="1" x14ac:dyDescent="0.2">
      <c r="A131" s="49"/>
      <c r="B131" s="13"/>
      <c r="C131" s="10"/>
      <c r="D131" s="10"/>
      <c r="E131" s="10"/>
      <c r="F131" s="10"/>
      <c r="G131" s="10"/>
      <c r="H131" s="10"/>
      <c r="I131" s="10"/>
      <c r="J131" s="10"/>
      <c r="K131" s="11"/>
      <c r="L131" s="10"/>
      <c r="M131" s="10"/>
      <c r="N131" s="10"/>
      <c r="O131" s="10"/>
      <c r="P131" s="10"/>
      <c r="Q131" s="10"/>
      <c r="R131" s="10"/>
      <c r="S131" s="10"/>
      <c r="T131" s="10"/>
      <c r="U131" s="10"/>
      <c r="V131" s="10"/>
      <c r="W131" s="10"/>
      <c r="X131" s="10"/>
      <c r="Y131" s="10"/>
      <c r="Z131" s="10"/>
    </row>
    <row r="132" spans="1:26" ht="12.75" customHeight="1" x14ac:dyDescent="0.2">
      <c r="A132" s="49"/>
      <c r="B132" s="13"/>
      <c r="C132" s="10"/>
      <c r="D132" s="10"/>
      <c r="E132" s="10"/>
      <c r="F132" s="10"/>
      <c r="G132" s="10"/>
      <c r="H132" s="10"/>
      <c r="I132" s="10"/>
      <c r="J132" s="10"/>
      <c r="K132" s="11"/>
      <c r="L132" s="10"/>
      <c r="M132" s="10"/>
      <c r="N132" s="10"/>
      <c r="O132" s="10"/>
      <c r="P132" s="10"/>
      <c r="Q132" s="10"/>
      <c r="R132" s="10"/>
      <c r="S132" s="10"/>
      <c r="T132" s="10"/>
      <c r="U132" s="10"/>
      <c r="V132" s="10"/>
      <c r="W132" s="10"/>
      <c r="X132" s="10"/>
      <c r="Y132" s="10"/>
      <c r="Z132" s="10"/>
    </row>
    <row r="133" spans="1:26" ht="12.75" customHeight="1" x14ac:dyDescent="0.2">
      <c r="A133" s="49"/>
      <c r="B133" s="13"/>
      <c r="C133" s="10"/>
      <c r="D133" s="10"/>
      <c r="E133" s="10"/>
      <c r="F133" s="10"/>
      <c r="G133" s="10"/>
      <c r="H133" s="10"/>
      <c r="I133" s="10"/>
      <c r="J133" s="10"/>
      <c r="K133" s="11"/>
      <c r="L133" s="10"/>
      <c r="M133" s="10"/>
      <c r="N133" s="10"/>
      <c r="O133" s="10"/>
      <c r="P133" s="10"/>
      <c r="Q133" s="10"/>
      <c r="R133" s="10"/>
      <c r="S133" s="10"/>
      <c r="T133" s="10"/>
      <c r="U133" s="10"/>
      <c r="V133" s="10"/>
      <c r="W133" s="10"/>
      <c r="X133" s="10"/>
      <c r="Y133" s="10"/>
      <c r="Z133" s="10"/>
    </row>
    <row r="134" spans="1:26" ht="12.75" customHeight="1" x14ac:dyDescent="0.2">
      <c r="A134" s="49"/>
      <c r="B134" s="13"/>
      <c r="C134" s="10"/>
      <c r="D134" s="10"/>
      <c r="E134" s="10"/>
      <c r="F134" s="10"/>
      <c r="G134" s="10"/>
      <c r="H134" s="10"/>
      <c r="I134" s="10"/>
      <c r="J134" s="10"/>
      <c r="K134" s="11"/>
      <c r="L134" s="10"/>
      <c r="M134" s="10"/>
      <c r="N134" s="10"/>
      <c r="O134" s="10"/>
      <c r="P134" s="10"/>
      <c r="Q134" s="10"/>
      <c r="R134" s="10"/>
      <c r="S134" s="10"/>
      <c r="T134" s="10"/>
      <c r="U134" s="10"/>
      <c r="V134" s="10"/>
      <c r="W134" s="10"/>
      <c r="X134" s="10"/>
      <c r="Y134" s="10"/>
      <c r="Z134" s="10"/>
    </row>
    <row r="135" spans="1:26" ht="12.75" customHeight="1" x14ac:dyDescent="0.2">
      <c r="A135" s="49"/>
      <c r="B135" s="13"/>
      <c r="C135" s="10"/>
      <c r="D135" s="10"/>
      <c r="E135" s="10"/>
      <c r="F135" s="10"/>
      <c r="G135" s="10"/>
      <c r="H135" s="10"/>
      <c r="I135" s="10"/>
      <c r="J135" s="10"/>
      <c r="K135" s="11"/>
      <c r="L135" s="10"/>
      <c r="M135" s="10"/>
      <c r="N135" s="10"/>
      <c r="O135" s="10"/>
      <c r="P135" s="10"/>
      <c r="Q135" s="10"/>
      <c r="R135" s="10"/>
      <c r="S135" s="10"/>
      <c r="T135" s="10"/>
      <c r="U135" s="10"/>
      <c r="V135" s="10"/>
      <c r="W135" s="10"/>
      <c r="X135" s="10"/>
      <c r="Y135" s="10"/>
      <c r="Z135" s="10"/>
    </row>
    <row r="136" spans="1:26" ht="12.75" customHeight="1" x14ac:dyDescent="0.2">
      <c r="A136" s="49"/>
      <c r="B136" s="13"/>
      <c r="C136" s="10"/>
      <c r="D136" s="10"/>
      <c r="E136" s="10"/>
      <c r="F136" s="10"/>
      <c r="G136" s="10"/>
      <c r="H136" s="10"/>
      <c r="I136" s="10"/>
      <c r="J136" s="10"/>
      <c r="K136" s="11"/>
      <c r="L136" s="10"/>
      <c r="M136" s="10"/>
      <c r="N136" s="10"/>
      <c r="O136" s="10"/>
      <c r="P136" s="10"/>
      <c r="Q136" s="10"/>
      <c r="R136" s="10"/>
      <c r="S136" s="10"/>
      <c r="T136" s="10"/>
      <c r="U136" s="10"/>
      <c r="V136" s="10"/>
      <c r="W136" s="10"/>
      <c r="X136" s="10"/>
      <c r="Y136" s="10"/>
      <c r="Z136" s="10"/>
    </row>
    <row r="137" spans="1:26" ht="12.75" customHeight="1" x14ac:dyDescent="0.2">
      <c r="A137" s="49"/>
      <c r="B137" s="13"/>
      <c r="C137" s="10"/>
      <c r="D137" s="10"/>
      <c r="E137" s="10"/>
      <c r="F137" s="10"/>
      <c r="G137" s="10"/>
      <c r="H137" s="10"/>
      <c r="I137" s="10"/>
      <c r="J137" s="10"/>
      <c r="K137" s="11"/>
      <c r="L137" s="10"/>
      <c r="M137" s="10"/>
      <c r="N137" s="10"/>
      <c r="O137" s="10"/>
      <c r="P137" s="10"/>
      <c r="Q137" s="10"/>
      <c r="R137" s="10"/>
      <c r="S137" s="10"/>
      <c r="T137" s="10"/>
      <c r="U137" s="10"/>
      <c r="V137" s="10"/>
      <c r="W137" s="10"/>
      <c r="X137" s="10"/>
      <c r="Y137" s="10"/>
      <c r="Z137" s="10"/>
    </row>
    <row r="138" spans="1:26" ht="12.75" customHeight="1" x14ac:dyDescent="0.2">
      <c r="A138" s="49"/>
      <c r="B138" s="13"/>
      <c r="C138" s="10"/>
      <c r="D138" s="10"/>
      <c r="E138" s="10"/>
      <c r="F138" s="10"/>
      <c r="G138" s="10"/>
      <c r="H138" s="10"/>
      <c r="I138" s="10"/>
      <c r="J138" s="10"/>
      <c r="K138" s="11"/>
      <c r="L138" s="10"/>
      <c r="M138" s="10"/>
      <c r="N138" s="10"/>
      <c r="O138" s="10"/>
      <c r="P138" s="10"/>
      <c r="Q138" s="10"/>
      <c r="R138" s="10"/>
      <c r="S138" s="10"/>
      <c r="T138" s="10"/>
      <c r="U138" s="10"/>
      <c r="V138" s="10"/>
      <c r="W138" s="10"/>
      <c r="X138" s="10"/>
      <c r="Y138" s="10"/>
      <c r="Z138" s="10"/>
    </row>
    <row r="139" spans="1:26" ht="12.75" customHeight="1" x14ac:dyDescent="0.2">
      <c r="A139" s="49"/>
      <c r="B139" s="13"/>
      <c r="C139" s="10"/>
      <c r="D139" s="10"/>
      <c r="E139" s="10"/>
      <c r="F139" s="10"/>
      <c r="G139" s="10"/>
      <c r="H139" s="10"/>
      <c r="I139" s="10"/>
      <c r="J139" s="10"/>
      <c r="K139" s="11"/>
      <c r="L139" s="10"/>
      <c r="M139" s="10"/>
      <c r="N139" s="10"/>
      <c r="O139" s="10"/>
      <c r="P139" s="10"/>
      <c r="Q139" s="10"/>
      <c r="R139" s="10"/>
      <c r="S139" s="10"/>
      <c r="T139" s="10"/>
      <c r="U139" s="10"/>
      <c r="V139" s="10"/>
      <c r="W139" s="10"/>
      <c r="X139" s="10"/>
      <c r="Y139" s="10"/>
      <c r="Z139" s="10"/>
    </row>
    <row r="140" spans="1:26" ht="12.75" customHeight="1" x14ac:dyDescent="0.2">
      <c r="A140" s="49"/>
      <c r="B140" s="13"/>
      <c r="C140" s="10"/>
      <c r="D140" s="10"/>
      <c r="E140" s="10"/>
      <c r="F140" s="10"/>
      <c r="G140" s="10"/>
      <c r="H140" s="10"/>
      <c r="I140" s="10"/>
      <c r="J140" s="10"/>
      <c r="K140" s="11"/>
      <c r="L140" s="10"/>
      <c r="M140" s="10"/>
      <c r="N140" s="10"/>
      <c r="O140" s="10"/>
      <c r="P140" s="10"/>
      <c r="Q140" s="10"/>
      <c r="R140" s="10"/>
      <c r="S140" s="10"/>
      <c r="T140" s="10"/>
      <c r="U140" s="10"/>
      <c r="V140" s="10"/>
      <c r="W140" s="10"/>
      <c r="X140" s="10"/>
      <c r="Y140" s="10"/>
      <c r="Z140" s="10"/>
    </row>
    <row r="141" spans="1:26" ht="12.75" customHeight="1" x14ac:dyDescent="0.2">
      <c r="A141" s="49"/>
      <c r="B141" s="13"/>
      <c r="C141" s="10"/>
      <c r="D141" s="10"/>
      <c r="E141" s="10"/>
      <c r="F141" s="10"/>
      <c r="G141" s="10"/>
      <c r="H141" s="10"/>
      <c r="I141" s="10"/>
      <c r="J141" s="10"/>
      <c r="K141" s="11"/>
      <c r="L141" s="10"/>
      <c r="M141" s="10"/>
      <c r="N141" s="10"/>
      <c r="O141" s="10"/>
      <c r="P141" s="10"/>
      <c r="Q141" s="10"/>
      <c r="R141" s="10"/>
      <c r="S141" s="10"/>
      <c r="T141" s="10"/>
      <c r="U141" s="10"/>
      <c r="V141" s="10"/>
      <c r="W141" s="10"/>
      <c r="X141" s="10"/>
      <c r="Y141" s="10"/>
      <c r="Z141" s="10"/>
    </row>
    <row r="142" spans="1:26" ht="12.75" customHeight="1" x14ac:dyDescent="0.2">
      <c r="A142" s="49"/>
      <c r="B142" s="13"/>
      <c r="C142" s="10"/>
      <c r="D142" s="10"/>
      <c r="E142" s="10"/>
      <c r="F142" s="10"/>
      <c r="G142" s="10"/>
      <c r="H142" s="10"/>
      <c r="I142" s="10"/>
      <c r="J142" s="10"/>
      <c r="K142" s="11"/>
      <c r="L142" s="10"/>
      <c r="M142" s="10"/>
      <c r="N142" s="10"/>
      <c r="O142" s="10"/>
      <c r="P142" s="10"/>
      <c r="Q142" s="10"/>
      <c r="R142" s="10"/>
      <c r="S142" s="10"/>
      <c r="T142" s="10"/>
      <c r="U142" s="10"/>
      <c r="V142" s="10"/>
      <c r="W142" s="10"/>
      <c r="X142" s="10"/>
      <c r="Y142" s="10"/>
      <c r="Z142" s="10"/>
    </row>
    <row r="143" spans="1:26" ht="12.75" customHeight="1" x14ac:dyDescent="0.2">
      <c r="A143" s="49"/>
      <c r="B143" s="13"/>
      <c r="C143" s="10"/>
      <c r="D143" s="10"/>
      <c r="E143" s="10"/>
      <c r="F143" s="10"/>
      <c r="G143" s="10"/>
      <c r="H143" s="10"/>
      <c r="I143" s="10"/>
      <c r="J143" s="10"/>
      <c r="K143" s="11"/>
      <c r="L143" s="10"/>
      <c r="M143" s="10"/>
      <c r="N143" s="10"/>
      <c r="O143" s="10"/>
      <c r="P143" s="10"/>
      <c r="Q143" s="10"/>
      <c r="R143" s="10"/>
      <c r="S143" s="10"/>
      <c r="T143" s="10"/>
      <c r="U143" s="10"/>
      <c r="V143" s="10"/>
      <c r="W143" s="10"/>
      <c r="X143" s="10"/>
      <c r="Y143" s="10"/>
      <c r="Z143" s="10"/>
    </row>
    <row r="144" spans="1:26" ht="12.75" customHeight="1" x14ac:dyDescent="0.2">
      <c r="A144" s="49"/>
      <c r="B144" s="13"/>
      <c r="C144" s="10"/>
      <c r="D144" s="10"/>
      <c r="E144" s="10"/>
      <c r="F144" s="10"/>
      <c r="G144" s="10"/>
      <c r="H144" s="10"/>
      <c r="I144" s="10"/>
      <c r="J144" s="10"/>
      <c r="K144" s="11"/>
      <c r="L144" s="10"/>
      <c r="M144" s="10"/>
      <c r="N144" s="10"/>
      <c r="O144" s="10"/>
      <c r="P144" s="10"/>
      <c r="Q144" s="10"/>
      <c r="R144" s="10"/>
      <c r="S144" s="10"/>
      <c r="T144" s="10"/>
      <c r="U144" s="10"/>
      <c r="V144" s="10"/>
      <c r="W144" s="10"/>
      <c r="X144" s="10"/>
      <c r="Y144" s="10"/>
      <c r="Z144" s="10"/>
    </row>
    <row r="145" spans="1:26" ht="12.75" customHeight="1" x14ac:dyDescent="0.2">
      <c r="A145" s="49"/>
      <c r="B145" s="13"/>
      <c r="C145" s="10"/>
      <c r="D145" s="10"/>
      <c r="E145" s="10"/>
      <c r="F145" s="10"/>
      <c r="G145" s="10"/>
      <c r="H145" s="10"/>
      <c r="I145" s="10"/>
      <c r="J145" s="10"/>
      <c r="K145" s="11"/>
      <c r="L145" s="10"/>
      <c r="M145" s="10"/>
      <c r="N145" s="10"/>
      <c r="O145" s="10"/>
      <c r="P145" s="10"/>
      <c r="Q145" s="10"/>
      <c r="R145" s="10"/>
      <c r="S145" s="10"/>
      <c r="T145" s="10"/>
      <c r="U145" s="10"/>
      <c r="V145" s="10"/>
      <c r="W145" s="10"/>
      <c r="X145" s="10"/>
      <c r="Y145" s="10"/>
      <c r="Z145" s="10"/>
    </row>
    <row r="146" spans="1:26" ht="12.75" customHeight="1" x14ac:dyDescent="0.2">
      <c r="A146" s="49"/>
      <c r="B146" s="13"/>
      <c r="C146" s="10"/>
      <c r="D146" s="10"/>
      <c r="E146" s="10"/>
      <c r="F146" s="10"/>
      <c r="G146" s="10"/>
      <c r="H146" s="10"/>
      <c r="I146" s="10"/>
      <c r="J146" s="10"/>
      <c r="K146" s="11"/>
      <c r="L146" s="10"/>
      <c r="M146" s="10"/>
      <c r="N146" s="10"/>
      <c r="O146" s="10"/>
      <c r="P146" s="10"/>
      <c r="Q146" s="10"/>
      <c r="R146" s="10"/>
      <c r="S146" s="10"/>
      <c r="T146" s="10"/>
      <c r="U146" s="10"/>
      <c r="V146" s="10"/>
      <c r="W146" s="10"/>
      <c r="X146" s="10"/>
      <c r="Y146" s="10"/>
      <c r="Z146" s="10"/>
    </row>
    <row r="147" spans="1:26" ht="12.75" customHeight="1" x14ac:dyDescent="0.2">
      <c r="A147" s="49"/>
      <c r="B147" s="13"/>
      <c r="C147" s="10"/>
      <c r="D147" s="10"/>
      <c r="E147" s="10"/>
      <c r="F147" s="10"/>
      <c r="G147" s="10"/>
      <c r="H147" s="10"/>
      <c r="I147" s="10"/>
      <c r="J147" s="10"/>
      <c r="K147" s="11"/>
      <c r="L147" s="10"/>
      <c r="M147" s="10"/>
      <c r="N147" s="10"/>
      <c r="O147" s="10"/>
      <c r="P147" s="10"/>
      <c r="Q147" s="10"/>
      <c r="R147" s="10"/>
      <c r="S147" s="10"/>
      <c r="T147" s="10"/>
      <c r="U147" s="10"/>
      <c r="V147" s="10"/>
      <c r="W147" s="10"/>
      <c r="X147" s="10"/>
      <c r="Y147" s="10"/>
      <c r="Z147" s="10"/>
    </row>
    <row r="148" spans="1:26" ht="12.75" customHeight="1" x14ac:dyDescent="0.2">
      <c r="A148" s="49"/>
      <c r="B148" s="13"/>
      <c r="C148" s="10"/>
      <c r="D148" s="10"/>
      <c r="E148" s="10"/>
      <c r="F148" s="10"/>
      <c r="G148" s="10"/>
      <c r="H148" s="10"/>
      <c r="I148" s="10"/>
      <c r="J148" s="10"/>
      <c r="K148" s="11"/>
      <c r="L148" s="10"/>
      <c r="M148" s="10"/>
      <c r="N148" s="10"/>
      <c r="O148" s="10"/>
      <c r="P148" s="10"/>
      <c r="Q148" s="10"/>
      <c r="R148" s="10"/>
      <c r="S148" s="10"/>
      <c r="T148" s="10"/>
      <c r="U148" s="10"/>
      <c r="V148" s="10"/>
      <c r="W148" s="10"/>
      <c r="X148" s="10"/>
      <c r="Y148" s="10"/>
      <c r="Z148" s="10"/>
    </row>
    <row r="149" spans="1:26" ht="12.75" customHeight="1" x14ac:dyDescent="0.2">
      <c r="A149" s="49"/>
      <c r="B149" s="13"/>
      <c r="C149" s="10"/>
      <c r="D149" s="10"/>
      <c r="E149" s="10"/>
      <c r="F149" s="10"/>
      <c r="G149" s="10"/>
      <c r="H149" s="10"/>
      <c r="I149" s="10"/>
      <c r="J149" s="10"/>
      <c r="K149" s="11"/>
      <c r="L149" s="10"/>
      <c r="M149" s="10"/>
      <c r="N149" s="10"/>
      <c r="O149" s="10"/>
      <c r="P149" s="10"/>
      <c r="Q149" s="10"/>
      <c r="R149" s="10"/>
      <c r="S149" s="10"/>
      <c r="T149" s="10"/>
      <c r="U149" s="10"/>
      <c r="V149" s="10"/>
      <c r="W149" s="10"/>
      <c r="X149" s="10"/>
      <c r="Y149" s="10"/>
      <c r="Z149" s="10"/>
    </row>
    <row r="150" spans="1:26" ht="12.75" customHeight="1" x14ac:dyDescent="0.2">
      <c r="A150" s="49"/>
      <c r="B150" s="13"/>
      <c r="C150" s="10"/>
      <c r="D150" s="10"/>
      <c r="E150" s="10"/>
      <c r="F150" s="10"/>
      <c r="G150" s="10"/>
      <c r="H150" s="10"/>
      <c r="I150" s="10"/>
      <c r="J150" s="10"/>
      <c r="K150" s="11"/>
      <c r="L150" s="10"/>
      <c r="M150" s="10"/>
      <c r="N150" s="10"/>
      <c r="O150" s="10"/>
      <c r="P150" s="10"/>
      <c r="Q150" s="10"/>
      <c r="R150" s="10"/>
      <c r="S150" s="10"/>
      <c r="T150" s="10"/>
      <c r="U150" s="10"/>
      <c r="V150" s="10"/>
      <c r="W150" s="10"/>
      <c r="X150" s="10"/>
      <c r="Y150" s="10"/>
      <c r="Z150" s="10"/>
    </row>
    <row r="151" spans="1:26" ht="12.75" customHeight="1" x14ac:dyDescent="0.2">
      <c r="A151" s="49"/>
      <c r="B151" s="13"/>
      <c r="C151" s="10"/>
      <c r="D151" s="10"/>
      <c r="E151" s="10"/>
      <c r="F151" s="10"/>
      <c r="G151" s="10"/>
      <c r="H151" s="10"/>
      <c r="I151" s="10"/>
      <c r="J151" s="10"/>
      <c r="K151" s="11"/>
      <c r="L151" s="10"/>
      <c r="M151" s="10"/>
      <c r="N151" s="10"/>
      <c r="O151" s="10"/>
      <c r="P151" s="10"/>
      <c r="Q151" s="10"/>
      <c r="R151" s="10"/>
      <c r="S151" s="10"/>
      <c r="T151" s="10"/>
      <c r="U151" s="10"/>
      <c r="V151" s="10"/>
      <c r="W151" s="10"/>
      <c r="X151" s="10"/>
      <c r="Y151" s="10"/>
      <c r="Z151" s="10"/>
    </row>
    <row r="152" spans="1:26" ht="12.75" customHeight="1" x14ac:dyDescent="0.2">
      <c r="A152" s="49"/>
      <c r="B152" s="13"/>
      <c r="C152" s="10"/>
      <c r="D152" s="10"/>
      <c r="E152" s="10"/>
      <c r="F152" s="10"/>
      <c r="G152" s="10"/>
      <c r="H152" s="10"/>
      <c r="I152" s="10"/>
      <c r="J152" s="10"/>
      <c r="K152" s="11"/>
      <c r="L152" s="10"/>
      <c r="M152" s="10"/>
      <c r="N152" s="10"/>
      <c r="O152" s="10"/>
      <c r="P152" s="10"/>
      <c r="Q152" s="10"/>
      <c r="R152" s="10"/>
      <c r="S152" s="10"/>
      <c r="T152" s="10"/>
      <c r="U152" s="10"/>
      <c r="V152" s="10"/>
      <c r="W152" s="10"/>
      <c r="X152" s="10"/>
      <c r="Y152" s="10"/>
      <c r="Z152" s="10"/>
    </row>
    <row r="153" spans="1:26" ht="12.75" customHeight="1" x14ac:dyDescent="0.2">
      <c r="A153" s="49"/>
      <c r="B153" s="13"/>
      <c r="C153" s="10"/>
      <c r="D153" s="10"/>
      <c r="E153" s="10"/>
      <c r="F153" s="10"/>
      <c r="G153" s="10"/>
      <c r="H153" s="10"/>
      <c r="I153" s="10"/>
      <c r="J153" s="10"/>
      <c r="K153" s="11"/>
      <c r="L153" s="10"/>
      <c r="M153" s="10"/>
      <c r="N153" s="10"/>
      <c r="O153" s="10"/>
      <c r="P153" s="10"/>
      <c r="Q153" s="10"/>
      <c r="R153" s="10"/>
      <c r="S153" s="10"/>
      <c r="T153" s="10"/>
      <c r="U153" s="10"/>
      <c r="V153" s="10"/>
      <c r="W153" s="10"/>
      <c r="X153" s="10"/>
      <c r="Y153" s="10"/>
      <c r="Z153" s="10"/>
    </row>
    <row r="154" spans="1:26" ht="12.75" customHeight="1" x14ac:dyDescent="0.2">
      <c r="A154" s="49"/>
      <c r="B154" s="13"/>
      <c r="C154" s="10"/>
      <c r="D154" s="10"/>
      <c r="E154" s="10"/>
      <c r="F154" s="10"/>
      <c r="G154" s="10"/>
      <c r="H154" s="10"/>
      <c r="I154" s="10"/>
      <c r="J154" s="10"/>
      <c r="K154" s="11"/>
      <c r="L154" s="10"/>
      <c r="M154" s="10"/>
      <c r="N154" s="10"/>
      <c r="O154" s="10"/>
      <c r="P154" s="10"/>
      <c r="Q154" s="10"/>
      <c r="R154" s="10"/>
      <c r="S154" s="10"/>
      <c r="T154" s="10"/>
      <c r="U154" s="10"/>
      <c r="V154" s="10"/>
      <c r="W154" s="10"/>
      <c r="X154" s="10"/>
      <c r="Y154" s="10"/>
      <c r="Z154" s="10"/>
    </row>
    <row r="155" spans="1:26" ht="12.75" customHeight="1" x14ac:dyDescent="0.2">
      <c r="A155" s="49"/>
      <c r="B155" s="13"/>
      <c r="C155" s="10"/>
      <c r="D155" s="10"/>
      <c r="E155" s="10"/>
      <c r="F155" s="10"/>
      <c r="G155" s="10"/>
      <c r="H155" s="10"/>
      <c r="I155" s="10"/>
      <c r="J155" s="10"/>
      <c r="K155" s="11"/>
      <c r="L155" s="10"/>
      <c r="M155" s="10"/>
      <c r="N155" s="10"/>
      <c r="O155" s="10"/>
      <c r="P155" s="10"/>
      <c r="Q155" s="10"/>
      <c r="R155" s="10"/>
      <c r="S155" s="10"/>
      <c r="T155" s="10"/>
      <c r="U155" s="10"/>
      <c r="V155" s="10"/>
      <c r="W155" s="10"/>
      <c r="X155" s="10"/>
      <c r="Y155" s="10"/>
      <c r="Z155" s="10"/>
    </row>
    <row r="156" spans="1:26" ht="12.75" customHeight="1" x14ac:dyDescent="0.2">
      <c r="A156" s="49"/>
      <c r="B156" s="13"/>
      <c r="C156" s="10"/>
      <c r="D156" s="10"/>
      <c r="E156" s="10"/>
      <c r="F156" s="10"/>
      <c r="G156" s="10"/>
      <c r="H156" s="10"/>
      <c r="I156" s="10"/>
      <c r="J156" s="10"/>
      <c r="K156" s="11"/>
      <c r="L156" s="10"/>
      <c r="M156" s="10"/>
      <c r="N156" s="10"/>
      <c r="O156" s="10"/>
      <c r="P156" s="10"/>
      <c r="Q156" s="10"/>
      <c r="R156" s="10"/>
      <c r="S156" s="10"/>
      <c r="T156" s="10"/>
      <c r="U156" s="10"/>
      <c r="V156" s="10"/>
      <c r="W156" s="10"/>
      <c r="X156" s="10"/>
      <c r="Y156" s="10"/>
      <c r="Z156" s="10"/>
    </row>
    <row r="157" spans="1:26" ht="12.75" customHeight="1" x14ac:dyDescent="0.2">
      <c r="A157" s="49"/>
      <c r="B157" s="13"/>
      <c r="C157" s="10"/>
      <c r="D157" s="10"/>
      <c r="E157" s="10"/>
      <c r="F157" s="10"/>
      <c r="G157" s="10"/>
      <c r="H157" s="10"/>
      <c r="I157" s="10"/>
      <c r="J157" s="10"/>
      <c r="K157" s="11"/>
      <c r="L157" s="10"/>
      <c r="M157" s="10"/>
      <c r="N157" s="10"/>
      <c r="O157" s="10"/>
      <c r="P157" s="10"/>
      <c r="Q157" s="10"/>
      <c r="R157" s="10"/>
      <c r="S157" s="10"/>
      <c r="T157" s="10"/>
      <c r="U157" s="10"/>
      <c r="V157" s="10"/>
      <c r="W157" s="10"/>
      <c r="X157" s="10"/>
      <c r="Y157" s="10"/>
      <c r="Z157" s="10"/>
    </row>
    <row r="158" spans="1:26" ht="12.75" customHeight="1" x14ac:dyDescent="0.2">
      <c r="A158" s="49"/>
      <c r="B158" s="13"/>
      <c r="C158" s="10"/>
      <c r="D158" s="10"/>
      <c r="E158" s="10"/>
      <c r="F158" s="10"/>
      <c r="G158" s="10"/>
      <c r="H158" s="10"/>
      <c r="I158" s="10"/>
      <c r="J158" s="10"/>
      <c r="K158" s="11"/>
      <c r="L158" s="10"/>
      <c r="M158" s="10"/>
      <c r="N158" s="10"/>
      <c r="O158" s="10"/>
      <c r="P158" s="10"/>
      <c r="Q158" s="10"/>
      <c r="R158" s="10"/>
      <c r="S158" s="10"/>
      <c r="T158" s="10"/>
      <c r="U158" s="10"/>
      <c r="V158" s="10"/>
      <c r="W158" s="10"/>
      <c r="X158" s="10"/>
      <c r="Y158" s="10"/>
      <c r="Z158" s="10"/>
    </row>
    <row r="159" spans="1:26" ht="12.75" customHeight="1" x14ac:dyDescent="0.2">
      <c r="A159" s="49"/>
      <c r="B159" s="13"/>
      <c r="C159" s="10"/>
      <c r="D159" s="10"/>
      <c r="E159" s="10"/>
      <c r="F159" s="10"/>
      <c r="G159" s="10"/>
      <c r="H159" s="10"/>
      <c r="I159" s="10"/>
      <c r="J159" s="10"/>
      <c r="K159" s="11"/>
      <c r="L159" s="10"/>
      <c r="M159" s="10"/>
      <c r="N159" s="10"/>
      <c r="O159" s="10"/>
      <c r="P159" s="10"/>
      <c r="Q159" s="10"/>
      <c r="R159" s="10"/>
      <c r="S159" s="10"/>
      <c r="T159" s="10"/>
      <c r="U159" s="10"/>
      <c r="V159" s="10"/>
      <c r="W159" s="10"/>
      <c r="X159" s="10"/>
      <c r="Y159" s="10"/>
      <c r="Z159" s="10"/>
    </row>
    <row r="160" spans="1:26" ht="12.75" customHeight="1" x14ac:dyDescent="0.2">
      <c r="A160" s="49"/>
      <c r="B160" s="13"/>
      <c r="C160" s="10"/>
      <c r="D160" s="10"/>
      <c r="E160" s="10"/>
      <c r="F160" s="10"/>
      <c r="G160" s="10"/>
      <c r="H160" s="10"/>
      <c r="I160" s="10"/>
      <c r="J160" s="10"/>
      <c r="K160" s="11"/>
      <c r="L160" s="10"/>
      <c r="M160" s="10"/>
      <c r="N160" s="10"/>
      <c r="O160" s="10"/>
      <c r="P160" s="10"/>
      <c r="Q160" s="10"/>
      <c r="R160" s="10"/>
      <c r="S160" s="10"/>
      <c r="T160" s="10"/>
      <c r="U160" s="10"/>
      <c r="V160" s="10"/>
      <c r="W160" s="10"/>
      <c r="X160" s="10"/>
      <c r="Y160" s="10"/>
      <c r="Z160" s="10"/>
    </row>
    <row r="161" spans="1:26" ht="12.75" customHeight="1" x14ac:dyDescent="0.2">
      <c r="A161" s="49"/>
      <c r="B161" s="13"/>
      <c r="C161" s="10"/>
      <c r="D161" s="10"/>
      <c r="E161" s="10"/>
      <c r="F161" s="10"/>
      <c r="G161" s="10"/>
      <c r="H161" s="10"/>
      <c r="I161" s="10"/>
      <c r="J161" s="10"/>
      <c r="K161" s="11"/>
      <c r="L161" s="10"/>
      <c r="M161" s="10"/>
      <c r="N161" s="10"/>
      <c r="O161" s="10"/>
      <c r="P161" s="10"/>
      <c r="Q161" s="10"/>
      <c r="R161" s="10"/>
      <c r="S161" s="10"/>
      <c r="T161" s="10"/>
      <c r="U161" s="10"/>
      <c r="V161" s="10"/>
      <c r="W161" s="10"/>
      <c r="X161" s="10"/>
      <c r="Y161" s="10"/>
      <c r="Z161" s="10"/>
    </row>
    <row r="162" spans="1:26" ht="12.75" customHeight="1" x14ac:dyDescent="0.2">
      <c r="A162" s="49"/>
      <c r="B162" s="13"/>
      <c r="C162" s="10"/>
      <c r="D162" s="10"/>
      <c r="E162" s="10"/>
      <c r="F162" s="10"/>
      <c r="G162" s="10"/>
      <c r="H162" s="10"/>
      <c r="I162" s="10"/>
      <c r="J162" s="10"/>
      <c r="K162" s="11"/>
      <c r="L162" s="10"/>
      <c r="M162" s="10"/>
      <c r="N162" s="10"/>
      <c r="O162" s="10"/>
      <c r="P162" s="10"/>
      <c r="Q162" s="10"/>
      <c r="R162" s="10"/>
      <c r="S162" s="10"/>
      <c r="T162" s="10"/>
      <c r="U162" s="10"/>
      <c r="V162" s="10"/>
      <c r="W162" s="10"/>
      <c r="X162" s="10"/>
      <c r="Y162" s="10"/>
      <c r="Z162" s="10"/>
    </row>
    <row r="163" spans="1:26" ht="12.75" customHeight="1" x14ac:dyDescent="0.2">
      <c r="A163" s="49"/>
      <c r="B163" s="13"/>
      <c r="C163" s="10"/>
      <c r="D163" s="10"/>
      <c r="E163" s="10"/>
      <c r="F163" s="10"/>
      <c r="G163" s="10"/>
      <c r="H163" s="10"/>
      <c r="I163" s="10"/>
      <c r="J163" s="10"/>
      <c r="K163" s="11"/>
      <c r="L163" s="10"/>
      <c r="M163" s="10"/>
      <c r="N163" s="10"/>
      <c r="O163" s="10"/>
      <c r="P163" s="10"/>
      <c r="Q163" s="10"/>
      <c r="R163" s="10"/>
      <c r="S163" s="10"/>
      <c r="T163" s="10"/>
      <c r="U163" s="10"/>
      <c r="V163" s="10"/>
      <c r="W163" s="10"/>
      <c r="X163" s="10"/>
      <c r="Y163" s="10"/>
      <c r="Z163" s="10"/>
    </row>
    <row r="164" spans="1:26" ht="12.75" customHeight="1" x14ac:dyDescent="0.2">
      <c r="A164" s="49"/>
      <c r="B164" s="13"/>
      <c r="C164" s="10"/>
      <c r="D164" s="10"/>
      <c r="E164" s="10"/>
      <c r="F164" s="10"/>
      <c r="G164" s="10"/>
      <c r="H164" s="10"/>
      <c r="I164" s="10"/>
      <c r="J164" s="10"/>
      <c r="K164" s="11"/>
      <c r="L164" s="10"/>
      <c r="M164" s="10"/>
      <c r="N164" s="10"/>
      <c r="O164" s="10"/>
      <c r="P164" s="10"/>
      <c r="Q164" s="10"/>
      <c r="R164" s="10"/>
      <c r="S164" s="10"/>
      <c r="T164" s="10"/>
      <c r="U164" s="10"/>
      <c r="V164" s="10"/>
      <c r="W164" s="10"/>
      <c r="X164" s="10"/>
      <c r="Y164" s="10"/>
      <c r="Z164" s="10"/>
    </row>
    <row r="165" spans="1:26" ht="12.75" customHeight="1" x14ac:dyDescent="0.2">
      <c r="A165" s="49"/>
      <c r="B165" s="13"/>
      <c r="C165" s="10"/>
      <c r="D165" s="10"/>
      <c r="E165" s="10"/>
      <c r="F165" s="10"/>
      <c r="G165" s="10"/>
      <c r="H165" s="10"/>
      <c r="I165" s="10"/>
      <c r="J165" s="10"/>
      <c r="K165" s="11"/>
      <c r="L165" s="10"/>
      <c r="M165" s="10"/>
      <c r="N165" s="10"/>
      <c r="O165" s="10"/>
      <c r="P165" s="10"/>
      <c r="Q165" s="10"/>
      <c r="R165" s="10"/>
      <c r="S165" s="10"/>
      <c r="T165" s="10"/>
      <c r="U165" s="10"/>
      <c r="V165" s="10"/>
      <c r="W165" s="10"/>
      <c r="X165" s="10"/>
      <c r="Y165" s="10"/>
      <c r="Z165" s="10"/>
    </row>
    <row r="166" spans="1:26" ht="12.75" customHeight="1" x14ac:dyDescent="0.2">
      <c r="A166" s="49"/>
      <c r="B166" s="13"/>
      <c r="C166" s="10"/>
      <c r="D166" s="10"/>
      <c r="E166" s="10"/>
      <c r="F166" s="10"/>
      <c r="G166" s="10"/>
      <c r="H166" s="10"/>
      <c r="I166" s="10"/>
      <c r="J166" s="10"/>
      <c r="K166" s="11"/>
      <c r="L166" s="10"/>
      <c r="M166" s="10"/>
      <c r="N166" s="10"/>
      <c r="O166" s="10"/>
      <c r="P166" s="10"/>
      <c r="Q166" s="10"/>
      <c r="R166" s="10"/>
      <c r="S166" s="10"/>
      <c r="T166" s="10"/>
      <c r="U166" s="10"/>
      <c r="V166" s="10"/>
      <c r="W166" s="10"/>
      <c r="X166" s="10"/>
      <c r="Y166" s="10"/>
      <c r="Z166" s="10"/>
    </row>
    <row r="167" spans="1:26" ht="12.75" customHeight="1" x14ac:dyDescent="0.2">
      <c r="A167" s="49"/>
      <c r="B167" s="13"/>
      <c r="C167" s="10"/>
      <c r="D167" s="10"/>
      <c r="E167" s="10"/>
      <c r="F167" s="10"/>
      <c r="G167" s="10"/>
      <c r="H167" s="10"/>
      <c r="I167" s="10"/>
      <c r="J167" s="10"/>
      <c r="K167" s="11"/>
      <c r="L167" s="10"/>
      <c r="M167" s="10"/>
      <c r="N167" s="10"/>
      <c r="O167" s="10"/>
      <c r="P167" s="10"/>
      <c r="Q167" s="10"/>
      <c r="R167" s="10"/>
      <c r="S167" s="10"/>
      <c r="T167" s="10"/>
      <c r="U167" s="10"/>
      <c r="V167" s="10"/>
      <c r="W167" s="10"/>
      <c r="X167" s="10"/>
      <c r="Y167" s="10"/>
      <c r="Z167" s="10"/>
    </row>
    <row r="168" spans="1:26" ht="12.75" customHeight="1" x14ac:dyDescent="0.2">
      <c r="A168" s="49"/>
      <c r="B168" s="13"/>
      <c r="C168" s="10"/>
      <c r="D168" s="10"/>
      <c r="E168" s="10"/>
      <c r="F168" s="10"/>
      <c r="G168" s="10"/>
      <c r="H168" s="10"/>
      <c r="I168" s="10"/>
      <c r="J168" s="10"/>
      <c r="K168" s="11"/>
      <c r="L168" s="10"/>
      <c r="M168" s="10"/>
      <c r="N168" s="10"/>
      <c r="O168" s="10"/>
      <c r="P168" s="10"/>
      <c r="Q168" s="10"/>
      <c r="R168" s="10"/>
      <c r="S168" s="10"/>
      <c r="T168" s="10"/>
      <c r="U168" s="10"/>
      <c r="V168" s="10"/>
      <c r="W168" s="10"/>
      <c r="X168" s="10"/>
      <c r="Y168" s="10"/>
      <c r="Z168" s="10"/>
    </row>
    <row r="169" spans="1:26" ht="12.75" customHeight="1" x14ac:dyDescent="0.2">
      <c r="A169" s="49"/>
      <c r="B169" s="13"/>
      <c r="C169" s="10"/>
      <c r="D169" s="10"/>
      <c r="E169" s="10"/>
      <c r="F169" s="10"/>
      <c r="G169" s="10"/>
      <c r="H169" s="10"/>
      <c r="I169" s="10"/>
      <c r="J169" s="10"/>
      <c r="K169" s="11"/>
      <c r="L169" s="10"/>
      <c r="M169" s="10"/>
      <c r="N169" s="10"/>
      <c r="O169" s="10"/>
      <c r="P169" s="10"/>
      <c r="Q169" s="10"/>
      <c r="R169" s="10"/>
      <c r="S169" s="10"/>
      <c r="T169" s="10"/>
      <c r="U169" s="10"/>
      <c r="V169" s="10"/>
      <c r="W169" s="10"/>
      <c r="X169" s="10"/>
      <c r="Y169" s="10"/>
      <c r="Z169" s="10"/>
    </row>
    <row r="170" spans="1:26" ht="12.75" customHeight="1" x14ac:dyDescent="0.2">
      <c r="A170" s="49"/>
      <c r="B170" s="13"/>
      <c r="C170" s="10"/>
      <c r="D170" s="10"/>
      <c r="E170" s="10"/>
      <c r="F170" s="10"/>
      <c r="G170" s="10"/>
      <c r="H170" s="10"/>
      <c r="I170" s="10"/>
      <c r="J170" s="10"/>
      <c r="K170" s="11"/>
      <c r="L170" s="10"/>
      <c r="M170" s="10"/>
      <c r="N170" s="10"/>
      <c r="O170" s="10"/>
      <c r="P170" s="10"/>
      <c r="Q170" s="10"/>
      <c r="R170" s="10"/>
      <c r="S170" s="10"/>
      <c r="T170" s="10"/>
      <c r="U170" s="10"/>
      <c r="V170" s="10"/>
      <c r="W170" s="10"/>
      <c r="X170" s="10"/>
      <c r="Y170" s="10"/>
      <c r="Z170" s="10"/>
    </row>
    <row r="171" spans="1:26" ht="12.75" customHeight="1" x14ac:dyDescent="0.2">
      <c r="A171" s="49"/>
      <c r="B171" s="13"/>
      <c r="C171" s="10"/>
      <c r="D171" s="10"/>
      <c r="E171" s="10"/>
      <c r="F171" s="10"/>
      <c r="G171" s="10"/>
      <c r="H171" s="10"/>
      <c r="I171" s="10"/>
      <c r="J171" s="10"/>
      <c r="K171" s="11"/>
      <c r="L171" s="10"/>
      <c r="M171" s="10"/>
      <c r="N171" s="10"/>
      <c r="O171" s="10"/>
      <c r="P171" s="10"/>
      <c r="Q171" s="10"/>
      <c r="R171" s="10"/>
      <c r="S171" s="10"/>
      <c r="T171" s="10"/>
      <c r="U171" s="10"/>
      <c r="V171" s="10"/>
      <c r="W171" s="10"/>
      <c r="X171" s="10"/>
      <c r="Y171" s="10"/>
      <c r="Z171" s="10"/>
    </row>
    <row r="172" spans="1:26" ht="12.75" customHeight="1" x14ac:dyDescent="0.2">
      <c r="A172" s="49"/>
      <c r="B172" s="13"/>
      <c r="C172" s="10"/>
      <c r="D172" s="10"/>
      <c r="E172" s="10"/>
      <c r="F172" s="10"/>
      <c r="G172" s="10"/>
      <c r="H172" s="10"/>
      <c r="I172" s="10"/>
      <c r="J172" s="10"/>
      <c r="K172" s="11"/>
      <c r="L172" s="10"/>
      <c r="M172" s="10"/>
      <c r="N172" s="10"/>
      <c r="O172" s="10"/>
      <c r="P172" s="10"/>
      <c r="Q172" s="10"/>
      <c r="R172" s="10"/>
      <c r="S172" s="10"/>
      <c r="T172" s="10"/>
      <c r="U172" s="10"/>
      <c r="V172" s="10"/>
      <c r="W172" s="10"/>
      <c r="X172" s="10"/>
      <c r="Y172" s="10"/>
      <c r="Z172" s="10"/>
    </row>
    <row r="173" spans="1:26" ht="12.75" customHeight="1" x14ac:dyDescent="0.2">
      <c r="A173" s="49"/>
      <c r="B173" s="13"/>
      <c r="C173" s="10"/>
      <c r="D173" s="10"/>
      <c r="E173" s="10"/>
      <c r="F173" s="10"/>
      <c r="G173" s="10"/>
      <c r="H173" s="10"/>
      <c r="I173" s="10"/>
      <c r="J173" s="10"/>
      <c r="K173" s="11"/>
      <c r="L173" s="10"/>
      <c r="M173" s="10"/>
      <c r="N173" s="10"/>
      <c r="O173" s="10"/>
      <c r="P173" s="10"/>
      <c r="Q173" s="10"/>
      <c r="R173" s="10"/>
      <c r="S173" s="10"/>
      <c r="T173" s="10"/>
      <c r="U173" s="10"/>
      <c r="V173" s="10"/>
      <c r="W173" s="10"/>
      <c r="X173" s="10"/>
      <c r="Y173" s="10"/>
      <c r="Z173" s="10"/>
    </row>
    <row r="174" spans="1:26" ht="12.75" customHeight="1" x14ac:dyDescent="0.2">
      <c r="A174" s="49"/>
      <c r="B174" s="13"/>
      <c r="C174" s="10"/>
      <c r="D174" s="10"/>
      <c r="E174" s="10"/>
      <c r="F174" s="10"/>
      <c r="G174" s="10"/>
      <c r="H174" s="10"/>
      <c r="I174" s="10"/>
      <c r="J174" s="10"/>
      <c r="K174" s="11"/>
      <c r="L174" s="10"/>
      <c r="M174" s="10"/>
      <c r="N174" s="10"/>
      <c r="O174" s="10"/>
      <c r="P174" s="10"/>
      <c r="Q174" s="10"/>
      <c r="R174" s="10"/>
      <c r="S174" s="10"/>
      <c r="T174" s="10"/>
      <c r="U174" s="10"/>
      <c r="V174" s="10"/>
      <c r="W174" s="10"/>
      <c r="X174" s="10"/>
      <c r="Y174" s="10"/>
      <c r="Z174" s="10"/>
    </row>
    <row r="175" spans="1:26" ht="12.75" customHeight="1" x14ac:dyDescent="0.2">
      <c r="A175" s="49"/>
      <c r="B175" s="13"/>
      <c r="C175" s="10"/>
      <c r="D175" s="10"/>
      <c r="E175" s="10"/>
      <c r="F175" s="10"/>
      <c r="G175" s="10"/>
      <c r="H175" s="10"/>
      <c r="I175" s="10"/>
      <c r="J175" s="10"/>
      <c r="K175" s="11"/>
      <c r="L175" s="10"/>
      <c r="M175" s="10"/>
      <c r="N175" s="10"/>
      <c r="O175" s="10"/>
      <c r="P175" s="10"/>
      <c r="Q175" s="10"/>
      <c r="R175" s="10"/>
      <c r="S175" s="10"/>
      <c r="T175" s="10"/>
      <c r="U175" s="10"/>
      <c r="V175" s="10"/>
      <c r="W175" s="10"/>
      <c r="X175" s="10"/>
      <c r="Y175" s="10"/>
      <c r="Z175" s="10"/>
    </row>
    <row r="176" spans="1:26" ht="12.75" customHeight="1" x14ac:dyDescent="0.2">
      <c r="A176" s="49"/>
      <c r="B176" s="13"/>
      <c r="C176" s="10"/>
      <c r="D176" s="10"/>
      <c r="E176" s="10"/>
      <c r="F176" s="10"/>
      <c r="G176" s="10"/>
      <c r="H176" s="10"/>
      <c r="I176" s="10"/>
      <c r="J176" s="10"/>
      <c r="K176" s="11"/>
      <c r="L176" s="10"/>
      <c r="M176" s="10"/>
      <c r="N176" s="10"/>
      <c r="O176" s="10"/>
      <c r="P176" s="10"/>
      <c r="Q176" s="10"/>
      <c r="R176" s="10"/>
      <c r="S176" s="10"/>
      <c r="T176" s="10"/>
      <c r="U176" s="10"/>
      <c r="V176" s="10"/>
      <c r="W176" s="10"/>
      <c r="X176" s="10"/>
      <c r="Y176" s="10"/>
      <c r="Z176" s="10"/>
    </row>
    <row r="177" spans="1:26" ht="12.75" customHeight="1" x14ac:dyDescent="0.2">
      <c r="A177" s="49"/>
      <c r="B177" s="13"/>
      <c r="C177" s="10"/>
      <c r="D177" s="10"/>
      <c r="E177" s="10"/>
      <c r="F177" s="10"/>
      <c r="G177" s="10"/>
      <c r="H177" s="10"/>
      <c r="I177" s="10"/>
      <c r="J177" s="10"/>
      <c r="K177" s="11"/>
      <c r="L177" s="10"/>
      <c r="M177" s="10"/>
      <c r="N177" s="10"/>
      <c r="O177" s="10"/>
      <c r="P177" s="10"/>
      <c r="Q177" s="10"/>
      <c r="R177" s="10"/>
      <c r="S177" s="10"/>
      <c r="T177" s="10"/>
      <c r="U177" s="10"/>
      <c r="V177" s="10"/>
      <c r="W177" s="10"/>
      <c r="X177" s="10"/>
      <c r="Y177" s="10"/>
      <c r="Z177" s="10"/>
    </row>
    <row r="178" spans="1:26" ht="12.75" customHeight="1" x14ac:dyDescent="0.2">
      <c r="A178" s="49"/>
      <c r="B178" s="13"/>
      <c r="C178" s="10"/>
      <c r="D178" s="10"/>
      <c r="E178" s="10"/>
      <c r="F178" s="10"/>
      <c r="G178" s="10"/>
      <c r="H178" s="10"/>
      <c r="I178" s="10"/>
      <c r="J178" s="10"/>
      <c r="K178" s="11"/>
      <c r="L178" s="10"/>
      <c r="M178" s="10"/>
      <c r="N178" s="10"/>
      <c r="O178" s="10"/>
      <c r="P178" s="10"/>
      <c r="Q178" s="10"/>
      <c r="R178" s="10"/>
      <c r="S178" s="10"/>
      <c r="T178" s="10"/>
      <c r="U178" s="10"/>
      <c r="V178" s="10"/>
      <c r="W178" s="10"/>
      <c r="X178" s="10"/>
      <c r="Y178" s="10"/>
      <c r="Z178" s="10"/>
    </row>
    <row r="179" spans="1:26" ht="12.75" customHeight="1" x14ac:dyDescent="0.2">
      <c r="A179" s="49"/>
      <c r="B179" s="13"/>
      <c r="C179" s="10"/>
      <c r="D179" s="10"/>
      <c r="E179" s="10"/>
      <c r="F179" s="10"/>
      <c r="G179" s="10"/>
      <c r="H179" s="10"/>
      <c r="I179" s="10"/>
      <c r="J179" s="10"/>
      <c r="K179" s="11"/>
      <c r="L179" s="10"/>
      <c r="M179" s="10"/>
      <c r="N179" s="10"/>
      <c r="O179" s="10"/>
      <c r="P179" s="10"/>
      <c r="Q179" s="10"/>
      <c r="R179" s="10"/>
      <c r="S179" s="10"/>
      <c r="T179" s="10"/>
      <c r="U179" s="10"/>
      <c r="V179" s="10"/>
      <c r="W179" s="10"/>
      <c r="X179" s="10"/>
      <c r="Y179" s="10"/>
      <c r="Z179" s="10"/>
    </row>
    <row r="180" spans="1:26" ht="12.75" customHeight="1" x14ac:dyDescent="0.2">
      <c r="A180" s="49"/>
      <c r="B180" s="13"/>
      <c r="C180" s="10"/>
      <c r="D180" s="10"/>
      <c r="E180" s="10"/>
      <c r="F180" s="10"/>
      <c r="G180" s="10"/>
      <c r="H180" s="10"/>
      <c r="I180" s="10"/>
      <c r="J180" s="10"/>
      <c r="K180" s="11"/>
      <c r="L180" s="10"/>
      <c r="M180" s="10"/>
      <c r="N180" s="10"/>
      <c r="O180" s="10"/>
      <c r="P180" s="10"/>
      <c r="Q180" s="10"/>
      <c r="R180" s="10"/>
      <c r="S180" s="10"/>
      <c r="T180" s="10"/>
      <c r="U180" s="10"/>
      <c r="V180" s="10"/>
      <c r="W180" s="10"/>
      <c r="X180" s="10"/>
      <c r="Y180" s="10"/>
      <c r="Z180" s="10"/>
    </row>
    <row r="181" spans="1:26" ht="12.75" customHeight="1" x14ac:dyDescent="0.2">
      <c r="A181" s="49"/>
      <c r="B181" s="13"/>
      <c r="C181" s="10"/>
      <c r="D181" s="10"/>
      <c r="E181" s="10"/>
      <c r="F181" s="10"/>
      <c r="G181" s="10"/>
      <c r="H181" s="10"/>
      <c r="I181" s="10"/>
      <c r="J181" s="10"/>
      <c r="K181" s="11"/>
      <c r="L181" s="10"/>
      <c r="M181" s="10"/>
      <c r="N181" s="10"/>
      <c r="O181" s="10"/>
      <c r="P181" s="10"/>
      <c r="Q181" s="10"/>
      <c r="R181" s="10"/>
      <c r="S181" s="10"/>
      <c r="T181" s="10"/>
      <c r="U181" s="10"/>
      <c r="V181" s="10"/>
      <c r="W181" s="10"/>
      <c r="X181" s="10"/>
      <c r="Y181" s="10"/>
      <c r="Z181" s="10"/>
    </row>
    <row r="182" spans="1:26" ht="12.75" customHeight="1" x14ac:dyDescent="0.2">
      <c r="A182" s="49"/>
      <c r="B182" s="13"/>
      <c r="C182" s="10"/>
      <c r="D182" s="10"/>
      <c r="E182" s="10"/>
      <c r="F182" s="10"/>
      <c r="G182" s="10"/>
      <c r="H182" s="10"/>
      <c r="I182" s="10"/>
      <c r="J182" s="10"/>
      <c r="K182" s="11"/>
      <c r="L182" s="10"/>
      <c r="M182" s="10"/>
      <c r="N182" s="10"/>
      <c r="O182" s="10"/>
      <c r="P182" s="10"/>
      <c r="Q182" s="10"/>
      <c r="R182" s="10"/>
      <c r="S182" s="10"/>
      <c r="T182" s="10"/>
      <c r="U182" s="10"/>
      <c r="V182" s="10"/>
      <c r="W182" s="10"/>
      <c r="X182" s="10"/>
      <c r="Y182" s="10"/>
      <c r="Z182" s="10"/>
    </row>
    <row r="183" spans="1:26" ht="12.75" customHeight="1" x14ac:dyDescent="0.2">
      <c r="A183" s="49"/>
      <c r="B183" s="13"/>
      <c r="C183" s="10"/>
      <c r="D183" s="10"/>
      <c r="E183" s="10"/>
      <c r="F183" s="10"/>
      <c r="G183" s="10"/>
      <c r="H183" s="10"/>
      <c r="I183" s="10"/>
      <c r="J183" s="10"/>
      <c r="K183" s="11"/>
      <c r="L183" s="10"/>
      <c r="M183" s="10"/>
      <c r="N183" s="10"/>
      <c r="O183" s="10"/>
      <c r="P183" s="10"/>
      <c r="Q183" s="10"/>
      <c r="R183" s="10"/>
      <c r="S183" s="10"/>
      <c r="T183" s="10"/>
      <c r="U183" s="10"/>
      <c r="V183" s="10"/>
      <c r="W183" s="10"/>
      <c r="X183" s="10"/>
      <c r="Y183" s="10"/>
      <c r="Z183" s="10"/>
    </row>
    <row r="184" spans="1:26" ht="12.75" customHeight="1" x14ac:dyDescent="0.2">
      <c r="A184" s="49"/>
      <c r="B184" s="13"/>
      <c r="C184" s="10"/>
      <c r="D184" s="10"/>
      <c r="E184" s="10"/>
      <c r="F184" s="10"/>
      <c r="G184" s="10"/>
      <c r="H184" s="10"/>
      <c r="I184" s="10"/>
      <c r="J184" s="10"/>
      <c r="K184" s="11"/>
      <c r="L184" s="10"/>
      <c r="M184" s="10"/>
      <c r="N184" s="10"/>
      <c r="O184" s="10"/>
      <c r="P184" s="10"/>
      <c r="Q184" s="10"/>
      <c r="R184" s="10"/>
      <c r="S184" s="10"/>
      <c r="T184" s="10"/>
      <c r="U184" s="10"/>
      <c r="V184" s="10"/>
      <c r="W184" s="10"/>
      <c r="X184" s="10"/>
      <c r="Y184" s="10"/>
      <c r="Z184" s="10"/>
    </row>
    <row r="185" spans="1:26" ht="12.75" customHeight="1" x14ac:dyDescent="0.2">
      <c r="A185" s="49"/>
      <c r="B185" s="13"/>
      <c r="C185" s="10"/>
      <c r="D185" s="10"/>
      <c r="E185" s="10"/>
      <c r="F185" s="10"/>
      <c r="G185" s="10"/>
      <c r="H185" s="10"/>
      <c r="I185" s="10"/>
      <c r="J185" s="10"/>
      <c r="K185" s="11"/>
      <c r="L185" s="10"/>
      <c r="M185" s="10"/>
      <c r="N185" s="10"/>
      <c r="O185" s="10"/>
      <c r="P185" s="10"/>
      <c r="Q185" s="10"/>
      <c r="R185" s="10"/>
      <c r="S185" s="10"/>
      <c r="T185" s="10"/>
      <c r="U185" s="10"/>
      <c r="V185" s="10"/>
      <c r="W185" s="10"/>
      <c r="X185" s="10"/>
      <c r="Y185" s="10"/>
      <c r="Z185" s="10"/>
    </row>
    <row r="186" spans="1:26" ht="12.75" customHeight="1" x14ac:dyDescent="0.2">
      <c r="A186" s="49"/>
      <c r="B186" s="13"/>
      <c r="C186" s="10"/>
      <c r="D186" s="10"/>
      <c r="E186" s="10"/>
      <c r="F186" s="10"/>
      <c r="G186" s="10"/>
      <c r="H186" s="10"/>
      <c r="I186" s="10"/>
      <c r="J186" s="10"/>
      <c r="K186" s="11"/>
      <c r="L186" s="10"/>
      <c r="M186" s="10"/>
      <c r="N186" s="10"/>
      <c r="O186" s="10"/>
      <c r="P186" s="10"/>
      <c r="Q186" s="10"/>
      <c r="R186" s="10"/>
      <c r="S186" s="10"/>
      <c r="T186" s="10"/>
      <c r="U186" s="10"/>
      <c r="V186" s="10"/>
      <c r="W186" s="10"/>
      <c r="X186" s="10"/>
      <c r="Y186" s="10"/>
      <c r="Z186" s="10"/>
    </row>
    <row r="187" spans="1:26" ht="12.75" customHeight="1" x14ac:dyDescent="0.2">
      <c r="A187" s="49"/>
      <c r="B187" s="13"/>
      <c r="C187" s="10"/>
      <c r="D187" s="10"/>
      <c r="E187" s="10"/>
      <c r="F187" s="10"/>
      <c r="G187" s="10"/>
      <c r="H187" s="10"/>
      <c r="I187" s="10"/>
      <c r="J187" s="10"/>
      <c r="K187" s="11"/>
      <c r="L187" s="10"/>
      <c r="M187" s="10"/>
      <c r="N187" s="10"/>
      <c r="O187" s="10"/>
      <c r="P187" s="10"/>
      <c r="Q187" s="10"/>
      <c r="R187" s="10"/>
      <c r="S187" s="10"/>
      <c r="T187" s="10"/>
      <c r="U187" s="10"/>
      <c r="V187" s="10"/>
      <c r="W187" s="10"/>
      <c r="X187" s="10"/>
      <c r="Y187" s="10"/>
      <c r="Z187" s="10"/>
    </row>
    <row r="188" spans="1:26" ht="12.75" customHeight="1" x14ac:dyDescent="0.2">
      <c r="A188" s="49"/>
      <c r="B188" s="13"/>
      <c r="C188" s="10"/>
      <c r="D188" s="10"/>
      <c r="E188" s="10"/>
      <c r="F188" s="10"/>
      <c r="G188" s="10"/>
      <c r="H188" s="10"/>
      <c r="I188" s="10"/>
      <c r="J188" s="10"/>
      <c r="K188" s="11"/>
      <c r="L188" s="10"/>
      <c r="M188" s="10"/>
      <c r="N188" s="10"/>
      <c r="O188" s="10"/>
      <c r="P188" s="10"/>
      <c r="Q188" s="10"/>
      <c r="R188" s="10"/>
      <c r="S188" s="10"/>
      <c r="T188" s="10"/>
      <c r="U188" s="10"/>
      <c r="V188" s="10"/>
      <c r="W188" s="10"/>
      <c r="X188" s="10"/>
      <c r="Y188" s="10"/>
      <c r="Z188" s="10"/>
    </row>
    <row r="189" spans="1:26" ht="12.75" customHeight="1" x14ac:dyDescent="0.2">
      <c r="A189" s="49"/>
      <c r="B189" s="13"/>
      <c r="C189" s="10"/>
      <c r="D189" s="10"/>
      <c r="E189" s="10"/>
      <c r="F189" s="10"/>
      <c r="G189" s="10"/>
      <c r="H189" s="10"/>
      <c r="I189" s="10"/>
      <c r="J189" s="10"/>
      <c r="K189" s="11"/>
      <c r="L189" s="10"/>
      <c r="M189" s="10"/>
      <c r="N189" s="10"/>
      <c r="O189" s="10"/>
      <c r="P189" s="10"/>
      <c r="Q189" s="10"/>
      <c r="R189" s="10"/>
      <c r="S189" s="10"/>
      <c r="T189" s="10"/>
      <c r="U189" s="10"/>
      <c r="V189" s="10"/>
      <c r="W189" s="10"/>
      <c r="X189" s="10"/>
      <c r="Y189" s="10"/>
      <c r="Z189" s="10"/>
    </row>
    <row r="190" spans="1:26" ht="12.75" customHeight="1" x14ac:dyDescent="0.2">
      <c r="A190" s="49"/>
      <c r="B190" s="13"/>
      <c r="C190" s="10"/>
      <c r="D190" s="10"/>
      <c r="E190" s="10"/>
      <c r="F190" s="10"/>
      <c r="G190" s="10"/>
      <c r="H190" s="10"/>
      <c r="I190" s="10"/>
      <c r="J190" s="10"/>
      <c r="K190" s="11"/>
      <c r="L190" s="10"/>
      <c r="M190" s="10"/>
      <c r="N190" s="10"/>
      <c r="O190" s="10"/>
      <c r="P190" s="10"/>
      <c r="Q190" s="10"/>
      <c r="R190" s="10"/>
      <c r="S190" s="10"/>
      <c r="T190" s="10"/>
      <c r="U190" s="10"/>
      <c r="V190" s="10"/>
      <c r="W190" s="10"/>
      <c r="X190" s="10"/>
      <c r="Y190" s="10"/>
      <c r="Z190" s="10"/>
    </row>
    <row r="191" spans="1:26" ht="12.75" customHeight="1" x14ac:dyDescent="0.2">
      <c r="A191" s="49"/>
      <c r="B191" s="13"/>
      <c r="C191" s="10"/>
      <c r="D191" s="10"/>
      <c r="E191" s="10"/>
      <c r="F191" s="10"/>
      <c r="G191" s="10"/>
      <c r="H191" s="10"/>
      <c r="I191" s="10"/>
      <c r="J191" s="10"/>
      <c r="K191" s="11"/>
      <c r="L191" s="10"/>
      <c r="M191" s="10"/>
      <c r="N191" s="10"/>
      <c r="O191" s="10"/>
      <c r="P191" s="10"/>
      <c r="Q191" s="10"/>
      <c r="R191" s="10"/>
      <c r="S191" s="10"/>
      <c r="T191" s="10"/>
      <c r="U191" s="10"/>
      <c r="V191" s="10"/>
      <c r="W191" s="10"/>
      <c r="X191" s="10"/>
      <c r="Y191" s="10"/>
      <c r="Z191" s="10"/>
    </row>
    <row r="192" spans="1:26" ht="12.75" customHeight="1" x14ac:dyDescent="0.2">
      <c r="A192" s="49"/>
      <c r="B192" s="13"/>
      <c r="C192" s="10"/>
      <c r="D192" s="10"/>
      <c r="E192" s="10"/>
      <c r="F192" s="10"/>
      <c r="G192" s="10"/>
      <c r="H192" s="10"/>
      <c r="I192" s="10"/>
      <c r="J192" s="10"/>
      <c r="K192" s="11"/>
      <c r="L192" s="10"/>
      <c r="M192" s="10"/>
      <c r="N192" s="10"/>
      <c r="O192" s="10"/>
      <c r="P192" s="10"/>
      <c r="Q192" s="10"/>
      <c r="R192" s="10"/>
      <c r="S192" s="10"/>
      <c r="T192" s="10"/>
      <c r="U192" s="10"/>
      <c r="V192" s="10"/>
      <c r="W192" s="10"/>
      <c r="X192" s="10"/>
      <c r="Y192" s="10"/>
      <c r="Z192" s="10"/>
    </row>
    <row r="193" spans="1:26" ht="12.75" customHeight="1" x14ac:dyDescent="0.2">
      <c r="A193" s="49"/>
      <c r="B193" s="13"/>
      <c r="C193" s="10"/>
      <c r="D193" s="10"/>
      <c r="E193" s="10"/>
      <c r="F193" s="10"/>
      <c r="G193" s="10"/>
      <c r="H193" s="10"/>
      <c r="I193" s="10"/>
      <c r="J193" s="10"/>
      <c r="K193" s="11"/>
      <c r="L193" s="10"/>
      <c r="M193" s="10"/>
      <c r="N193" s="10"/>
      <c r="O193" s="10"/>
      <c r="P193" s="10"/>
      <c r="Q193" s="10"/>
      <c r="R193" s="10"/>
      <c r="S193" s="10"/>
      <c r="T193" s="10"/>
      <c r="U193" s="10"/>
      <c r="V193" s="10"/>
      <c r="W193" s="10"/>
      <c r="X193" s="10"/>
      <c r="Y193" s="10"/>
      <c r="Z193" s="10"/>
    </row>
    <row r="194" spans="1:26" ht="12.75" customHeight="1" x14ac:dyDescent="0.2">
      <c r="A194" s="49"/>
      <c r="B194" s="13"/>
      <c r="C194" s="10"/>
      <c r="D194" s="10"/>
      <c r="E194" s="10"/>
      <c r="F194" s="10"/>
      <c r="G194" s="10"/>
      <c r="H194" s="10"/>
      <c r="I194" s="10"/>
      <c r="J194" s="10"/>
      <c r="K194" s="11"/>
      <c r="L194" s="10"/>
      <c r="M194" s="10"/>
      <c r="N194" s="10"/>
      <c r="O194" s="10"/>
      <c r="P194" s="10"/>
      <c r="Q194" s="10"/>
      <c r="R194" s="10"/>
      <c r="S194" s="10"/>
      <c r="T194" s="10"/>
      <c r="U194" s="10"/>
      <c r="V194" s="10"/>
      <c r="W194" s="10"/>
      <c r="X194" s="10"/>
      <c r="Y194" s="10"/>
      <c r="Z194" s="10"/>
    </row>
    <row r="195" spans="1:26" ht="12.75" customHeight="1" x14ac:dyDescent="0.2">
      <c r="A195" s="49"/>
      <c r="B195" s="13"/>
      <c r="C195" s="10"/>
      <c r="D195" s="10"/>
      <c r="E195" s="10"/>
      <c r="F195" s="10"/>
      <c r="G195" s="10"/>
      <c r="H195" s="10"/>
      <c r="I195" s="10"/>
      <c r="J195" s="10"/>
      <c r="K195" s="11"/>
      <c r="L195" s="10"/>
      <c r="M195" s="10"/>
      <c r="N195" s="10"/>
      <c r="O195" s="10"/>
      <c r="P195" s="10"/>
      <c r="Q195" s="10"/>
      <c r="R195" s="10"/>
      <c r="S195" s="10"/>
      <c r="T195" s="10"/>
      <c r="U195" s="10"/>
      <c r="V195" s="10"/>
      <c r="W195" s="10"/>
      <c r="X195" s="10"/>
      <c r="Y195" s="10"/>
      <c r="Z195" s="10"/>
    </row>
    <row r="196" spans="1:26" ht="12.75" customHeight="1" x14ac:dyDescent="0.2">
      <c r="A196" s="49"/>
      <c r="B196" s="13"/>
      <c r="C196" s="10"/>
      <c r="D196" s="10"/>
      <c r="E196" s="10"/>
      <c r="F196" s="10"/>
      <c r="G196" s="10"/>
      <c r="H196" s="10"/>
      <c r="I196" s="10"/>
      <c r="J196" s="10"/>
      <c r="K196" s="11"/>
      <c r="L196" s="10"/>
      <c r="M196" s="10"/>
      <c r="N196" s="10"/>
      <c r="O196" s="10"/>
      <c r="P196" s="10"/>
      <c r="Q196" s="10"/>
      <c r="R196" s="10"/>
      <c r="S196" s="10"/>
      <c r="T196" s="10"/>
      <c r="U196" s="10"/>
      <c r="V196" s="10"/>
      <c r="W196" s="10"/>
      <c r="X196" s="10"/>
      <c r="Y196" s="10"/>
      <c r="Z196" s="10"/>
    </row>
    <row r="197" spans="1:26" ht="12.75" customHeight="1" x14ac:dyDescent="0.2">
      <c r="A197" s="49"/>
      <c r="B197" s="13"/>
      <c r="C197" s="10"/>
      <c r="D197" s="10"/>
      <c r="E197" s="10"/>
      <c r="F197" s="10"/>
      <c r="G197" s="10"/>
      <c r="H197" s="10"/>
      <c r="I197" s="10"/>
      <c r="J197" s="10"/>
      <c r="K197" s="11"/>
      <c r="L197" s="10"/>
      <c r="M197" s="10"/>
      <c r="N197" s="10"/>
      <c r="O197" s="10"/>
      <c r="P197" s="10"/>
      <c r="Q197" s="10"/>
      <c r="R197" s="10"/>
      <c r="S197" s="10"/>
      <c r="T197" s="10"/>
      <c r="U197" s="10"/>
      <c r="V197" s="10"/>
      <c r="W197" s="10"/>
      <c r="X197" s="10"/>
      <c r="Y197" s="10"/>
      <c r="Z197" s="10"/>
    </row>
    <row r="198" spans="1:26" ht="12.75" customHeight="1" x14ac:dyDescent="0.2">
      <c r="A198" s="49"/>
      <c r="B198" s="13"/>
      <c r="C198" s="10"/>
      <c r="D198" s="10"/>
      <c r="E198" s="10"/>
      <c r="F198" s="10"/>
      <c r="G198" s="10"/>
      <c r="H198" s="10"/>
      <c r="I198" s="10"/>
      <c r="J198" s="10"/>
      <c r="K198" s="11"/>
      <c r="L198" s="10"/>
      <c r="M198" s="10"/>
      <c r="N198" s="10"/>
      <c r="O198" s="10"/>
      <c r="P198" s="10"/>
      <c r="Q198" s="10"/>
      <c r="R198" s="10"/>
      <c r="S198" s="10"/>
      <c r="T198" s="10"/>
      <c r="U198" s="10"/>
      <c r="V198" s="10"/>
      <c r="W198" s="10"/>
      <c r="X198" s="10"/>
      <c r="Y198" s="10"/>
      <c r="Z198" s="10"/>
    </row>
    <row r="199" spans="1:26" ht="12.75" customHeight="1" x14ac:dyDescent="0.2">
      <c r="A199" s="49"/>
      <c r="B199" s="13"/>
      <c r="C199" s="10"/>
      <c r="D199" s="10"/>
      <c r="E199" s="10"/>
      <c r="F199" s="10"/>
      <c r="G199" s="10"/>
      <c r="H199" s="10"/>
      <c r="I199" s="10"/>
      <c r="J199" s="10"/>
      <c r="K199" s="11"/>
      <c r="L199" s="10"/>
      <c r="M199" s="10"/>
      <c r="N199" s="10"/>
      <c r="O199" s="10"/>
      <c r="P199" s="10"/>
      <c r="Q199" s="10"/>
      <c r="R199" s="10"/>
      <c r="S199" s="10"/>
      <c r="T199" s="10"/>
      <c r="U199" s="10"/>
      <c r="V199" s="10"/>
      <c r="W199" s="10"/>
      <c r="X199" s="10"/>
      <c r="Y199" s="10"/>
      <c r="Z199" s="10"/>
    </row>
    <row r="200" spans="1:26" ht="12.75" customHeight="1" x14ac:dyDescent="0.2">
      <c r="A200" s="49"/>
      <c r="B200" s="13"/>
      <c r="C200" s="10"/>
      <c r="D200" s="10"/>
      <c r="E200" s="10"/>
      <c r="F200" s="10"/>
      <c r="G200" s="10"/>
      <c r="H200" s="10"/>
      <c r="I200" s="10"/>
      <c r="J200" s="10"/>
      <c r="K200" s="11"/>
      <c r="L200" s="10"/>
      <c r="M200" s="10"/>
      <c r="N200" s="10"/>
      <c r="O200" s="10"/>
      <c r="P200" s="10"/>
      <c r="Q200" s="10"/>
      <c r="R200" s="10"/>
      <c r="S200" s="10"/>
      <c r="T200" s="10"/>
      <c r="U200" s="10"/>
      <c r="V200" s="10"/>
      <c r="W200" s="10"/>
      <c r="X200" s="10"/>
      <c r="Y200" s="10"/>
      <c r="Z200" s="10"/>
    </row>
    <row r="201" spans="1:26" ht="12.75" customHeight="1" x14ac:dyDescent="0.2">
      <c r="A201" s="49"/>
      <c r="B201" s="13"/>
      <c r="C201" s="10"/>
      <c r="D201" s="10"/>
      <c r="E201" s="10"/>
      <c r="F201" s="10"/>
      <c r="G201" s="10"/>
      <c r="H201" s="10"/>
      <c r="I201" s="10"/>
      <c r="J201" s="10"/>
      <c r="K201" s="11"/>
      <c r="L201" s="10"/>
      <c r="M201" s="10"/>
      <c r="N201" s="10"/>
      <c r="O201" s="10"/>
      <c r="P201" s="10"/>
      <c r="Q201" s="10"/>
      <c r="R201" s="10"/>
      <c r="S201" s="10"/>
      <c r="T201" s="10"/>
      <c r="U201" s="10"/>
      <c r="V201" s="10"/>
      <c r="W201" s="10"/>
      <c r="X201" s="10"/>
      <c r="Y201" s="10"/>
      <c r="Z201" s="10"/>
    </row>
    <row r="202" spans="1:26" ht="12.75" customHeight="1" x14ac:dyDescent="0.2">
      <c r="A202" s="49"/>
      <c r="B202" s="13"/>
      <c r="C202" s="10"/>
      <c r="D202" s="10"/>
      <c r="E202" s="10"/>
      <c r="F202" s="10"/>
      <c r="G202" s="10"/>
      <c r="H202" s="10"/>
      <c r="I202" s="10"/>
      <c r="J202" s="10"/>
      <c r="K202" s="11"/>
      <c r="L202" s="10"/>
      <c r="M202" s="10"/>
      <c r="N202" s="10"/>
      <c r="O202" s="10"/>
      <c r="P202" s="10"/>
      <c r="Q202" s="10"/>
      <c r="R202" s="10"/>
      <c r="S202" s="10"/>
      <c r="T202" s="10"/>
      <c r="U202" s="10"/>
      <c r="V202" s="10"/>
      <c r="W202" s="10"/>
      <c r="X202" s="10"/>
      <c r="Y202" s="10"/>
      <c r="Z202" s="10"/>
    </row>
    <row r="203" spans="1:26" ht="12.75" customHeight="1" x14ac:dyDescent="0.2">
      <c r="A203" s="49"/>
      <c r="B203" s="13"/>
      <c r="C203" s="10"/>
      <c r="D203" s="10"/>
      <c r="E203" s="10"/>
      <c r="F203" s="10"/>
      <c r="G203" s="10"/>
      <c r="H203" s="10"/>
      <c r="I203" s="10"/>
      <c r="J203" s="10"/>
      <c r="K203" s="11"/>
      <c r="L203" s="10"/>
      <c r="M203" s="10"/>
      <c r="N203" s="10"/>
      <c r="O203" s="10"/>
      <c r="P203" s="10"/>
      <c r="Q203" s="10"/>
      <c r="R203" s="10"/>
      <c r="S203" s="10"/>
      <c r="T203" s="10"/>
      <c r="U203" s="10"/>
      <c r="V203" s="10"/>
      <c r="W203" s="10"/>
      <c r="X203" s="10"/>
      <c r="Y203" s="10"/>
      <c r="Z203" s="10"/>
    </row>
    <row r="204" spans="1:26" ht="12.75" customHeight="1" x14ac:dyDescent="0.2">
      <c r="A204" s="49"/>
      <c r="B204" s="13"/>
      <c r="C204" s="10"/>
      <c r="D204" s="10"/>
      <c r="E204" s="10"/>
      <c r="F204" s="10"/>
      <c r="G204" s="10"/>
      <c r="H204" s="10"/>
      <c r="I204" s="10"/>
      <c r="J204" s="10"/>
      <c r="K204" s="11"/>
      <c r="L204" s="10"/>
      <c r="M204" s="10"/>
      <c r="N204" s="10"/>
      <c r="O204" s="10"/>
      <c r="P204" s="10"/>
      <c r="Q204" s="10"/>
      <c r="R204" s="10"/>
      <c r="S204" s="10"/>
      <c r="T204" s="10"/>
      <c r="U204" s="10"/>
      <c r="V204" s="10"/>
      <c r="W204" s="10"/>
      <c r="X204" s="10"/>
      <c r="Y204" s="10"/>
      <c r="Z204" s="10"/>
    </row>
    <row r="205" spans="1:26" ht="12.75" customHeight="1" x14ac:dyDescent="0.2">
      <c r="A205" s="49"/>
      <c r="B205" s="13"/>
      <c r="C205" s="10"/>
      <c r="D205" s="10"/>
      <c r="E205" s="10"/>
      <c r="F205" s="10"/>
      <c r="G205" s="10"/>
      <c r="H205" s="10"/>
      <c r="I205" s="10"/>
      <c r="J205" s="10"/>
      <c r="K205" s="11"/>
      <c r="L205" s="10"/>
      <c r="M205" s="10"/>
      <c r="N205" s="10"/>
      <c r="O205" s="10"/>
      <c r="P205" s="10"/>
      <c r="Q205" s="10"/>
      <c r="R205" s="10"/>
      <c r="S205" s="10"/>
      <c r="T205" s="10"/>
      <c r="U205" s="10"/>
      <c r="V205" s="10"/>
      <c r="W205" s="10"/>
      <c r="X205" s="10"/>
      <c r="Y205" s="10"/>
      <c r="Z205" s="10"/>
    </row>
    <row r="206" spans="1:26" ht="12.75" customHeight="1" x14ac:dyDescent="0.2">
      <c r="A206" s="49"/>
      <c r="B206" s="13"/>
      <c r="C206" s="10"/>
      <c r="D206" s="10"/>
      <c r="E206" s="10"/>
      <c r="F206" s="10"/>
      <c r="G206" s="10"/>
      <c r="H206" s="10"/>
      <c r="I206" s="10"/>
      <c r="J206" s="10"/>
      <c r="K206" s="11"/>
      <c r="L206" s="10"/>
      <c r="M206" s="10"/>
      <c r="N206" s="10"/>
      <c r="O206" s="10"/>
      <c r="P206" s="10"/>
      <c r="Q206" s="10"/>
      <c r="R206" s="10"/>
      <c r="S206" s="10"/>
      <c r="T206" s="10"/>
      <c r="U206" s="10"/>
      <c r="V206" s="10"/>
      <c r="W206" s="10"/>
      <c r="X206" s="10"/>
      <c r="Y206" s="10"/>
      <c r="Z206" s="10"/>
    </row>
    <row r="207" spans="1:26" ht="12.75" customHeight="1" x14ac:dyDescent="0.2">
      <c r="A207" s="49"/>
      <c r="B207" s="13"/>
      <c r="C207" s="10"/>
      <c r="D207" s="10"/>
      <c r="E207" s="10"/>
      <c r="F207" s="10"/>
      <c r="G207" s="10"/>
      <c r="H207" s="10"/>
      <c r="I207" s="10"/>
      <c r="J207" s="10"/>
      <c r="K207" s="11"/>
      <c r="L207" s="10"/>
      <c r="M207" s="10"/>
      <c r="N207" s="10"/>
      <c r="O207" s="10"/>
      <c r="P207" s="10"/>
      <c r="Q207" s="10"/>
      <c r="R207" s="10"/>
      <c r="S207" s="10"/>
      <c r="T207" s="10"/>
      <c r="U207" s="10"/>
      <c r="V207" s="10"/>
      <c r="W207" s="10"/>
      <c r="X207" s="10"/>
      <c r="Y207" s="10"/>
      <c r="Z207" s="10"/>
    </row>
    <row r="208" spans="1:26" ht="12.75" customHeight="1" x14ac:dyDescent="0.2">
      <c r="A208" s="49"/>
      <c r="B208" s="13"/>
      <c r="C208" s="10"/>
      <c r="D208" s="10"/>
      <c r="E208" s="10"/>
      <c r="F208" s="10"/>
      <c r="G208" s="10"/>
      <c r="H208" s="10"/>
      <c r="I208" s="10"/>
      <c r="J208" s="10"/>
      <c r="K208" s="11"/>
      <c r="L208" s="10"/>
      <c r="M208" s="10"/>
      <c r="N208" s="10"/>
      <c r="O208" s="10"/>
      <c r="P208" s="10"/>
      <c r="Q208" s="10"/>
      <c r="R208" s="10"/>
      <c r="S208" s="10"/>
      <c r="T208" s="10"/>
      <c r="U208" s="10"/>
      <c r="V208" s="10"/>
      <c r="W208" s="10"/>
      <c r="X208" s="10"/>
      <c r="Y208" s="10"/>
      <c r="Z208" s="10"/>
    </row>
    <row r="209" spans="1:26" ht="12.75" customHeight="1" x14ac:dyDescent="0.2">
      <c r="A209" s="49"/>
      <c r="B209" s="13"/>
      <c r="C209" s="10"/>
      <c r="D209" s="10"/>
      <c r="E209" s="10"/>
      <c r="F209" s="10"/>
      <c r="G209" s="10"/>
      <c r="H209" s="10"/>
      <c r="I209" s="10"/>
      <c r="J209" s="10"/>
      <c r="K209" s="11"/>
      <c r="L209" s="10"/>
      <c r="M209" s="10"/>
      <c r="N209" s="10"/>
      <c r="O209" s="10"/>
      <c r="P209" s="10"/>
      <c r="Q209" s="10"/>
      <c r="R209" s="10"/>
      <c r="S209" s="10"/>
      <c r="T209" s="10"/>
      <c r="U209" s="10"/>
      <c r="V209" s="10"/>
      <c r="W209" s="10"/>
      <c r="X209" s="10"/>
      <c r="Y209" s="10"/>
      <c r="Z209" s="10"/>
    </row>
    <row r="210" spans="1:26" ht="12.75" customHeight="1" x14ac:dyDescent="0.2">
      <c r="A210" s="49"/>
      <c r="B210" s="13"/>
      <c r="C210" s="10"/>
      <c r="D210" s="10"/>
      <c r="E210" s="10"/>
      <c r="F210" s="10"/>
      <c r="G210" s="10"/>
      <c r="H210" s="10"/>
      <c r="I210" s="10"/>
      <c r="J210" s="10"/>
      <c r="K210" s="11"/>
      <c r="L210" s="10"/>
      <c r="M210" s="10"/>
      <c r="N210" s="10"/>
      <c r="O210" s="10"/>
      <c r="P210" s="10"/>
      <c r="Q210" s="10"/>
      <c r="R210" s="10"/>
      <c r="S210" s="10"/>
      <c r="T210" s="10"/>
      <c r="U210" s="10"/>
      <c r="V210" s="10"/>
      <c r="W210" s="10"/>
      <c r="X210" s="10"/>
      <c r="Y210" s="10"/>
      <c r="Z210" s="10"/>
    </row>
    <row r="211" spans="1:26" ht="12.75" customHeight="1" x14ac:dyDescent="0.2">
      <c r="A211" s="49"/>
      <c r="B211" s="13"/>
      <c r="C211" s="10"/>
      <c r="D211" s="10"/>
      <c r="E211" s="10"/>
      <c r="F211" s="10"/>
      <c r="G211" s="10"/>
      <c r="H211" s="10"/>
      <c r="I211" s="10"/>
      <c r="J211" s="10"/>
      <c r="K211" s="11"/>
      <c r="L211" s="10"/>
      <c r="M211" s="10"/>
      <c r="N211" s="10"/>
      <c r="O211" s="10"/>
      <c r="P211" s="10"/>
      <c r="Q211" s="10"/>
      <c r="R211" s="10"/>
      <c r="S211" s="10"/>
      <c r="T211" s="10"/>
      <c r="U211" s="10"/>
      <c r="V211" s="10"/>
      <c r="W211" s="10"/>
      <c r="X211" s="10"/>
      <c r="Y211" s="10"/>
      <c r="Z211" s="10"/>
    </row>
    <row r="212" spans="1:26" ht="12.75" customHeight="1" x14ac:dyDescent="0.2">
      <c r="A212" s="49"/>
      <c r="B212" s="13"/>
      <c r="C212" s="10"/>
      <c r="D212" s="10"/>
      <c r="E212" s="10"/>
      <c r="F212" s="10"/>
      <c r="G212" s="10"/>
      <c r="H212" s="10"/>
      <c r="I212" s="10"/>
      <c r="J212" s="10"/>
      <c r="K212" s="11"/>
      <c r="L212" s="10"/>
      <c r="M212" s="10"/>
      <c r="N212" s="10"/>
      <c r="O212" s="10"/>
      <c r="P212" s="10"/>
      <c r="Q212" s="10"/>
      <c r="R212" s="10"/>
      <c r="S212" s="10"/>
      <c r="T212" s="10"/>
      <c r="U212" s="10"/>
      <c r="V212" s="10"/>
      <c r="W212" s="10"/>
      <c r="X212" s="10"/>
      <c r="Y212" s="10"/>
      <c r="Z212" s="10"/>
    </row>
    <row r="213" spans="1:26" ht="12.75" customHeight="1" x14ac:dyDescent="0.2">
      <c r="A213" s="49"/>
      <c r="B213" s="13"/>
      <c r="C213" s="10"/>
      <c r="D213" s="10"/>
      <c r="E213" s="10"/>
      <c r="F213" s="10"/>
      <c r="G213" s="10"/>
      <c r="H213" s="10"/>
      <c r="I213" s="10"/>
      <c r="J213" s="10"/>
      <c r="K213" s="11"/>
      <c r="L213" s="10"/>
      <c r="M213" s="10"/>
      <c r="N213" s="10"/>
      <c r="O213" s="10"/>
      <c r="P213" s="10"/>
      <c r="Q213" s="10"/>
      <c r="R213" s="10"/>
      <c r="S213" s="10"/>
      <c r="T213" s="10"/>
      <c r="U213" s="10"/>
      <c r="V213" s="10"/>
      <c r="W213" s="10"/>
      <c r="X213" s="10"/>
      <c r="Y213" s="10"/>
      <c r="Z213" s="10"/>
    </row>
    <row r="214" spans="1:26" ht="12.75" customHeight="1" x14ac:dyDescent="0.2">
      <c r="A214" s="49"/>
      <c r="B214" s="13"/>
      <c r="C214" s="10"/>
      <c r="D214" s="10"/>
      <c r="E214" s="10"/>
      <c r="F214" s="10"/>
      <c r="G214" s="10"/>
      <c r="H214" s="10"/>
      <c r="I214" s="10"/>
      <c r="J214" s="10"/>
      <c r="K214" s="11"/>
      <c r="L214" s="10"/>
      <c r="M214" s="10"/>
      <c r="N214" s="10"/>
      <c r="O214" s="10"/>
      <c r="P214" s="10"/>
      <c r="Q214" s="10"/>
      <c r="R214" s="10"/>
      <c r="S214" s="10"/>
      <c r="T214" s="10"/>
      <c r="U214" s="10"/>
      <c r="V214" s="10"/>
      <c r="W214" s="10"/>
      <c r="X214" s="10"/>
      <c r="Y214" s="10"/>
      <c r="Z214" s="10"/>
    </row>
    <row r="215" spans="1:26" ht="12.75" customHeight="1" x14ac:dyDescent="0.2">
      <c r="A215" s="49"/>
      <c r="B215" s="13"/>
      <c r="C215" s="10"/>
      <c r="D215" s="10"/>
      <c r="E215" s="10"/>
      <c r="F215" s="10"/>
      <c r="G215" s="10"/>
      <c r="H215" s="10"/>
      <c r="I215" s="10"/>
      <c r="J215" s="10"/>
      <c r="K215" s="11"/>
      <c r="L215" s="10"/>
      <c r="M215" s="10"/>
      <c r="N215" s="10"/>
      <c r="O215" s="10"/>
      <c r="P215" s="10"/>
      <c r="Q215" s="10"/>
      <c r="R215" s="10"/>
      <c r="S215" s="10"/>
      <c r="T215" s="10"/>
      <c r="U215" s="10"/>
      <c r="V215" s="10"/>
      <c r="W215" s="10"/>
      <c r="X215" s="10"/>
      <c r="Y215" s="10"/>
      <c r="Z215" s="10"/>
    </row>
    <row r="216" spans="1:26" ht="12.75" customHeight="1" x14ac:dyDescent="0.2">
      <c r="A216" s="49"/>
      <c r="B216" s="13"/>
      <c r="C216" s="10"/>
      <c r="D216" s="10"/>
      <c r="E216" s="10"/>
      <c r="F216" s="10"/>
      <c r="G216" s="10"/>
      <c r="H216" s="10"/>
      <c r="I216" s="10"/>
      <c r="J216" s="10"/>
      <c r="K216" s="11"/>
      <c r="L216" s="10"/>
      <c r="M216" s="10"/>
      <c r="N216" s="10"/>
      <c r="O216" s="10"/>
      <c r="P216" s="10"/>
      <c r="Q216" s="10"/>
      <c r="R216" s="10"/>
      <c r="S216" s="10"/>
      <c r="T216" s="10"/>
      <c r="U216" s="10"/>
      <c r="V216" s="10"/>
      <c r="W216" s="10"/>
      <c r="X216" s="10"/>
      <c r="Y216" s="10"/>
      <c r="Z216" s="10"/>
    </row>
    <row r="217" spans="1:26" ht="12.75" customHeight="1" x14ac:dyDescent="0.2">
      <c r="A217" s="49"/>
      <c r="B217" s="13"/>
      <c r="C217" s="10"/>
      <c r="D217" s="10"/>
      <c r="E217" s="10"/>
      <c r="F217" s="10"/>
      <c r="G217" s="10"/>
      <c r="H217" s="10"/>
      <c r="I217" s="10"/>
      <c r="J217" s="10"/>
      <c r="K217" s="11"/>
      <c r="L217" s="10"/>
      <c r="M217" s="10"/>
      <c r="N217" s="10"/>
      <c r="O217" s="10"/>
      <c r="P217" s="10"/>
      <c r="Q217" s="10"/>
      <c r="R217" s="10"/>
      <c r="S217" s="10"/>
      <c r="T217" s="10"/>
      <c r="U217" s="10"/>
      <c r="V217" s="10"/>
      <c r="W217" s="10"/>
      <c r="X217" s="10"/>
      <c r="Y217" s="10"/>
      <c r="Z217" s="10"/>
    </row>
    <row r="218" spans="1:26" ht="12.75" customHeight="1" x14ac:dyDescent="0.2">
      <c r="A218" s="49"/>
      <c r="B218" s="13"/>
      <c r="C218" s="10"/>
      <c r="D218" s="10"/>
      <c r="E218" s="10"/>
      <c r="F218" s="10"/>
      <c r="G218" s="10"/>
      <c r="H218" s="10"/>
      <c r="I218" s="10"/>
      <c r="J218" s="10"/>
      <c r="K218" s="11"/>
      <c r="L218" s="10"/>
      <c r="M218" s="10"/>
      <c r="N218" s="10"/>
      <c r="O218" s="10"/>
      <c r="P218" s="10"/>
      <c r="Q218" s="10"/>
      <c r="R218" s="10"/>
      <c r="S218" s="10"/>
      <c r="T218" s="10"/>
      <c r="U218" s="10"/>
      <c r="V218" s="10"/>
      <c r="W218" s="10"/>
      <c r="X218" s="10"/>
      <c r="Y218" s="10"/>
      <c r="Z218" s="10"/>
    </row>
    <row r="219" spans="1:26" ht="12.75" customHeight="1" x14ac:dyDescent="0.2">
      <c r="A219" s="49"/>
      <c r="B219" s="13"/>
      <c r="C219" s="10"/>
      <c r="D219" s="10"/>
      <c r="E219" s="10"/>
      <c r="F219" s="10"/>
      <c r="G219" s="10"/>
      <c r="H219" s="10"/>
      <c r="I219" s="10"/>
      <c r="J219" s="10"/>
      <c r="K219" s="11"/>
      <c r="L219" s="10"/>
      <c r="M219" s="10"/>
      <c r="N219" s="10"/>
      <c r="O219" s="10"/>
      <c r="P219" s="10"/>
      <c r="Q219" s="10"/>
      <c r="R219" s="10"/>
      <c r="S219" s="10"/>
      <c r="T219" s="10"/>
      <c r="U219" s="10"/>
      <c r="V219" s="10"/>
      <c r="W219" s="10"/>
      <c r="X219" s="10"/>
      <c r="Y219" s="10"/>
      <c r="Z219" s="10"/>
    </row>
    <row r="220" spans="1:26" ht="12.75" customHeight="1" x14ac:dyDescent="0.2">
      <c r="A220" s="49"/>
      <c r="B220" s="13"/>
      <c r="C220" s="10"/>
      <c r="D220" s="10"/>
      <c r="E220" s="10"/>
      <c r="F220" s="10"/>
      <c r="G220" s="10"/>
      <c r="H220" s="10"/>
      <c r="I220" s="10"/>
      <c r="J220" s="10"/>
      <c r="K220" s="11"/>
      <c r="L220" s="10"/>
      <c r="M220" s="10"/>
      <c r="N220" s="10"/>
      <c r="O220" s="10"/>
      <c r="P220" s="10"/>
      <c r="Q220" s="10"/>
      <c r="R220" s="10"/>
      <c r="S220" s="10"/>
      <c r="T220" s="10"/>
      <c r="U220" s="10"/>
      <c r="V220" s="10"/>
      <c r="W220" s="10"/>
      <c r="X220" s="10"/>
      <c r="Y220" s="10"/>
      <c r="Z220" s="10"/>
    </row>
    <row r="221" spans="1:26" ht="12.75" customHeight="1" x14ac:dyDescent="0.2">
      <c r="A221" s="49"/>
      <c r="B221" s="13"/>
      <c r="C221" s="10"/>
      <c r="D221" s="10"/>
      <c r="E221" s="10"/>
      <c r="F221" s="10"/>
      <c r="G221" s="10"/>
      <c r="H221" s="10"/>
      <c r="I221" s="10"/>
      <c r="J221" s="10"/>
      <c r="K221" s="11"/>
      <c r="L221" s="10"/>
      <c r="M221" s="10"/>
      <c r="N221" s="10"/>
      <c r="O221" s="10"/>
      <c r="P221" s="10"/>
      <c r="Q221" s="10"/>
      <c r="R221" s="10"/>
      <c r="S221" s="10"/>
      <c r="T221" s="10"/>
      <c r="U221" s="10"/>
      <c r="V221" s="10"/>
      <c r="W221" s="10"/>
      <c r="X221" s="10"/>
      <c r="Y221" s="10"/>
      <c r="Z221" s="10"/>
    </row>
    <row r="222" spans="1:26" ht="12.75" customHeight="1" x14ac:dyDescent="0.2">
      <c r="A222" s="49"/>
      <c r="B222" s="13"/>
      <c r="C222" s="10"/>
      <c r="D222" s="10"/>
      <c r="E222" s="10"/>
      <c r="F222" s="10"/>
      <c r="G222" s="10"/>
      <c r="H222" s="10"/>
      <c r="I222" s="10"/>
      <c r="J222" s="10"/>
      <c r="K222" s="11"/>
      <c r="L222" s="10"/>
      <c r="M222" s="10"/>
      <c r="N222" s="10"/>
      <c r="O222" s="10"/>
      <c r="P222" s="10"/>
      <c r="Q222" s="10"/>
      <c r="R222" s="10"/>
      <c r="S222" s="10"/>
      <c r="T222" s="10"/>
      <c r="U222" s="10"/>
      <c r="V222" s="10"/>
      <c r="W222" s="10"/>
      <c r="X222" s="10"/>
      <c r="Y222" s="10"/>
      <c r="Z222" s="10"/>
    </row>
    <row r="223" spans="1:26" ht="12.75" customHeight="1" x14ac:dyDescent="0.2">
      <c r="A223" s="49"/>
      <c r="B223" s="13"/>
      <c r="C223" s="10"/>
      <c r="D223" s="10"/>
      <c r="E223" s="10"/>
      <c r="F223" s="10"/>
      <c r="G223" s="10"/>
      <c r="H223" s="10"/>
      <c r="I223" s="10"/>
      <c r="J223" s="10"/>
      <c r="K223" s="11"/>
      <c r="L223" s="10"/>
      <c r="M223" s="10"/>
      <c r="N223" s="10"/>
      <c r="O223" s="10"/>
      <c r="P223" s="10"/>
      <c r="Q223" s="10"/>
      <c r="R223" s="10"/>
      <c r="S223" s="10"/>
      <c r="T223" s="10"/>
      <c r="U223" s="10"/>
      <c r="V223" s="10"/>
      <c r="W223" s="10"/>
      <c r="X223" s="10"/>
      <c r="Y223" s="10"/>
      <c r="Z223" s="10"/>
    </row>
    <row r="224" spans="1:26" ht="12.75" customHeight="1" x14ac:dyDescent="0.2">
      <c r="A224" s="49"/>
      <c r="B224" s="13"/>
      <c r="C224" s="10"/>
      <c r="D224" s="10"/>
      <c r="E224" s="10"/>
      <c r="F224" s="10"/>
      <c r="G224" s="10"/>
      <c r="H224" s="10"/>
      <c r="I224" s="10"/>
      <c r="J224" s="10"/>
      <c r="K224" s="11"/>
      <c r="L224" s="10"/>
      <c r="M224" s="10"/>
      <c r="N224" s="10"/>
      <c r="O224" s="10"/>
      <c r="P224" s="10"/>
      <c r="Q224" s="10"/>
      <c r="R224" s="10"/>
      <c r="S224" s="10"/>
      <c r="T224" s="10"/>
      <c r="U224" s="10"/>
      <c r="V224" s="10"/>
      <c r="W224" s="10"/>
      <c r="X224" s="10"/>
      <c r="Y224" s="10"/>
      <c r="Z224" s="10"/>
    </row>
    <row r="225" spans="1:26" ht="12.75" customHeight="1" x14ac:dyDescent="0.2">
      <c r="A225" s="49"/>
      <c r="B225" s="13"/>
      <c r="C225" s="10"/>
      <c r="D225" s="10"/>
      <c r="E225" s="10"/>
      <c r="F225" s="10"/>
      <c r="G225" s="10"/>
      <c r="H225" s="10"/>
      <c r="I225" s="10"/>
      <c r="J225" s="10"/>
      <c r="K225" s="11"/>
      <c r="L225" s="10"/>
      <c r="M225" s="10"/>
      <c r="N225" s="10"/>
      <c r="O225" s="10"/>
      <c r="P225" s="10"/>
      <c r="Q225" s="10"/>
      <c r="R225" s="10"/>
      <c r="S225" s="10"/>
      <c r="T225" s="10"/>
      <c r="U225" s="10"/>
      <c r="V225" s="10"/>
      <c r="W225" s="10"/>
      <c r="X225" s="10"/>
      <c r="Y225" s="10"/>
      <c r="Z225" s="10"/>
    </row>
    <row r="226" spans="1:26" ht="12.75" customHeight="1" x14ac:dyDescent="0.2">
      <c r="A226" s="49"/>
      <c r="B226" s="13"/>
      <c r="C226" s="10"/>
      <c r="D226" s="10"/>
      <c r="E226" s="10"/>
      <c r="F226" s="10"/>
      <c r="G226" s="10"/>
      <c r="H226" s="10"/>
      <c r="I226" s="10"/>
      <c r="J226" s="10"/>
      <c r="K226" s="11"/>
      <c r="L226" s="10"/>
      <c r="M226" s="10"/>
      <c r="N226" s="10"/>
      <c r="O226" s="10"/>
      <c r="P226" s="10"/>
      <c r="Q226" s="10"/>
      <c r="R226" s="10"/>
      <c r="S226" s="10"/>
      <c r="T226" s="10"/>
      <c r="U226" s="10"/>
      <c r="V226" s="10"/>
      <c r="W226" s="10"/>
      <c r="X226" s="10"/>
      <c r="Y226" s="10"/>
      <c r="Z226" s="10"/>
    </row>
    <row r="227" spans="1:26" ht="12.75" customHeight="1" x14ac:dyDescent="0.2">
      <c r="A227" s="49"/>
      <c r="B227" s="13"/>
      <c r="C227" s="10"/>
      <c r="D227" s="10"/>
      <c r="E227" s="10"/>
      <c r="F227" s="10"/>
      <c r="G227" s="10"/>
      <c r="H227" s="10"/>
      <c r="I227" s="10"/>
      <c r="J227" s="10"/>
      <c r="K227" s="11"/>
      <c r="L227" s="10"/>
      <c r="M227" s="10"/>
      <c r="N227" s="10"/>
      <c r="O227" s="10"/>
      <c r="P227" s="10"/>
      <c r="Q227" s="10"/>
      <c r="R227" s="10"/>
      <c r="S227" s="10"/>
      <c r="T227" s="10"/>
      <c r="U227" s="10"/>
      <c r="V227" s="10"/>
      <c r="W227" s="10"/>
      <c r="X227" s="10"/>
      <c r="Y227" s="10"/>
      <c r="Z227" s="10"/>
    </row>
    <row r="228" spans="1:26" ht="12.75" customHeight="1" x14ac:dyDescent="0.2">
      <c r="A228" s="49"/>
      <c r="B228" s="13"/>
      <c r="C228" s="10"/>
      <c r="D228" s="10"/>
      <c r="E228" s="10"/>
      <c r="F228" s="10"/>
      <c r="G228" s="10"/>
      <c r="H228" s="10"/>
      <c r="I228" s="10"/>
      <c r="J228" s="10"/>
      <c r="K228" s="11"/>
      <c r="L228" s="10"/>
      <c r="M228" s="10"/>
      <c r="N228" s="10"/>
      <c r="O228" s="10"/>
      <c r="P228" s="10"/>
      <c r="Q228" s="10"/>
      <c r="R228" s="10"/>
      <c r="S228" s="10"/>
      <c r="T228" s="10"/>
      <c r="U228" s="10"/>
      <c r="V228" s="10"/>
      <c r="W228" s="10"/>
      <c r="X228" s="10"/>
      <c r="Y228" s="10"/>
      <c r="Z228" s="10"/>
    </row>
    <row r="229" spans="1:26" ht="12.75" customHeight="1" x14ac:dyDescent="0.2">
      <c r="A229" s="49"/>
      <c r="B229" s="13"/>
      <c r="C229" s="10"/>
      <c r="D229" s="10"/>
      <c r="E229" s="10"/>
      <c r="F229" s="10"/>
      <c r="G229" s="10"/>
      <c r="H229" s="10"/>
      <c r="I229" s="10"/>
      <c r="J229" s="10"/>
      <c r="K229" s="11"/>
      <c r="L229" s="10"/>
      <c r="M229" s="10"/>
      <c r="N229" s="10"/>
      <c r="O229" s="10"/>
      <c r="P229" s="10"/>
      <c r="Q229" s="10"/>
      <c r="R229" s="10"/>
      <c r="S229" s="10"/>
      <c r="T229" s="10"/>
      <c r="U229" s="10"/>
      <c r="V229" s="10"/>
      <c r="W229" s="10"/>
      <c r="X229" s="10"/>
      <c r="Y229" s="10"/>
      <c r="Z229" s="10"/>
    </row>
    <row r="230" spans="1:26" ht="12.75" customHeight="1" x14ac:dyDescent="0.2">
      <c r="A230" s="49"/>
      <c r="B230" s="13"/>
      <c r="C230" s="10"/>
      <c r="D230" s="10"/>
      <c r="E230" s="10"/>
      <c r="F230" s="10"/>
      <c r="G230" s="10"/>
      <c r="H230" s="10"/>
      <c r="I230" s="10"/>
      <c r="J230" s="10"/>
      <c r="K230" s="11"/>
      <c r="L230" s="10"/>
      <c r="M230" s="10"/>
      <c r="N230" s="10"/>
      <c r="O230" s="10"/>
      <c r="P230" s="10"/>
      <c r="Q230" s="10"/>
      <c r="R230" s="10"/>
      <c r="S230" s="10"/>
      <c r="T230" s="10"/>
      <c r="U230" s="10"/>
      <c r="V230" s="10"/>
      <c r="W230" s="10"/>
      <c r="X230" s="10"/>
      <c r="Y230" s="10"/>
      <c r="Z230" s="10"/>
    </row>
    <row r="231" spans="1:26" ht="12.75" customHeight="1" x14ac:dyDescent="0.2">
      <c r="A231" s="49"/>
      <c r="B231" s="13"/>
      <c r="C231" s="10"/>
      <c r="D231" s="10"/>
      <c r="E231" s="10"/>
      <c r="F231" s="10"/>
      <c r="G231" s="10"/>
      <c r="H231" s="10"/>
      <c r="I231" s="10"/>
      <c r="J231" s="10"/>
      <c r="K231" s="11"/>
      <c r="L231" s="10"/>
      <c r="M231" s="10"/>
      <c r="N231" s="10"/>
      <c r="O231" s="10"/>
      <c r="P231" s="10"/>
      <c r="Q231" s="10"/>
      <c r="R231" s="10"/>
      <c r="S231" s="10"/>
      <c r="T231" s="10"/>
      <c r="U231" s="10"/>
      <c r="V231" s="10"/>
      <c r="W231" s="10"/>
      <c r="X231" s="10"/>
      <c r="Y231" s="10"/>
      <c r="Z231" s="10"/>
    </row>
    <row r="232" spans="1:26" ht="12.75" customHeight="1" x14ac:dyDescent="0.2">
      <c r="A232" s="49"/>
      <c r="B232" s="13"/>
      <c r="C232" s="10"/>
      <c r="D232" s="10"/>
      <c r="E232" s="10"/>
      <c r="F232" s="10"/>
      <c r="G232" s="10"/>
      <c r="H232" s="10"/>
      <c r="I232" s="10"/>
      <c r="J232" s="10"/>
      <c r="K232" s="11"/>
      <c r="L232" s="10"/>
      <c r="M232" s="10"/>
      <c r="N232" s="10"/>
      <c r="O232" s="10"/>
      <c r="P232" s="10"/>
      <c r="Q232" s="10"/>
      <c r="R232" s="10"/>
      <c r="S232" s="10"/>
      <c r="T232" s="10"/>
      <c r="U232" s="10"/>
      <c r="V232" s="10"/>
      <c r="W232" s="10"/>
      <c r="X232" s="10"/>
      <c r="Y232" s="10"/>
      <c r="Z232" s="10"/>
    </row>
    <row r="233" spans="1:26" ht="12.75" customHeight="1" x14ac:dyDescent="0.2">
      <c r="A233" s="49"/>
      <c r="B233" s="13"/>
      <c r="C233" s="10"/>
      <c r="D233" s="10"/>
      <c r="E233" s="10"/>
      <c r="F233" s="10"/>
      <c r="G233" s="10"/>
      <c r="H233" s="10"/>
      <c r="I233" s="10"/>
      <c r="J233" s="10"/>
      <c r="K233" s="11"/>
      <c r="L233" s="10"/>
      <c r="M233" s="10"/>
      <c r="N233" s="10"/>
      <c r="O233" s="10"/>
      <c r="P233" s="10"/>
      <c r="Q233" s="10"/>
      <c r="R233" s="10"/>
      <c r="S233" s="10"/>
      <c r="T233" s="10"/>
      <c r="U233" s="10"/>
      <c r="V233" s="10"/>
      <c r="W233" s="10"/>
      <c r="X233" s="10"/>
      <c r="Y233" s="10"/>
      <c r="Z233" s="10"/>
    </row>
    <row r="234" spans="1:26" ht="12.75" customHeight="1" x14ac:dyDescent="0.2">
      <c r="A234" s="49"/>
      <c r="B234" s="13"/>
      <c r="C234" s="10"/>
      <c r="D234" s="10"/>
      <c r="E234" s="10"/>
      <c r="F234" s="10"/>
      <c r="G234" s="10"/>
      <c r="H234" s="10"/>
      <c r="I234" s="10"/>
      <c r="J234" s="10"/>
      <c r="K234" s="11"/>
      <c r="L234" s="10"/>
      <c r="M234" s="10"/>
      <c r="N234" s="10"/>
      <c r="O234" s="10"/>
      <c r="P234" s="10"/>
      <c r="Q234" s="10"/>
      <c r="R234" s="10"/>
      <c r="S234" s="10"/>
      <c r="T234" s="10"/>
      <c r="U234" s="10"/>
      <c r="V234" s="10"/>
      <c r="W234" s="10"/>
      <c r="X234" s="10"/>
      <c r="Y234" s="10"/>
      <c r="Z234" s="10"/>
    </row>
    <row r="235" spans="1:26" ht="12.75" customHeight="1" x14ac:dyDescent="0.2">
      <c r="A235" s="49"/>
      <c r="B235" s="13"/>
      <c r="C235" s="10"/>
      <c r="D235" s="10"/>
      <c r="E235" s="10"/>
      <c r="F235" s="10"/>
      <c r="G235" s="10"/>
      <c r="H235" s="10"/>
      <c r="I235" s="10"/>
      <c r="J235" s="10"/>
      <c r="K235" s="11"/>
      <c r="L235" s="10"/>
      <c r="M235" s="10"/>
      <c r="N235" s="10"/>
      <c r="O235" s="10"/>
      <c r="P235" s="10"/>
      <c r="Q235" s="10"/>
      <c r="R235" s="10"/>
      <c r="S235" s="10"/>
      <c r="T235" s="10"/>
      <c r="U235" s="10"/>
      <c r="V235" s="10"/>
      <c r="W235" s="10"/>
      <c r="X235" s="10"/>
      <c r="Y235" s="10"/>
      <c r="Z235" s="10"/>
    </row>
    <row r="236" spans="1:26" ht="12.75" customHeight="1" x14ac:dyDescent="0.2">
      <c r="A236" s="49"/>
      <c r="B236" s="13"/>
      <c r="C236" s="10"/>
      <c r="D236" s="10"/>
      <c r="E236" s="10"/>
      <c r="F236" s="10"/>
      <c r="G236" s="10"/>
      <c r="H236" s="10"/>
      <c r="I236" s="10"/>
      <c r="J236" s="10"/>
      <c r="K236" s="11"/>
      <c r="L236" s="10"/>
      <c r="M236" s="10"/>
      <c r="N236" s="10"/>
      <c r="O236" s="10"/>
      <c r="P236" s="10"/>
      <c r="Q236" s="10"/>
      <c r="R236" s="10"/>
      <c r="S236" s="10"/>
      <c r="T236" s="10"/>
      <c r="U236" s="10"/>
      <c r="V236" s="10"/>
      <c r="W236" s="10"/>
      <c r="X236" s="10"/>
      <c r="Y236" s="10"/>
      <c r="Z236" s="10"/>
    </row>
    <row r="237" spans="1:26" ht="12.75" customHeight="1" x14ac:dyDescent="0.2">
      <c r="A237" s="49"/>
      <c r="B237" s="13"/>
      <c r="C237" s="10"/>
      <c r="D237" s="10"/>
      <c r="E237" s="10"/>
      <c r="F237" s="10"/>
      <c r="G237" s="10"/>
      <c r="H237" s="10"/>
      <c r="I237" s="10"/>
      <c r="J237" s="10"/>
      <c r="K237" s="11"/>
      <c r="L237" s="10"/>
      <c r="M237" s="10"/>
      <c r="N237" s="10"/>
      <c r="O237" s="10"/>
      <c r="P237" s="10"/>
      <c r="Q237" s="10"/>
      <c r="R237" s="10"/>
      <c r="S237" s="10"/>
      <c r="T237" s="10"/>
      <c r="U237" s="10"/>
      <c r="V237" s="10"/>
      <c r="W237" s="10"/>
      <c r="X237" s="10"/>
      <c r="Y237" s="10"/>
      <c r="Z237" s="10"/>
    </row>
    <row r="238" spans="1:26" ht="12.75" customHeight="1" x14ac:dyDescent="0.2">
      <c r="A238" s="49"/>
      <c r="B238" s="13"/>
      <c r="C238" s="10"/>
      <c r="D238" s="10"/>
      <c r="E238" s="10"/>
      <c r="F238" s="10"/>
      <c r="G238" s="10"/>
      <c r="H238" s="10"/>
      <c r="I238" s="10"/>
      <c r="J238" s="10"/>
      <c r="K238" s="11"/>
      <c r="L238" s="10"/>
      <c r="M238" s="10"/>
      <c r="N238" s="10"/>
      <c r="O238" s="10"/>
      <c r="P238" s="10"/>
      <c r="Q238" s="10"/>
      <c r="R238" s="10"/>
      <c r="S238" s="10"/>
      <c r="T238" s="10"/>
      <c r="U238" s="10"/>
      <c r="V238" s="10"/>
      <c r="W238" s="10"/>
      <c r="X238" s="10"/>
      <c r="Y238" s="10"/>
      <c r="Z238" s="10"/>
    </row>
    <row r="239" spans="1:26" ht="12.75" customHeight="1" x14ac:dyDescent="0.2">
      <c r="A239" s="49"/>
      <c r="B239" s="13"/>
      <c r="C239" s="10"/>
      <c r="D239" s="10"/>
      <c r="E239" s="10"/>
      <c r="F239" s="10"/>
      <c r="G239" s="10"/>
      <c r="H239" s="10"/>
      <c r="I239" s="10"/>
      <c r="J239" s="10"/>
      <c r="K239" s="11"/>
      <c r="L239" s="10"/>
      <c r="M239" s="10"/>
      <c r="N239" s="10"/>
      <c r="O239" s="10"/>
      <c r="P239" s="10"/>
      <c r="Q239" s="10"/>
      <c r="R239" s="10"/>
      <c r="S239" s="10"/>
      <c r="T239" s="10"/>
      <c r="U239" s="10"/>
      <c r="V239" s="10"/>
      <c r="W239" s="10"/>
      <c r="X239" s="10"/>
      <c r="Y239" s="10"/>
      <c r="Z239" s="10"/>
    </row>
    <row r="240" spans="1:26" ht="12.75" customHeight="1" x14ac:dyDescent="0.2">
      <c r="A240" s="49"/>
      <c r="B240" s="13"/>
      <c r="C240" s="10"/>
      <c r="D240" s="10"/>
      <c r="E240" s="10"/>
      <c r="F240" s="10"/>
      <c r="G240" s="10"/>
      <c r="H240" s="10"/>
      <c r="I240" s="10"/>
      <c r="J240" s="10"/>
      <c r="K240" s="11"/>
      <c r="L240" s="10"/>
      <c r="M240" s="10"/>
      <c r="N240" s="10"/>
      <c r="O240" s="10"/>
      <c r="P240" s="10"/>
      <c r="Q240" s="10"/>
      <c r="R240" s="10"/>
      <c r="S240" s="10"/>
      <c r="T240" s="10"/>
      <c r="U240" s="10"/>
      <c r="V240" s="10"/>
      <c r="W240" s="10"/>
      <c r="X240" s="10"/>
      <c r="Y240" s="10"/>
      <c r="Z240" s="10"/>
    </row>
    <row r="241" spans="1:26" ht="12.75" customHeight="1" x14ac:dyDescent="0.2">
      <c r="A241" s="49"/>
      <c r="B241" s="13"/>
      <c r="C241" s="10"/>
      <c r="D241" s="10"/>
      <c r="E241" s="10"/>
      <c r="F241" s="10"/>
      <c r="G241" s="10"/>
      <c r="H241" s="10"/>
      <c r="I241" s="10"/>
      <c r="J241" s="10"/>
      <c r="K241" s="11"/>
      <c r="L241" s="10"/>
      <c r="M241" s="10"/>
      <c r="N241" s="10"/>
      <c r="O241" s="10"/>
      <c r="P241" s="10"/>
      <c r="Q241" s="10"/>
      <c r="R241" s="10"/>
      <c r="S241" s="10"/>
      <c r="T241" s="10"/>
      <c r="U241" s="10"/>
      <c r="V241" s="10"/>
      <c r="W241" s="10"/>
      <c r="X241" s="10"/>
      <c r="Y241" s="10"/>
      <c r="Z241" s="10"/>
    </row>
    <row r="242" spans="1:26" ht="12.75" customHeight="1" x14ac:dyDescent="0.2">
      <c r="A242" s="49"/>
      <c r="B242" s="13"/>
      <c r="C242" s="10"/>
      <c r="D242" s="10"/>
      <c r="E242" s="10"/>
      <c r="F242" s="10"/>
      <c r="G242" s="10"/>
      <c r="H242" s="10"/>
      <c r="I242" s="10"/>
      <c r="J242" s="10"/>
      <c r="K242" s="11"/>
      <c r="L242" s="10"/>
      <c r="M242" s="10"/>
      <c r="N242" s="10"/>
      <c r="O242" s="10"/>
      <c r="P242" s="10"/>
      <c r="Q242" s="10"/>
      <c r="R242" s="10"/>
      <c r="S242" s="10"/>
      <c r="T242" s="10"/>
      <c r="U242" s="10"/>
      <c r="V242" s="10"/>
      <c r="W242" s="10"/>
      <c r="X242" s="10"/>
      <c r="Y242" s="10"/>
      <c r="Z242" s="10"/>
    </row>
    <row r="243" spans="1:26" ht="12.75" customHeight="1" x14ac:dyDescent="0.2">
      <c r="A243" s="49"/>
      <c r="B243" s="13"/>
      <c r="C243" s="10"/>
      <c r="D243" s="10"/>
      <c r="E243" s="10"/>
      <c r="F243" s="10"/>
      <c r="G243" s="10"/>
      <c r="H243" s="10"/>
      <c r="I243" s="10"/>
      <c r="J243" s="10"/>
      <c r="K243" s="11"/>
      <c r="L243" s="10"/>
      <c r="M243" s="10"/>
      <c r="N243" s="10"/>
      <c r="O243" s="10"/>
      <c r="P243" s="10"/>
      <c r="Q243" s="10"/>
      <c r="R243" s="10"/>
      <c r="S243" s="10"/>
      <c r="T243" s="10"/>
      <c r="U243" s="10"/>
      <c r="V243" s="10"/>
      <c r="W243" s="10"/>
      <c r="X243" s="10"/>
      <c r="Y243" s="10"/>
      <c r="Z243" s="10"/>
    </row>
    <row r="244" spans="1:26" ht="12.75" customHeight="1" x14ac:dyDescent="0.2">
      <c r="A244" s="49"/>
      <c r="B244" s="13"/>
      <c r="C244" s="10"/>
      <c r="D244" s="10"/>
      <c r="E244" s="10"/>
      <c r="F244" s="10"/>
      <c r="G244" s="10"/>
      <c r="H244" s="10"/>
      <c r="I244" s="10"/>
      <c r="J244" s="10"/>
      <c r="K244" s="11"/>
      <c r="L244" s="10"/>
      <c r="M244" s="10"/>
      <c r="N244" s="10"/>
      <c r="O244" s="10"/>
      <c r="P244" s="10"/>
      <c r="Q244" s="10"/>
      <c r="R244" s="10"/>
      <c r="S244" s="10"/>
      <c r="T244" s="10"/>
      <c r="U244" s="10"/>
      <c r="V244" s="10"/>
      <c r="W244" s="10"/>
      <c r="X244" s="10"/>
      <c r="Y244" s="10"/>
      <c r="Z244" s="10"/>
    </row>
    <row r="245" spans="1:26" ht="12.75" customHeight="1" x14ac:dyDescent="0.2">
      <c r="A245" s="49"/>
      <c r="B245" s="13"/>
      <c r="C245" s="10"/>
      <c r="D245" s="10"/>
      <c r="E245" s="10"/>
      <c r="F245" s="10"/>
      <c r="G245" s="10"/>
      <c r="H245" s="10"/>
      <c r="I245" s="10"/>
      <c r="J245" s="10"/>
      <c r="K245" s="11"/>
      <c r="L245" s="10"/>
      <c r="M245" s="10"/>
      <c r="N245" s="10"/>
      <c r="O245" s="10"/>
      <c r="P245" s="10"/>
      <c r="Q245" s="10"/>
      <c r="R245" s="10"/>
      <c r="S245" s="10"/>
      <c r="T245" s="10"/>
      <c r="U245" s="10"/>
      <c r="V245" s="10"/>
      <c r="W245" s="10"/>
      <c r="X245" s="10"/>
      <c r="Y245" s="10"/>
      <c r="Z245" s="10"/>
    </row>
    <row r="246" spans="1:26" ht="12.75" customHeight="1" x14ac:dyDescent="0.2">
      <c r="A246" s="49"/>
      <c r="B246" s="13"/>
      <c r="C246" s="10"/>
      <c r="D246" s="10"/>
      <c r="E246" s="10"/>
      <c r="F246" s="10"/>
      <c r="G246" s="10"/>
      <c r="H246" s="10"/>
      <c r="I246" s="10"/>
      <c r="J246" s="10"/>
      <c r="K246" s="11"/>
      <c r="L246" s="10"/>
      <c r="M246" s="10"/>
      <c r="N246" s="10"/>
      <c r="O246" s="10"/>
      <c r="P246" s="10"/>
      <c r="Q246" s="10"/>
      <c r="R246" s="10"/>
      <c r="S246" s="10"/>
      <c r="T246" s="10"/>
      <c r="U246" s="10"/>
      <c r="V246" s="10"/>
      <c r="W246" s="10"/>
      <c r="X246" s="10"/>
      <c r="Y246" s="10"/>
      <c r="Z246" s="10"/>
    </row>
    <row r="247" spans="1:26" ht="12.75" customHeight="1" x14ac:dyDescent="0.2">
      <c r="A247" s="49"/>
      <c r="B247" s="13"/>
      <c r="C247" s="10"/>
      <c r="D247" s="10"/>
      <c r="E247" s="10"/>
      <c r="F247" s="10"/>
      <c r="G247" s="10"/>
      <c r="H247" s="10"/>
      <c r="I247" s="10"/>
      <c r="J247" s="10"/>
      <c r="K247" s="11"/>
      <c r="L247" s="10"/>
      <c r="M247" s="10"/>
      <c r="N247" s="10"/>
      <c r="O247" s="10"/>
      <c r="P247" s="10"/>
      <c r="Q247" s="10"/>
      <c r="R247" s="10"/>
      <c r="S247" s="10"/>
      <c r="T247" s="10"/>
      <c r="U247" s="10"/>
      <c r="V247" s="10"/>
      <c r="W247" s="10"/>
      <c r="X247" s="10"/>
      <c r="Y247" s="10"/>
      <c r="Z247" s="10"/>
    </row>
    <row r="248" spans="1:26" ht="12.75" customHeight="1" x14ac:dyDescent="0.2">
      <c r="A248" s="49"/>
      <c r="B248" s="13"/>
      <c r="C248" s="10"/>
      <c r="D248" s="10"/>
      <c r="E248" s="10"/>
      <c r="F248" s="10"/>
      <c r="G248" s="10"/>
      <c r="H248" s="10"/>
      <c r="I248" s="10"/>
      <c r="J248" s="10"/>
      <c r="K248" s="11"/>
      <c r="L248" s="10"/>
      <c r="M248" s="10"/>
      <c r="N248" s="10"/>
      <c r="O248" s="10"/>
      <c r="P248" s="10"/>
      <c r="Q248" s="10"/>
      <c r="R248" s="10"/>
      <c r="S248" s="10"/>
      <c r="T248" s="10"/>
      <c r="U248" s="10"/>
      <c r="V248" s="10"/>
      <c r="W248" s="10"/>
      <c r="X248" s="10"/>
      <c r="Y248" s="10"/>
      <c r="Z248" s="10"/>
    </row>
    <row r="249" spans="1:26" ht="12.75" customHeight="1" x14ac:dyDescent="0.2">
      <c r="A249" s="49"/>
      <c r="B249" s="13"/>
      <c r="C249" s="10"/>
      <c r="D249" s="10"/>
      <c r="E249" s="10"/>
      <c r="F249" s="10"/>
      <c r="G249" s="10"/>
      <c r="H249" s="10"/>
      <c r="I249" s="10"/>
      <c r="J249" s="10"/>
      <c r="K249" s="11"/>
      <c r="L249" s="10"/>
      <c r="M249" s="10"/>
      <c r="N249" s="10"/>
      <c r="O249" s="10"/>
      <c r="P249" s="10"/>
      <c r="Q249" s="10"/>
      <c r="R249" s="10"/>
      <c r="S249" s="10"/>
      <c r="T249" s="10"/>
      <c r="U249" s="10"/>
      <c r="V249" s="10"/>
      <c r="W249" s="10"/>
      <c r="X249" s="10"/>
      <c r="Y249" s="10"/>
      <c r="Z249" s="10"/>
    </row>
    <row r="250" spans="1:26" ht="12.75" customHeight="1" x14ac:dyDescent="0.2">
      <c r="A250" s="49"/>
      <c r="B250" s="13"/>
      <c r="C250" s="10"/>
      <c r="D250" s="10"/>
      <c r="E250" s="10"/>
      <c r="F250" s="10"/>
      <c r="G250" s="10"/>
      <c r="H250" s="10"/>
      <c r="I250" s="10"/>
      <c r="J250" s="10"/>
      <c r="K250" s="11"/>
      <c r="L250" s="10"/>
      <c r="M250" s="10"/>
      <c r="N250" s="10"/>
      <c r="O250" s="10"/>
      <c r="P250" s="10"/>
      <c r="Q250" s="10"/>
      <c r="R250" s="10"/>
      <c r="S250" s="10"/>
      <c r="T250" s="10"/>
      <c r="U250" s="10"/>
      <c r="V250" s="10"/>
      <c r="W250" s="10"/>
      <c r="X250" s="10"/>
      <c r="Y250" s="10"/>
      <c r="Z250" s="10"/>
    </row>
    <row r="251" spans="1:26" ht="12.75" customHeight="1" x14ac:dyDescent="0.2">
      <c r="A251" s="49"/>
      <c r="B251" s="13"/>
      <c r="C251" s="10"/>
      <c r="D251" s="10"/>
      <c r="E251" s="10"/>
      <c r="F251" s="10"/>
      <c r="G251" s="10"/>
      <c r="H251" s="10"/>
      <c r="I251" s="10"/>
      <c r="J251" s="10"/>
      <c r="K251" s="11"/>
      <c r="L251" s="10"/>
      <c r="M251" s="10"/>
      <c r="N251" s="10"/>
      <c r="O251" s="10"/>
      <c r="P251" s="10"/>
      <c r="Q251" s="10"/>
      <c r="R251" s="10"/>
      <c r="S251" s="10"/>
      <c r="T251" s="10"/>
      <c r="U251" s="10"/>
      <c r="V251" s="10"/>
      <c r="W251" s="10"/>
      <c r="X251" s="10"/>
      <c r="Y251" s="10"/>
      <c r="Z251" s="10"/>
    </row>
    <row r="252" spans="1:26" ht="12.75" customHeight="1" x14ac:dyDescent="0.2">
      <c r="A252" s="49"/>
      <c r="B252" s="13"/>
      <c r="C252" s="10"/>
      <c r="D252" s="10"/>
      <c r="E252" s="10"/>
      <c r="F252" s="10"/>
      <c r="G252" s="10"/>
      <c r="H252" s="10"/>
      <c r="I252" s="10"/>
      <c r="J252" s="10"/>
      <c r="K252" s="11"/>
      <c r="L252" s="10"/>
      <c r="M252" s="10"/>
      <c r="N252" s="10"/>
      <c r="O252" s="10"/>
      <c r="P252" s="10"/>
      <c r="Q252" s="10"/>
      <c r="R252" s="10"/>
      <c r="S252" s="10"/>
      <c r="T252" s="10"/>
      <c r="U252" s="10"/>
      <c r="V252" s="10"/>
      <c r="W252" s="10"/>
      <c r="X252" s="10"/>
      <c r="Y252" s="10"/>
      <c r="Z252" s="10"/>
    </row>
    <row r="253" spans="1:26" ht="12.75" customHeight="1" x14ac:dyDescent="0.2">
      <c r="A253" s="49"/>
      <c r="B253" s="13"/>
      <c r="C253" s="10"/>
      <c r="D253" s="10"/>
      <c r="E253" s="10"/>
      <c r="F253" s="10"/>
      <c r="G253" s="10"/>
      <c r="H253" s="10"/>
      <c r="I253" s="10"/>
      <c r="J253" s="10"/>
      <c r="K253" s="11"/>
      <c r="L253" s="10"/>
      <c r="M253" s="10"/>
      <c r="N253" s="10"/>
      <c r="O253" s="10"/>
      <c r="P253" s="10"/>
      <c r="Q253" s="10"/>
      <c r="R253" s="10"/>
      <c r="S253" s="10"/>
      <c r="T253" s="10"/>
      <c r="U253" s="10"/>
      <c r="V253" s="10"/>
      <c r="W253" s="10"/>
      <c r="X253" s="10"/>
      <c r="Y253" s="10"/>
      <c r="Z253" s="10"/>
    </row>
    <row r="254" spans="1:26" ht="12.75" customHeight="1" x14ac:dyDescent="0.2">
      <c r="A254" s="49"/>
      <c r="B254" s="13"/>
      <c r="C254" s="10"/>
      <c r="D254" s="10"/>
      <c r="E254" s="10"/>
      <c r="F254" s="10"/>
      <c r="G254" s="10"/>
      <c r="H254" s="10"/>
      <c r="I254" s="10"/>
      <c r="J254" s="10"/>
      <c r="K254" s="11"/>
      <c r="L254" s="10"/>
      <c r="M254" s="10"/>
      <c r="N254" s="10"/>
      <c r="O254" s="10"/>
      <c r="P254" s="10"/>
      <c r="Q254" s="10"/>
      <c r="R254" s="10"/>
      <c r="S254" s="10"/>
      <c r="T254" s="10"/>
      <c r="U254" s="10"/>
      <c r="V254" s="10"/>
      <c r="W254" s="10"/>
      <c r="X254" s="10"/>
      <c r="Y254" s="10"/>
      <c r="Z254" s="10"/>
    </row>
    <row r="255" spans="1:26" ht="12.75" customHeight="1" x14ac:dyDescent="0.2">
      <c r="A255" s="49"/>
      <c r="B255" s="13"/>
      <c r="C255" s="10"/>
      <c r="D255" s="10"/>
      <c r="E255" s="10"/>
      <c r="F255" s="10"/>
      <c r="G255" s="10"/>
      <c r="H255" s="10"/>
      <c r="I255" s="10"/>
      <c r="J255" s="10"/>
      <c r="K255" s="11"/>
      <c r="L255" s="10"/>
      <c r="M255" s="10"/>
      <c r="N255" s="10"/>
      <c r="O255" s="10"/>
      <c r="P255" s="10"/>
      <c r="Q255" s="10"/>
      <c r="R255" s="10"/>
      <c r="S255" s="10"/>
      <c r="T255" s="10"/>
      <c r="U255" s="10"/>
      <c r="V255" s="10"/>
      <c r="W255" s="10"/>
      <c r="X255" s="10"/>
      <c r="Y255" s="10"/>
      <c r="Z255" s="10"/>
    </row>
    <row r="256" spans="1:26" ht="12.75" customHeight="1" x14ac:dyDescent="0.2">
      <c r="A256" s="49"/>
      <c r="B256" s="13"/>
      <c r="C256" s="10"/>
      <c r="D256" s="10"/>
      <c r="E256" s="10"/>
      <c r="F256" s="10"/>
      <c r="G256" s="10"/>
      <c r="H256" s="10"/>
      <c r="I256" s="10"/>
      <c r="J256" s="10"/>
      <c r="K256" s="11"/>
      <c r="L256" s="10"/>
      <c r="M256" s="10"/>
      <c r="N256" s="10"/>
      <c r="O256" s="10"/>
      <c r="P256" s="10"/>
      <c r="Q256" s="10"/>
      <c r="R256" s="10"/>
      <c r="S256" s="10"/>
      <c r="T256" s="10"/>
      <c r="U256" s="10"/>
      <c r="V256" s="10"/>
      <c r="W256" s="10"/>
      <c r="X256" s="10"/>
      <c r="Y256" s="10"/>
      <c r="Z256" s="10"/>
    </row>
    <row r="257" spans="1:26" ht="12.75" customHeight="1" x14ac:dyDescent="0.2">
      <c r="A257" s="49"/>
      <c r="B257" s="13"/>
      <c r="C257" s="10"/>
      <c r="D257" s="10"/>
      <c r="E257" s="10"/>
      <c r="F257" s="10"/>
      <c r="G257" s="10"/>
      <c r="H257" s="10"/>
      <c r="I257" s="10"/>
      <c r="J257" s="10"/>
      <c r="K257" s="11"/>
      <c r="L257" s="10"/>
      <c r="M257" s="10"/>
      <c r="N257" s="10"/>
      <c r="O257" s="10"/>
      <c r="P257" s="10"/>
      <c r="Q257" s="10"/>
      <c r="R257" s="10"/>
      <c r="S257" s="10"/>
      <c r="T257" s="10"/>
      <c r="U257" s="10"/>
      <c r="V257" s="10"/>
      <c r="W257" s="10"/>
      <c r="X257" s="10"/>
      <c r="Y257" s="10"/>
      <c r="Z257" s="10"/>
    </row>
    <row r="258" spans="1:26" ht="12.75" customHeight="1" x14ac:dyDescent="0.2">
      <c r="A258" s="49"/>
      <c r="B258" s="13"/>
      <c r="C258" s="10"/>
      <c r="D258" s="10"/>
      <c r="E258" s="10"/>
      <c r="F258" s="10"/>
      <c r="G258" s="10"/>
      <c r="H258" s="10"/>
      <c r="I258" s="10"/>
      <c r="J258" s="10"/>
      <c r="K258" s="11"/>
      <c r="L258" s="10"/>
      <c r="M258" s="10"/>
      <c r="N258" s="10"/>
      <c r="O258" s="10"/>
      <c r="P258" s="10"/>
      <c r="Q258" s="10"/>
      <c r="R258" s="10"/>
      <c r="S258" s="10"/>
      <c r="T258" s="10"/>
      <c r="U258" s="10"/>
      <c r="V258" s="10"/>
      <c r="W258" s="10"/>
      <c r="X258" s="10"/>
      <c r="Y258" s="10"/>
      <c r="Z258" s="10"/>
    </row>
    <row r="259" spans="1:26" ht="12.75" customHeight="1" x14ac:dyDescent="0.2">
      <c r="A259" s="49"/>
      <c r="B259" s="13"/>
      <c r="C259" s="10"/>
      <c r="D259" s="10"/>
      <c r="E259" s="10"/>
      <c r="F259" s="10"/>
      <c r="G259" s="10"/>
      <c r="H259" s="10"/>
      <c r="I259" s="10"/>
      <c r="J259" s="10"/>
      <c r="K259" s="11"/>
      <c r="L259" s="10"/>
      <c r="M259" s="10"/>
      <c r="N259" s="10"/>
      <c r="O259" s="10"/>
      <c r="P259" s="10"/>
      <c r="Q259" s="10"/>
      <c r="R259" s="10"/>
      <c r="S259" s="10"/>
      <c r="T259" s="10"/>
      <c r="U259" s="10"/>
      <c r="V259" s="10"/>
      <c r="W259" s="10"/>
      <c r="X259" s="10"/>
      <c r="Y259" s="10"/>
      <c r="Z259" s="10"/>
    </row>
    <row r="260" spans="1:26" ht="12.75" customHeight="1" x14ac:dyDescent="0.2">
      <c r="A260" s="49"/>
      <c r="B260" s="13"/>
      <c r="C260" s="10"/>
      <c r="D260" s="10"/>
      <c r="E260" s="10"/>
      <c r="F260" s="10"/>
      <c r="G260" s="10"/>
      <c r="H260" s="10"/>
      <c r="I260" s="10"/>
      <c r="J260" s="10"/>
      <c r="K260" s="11"/>
      <c r="L260" s="10"/>
      <c r="M260" s="10"/>
      <c r="N260" s="10"/>
      <c r="O260" s="10"/>
      <c r="P260" s="10"/>
      <c r="Q260" s="10"/>
      <c r="R260" s="10"/>
      <c r="S260" s="10"/>
      <c r="T260" s="10"/>
      <c r="U260" s="10"/>
      <c r="V260" s="10"/>
      <c r="W260" s="10"/>
      <c r="X260" s="10"/>
      <c r="Y260" s="10"/>
      <c r="Z260" s="10"/>
    </row>
    <row r="261" spans="1:26" ht="12.75" customHeight="1" x14ac:dyDescent="0.2">
      <c r="A261" s="49"/>
      <c r="B261" s="13"/>
      <c r="C261" s="10"/>
      <c r="D261" s="10"/>
      <c r="E261" s="10"/>
      <c r="F261" s="10"/>
      <c r="G261" s="10"/>
      <c r="H261" s="10"/>
      <c r="I261" s="10"/>
      <c r="J261" s="10"/>
      <c r="K261" s="11"/>
      <c r="L261" s="10"/>
      <c r="M261" s="10"/>
      <c r="N261" s="10"/>
      <c r="O261" s="10"/>
      <c r="P261" s="10"/>
      <c r="Q261" s="10"/>
      <c r="R261" s="10"/>
      <c r="S261" s="10"/>
      <c r="T261" s="10"/>
      <c r="U261" s="10"/>
      <c r="V261" s="10"/>
      <c r="W261" s="10"/>
      <c r="X261" s="10"/>
      <c r="Y261" s="10"/>
      <c r="Z261" s="10"/>
    </row>
    <row r="262" spans="1:26" ht="12.75" customHeight="1" x14ac:dyDescent="0.2">
      <c r="A262" s="49"/>
      <c r="B262" s="13"/>
      <c r="C262" s="10"/>
      <c r="D262" s="10"/>
      <c r="E262" s="10"/>
      <c r="F262" s="10"/>
      <c r="G262" s="10"/>
      <c r="H262" s="10"/>
      <c r="I262" s="10"/>
      <c r="J262" s="10"/>
      <c r="K262" s="11"/>
      <c r="L262" s="10"/>
      <c r="M262" s="10"/>
      <c r="N262" s="10"/>
      <c r="O262" s="10"/>
      <c r="P262" s="10"/>
      <c r="Q262" s="10"/>
      <c r="R262" s="10"/>
      <c r="S262" s="10"/>
      <c r="T262" s="10"/>
      <c r="U262" s="10"/>
      <c r="V262" s="10"/>
      <c r="W262" s="10"/>
      <c r="X262" s="10"/>
      <c r="Y262" s="10"/>
      <c r="Z262" s="10"/>
    </row>
    <row r="263" spans="1:26" ht="12.75" customHeight="1" x14ac:dyDescent="0.2">
      <c r="A263" s="49"/>
      <c r="B263" s="13"/>
      <c r="C263" s="10"/>
      <c r="D263" s="10"/>
      <c r="E263" s="10"/>
      <c r="F263" s="10"/>
      <c r="G263" s="10"/>
      <c r="H263" s="10"/>
      <c r="I263" s="10"/>
      <c r="J263" s="10"/>
      <c r="K263" s="11"/>
      <c r="L263" s="10"/>
      <c r="M263" s="10"/>
      <c r="N263" s="10"/>
      <c r="O263" s="10"/>
      <c r="P263" s="10"/>
      <c r="Q263" s="10"/>
      <c r="R263" s="10"/>
      <c r="S263" s="10"/>
      <c r="T263" s="10"/>
      <c r="U263" s="10"/>
      <c r="V263" s="10"/>
      <c r="W263" s="10"/>
      <c r="X263" s="10"/>
      <c r="Y263" s="10"/>
      <c r="Z263" s="10"/>
    </row>
    <row r="264" spans="1:26" ht="12.75" customHeight="1" x14ac:dyDescent="0.2">
      <c r="A264" s="49"/>
      <c r="B264" s="13"/>
      <c r="C264" s="10"/>
      <c r="D264" s="10"/>
      <c r="E264" s="10"/>
      <c r="F264" s="10"/>
      <c r="G264" s="10"/>
      <c r="H264" s="10"/>
      <c r="I264" s="10"/>
      <c r="J264" s="10"/>
      <c r="K264" s="11"/>
      <c r="L264" s="10"/>
      <c r="M264" s="10"/>
      <c r="N264" s="10"/>
      <c r="O264" s="10"/>
      <c r="P264" s="10"/>
      <c r="Q264" s="10"/>
      <c r="R264" s="10"/>
      <c r="S264" s="10"/>
      <c r="T264" s="10"/>
      <c r="U264" s="10"/>
      <c r="V264" s="10"/>
      <c r="W264" s="10"/>
      <c r="X264" s="10"/>
      <c r="Y264" s="10"/>
      <c r="Z264" s="10"/>
    </row>
    <row r="265" spans="1:26" ht="12.75" customHeight="1" x14ac:dyDescent="0.2">
      <c r="A265" s="49"/>
      <c r="B265" s="13"/>
      <c r="C265" s="10"/>
      <c r="D265" s="10"/>
      <c r="E265" s="10"/>
      <c r="F265" s="10"/>
      <c r="G265" s="10"/>
      <c r="H265" s="10"/>
      <c r="I265" s="10"/>
      <c r="J265" s="10"/>
      <c r="K265" s="11"/>
      <c r="L265" s="10"/>
      <c r="M265" s="10"/>
      <c r="N265" s="10"/>
      <c r="O265" s="10"/>
      <c r="P265" s="10"/>
      <c r="Q265" s="10"/>
      <c r="R265" s="10"/>
      <c r="S265" s="10"/>
      <c r="T265" s="10"/>
      <c r="U265" s="10"/>
      <c r="V265" s="10"/>
      <c r="W265" s="10"/>
      <c r="X265" s="10"/>
      <c r="Y265" s="10"/>
      <c r="Z265" s="10"/>
    </row>
    <row r="266" spans="1:26" ht="12.75" customHeight="1" x14ac:dyDescent="0.2">
      <c r="A266" s="49"/>
      <c r="B266" s="13"/>
      <c r="C266" s="10"/>
      <c r="D266" s="10"/>
      <c r="E266" s="10"/>
      <c r="F266" s="10"/>
      <c r="G266" s="10"/>
      <c r="H266" s="10"/>
      <c r="I266" s="10"/>
      <c r="J266" s="10"/>
      <c r="K266" s="11"/>
      <c r="L266" s="10"/>
      <c r="M266" s="10"/>
      <c r="N266" s="10"/>
      <c r="O266" s="10"/>
      <c r="P266" s="10"/>
      <c r="Q266" s="10"/>
      <c r="R266" s="10"/>
      <c r="S266" s="10"/>
      <c r="T266" s="10"/>
      <c r="U266" s="10"/>
      <c r="V266" s="10"/>
      <c r="W266" s="10"/>
      <c r="X266" s="10"/>
      <c r="Y266" s="10"/>
      <c r="Z266" s="10"/>
    </row>
    <row r="267" spans="1:26" ht="12.75" customHeight="1" x14ac:dyDescent="0.2">
      <c r="A267" s="49"/>
      <c r="B267" s="13"/>
      <c r="C267" s="10"/>
      <c r="D267" s="10"/>
      <c r="E267" s="10"/>
      <c r="F267" s="10"/>
      <c r="G267" s="10"/>
      <c r="H267" s="10"/>
      <c r="I267" s="10"/>
      <c r="J267" s="10"/>
      <c r="K267" s="11"/>
      <c r="L267" s="10"/>
      <c r="M267" s="10"/>
      <c r="N267" s="10"/>
      <c r="O267" s="10"/>
      <c r="P267" s="10"/>
      <c r="Q267" s="10"/>
      <c r="R267" s="10"/>
      <c r="S267" s="10"/>
      <c r="T267" s="10"/>
      <c r="U267" s="10"/>
      <c r="V267" s="10"/>
      <c r="W267" s="10"/>
      <c r="X267" s="10"/>
      <c r="Y267" s="10"/>
      <c r="Z267" s="10"/>
    </row>
    <row r="268" spans="1:26" ht="12.75" customHeight="1" x14ac:dyDescent="0.2">
      <c r="A268" s="49"/>
      <c r="B268" s="13"/>
      <c r="C268" s="10"/>
      <c r="D268" s="10"/>
      <c r="E268" s="10"/>
      <c r="F268" s="10"/>
      <c r="G268" s="10"/>
      <c r="H268" s="10"/>
      <c r="I268" s="10"/>
      <c r="J268" s="10"/>
      <c r="K268" s="11"/>
      <c r="L268" s="10"/>
      <c r="M268" s="10"/>
      <c r="N268" s="10"/>
      <c r="O268" s="10"/>
      <c r="P268" s="10"/>
      <c r="Q268" s="10"/>
      <c r="R268" s="10"/>
      <c r="S268" s="10"/>
      <c r="T268" s="10"/>
      <c r="U268" s="10"/>
      <c r="V268" s="10"/>
      <c r="W268" s="10"/>
      <c r="X268" s="10"/>
      <c r="Y268" s="10"/>
      <c r="Z268" s="10"/>
    </row>
    <row r="269" spans="1:26" ht="12.75" customHeight="1" x14ac:dyDescent="0.2">
      <c r="A269" s="49"/>
      <c r="B269" s="13"/>
      <c r="C269" s="10"/>
      <c r="D269" s="10"/>
      <c r="E269" s="10"/>
      <c r="F269" s="10"/>
      <c r="G269" s="10"/>
      <c r="H269" s="10"/>
      <c r="I269" s="10"/>
      <c r="J269" s="10"/>
      <c r="K269" s="11"/>
      <c r="L269" s="10"/>
      <c r="M269" s="10"/>
      <c r="N269" s="10"/>
      <c r="O269" s="10"/>
      <c r="P269" s="10"/>
      <c r="Q269" s="10"/>
      <c r="R269" s="10"/>
      <c r="S269" s="10"/>
      <c r="T269" s="10"/>
      <c r="U269" s="10"/>
      <c r="V269" s="10"/>
      <c r="W269" s="10"/>
      <c r="X269" s="10"/>
      <c r="Y269" s="10"/>
      <c r="Z269" s="10"/>
    </row>
    <row r="270" spans="1:26" ht="12.75" customHeight="1" x14ac:dyDescent="0.2">
      <c r="A270" s="49"/>
      <c r="B270" s="13"/>
      <c r="C270" s="10"/>
      <c r="D270" s="10"/>
      <c r="E270" s="10"/>
      <c r="F270" s="10"/>
      <c r="G270" s="10"/>
      <c r="H270" s="10"/>
      <c r="I270" s="10"/>
      <c r="J270" s="10"/>
      <c r="K270" s="11"/>
      <c r="L270" s="10"/>
      <c r="M270" s="10"/>
      <c r="N270" s="10"/>
      <c r="O270" s="10"/>
      <c r="P270" s="10"/>
      <c r="Q270" s="10"/>
      <c r="R270" s="10"/>
      <c r="S270" s="10"/>
      <c r="T270" s="10"/>
      <c r="U270" s="10"/>
      <c r="V270" s="10"/>
      <c r="W270" s="10"/>
      <c r="X270" s="10"/>
      <c r="Y270" s="10"/>
      <c r="Z270" s="10"/>
    </row>
    <row r="271" spans="1:26" ht="12.75" customHeight="1" x14ac:dyDescent="0.2">
      <c r="A271" s="49"/>
      <c r="B271" s="13"/>
      <c r="C271" s="10"/>
      <c r="D271" s="10"/>
      <c r="E271" s="10"/>
      <c r="F271" s="10"/>
      <c r="G271" s="10"/>
      <c r="H271" s="10"/>
      <c r="I271" s="10"/>
      <c r="J271" s="10"/>
      <c r="K271" s="11"/>
      <c r="L271" s="10"/>
      <c r="M271" s="10"/>
      <c r="N271" s="10"/>
      <c r="O271" s="10"/>
      <c r="P271" s="10"/>
      <c r="Q271" s="10"/>
      <c r="R271" s="10"/>
      <c r="S271" s="10"/>
      <c r="T271" s="10"/>
      <c r="U271" s="10"/>
      <c r="V271" s="10"/>
      <c r="W271" s="10"/>
      <c r="X271" s="10"/>
      <c r="Y271" s="10"/>
      <c r="Z271" s="10"/>
    </row>
    <row r="272" spans="1:26" ht="12.75" customHeight="1" x14ac:dyDescent="0.2">
      <c r="A272" s="49"/>
      <c r="B272" s="13"/>
      <c r="C272" s="10"/>
      <c r="D272" s="10"/>
      <c r="E272" s="10"/>
      <c r="F272" s="10"/>
      <c r="G272" s="10"/>
      <c r="H272" s="10"/>
      <c r="I272" s="10"/>
      <c r="J272" s="10"/>
      <c r="K272" s="11"/>
      <c r="L272" s="10"/>
      <c r="M272" s="10"/>
      <c r="N272" s="10"/>
      <c r="O272" s="10"/>
      <c r="P272" s="10"/>
      <c r="Q272" s="10"/>
      <c r="R272" s="10"/>
      <c r="S272" s="10"/>
      <c r="T272" s="10"/>
      <c r="U272" s="10"/>
      <c r="V272" s="10"/>
      <c r="W272" s="10"/>
      <c r="X272" s="10"/>
      <c r="Y272" s="10"/>
      <c r="Z272" s="10"/>
    </row>
    <row r="273" spans="1:26" ht="12.75" customHeight="1" x14ac:dyDescent="0.2">
      <c r="A273" s="49"/>
      <c r="B273" s="13"/>
      <c r="C273" s="10"/>
      <c r="D273" s="10"/>
      <c r="E273" s="10"/>
      <c r="F273" s="10"/>
      <c r="G273" s="10"/>
      <c r="H273" s="10"/>
      <c r="I273" s="10"/>
      <c r="J273" s="10"/>
      <c r="K273" s="11"/>
      <c r="L273" s="10"/>
      <c r="M273" s="10"/>
      <c r="N273" s="10"/>
      <c r="O273" s="10"/>
      <c r="P273" s="10"/>
      <c r="Q273" s="10"/>
      <c r="R273" s="10"/>
      <c r="S273" s="10"/>
      <c r="T273" s="10"/>
      <c r="U273" s="10"/>
      <c r="V273" s="10"/>
      <c r="W273" s="10"/>
      <c r="X273" s="10"/>
      <c r="Y273" s="10"/>
      <c r="Z273" s="10"/>
    </row>
    <row r="274" spans="1:26" ht="12.75" customHeight="1" x14ac:dyDescent="0.2">
      <c r="A274" s="49"/>
      <c r="B274" s="13"/>
      <c r="C274" s="10"/>
      <c r="D274" s="10"/>
      <c r="E274" s="10"/>
      <c r="F274" s="10"/>
      <c r="G274" s="10"/>
      <c r="H274" s="10"/>
      <c r="I274" s="10"/>
      <c r="J274" s="10"/>
      <c r="K274" s="11"/>
      <c r="L274" s="10"/>
      <c r="M274" s="10"/>
      <c r="N274" s="10"/>
      <c r="O274" s="10"/>
      <c r="P274" s="10"/>
      <c r="Q274" s="10"/>
      <c r="R274" s="10"/>
      <c r="S274" s="10"/>
      <c r="T274" s="10"/>
      <c r="U274" s="10"/>
      <c r="V274" s="10"/>
      <c r="W274" s="10"/>
      <c r="X274" s="10"/>
      <c r="Y274" s="10"/>
      <c r="Z274" s="10"/>
    </row>
    <row r="275" spans="1:26" ht="12.75" customHeight="1" x14ac:dyDescent="0.2">
      <c r="A275" s="49"/>
      <c r="B275" s="13"/>
      <c r="C275" s="10"/>
      <c r="D275" s="10"/>
      <c r="E275" s="10"/>
      <c r="F275" s="10"/>
      <c r="G275" s="10"/>
      <c r="H275" s="10"/>
      <c r="I275" s="10"/>
      <c r="J275" s="10"/>
      <c r="K275" s="11"/>
      <c r="L275" s="10"/>
      <c r="M275" s="10"/>
      <c r="N275" s="10"/>
      <c r="O275" s="10"/>
      <c r="P275" s="10"/>
      <c r="Q275" s="10"/>
      <c r="R275" s="10"/>
      <c r="S275" s="10"/>
      <c r="T275" s="10"/>
      <c r="U275" s="10"/>
      <c r="V275" s="10"/>
      <c r="W275" s="10"/>
      <c r="X275" s="10"/>
      <c r="Y275" s="10"/>
      <c r="Z275" s="10"/>
    </row>
    <row r="276" spans="1:26" ht="12.75" customHeight="1" x14ac:dyDescent="0.2">
      <c r="A276" s="49"/>
      <c r="B276" s="13"/>
      <c r="C276" s="10"/>
      <c r="D276" s="10"/>
      <c r="E276" s="10"/>
      <c r="F276" s="10"/>
      <c r="G276" s="10"/>
      <c r="H276" s="10"/>
      <c r="I276" s="10"/>
      <c r="J276" s="10"/>
      <c r="K276" s="11"/>
      <c r="L276" s="10"/>
      <c r="M276" s="10"/>
      <c r="N276" s="10"/>
      <c r="O276" s="10"/>
      <c r="P276" s="10"/>
      <c r="Q276" s="10"/>
      <c r="R276" s="10"/>
      <c r="S276" s="10"/>
      <c r="T276" s="10"/>
      <c r="U276" s="10"/>
      <c r="V276" s="10"/>
      <c r="W276" s="10"/>
      <c r="X276" s="10"/>
      <c r="Y276" s="10"/>
      <c r="Z276" s="10"/>
    </row>
    <row r="277" spans="1:26" ht="12.75" customHeight="1" x14ac:dyDescent="0.2">
      <c r="A277" s="49"/>
      <c r="B277" s="13"/>
      <c r="C277" s="10"/>
      <c r="D277" s="10"/>
      <c r="E277" s="10"/>
      <c r="F277" s="10"/>
      <c r="G277" s="10"/>
      <c r="H277" s="10"/>
      <c r="I277" s="10"/>
      <c r="J277" s="10"/>
      <c r="K277" s="11"/>
      <c r="L277" s="10"/>
      <c r="M277" s="10"/>
      <c r="N277" s="10"/>
      <c r="O277" s="10"/>
      <c r="P277" s="10"/>
      <c r="Q277" s="10"/>
      <c r="R277" s="10"/>
      <c r="S277" s="10"/>
      <c r="T277" s="10"/>
      <c r="U277" s="10"/>
      <c r="V277" s="10"/>
      <c r="W277" s="10"/>
      <c r="X277" s="10"/>
      <c r="Y277" s="10"/>
      <c r="Z277" s="10"/>
    </row>
    <row r="278" spans="1:26" ht="12.75" customHeight="1" x14ac:dyDescent="0.2">
      <c r="A278" s="49"/>
      <c r="B278" s="13"/>
      <c r="C278" s="10"/>
      <c r="D278" s="10"/>
      <c r="E278" s="10"/>
      <c r="F278" s="10"/>
      <c r="G278" s="10"/>
      <c r="H278" s="10"/>
      <c r="I278" s="10"/>
      <c r="J278" s="10"/>
      <c r="K278" s="11"/>
      <c r="L278" s="10"/>
      <c r="M278" s="10"/>
      <c r="N278" s="10"/>
      <c r="O278" s="10"/>
      <c r="P278" s="10"/>
      <c r="Q278" s="10"/>
      <c r="R278" s="10"/>
      <c r="S278" s="10"/>
      <c r="T278" s="10"/>
      <c r="U278" s="10"/>
      <c r="V278" s="10"/>
      <c r="W278" s="10"/>
      <c r="X278" s="10"/>
      <c r="Y278" s="10"/>
      <c r="Z278" s="10"/>
    </row>
    <row r="279" spans="1:26" ht="12.75" customHeight="1" x14ac:dyDescent="0.2">
      <c r="A279" s="49"/>
      <c r="B279" s="13"/>
      <c r="C279" s="10"/>
      <c r="D279" s="10"/>
      <c r="E279" s="10"/>
      <c r="F279" s="10"/>
      <c r="G279" s="10"/>
      <c r="H279" s="10"/>
      <c r="I279" s="10"/>
      <c r="J279" s="10"/>
      <c r="K279" s="11"/>
      <c r="L279" s="10"/>
      <c r="M279" s="10"/>
      <c r="N279" s="10"/>
      <c r="O279" s="10"/>
      <c r="P279" s="10"/>
      <c r="Q279" s="10"/>
      <c r="R279" s="10"/>
      <c r="S279" s="10"/>
      <c r="T279" s="10"/>
      <c r="U279" s="10"/>
      <c r="V279" s="10"/>
      <c r="W279" s="10"/>
      <c r="X279" s="10"/>
      <c r="Y279" s="10"/>
      <c r="Z279" s="10"/>
    </row>
    <row r="280" spans="1:26" ht="12.75" customHeight="1" x14ac:dyDescent="0.2">
      <c r="A280" s="49"/>
      <c r="B280" s="13"/>
      <c r="C280" s="10"/>
      <c r="D280" s="10"/>
      <c r="E280" s="10"/>
      <c r="F280" s="10"/>
      <c r="G280" s="10"/>
      <c r="H280" s="10"/>
      <c r="I280" s="10"/>
      <c r="J280" s="10"/>
      <c r="K280" s="11"/>
      <c r="L280" s="10"/>
      <c r="M280" s="10"/>
      <c r="N280" s="10"/>
      <c r="O280" s="10"/>
      <c r="P280" s="10"/>
      <c r="Q280" s="10"/>
      <c r="R280" s="10"/>
      <c r="S280" s="10"/>
      <c r="T280" s="10"/>
      <c r="U280" s="10"/>
      <c r="V280" s="10"/>
      <c r="W280" s="10"/>
      <c r="X280" s="10"/>
      <c r="Y280" s="10"/>
      <c r="Z280" s="10"/>
    </row>
    <row r="281" spans="1:26" ht="12.75" customHeight="1" x14ac:dyDescent="0.2">
      <c r="A281" s="49"/>
      <c r="B281" s="13"/>
      <c r="C281" s="10"/>
      <c r="D281" s="10"/>
      <c r="E281" s="10"/>
      <c r="F281" s="10"/>
      <c r="G281" s="10"/>
      <c r="H281" s="10"/>
      <c r="I281" s="10"/>
      <c r="J281" s="10"/>
      <c r="K281" s="11"/>
      <c r="L281" s="10"/>
      <c r="M281" s="10"/>
      <c r="N281" s="10"/>
      <c r="O281" s="10"/>
      <c r="P281" s="10"/>
      <c r="Q281" s="10"/>
      <c r="R281" s="10"/>
      <c r="S281" s="10"/>
      <c r="T281" s="10"/>
      <c r="U281" s="10"/>
      <c r="V281" s="10"/>
      <c r="W281" s="10"/>
      <c r="X281" s="10"/>
      <c r="Y281" s="10"/>
      <c r="Z281" s="10"/>
    </row>
    <row r="282" spans="1:26" ht="12.75" customHeight="1" x14ac:dyDescent="0.2">
      <c r="A282" s="49"/>
      <c r="B282" s="13"/>
      <c r="C282" s="10"/>
      <c r="D282" s="10"/>
      <c r="E282" s="10"/>
      <c r="F282" s="10"/>
      <c r="G282" s="10"/>
      <c r="H282" s="10"/>
      <c r="I282" s="10"/>
      <c r="J282" s="10"/>
      <c r="K282" s="11"/>
      <c r="L282" s="10"/>
      <c r="M282" s="10"/>
      <c r="N282" s="10"/>
      <c r="O282" s="10"/>
      <c r="P282" s="10"/>
      <c r="Q282" s="10"/>
      <c r="R282" s="10"/>
      <c r="S282" s="10"/>
      <c r="T282" s="10"/>
      <c r="U282" s="10"/>
      <c r="V282" s="10"/>
      <c r="W282" s="10"/>
      <c r="X282" s="10"/>
      <c r="Y282" s="10"/>
      <c r="Z282" s="10"/>
    </row>
    <row r="283" spans="1:26" ht="12.75" customHeight="1" x14ac:dyDescent="0.2">
      <c r="A283" s="49"/>
      <c r="B283" s="13"/>
      <c r="C283" s="10"/>
      <c r="D283" s="10"/>
      <c r="E283" s="10"/>
      <c r="F283" s="10"/>
      <c r="G283" s="10"/>
      <c r="H283" s="10"/>
      <c r="I283" s="10"/>
      <c r="J283" s="10"/>
      <c r="K283" s="11"/>
      <c r="L283" s="10"/>
      <c r="M283" s="10"/>
      <c r="N283" s="10"/>
      <c r="O283" s="10"/>
      <c r="P283" s="10"/>
      <c r="Q283" s="10"/>
      <c r="R283" s="10"/>
      <c r="S283" s="10"/>
      <c r="T283" s="10"/>
      <c r="U283" s="10"/>
      <c r="V283" s="10"/>
      <c r="W283" s="10"/>
      <c r="X283" s="10"/>
      <c r="Y283" s="10"/>
      <c r="Z283" s="10"/>
    </row>
    <row r="284" spans="1:26" ht="12.75" customHeight="1" x14ac:dyDescent="0.2">
      <c r="A284" s="49"/>
      <c r="B284" s="13"/>
      <c r="C284" s="10"/>
      <c r="D284" s="10"/>
      <c r="E284" s="10"/>
      <c r="F284" s="10"/>
      <c r="G284" s="10"/>
      <c r="H284" s="10"/>
      <c r="I284" s="10"/>
      <c r="J284" s="10"/>
      <c r="K284" s="11"/>
      <c r="L284" s="10"/>
      <c r="M284" s="10"/>
      <c r="N284" s="10"/>
      <c r="O284" s="10"/>
      <c r="P284" s="10"/>
      <c r="Q284" s="10"/>
      <c r="R284" s="10"/>
      <c r="S284" s="10"/>
      <c r="T284" s="10"/>
      <c r="U284" s="10"/>
      <c r="V284" s="10"/>
      <c r="W284" s="10"/>
      <c r="X284" s="10"/>
      <c r="Y284" s="10"/>
      <c r="Z284" s="10"/>
    </row>
    <row r="285" spans="1:26" ht="12.75" customHeight="1" x14ac:dyDescent="0.2">
      <c r="A285" s="49"/>
      <c r="B285" s="13"/>
      <c r="C285" s="10"/>
      <c r="D285" s="10"/>
      <c r="E285" s="10"/>
      <c r="F285" s="10"/>
      <c r="G285" s="10"/>
      <c r="H285" s="10"/>
      <c r="I285" s="10"/>
      <c r="J285" s="10"/>
      <c r="K285" s="11"/>
      <c r="L285" s="10"/>
      <c r="M285" s="10"/>
      <c r="N285" s="10"/>
      <c r="O285" s="10"/>
      <c r="P285" s="10"/>
      <c r="Q285" s="10"/>
      <c r="R285" s="10"/>
      <c r="S285" s="10"/>
      <c r="T285" s="10"/>
      <c r="U285" s="10"/>
      <c r="V285" s="10"/>
      <c r="W285" s="10"/>
      <c r="X285" s="10"/>
      <c r="Y285" s="10"/>
      <c r="Z285" s="10"/>
    </row>
    <row r="286" spans="1:26" ht="12.75" customHeight="1" x14ac:dyDescent="0.2">
      <c r="A286" s="49"/>
      <c r="B286" s="13"/>
      <c r="C286" s="10"/>
      <c r="D286" s="10"/>
      <c r="E286" s="10"/>
      <c r="F286" s="10"/>
      <c r="G286" s="10"/>
      <c r="H286" s="10"/>
      <c r="I286" s="10"/>
      <c r="J286" s="10"/>
      <c r="K286" s="11"/>
      <c r="L286" s="10"/>
      <c r="M286" s="10"/>
      <c r="N286" s="10"/>
      <c r="O286" s="10"/>
      <c r="P286" s="10"/>
      <c r="Q286" s="10"/>
      <c r="R286" s="10"/>
      <c r="S286" s="10"/>
      <c r="T286" s="10"/>
      <c r="U286" s="10"/>
      <c r="V286" s="10"/>
      <c r="W286" s="10"/>
      <c r="X286" s="10"/>
      <c r="Y286" s="10"/>
      <c r="Z286" s="10"/>
    </row>
    <row r="287" spans="1:26" ht="12.75" customHeight="1" x14ac:dyDescent="0.2">
      <c r="A287" s="49"/>
      <c r="B287" s="13"/>
      <c r="C287" s="10"/>
      <c r="D287" s="10"/>
      <c r="E287" s="10"/>
      <c r="F287" s="10"/>
      <c r="G287" s="10"/>
      <c r="H287" s="10"/>
      <c r="I287" s="10"/>
      <c r="J287" s="10"/>
      <c r="K287" s="11"/>
      <c r="L287" s="10"/>
      <c r="M287" s="10"/>
      <c r="N287" s="10"/>
      <c r="O287" s="10"/>
      <c r="P287" s="10"/>
      <c r="Q287" s="10"/>
      <c r="R287" s="10"/>
      <c r="S287" s="10"/>
      <c r="T287" s="10"/>
      <c r="U287" s="10"/>
      <c r="V287" s="10"/>
      <c r="W287" s="10"/>
      <c r="X287" s="10"/>
      <c r="Y287" s="10"/>
      <c r="Z287" s="10"/>
    </row>
    <row r="288" spans="1:26" ht="12.75" customHeight="1" x14ac:dyDescent="0.2">
      <c r="A288" s="49"/>
      <c r="B288" s="13"/>
      <c r="C288" s="10"/>
      <c r="D288" s="10"/>
      <c r="E288" s="10"/>
      <c r="F288" s="10"/>
      <c r="G288" s="10"/>
      <c r="H288" s="10"/>
      <c r="I288" s="10"/>
      <c r="J288" s="10"/>
      <c r="K288" s="11"/>
      <c r="L288" s="10"/>
      <c r="M288" s="10"/>
      <c r="N288" s="10"/>
      <c r="O288" s="10"/>
      <c r="P288" s="10"/>
      <c r="Q288" s="10"/>
      <c r="R288" s="10"/>
      <c r="S288" s="10"/>
      <c r="T288" s="10"/>
      <c r="U288" s="10"/>
      <c r="V288" s="10"/>
      <c r="W288" s="10"/>
      <c r="X288" s="10"/>
      <c r="Y288" s="10"/>
      <c r="Z288" s="10"/>
    </row>
    <row r="289" spans="1:26" ht="12.75" customHeight="1" x14ac:dyDescent="0.2">
      <c r="A289" s="49"/>
      <c r="B289" s="13"/>
      <c r="C289" s="10"/>
      <c r="D289" s="10"/>
      <c r="E289" s="10"/>
      <c r="F289" s="10"/>
      <c r="G289" s="10"/>
      <c r="H289" s="10"/>
      <c r="I289" s="10"/>
      <c r="J289" s="10"/>
      <c r="K289" s="11"/>
      <c r="L289" s="10"/>
      <c r="M289" s="10"/>
      <c r="N289" s="10"/>
      <c r="O289" s="10"/>
      <c r="P289" s="10"/>
      <c r="Q289" s="10"/>
      <c r="R289" s="10"/>
      <c r="S289" s="10"/>
      <c r="T289" s="10"/>
      <c r="U289" s="10"/>
      <c r="V289" s="10"/>
      <c r="W289" s="10"/>
      <c r="X289" s="10"/>
      <c r="Y289" s="10"/>
      <c r="Z289" s="10"/>
    </row>
    <row r="290" spans="1:26" ht="12.75" customHeight="1" x14ac:dyDescent="0.2">
      <c r="A290" s="49"/>
      <c r="B290" s="13"/>
      <c r="C290" s="10"/>
      <c r="D290" s="10"/>
      <c r="E290" s="10"/>
      <c r="F290" s="10"/>
      <c r="G290" s="10"/>
      <c r="H290" s="10"/>
      <c r="I290" s="10"/>
      <c r="J290" s="10"/>
      <c r="K290" s="11"/>
      <c r="L290" s="10"/>
      <c r="M290" s="10"/>
      <c r="N290" s="10"/>
      <c r="O290" s="10"/>
      <c r="P290" s="10"/>
      <c r="Q290" s="10"/>
      <c r="R290" s="10"/>
      <c r="S290" s="10"/>
      <c r="T290" s="10"/>
      <c r="U290" s="10"/>
      <c r="V290" s="10"/>
      <c r="W290" s="10"/>
      <c r="X290" s="10"/>
      <c r="Y290" s="10"/>
      <c r="Z290" s="10"/>
    </row>
    <row r="291" spans="1:26" ht="12.75" customHeight="1" x14ac:dyDescent="0.2">
      <c r="A291" s="49"/>
      <c r="B291" s="13"/>
      <c r="C291" s="10"/>
      <c r="D291" s="10"/>
      <c r="E291" s="10"/>
      <c r="F291" s="10"/>
      <c r="G291" s="10"/>
      <c r="H291" s="10"/>
      <c r="I291" s="10"/>
      <c r="J291" s="10"/>
      <c r="K291" s="11"/>
      <c r="L291" s="10"/>
      <c r="M291" s="10"/>
      <c r="N291" s="10"/>
      <c r="O291" s="10"/>
      <c r="P291" s="10"/>
      <c r="Q291" s="10"/>
      <c r="R291" s="10"/>
      <c r="S291" s="10"/>
      <c r="T291" s="10"/>
      <c r="U291" s="10"/>
      <c r="V291" s="10"/>
      <c r="W291" s="10"/>
      <c r="X291" s="10"/>
      <c r="Y291" s="10"/>
      <c r="Z291" s="10"/>
    </row>
    <row r="292" spans="1:26" ht="12.75" customHeight="1" x14ac:dyDescent="0.2">
      <c r="A292" s="49"/>
      <c r="B292" s="13"/>
      <c r="C292" s="10"/>
      <c r="D292" s="10"/>
      <c r="E292" s="10"/>
      <c r="F292" s="10"/>
      <c r="G292" s="10"/>
      <c r="H292" s="10"/>
      <c r="I292" s="10"/>
      <c r="J292" s="10"/>
      <c r="K292" s="11"/>
      <c r="L292" s="10"/>
      <c r="M292" s="10"/>
      <c r="N292" s="10"/>
      <c r="O292" s="10"/>
      <c r="P292" s="10"/>
      <c r="Q292" s="10"/>
      <c r="R292" s="10"/>
      <c r="S292" s="10"/>
      <c r="T292" s="10"/>
      <c r="U292" s="10"/>
      <c r="V292" s="10"/>
      <c r="W292" s="10"/>
      <c r="X292" s="10"/>
      <c r="Y292" s="10"/>
      <c r="Z292" s="10"/>
    </row>
    <row r="293" spans="1:26" ht="12.75" customHeight="1" x14ac:dyDescent="0.2">
      <c r="A293" s="49"/>
      <c r="B293" s="13"/>
      <c r="C293" s="10"/>
      <c r="D293" s="10"/>
      <c r="E293" s="10"/>
      <c r="F293" s="10"/>
      <c r="G293" s="10"/>
      <c r="H293" s="10"/>
      <c r="I293" s="10"/>
      <c r="J293" s="10"/>
      <c r="K293" s="11"/>
      <c r="L293" s="10"/>
      <c r="M293" s="10"/>
      <c r="N293" s="10"/>
      <c r="O293" s="10"/>
      <c r="P293" s="10"/>
      <c r="Q293" s="10"/>
      <c r="R293" s="10"/>
      <c r="S293" s="10"/>
      <c r="T293" s="10"/>
      <c r="U293" s="10"/>
      <c r="V293" s="10"/>
      <c r="W293" s="10"/>
      <c r="X293" s="10"/>
      <c r="Y293" s="10"/>
      <c r="Z293" s="10"/>
    </row>
    <row r="294" spans="1:26" ht="12.75" customHeight="1" x14ac:dyDescent="0.2">
      <c r="A294" s="49"/>
      <c r="B294" s="13"/>
      <c r="C294" s="10"/>
      <c r="D294" s="10"/>
      <c r="E294" s="10"/>
      <c r="F294" s="10"/>
      <c r="G294" s="10"/>
      <c r="H294" s="10"/>
      <c r="I294" s="10"/>
      <c r="J294" s="10"/>
      <c r="K294" s="11"/>
      <c r="L294" s="10"/>
      <c r="M294" s="10"/>
      <c r="N294" s="10"/>
      <c r="O294" s="10"/>
      <c r="P294" s="10"/>
      <c r="Q294" s="10"/>
      <c r="R294" s="10"/>
      <c r="S294" s="10"/>
      <c r="T294" s="10"/>
      <c r="U294" s="10"/>
      <c r="V294" s="10"/>
      <c r="W294" s="10"/>
      <c r="X294" s="10"/>
      <c r="Y294" s="10"/>
      <c r="Z294" s="10"/>
    </row>
    <row r="295" spans="1:26" ht="12.75" customHeight="1" x14ac:dyDescent="0.2">
      <c r="A295" s="49"/>
      <c r="B295" s="13"/>
      <c r="C295" s="10"/>
      <c r="D295" s="10"/>
      <c r="E295" s="10"/>
      <c r="F295" s="10"/>
      <c r="G295" s="10"/>
      <c r="H295" s="10"/>
      <c r="I295" s="10"/>
      <c r="J295" s="10"/>
      <c r="K295" s="11"/>
      <c r="L295" s="10"/>
      <c r="M295" s="10"/>
      <c r="N295" s="10"/>
      <c r="O295" s="10"/>
      <c r="P295" s="10"/>
      <c r="Q295" s="10"/>
      <c r="R295" s="10"/>
      <c r="S295" s="10"/>
      <c r="T295" s="10"/>
      <c r="U295" s="10"/>
      <c r="V295" s="10"/>
      <c r="W295" s="10"/>
      <c r="X295" s="10"/>
      <c r="Y295" s="10"/>
      <c r="Z295" s="10"/>
    </row>
    <row r="296" spans="1:26" ht="12.75" customHeight="1" x14ac:dyDescent="0.2">
      <c r="A296" s="49"/>
      <c r="B296" s="13"/>
      <c r="C296" s="10"/>
      <c r="D296" s="10"/>
      <c r="E296" s="10"/>
      <c r="F296" s="10"/>
      <c r="G296" s="10"/>
      <c r="H296" s="10"/>
      <c r="I296" s="10"/>
      <c r="J296" s="10"/>
      <c r="K296" s="11"/>
      <c r="L296" s="10"/>
      <c r="M296" s="10"/>
      <c r="N296" s="10"/>
      <c r="O296" s="10"/>
      <c r="P296" s="10"/>
      <c r="Q296" s="10"/>
      <c r="R296" s="10"/>
      <c r="S296" s="10"/>
      <c r="T296" s="10"/>
      <c r="U296" s="10"/>
      <c r="V296" s="10"/>
      <c r="W296" s="10"/>
      <c r="X296" s="10"/>
      <c r="Y296" s="10"/>
      <c r="Z296" s="10"/>
    </row>
    <row r="297" spans="1:26" ht="12.75" customHeight="1" x14ac:dyDescent="0.2">
      <c r="A297" s="49"/>
      <c r="B297" s="13"/>
      <c r="C297" s="10"/>
      <c r="D297" s="10"/>
      <c r="E297" s="10"/>
      <c r="F297" s="10"/>
      <c r="G297" s="10"/>
      <c r="H297" s="10"/>
      <c r="I297" s="10"/>
      <c r="J297" s="10"/>
      <c r="K297" s="11"/>
      <c r="L297" s="10"/>
      <c r="M297" s="10"/>
      <c r="N297" s="10"/>
      <c r="O297" s="10"/>
      <c r="P297" s="10"/>
      <c r="Q297" s="10"/>
      <c r="R297" s="10"/>
      <c r="S297" s="10"/>
      <c r="T297" s="10"/>
      <c r="U297" s="10"/>
      <c r="V297" s="10"/>
      <c r="W297" s="10"/>
      <c r="X297" s="10"/>
      <c r="Y297" s="10"/>
      <c r="Z297" s="10"/>
    </row>
    <row r="298" spans="1:26" ht="12.75" customHeight="1" x14ac:dyDescent="0.2">
      <c r="A298" s="49"/>
      <c r="B298" s="13"/>
      <c r="C298" s="10"/>
      <c r="D298" s="10"/>
      <c r="E298" s="10"/>
      <c r="F298" s="10"/>
      <c r="G298" s="10"/>
      <c r="H298" s="10"/>
      <c r="I298" s="10"/>
      <c r="J298" s="10"/>
      <c r="K298" s="11"/>
      <c r="L298" s="10"/>
      <c r="M298" s="10"/>
      <c r="N298" s="10"/>
      <c r="O298" s="10"/>
      <c r="P298" s="10"/>
      <c r="Q298" s="10"/>
      <c r="R298" s="10"/>
      <c r="S298" s="10"/>
      <c r="T298" s="10"/>
      <c r="U298" s="10"/>
      <c r="V298" s="10"/>
      <c r="W298" s="10"/>
      <c r="X298" s="10"/>
      <c r="Y298" s="10"/>
      <c r="Z298" s="10"/>
    </row>
    <row r="299" spans="1:26" ht="12.75" customHeight="1" x14ac:dyDescent="0.2">
      <c r="A299" s="49"/>
      <c r="B299" s="13"/>
      <c r="C299" s="10"/>
      <c r="D299" s="10"/>
      <c r="E299" s="10"/>
      <c r="F299" s="10"/>
      <c r="G299" s="10"/>
      <c r="H299" s="10"/>
      <c r="I299" s="10"/>
      <c r="J299" s="10"/>
      <c r="K299" s="11"/>
      <c r="L299" s="10"/>
      <c r="M299" s="10"/>
      <c r="N299" s="10"/>
      <c r="O299" s="10"/>
      <c r="P299" s="10"/>
      <c r="Q299" s="10"/>
      <c r="R299" s="10"/>
      <c r="S299" s="10"/>
      <c r="T299" s="10"/>
      <c r="U299" s="10"/>
      <c r="V299" s="10"/>
      <c r="W299" s="10"/>
      <c r="X299" s="10"/>
      <c r="Y299" s="10"/>
      <c r="Z299" s="10"/>
    </row>
    <row r="300" spans="1:26" ht="12.75" customHeight="1" x14ac:dyDescent="0.2">
      <c r="A300" s="49"/>
      <c r="B300" s="13"/>
      <c r="C300" s="10"/>
      <c r="D300" s="10"/>
      <c r="E300" s="10"/>
      <c r="F300" s="10"/>
      <c r="G300" s="10"/>
      <c r="H300" s="10"/>
      <c r="I300" s="10"/>
      <c r="J300" s="10"/>
      <c r="K300" s="11"/>
      <c r="L300" s="10"/>
      <c r="M300" s="10"/>
      <c r="N300" s="10"/>
      <c r="O300" s="10"/>
      <c r="P300" s="10"/>
      <c r="Q300" s="10"/>
      <c r="R300" s="10"/>
      <c r="S300" s="10"/>
      <c r="T300" s="10"/>
      <c r="U300" s="10"/>
      <c r="V300" s="10"/>
      <c r="W300" s="10"/>
      <c r="X300" s="10"/>
      <c r="Y300" s="10"/>
      <c r="Z300" s="10"/>
    </row>
    <row r="301" spans="1:26" ht="12.75" customHeight="1" x14ac:dyDescent="0.2">
      <c r="A301" s="49"/>
      <c r="B301" s="13"/>
      <c r="C301" s="10"/>
      <c r="D301" s="10"/>
      <c r="E301" s="10"/>
      <c r="F301" s="10"/>
      <c r="G301" s="10"/>
      <c r="H301" s="10"/>
      <c r="I301" s="10"/>
      <c r="J301" s="10"/>
      <c r="K301" s="11"/>
      <c r="L301" s="10"/>
      <c r="M301" s="10"/>
      <c r="N301" s="10"/>
      <c r="O301" s="10"/>
      <c r="P301" s="10"/>
      <c r="Q301" s="10"/>
      <c r="R301" s="10"/>
      <c r="S301" s="10"/>
      <c r="T301" s="10"/>
      <c r="U301" s="10"/>
      <c r="V301" s="10"/>
      <c r="W301" s="10"/>
      <c r="X301" s="10"/>
      <c r="Y301" s="10"/>
      <c r="Z301" s="10"/>
    </row>
    <row r="302" spans="1:26" ht="12.75" customHeight="1" x14ac:dyDescent="0.2">
      <c r="A302" s="49"/>
      <c r="B302" s="13"/>
      <c r="C302" s="10"/>
      <c r="D302" s="10"/>
      <c r="E302" s="10"/>
      <c r="F302" s="10"/>
      <c r="G302" s="10"/>
      <c r="H302" s="10"/>
      <c r="I302" s="10"/>
      <c r="J302" s="10"/>
      <c r="K302" s="11"/>
      <c r="L302" s="10"/>
      <c r="M302" s="10"/>
      <c r="N302" s="10"/>
      <c r="O302" s="10"/>
      <c r="P302" s="10"/>
      <c r="Q302" s="10"/>
      <c r="R302" s="10"/>
      <c r="S302" s="10"/>
      <c r="T302" s="10"/>
      <c r="U302" s="10"/>
      <c r="V302" s="10"/>
      <c r="W302" s="10"/>
      <c r="X302" s="10"/>
      <c r="Y302" s="10"/>
      <c r="Z302" s="10"/>
    </row>
    <row r="303" spans="1:26" ht="12.75" customHeight="1" x14ac:dyDescent="0.2">
      <c r="A303" s="49"/>
      <c r="B303" s="13"/>
      <c r="C303" s="10"/>
      <c r="D303" s="10"/>
      <c r="E303" s="10"/>
      <c r="F303" s="10"/>
      <c r="G303" s="10"/>
      <c r="H303" s="10"/>
      <c r="I303" s="10"/>
      <c r="J303" s="10"/>
      <c r="K303" s="11"/>
      <c r="L303" s="10"/>
      <c r="M303" s="10"/>
      <c r="N303" s="10"/>
      <c r="O303" s="10"/>
      <c r="P303" s="10"/>
      <c r="Q303" s="10"/>
      <c r="R303" s="10"/>
      <c r="S303" s="10"/>
      <c r="T303" s="10"/>
      <c r="U303" s="10"/>
      <c r="V303" s="10"/>
      <c r="W303" s="10"/>
      <c r="X303" s="10"/>
      <c r="Y303" s="10"/>
      <c r="Z303" s="10"/>
    </row>
    <row r="304" spans="1:26" ht="12.75" customHeight="1" x14ac:dyDescent="0.2">
      <c r="A304" s="49"/>
      <c r="B304" s="13"/>
      <c r="C304" s="10"/>
      <c r="D304" s="10"/>
      <c r="E304" s="10"/>
      <c r="F304" s="10"/>
      <c r="G304" s="10"/>
      <c r="H304" s="10"/>
      <c r="I304" s="10"/>
      <c r="J304" s="10"/>
      <c r="K304" s="11"/>
      <c r="L304" s="10"/>
      <c r="M304" s="10"/>
      <c r="N304" s="10"/>
      <c r="O304" s="10"/>
      <c r="P304" s="10"/>
      <c r="Q304" s="10"/>
      <c r="R304" s="10"/>
      <c r="S304" s="10"/>
      <c r="T304" s="10"/>
      <c r="U304" s="10"/>
      <c r="V304" s="10"/>
      <c r="W304" s="10"/>
      <c r="X304" s="10"/>
      <c r="Y304" s="10"/>
      <c r="Z304" s="10"/>
    </row>
    <row r="305" spans="1:26" ht="12.75" customHeight="1" x14ac:dyDescent="0.2">
      <c r="A305" s="49"/>
      <c r="B305" s="13"/>
      <c r="C305" s="10"/>
      <c r="D305" s="10"/>
      <c r="E305" s="10"/>
      <c r="F305" s="10"/>
      <c r="G305" s="10"/>
      <c r="H305" s="10"/>
      <c r="I305" s="10"/>
      <c r="J305" s="10"/>
      <c r="K305" s="11"/>
      <c r="L305" s="10"/>
      <c r="M305" s="10"/>
      <c r="N305" s="10"/>
      <c r="O305" s="10"/>
      <c r="P305" s="10"/>
      <c r="Q305" s="10"/>
      <c r="R305" s="10"/>
      <c r="S305" s="10"/>
      <c r="T305" s="10"/>
      <c r="U305" s="10"/>
      <c r="V305" s="10"/>
      <c r="W305" s="10"/>
      <c r="X305" s="10"/>
      <c r="Y305" s="10"/>
      <c r="Z305" s="10"/>
    </row>
    <row r="306" spans="1:26" ht="12.75" customHeight="1" x14ac:dyDescent="0.2">
      <c r="A306" s="49"/>
      <c r="B306" s="13"/>
      <c r="C306" s="10"/>
      <c r="D306" s="10"/>
      <c r="E306" s="10"/>
      <c r="F306" s="10"/>
      <c r="G306" s="10"/>
      <c r="H306" s="10"/>
      <c r="I306" s="10"/>
      <c r="J306" s="10"/>
      <c r="K306" s="11"/>
      <c r="L306" s="10"/>
      <c r="M306" s="10"/>
      <c r="N306" s="10"/>
      <c r="O306" s="10"/>
      <c r="P306" s="10"/>
      <c r="Q306" s="10"/>
      <c r="R306" s="10"/>
      <c r="S306" s="10"/>
      <c r="T306" s="10"/>
      <c r="U306" s="10"/>
      <c r="V306" s="10"/>
      <c r="W306" s="10"/>
      <c r="X306" s="10"/>
      <c r="Y306" s="10"/>
      <c r="Z306" s="10"/>
    </row>
    <row r="307" spans="1:26" ht="12.75" customHeight="1" x14ac:dyDescent="0.2">
      <c r="A307" s="49"/>
      <c r="B307" s="13"/>
      <c r="C307" s="10"/>
      <c r="D307" s="10"/>
      <c r="E307" s="10"/>
      <c r="F307" s="10"/>
      <c r="G307" s="10"/>
      <c r="H307" s="10"/>
      <c r="I307" s="10"/>
      <c r="J307" s="10"/>
      <c r="K307" s="11"/>
      <c r="L307" s="10"/>
      <c r="M307" s="10"/>
      <c r="N307" s="10"/>
      <c r="O307" s="10"/>
      <c r="P307" s="10"/>
      <c r="Q307" s="10"/>
      <c r="R307" s="10"/>
      <c r="S307" s="10"/>
      <c r="T307" s="10"/>
      <c r="U307" s="10"/>
      <c r="V307" s="10"/>
      <c r="W307" s="10"/>
      <c r="X307" s="10"/>
      <c r="Y307" s="10"/>
      <c r="Z307" s="10"/>
    </row>
    <row r="308" spans="1:26" ht="12.75" customHeight="1" x14ac:dyDescent="0.2">
      <c r="A308" s="49"/>
      <c r="B308" s="13"/>
      <c r="C308" s="10"/>
      <c r="D308" s="10"/>
      <c r="E308" s="10"/>
      <c r="F308" s="10"/>
      <c r="G308" s="10"/>
      <c r="H308" s="10"/>
      <c r="I308" s="10"/>
      <c r="J308" s="10"/>
      <c r="K308" s="11"/>
      <c r="L308" s="10"/>
      <c r="M308" s="10"/>
      <c r="N308" s="10"/>
      <c r="O308" s="10"/>
      <c r="P308" s="10"/>
      <c r="Q308" s="10"/>
      <c r="R308" s="10"/>
      <c r="S308" s="10"/>
      <c r="T308" s="10"/>
      <c r="U308" s="10"/>
      <c r="V308" s="10"/>
      <c r="W308" s="10"/>
      <c r="X308" s="10"/>
      <c r="Y308" s="10"/>
      <c r="Z308" s="10"/>
    </row>
    <row r="309" spans="1:26" ht="12.75" customHeight="1" x14ac:dyDescent="0.2">
      <c r="A309" s="49"/>
      <c r="B309" s="13"/>
      <c r="C309" s="10"/>
      <c r="D309" s="10"/>
      <c r="E309" s="10"/>
      <c r="F309" s="10"/>
      <c r="G309" s="10"/>
      <c r="H309" s="10"/>
      <c r="I309" s="10"/>
      <c r="J309" s="10"/>
      <c r="K309" s="11"/>
      <c r="L309" s="10"/>
      <c r="M309" s="10"/>
      <c r="N309" s="10"/>
      <c r="O309" s="10"/>
      <c r="P309" s="10"/>
      <c r="Q309" s="10"/>
      <c r="R309" s="10"/>
      <c r="S309" s="10"/>
      <c r="T309" s="10"/>
      <c r="U309" s="10"/>
      <c r="V309" s="10"/>
      <c r="W309" s="10"/>
      <c r="X309" s="10"/>
      <c r="Y309" s="10"/>
      <c r="Z309" s="10"/>
    </row>
    <row r="310" spans="1:26" ht="12.75" customHeight="1" x14ac:dyDescent="0.2">
      <c r="A310" s="49"/>
      <c r="B310" s="13"/>
      <c r="C310" s="10"/>
      <c r="D310" s="10"/>
      <c r="E310" s="10"/>
      <c r="F310" s="10"/>
      <c r="G310" s="10"/>
      <c r="H310" s="10"/>
      <c r="I310" s="10"/>
      <c r="J310" s="10"/>
      <c r="K310" s="11"/>
      <c r="L310" s="10"/>
      <c r="M310" s="10"/>
      <c r="N310" s="10"/>
      <c r="O310" s="10"/>
      <c r="P310" s="10"/>
      <c r="Q310" s="10"/>
      <c r="R310" s="10"/>
      <c r="S310" s="10"/>
      <c r="T310" s="10"/>
      <c r="U310" s="10"/>
      <c r="V310" s="10"/>
      <c r="W310" s="10"/>
      <c r="X310" s="10"/>
      <c r="Y310" s="10"/>
      <c r="Z310" s="10"/>
    </row>
    <row r="311" spans="1:26" ht="12.75" customHeight="1" x14ac:dyDescent="0.2">
      <c r="A311" s="49"/>
      <c r="B311" s="13"/>
      <c r="C311" s="10"/>
      <c r="D311" s="10"/>
      <c r="E311" s="10"/>
      <c r="F311" s="10"/>
      <c r="G311" s="10"/>
      <c r="H311" s="10"/>
      <c r="I311" s="10"/>
      <c r="J311" s="10"/>
      <c r="K311" s="11"/>
      <c r="L311" s="10"/>
      <c r="M311" s="10"/>
      <c r="N311" s="10"/>
      <c r="O311" s="10"/>
      <c r="P311" s="10"/>
      <c r="Q311" s="10"/>
      <c r="R311" s="10"/>
      <c r="S311" s="10"/>
      <c r="T311" s="10"/>
      <c r="U311" s="10"/>
      <c r="V311" s="10"/>
      <c r="W311" s="10"/>
      <c r="X311" s="10"/>
      <c r="Y311" s="10"/>
      <c r="Z311" s="10"/>
    </row>
    <row r="312" spans="1:26" ht="12.75" customHeight="1" x14ac:dyDescent="0.2">
      <c r="A312" s="49"/>
      <c r="B312" s="13"/>
      <c r="C312" s="10"/>
      <c r="D312" s="10"/>
      <c r="E312" s="10"/>
      <c r="F312" s="10"/>
      <c r="G312" s="10"/>
      <c r="H312" s="10"/>
      <c r="I312" s="10"/>
      <c r="J312" s="10"/>
      <c r="K312" s="11"/>
      <c r="L312" s="10"/>
      <c r="M312" s="10"/>
      <c r="N312" s="10"/>
      <c r="O312" s="10"/>
      <c r="P312" s="10"/>
      <c r="Q312" s="10"/>
      <c r="R312" s="10"/>
      <c r="S312" s="10"/>
      <c r="T312" s="10"/>
      <c r="U312" s="10"/>
      <c r="V312" s="10"/>
      <c r="W312" s="10"/>
      <c r="X312" s="10"/>
      <c r="Y312" s="10"/>
      <c r="Z312" s="10"/>
    </row>
    <row r="313" spans="1:26" ht="12.75" customHeight="1" x14ac:dyDescent="0.2">
      <c r="A313" s="49"/>
      <c r="B313" s="13"/>
      <c r="C313" s="10"/>
      <c r="D313" s="10"/>
      <c r="E313" s="10"/>
      <c r="F313" s="10"/>
      <c r="G313" s="10"/>
      <c r="H313" s="10"/>
      <c r="I313" s="10"/>
      <c r="J313" s="10"/>
      <c r="K313" s="11"/>
      <c r="L313" s="10"/>
      <c r="M313" s="10"/>
      <c r="N313" s="10"/>
      <c r="O313" s="10"/>
      <c r="P313" s="10"/>
      <c r="Q313" s="10"/>
      <c r="R313" s="10"/>
      <c r="S313" s="10"/>
      <c r="T313" s="10"/>
      <c r="U313" s="10"/>
      <c r="V313" s="10"/>
      <c r="W313" s="10"/>
      <c r="X313" s="10"/>
      <c r="Y313" s="10"/>
      <c r="Z313" s="10"/>
    </row>
    <row r="314" spans="1:26" ht="12.75" customHeight="1" x14ac:dyDescent="0.2">
      <c r="A314" s="49"/>
      <c r="B314" s="13"/>
      <c r="C314" s="10"/>
      <c r="D314" s="10"/>
      <c r="E314" s="10"/>
      <c r="F314" s="10"/>
      <c r="G314" s="10"/>
      <c r="H314" s="10"/>
      <c r="I314" s="10"/>
      <c r="J314" s="10"/>
      <c r="K314" s="11"/>
      <c r="L314" s="10"/>
      <c r="M314" s="10"/>
      <c r="N314" s="10"/>
      <c r="O314" s="10"/>
      <c r="P314" s="10"/>
      <c r="Q314" s="10"/>
      <c r="R314" s="10"/>
      <c r="S314" s="10"/>
      <c r="T314" s="10"/>
      <c r="U314" s="10"/>
      <c r="V314" s="10"/>
      <c r="W314" s="10"/>
      <c r="X314" s="10"/>
      <c r="Y314" s="10"/>
      <c r="Z314" s="10"/>
    </row>
    <row r="315" spans="1:26" ht="12.75" customHeight="1" x14ac:dyDescent="0.2">
      <c r="A315" s="49"/>
      <c r="B315" s="13"/>
      <c r="C315" s="10"/>
      <c r="D315" s="10"/>
      <c r="E315" s="10"/>
      <c r="F315" s="10"/>
      <c r="G315" s="10"/>
      <c r="H315" s="10"/>
      <c r="I315" s="10"/>
      <c r="J315" s="10"/>
      <c r="K315" s="11"/>
      <c r="L315" s="10"/>
      <c r="M315" s="10"/>
      <c r="N315" s="10"/>
      <c r="O315" s="10"/>
      <c r="P315" s="10"/>
      <c r="Q315" s="10"/>
      <c r="R315" s="10"/>
      <c r="S315" s="10"/>
      <c r="T315" s="10"/>
      <c r="U315" s="10"/>
      <c r="V315" s="10"/>
      <c r="W315" s="10"/>
      <c r="X315" s="10"/>
      <c r="Y315" s="10"/>
      <c r="Z315" s="10"/>
    </row>
    <row r="316" spans="1:26" ht="12.75" customHeight="1" x14ac:dyDescent="0.2">
      <c r="A316" s="49"/>
      <c r="B316" s="13"/>
      <c r="C316" s="10"/>
      <c r="D316" s="10"/>
      <c r="E316" s="10"/>
      <c r="F316" s="10"/>
      <c r="G316" s="10"/>
      <c r="H316" s="10"/>
      <c r="I316" s="10"/>
      <c r="J316" s="10"/>
      <c r="K316" s="11"/>
      <c r="L316" s="10"/>
      <c r="M316" s="10"/>
      <c r="N316" s="10"/>
      <c r="O316" s="10"/>
      <c r="P316" s="10"/>
      <c r="Q316" s="10"/>
      <c r="R316" s="10"/>
      <c r="S316" s="10"/>
      <c r="T316" s="10"/>
      <c r="U316" s="10"/>
      <c r="V316" s="10"/>
      <c r="W316" s="10"/>
      <c r="X316" s="10"/>
      <c r="Y316" s="10"/>
      <c r="Z316" s="10"/>
    </row>
    <row r="317" spans="1:26" ht="12.75" customHeight="1" x14ac:dyDescent="0.2">
      <c r="A317" s="49"/>
      <c r="B317" s="13"/>
      <c r="C317" s="10"/>
      <c r="D317" s="10"/>
      <c r="E317" s="10"/>
      <c r="F317" s="10"/>
      <c r="G317" s="10"/>
      <c r="H317" s="10"/>
      <c r="I317" s="10"/>
      <c r="J317" s="10"/>
      <c r="K317" s="11"/>
      <c r="L317" s="10"/>
      <c r="M317" s="10"/>
      <c r="N317" s="10"/>
      <c r="O317" s="10"/>
      <c r="P317" s="10"/>
      <c r="Q317" s="10"/>
      <c r="R317" s="10"/>
      <c r="S317" s="10"/>
      <c r="T317" s="10"/>
      <c r="U317" s="10"/>
      <c r="V317" s="10"/>
      <c r="W317" s="10"/>
      <c r="X317" s="10"/>
      <c r="Y317" s="10"/>
      <c r="Z317" s="10"/>
    </row>
    <row r="318" spans="1:26" ht="12.75" customHeight="1" x14ac:dyDescent="0.2">
      <c r="A318" s="49"/>
      <c r="B318" s="13"/>
      <c r="C318" s="10"/>
      <c r="D318" s="10"/>
      <c r="E318" s="10"/>
      <c r="F318" s="10"/>
      <c r="G318" s="10"/>
      <c r="H318" s="10"/>
      <c r="I318" s="10"/>
      <c r="J318" s="10"/>
      <c r="K318" s="11"/>
      <c r="L318" s="10"/>
      <c r="M318" s="10"/>
      <c r="N318" s="10"/>
      <c r="O318" s="10"/>
      <c r="P318" s="10"/>
      <c r="Q318" s="10"/>
      <c r="R318" s="10"/>
      <c r="S318" s="10"/>
      <c r="T318" s="10"/>
      <c r="U318" s="10"/>
      <c r="V318" s="10"/>
      <c r="W318" s="10"/>
      <c r="X318" s="10"/>
      <c r="Y318" s="10"/>
      <c r="Z318" s="10"/>
    </row>
    <row r="319" spans="1:26" ht="12.75" customHeight="1" x14ac:dyDescent="0.2">
      <c r="A319" s="49"/>
      <c r="B319" s="13"/>
      <c r="C319" s="10"/>
      <c r="D319" s="10"/>
      <c r="E319" s="10"/>
      <c r="F319" s="10"/>
      <c r="G319" s="10"/>
      <c r="H319" s="10"/>
      <c r="I319" s="10"/>
      <c r="J319" s="10"/>
      <c r="K319" s="11"/>
      <c r="L319" s="10"/>
      <c r="M319" s="10"/>
      <c r="N319" s="10"/>
      <c r="O319" s="10"/>
      <c r="P319" s="10"/>
      <c r="Q319" s="10"/>
      <c r="R319" s="10"/>
      <c r="S319" s="10"/>
      <c r="T319" s="10"/>
      <c r="U319" s="10"/>
      <c r="V319" s="10"/>
      <c r="W319" s="10"/>
      <c r="X319" s="10"/>
      <c r="Y319" s="10"/>
      <c r="Z319" s="10"/>
    </row>
    <row r="320" spans="1:26" ht="12.75" customHeight="1" x14ac:dyDescent="0.2">
      <c r="A320" s="49"/>
      <c r="B320" s="13"/>
      <c r="C320" s="10"/>
      <c r="D320" s="10"/>
      <c r="E320" s="10"/>
      <c r="F320" s="10"/>
      <c r="G320" s="10"/>
      <c r="H320" s="10"/>
      <c r="I320" s="10"/>
      <c r="J320" s="10"/>
      <c r="K320" s="11"/>
      <c r="L320" s="10"/>
      <c r="M320" s="10"/>
      <c r="N320" s="10"/>
      <c r="O320" s="10"/>
      <c r="P320" s="10"/>
      <c r="Q320" s="10"/>
      <c r="R320" s="10"/>
      <c r="S320" s="10"/>
      <c r="T320" s="10"/>
      <c r="U320" s="10"/>
      <c r="V320" s="10"/>
      <c r="W320" s="10"/>
      <c r="X320" s="10"/>
      <c r="Y320" s="10"/>
      <c r="Z320" s="10"/>
    </row>
    <row r="321" spans="1:26" ht="12.75" customHeight="1" x14ac:dyDescent="0.2">
      <c r="A321" s="49"/>
      <c r="B321" s="13"/>
      <c r="C321" s="10"/>
      <c r="D321" s="10"/>
      <c r="E321" s="10"/>
      <c r="F321" s="10"/>
      <c r="G321" s="10"/>
      <c r="H321" s="10"/>
      <c r="I321" s="10"/>
      <c r="J321" s="10"/>
      <c r="K321" s="11"/>
      <c r="L321" s="10"/>
      <c r="M321" s="10"/>
      <c r="N321" s="10"/>
      <c r="O321" s="10"/>
      <c r="P321" s="10"/>
      <c r="Q321" s="10"/>
      <c r="R321" s="10"/>
      <c r="S321" s="10"/>
      <c r="T321" s="10"/>
      <c r="U321" s="10"/>
      <c r="V321" s="10"/>
      <c r="W321" s="10"/>
      <c r="X321" s="10"/>
      <c r="Y321" s="10"/>
      <c r="Z321" s="10"/>
    </row>
    <row r="322" spans="1:26" ht="12.75" customHeight="1" x14ac:dyDescent="0.2">
      <c r="A322" s="49"/>
      <c r="B322" s="13"/>
      <c r="C322" s="10"/>
      <c r="D322" s="10"/>
      <c r="E322" s="10"/>
      <c r="F322" s="10"/>
      <c r="G322" s="10"/>
      <c r="H322" s="10"/>
      <c r="I322" s="10"/>
      <c r="J322" s="10"/>
      <c r="K322" s="11"/>
      <c r="L322" s="10"/>
      <c r="M322" s="10"/>
      <c r="N322" s="10"/>
      <c r="O322" s="10"/>
      <c r="P322" s="10"/>
      <c r="Q322" s="10"/>
      <c r="R322" s="10"/>
      <c r="S322" s="10"/>
      <c r="T322" s="10"/>
      <c r="U322" s="10"/>
      <c r="V322" s="10"/>
      <c r="W322" s="10"/>
      <c r="X322" s="10"/>
      <c r="Y322" s="10"/>
      <c r="Z322" s="10"/>
    </row>
    <row r="323" spans="1:26" ht="12.75" customHeight="1" x14ac:dyDescent="0.2">
      <c r="A323" s="49"/>
      <c r="B323" s="13"/>
      <c r="C323" s="10"/>
      <c r="D323" s="10"/>
      <c r="E323" s="10"/>
      <c r="F323" s="10"/>
      <c r="G323" s="10"/>
      <c r="H323" s="10"/>
      <c r="I323" s="10"/>
      <c r="J323" s="10"/>
      <c r="K323" s="11"/>
      <c r="L323" s="10"/>
      <c r="M323" s="10"/>
      <c r="N323" s="10"/>
      <c r="O323" s="10"/>
      <c r="P323" s="10"/>
      <c r="Q323" s="10"/>
      <c r="R323" s="10"/>
      <c r="S323" s="10"/>
      <c r="T323" s="10"/>
      <c r="U323" s="10"/>
      <c r="V323" s="10"/>
      <c r="W323" s="10"/>
      <c r="X323" s="10"/>
      <c r="Y323" s="10"/>
      <c r="Z323" s="10"/>
    </row>
    <row r="324" spans="1:26" ht="12.75" customHeight="1" x14ac:dyDescent="0.2">
      <c r="A324" s="49"/>
      <c r="B324" s="13"/>
      <c r="C324" s="10"/>
      <c r="D324" s="10"/>
      <c r="E324" s="10"/>
      <c r="F324" s="10"/>
      <c r="G324" s="10"/>
      <c r="H324" s="10"/>
      <c r="I324" s="10"/>
      <c r="J324" s="10"/>
      <c r="K324" s="11"/>
      <c r="L324" s="10"/>
      <c r="M324" s="10"/>
      <c r="N324" s="10"/>
      <c r="O324" s="10"/>
      <c r="P324" s="10"/>
      <c r="Q324" s="10"/>
      <c r="R324" s="10"/>
      <c r="S324" s="10"/>
      <c r="T324" s="10"/>
      <c r="U324" s="10"/>
      <c r="V324" s="10"/>
      <c r="W324" s="10"/>
      <c r="X324" s="10"/>
      <c r="Y324" s="10"/>
      <c r="Z324" s="10"/>
    </row>
    <row r="325" spans="1:26" ht="12.75" customHeight="1" x14ac:dyDescent="0.2">
      <c r="A325" s="49"/>
      <c r="B325" s="13"/>
      <c r="C325" s="10"/>
      <c r="D325" s="10"/>
      <c r="E325" s="10"/>
      <c r="F325" s="10"/>
      <c r="G325" s="10"/>
      <c r="H325" s="10"/>
      <c r="I325" s="10"/>
      <c r="J325" s="10"/>
      <c r="K325" s="11"/>
      <c r="L325" s="10"/>
      <c r="M325" s="10"/>
      <c r="N325" s="10"/>
      <c r="O325" s="10"/>
      <c r="P325" s="10"/>
      <c r="Q325" s="10"/>
      <c r="R325" s="10"/>
      <c r="S325" s="10"/>
      <c r="T325" s="10"/>
      <c r="U325" s="10"/>
      <c r="V325" s="10"/>
      <c r="W325" s="10"/>
      <c r="X325" s="10"/>
      <c r="Y325" s="10"/>
      <c r="Z325" s="10"/>
    </row>
    <row r="326" spans="1:26" ht="12.75" customHeight="1" x14ac:dyDescent="0.2">
      <c r="A326" s="49"/>
      <c r="B326" s="13"/>
      <c r="C326" s="10"/>
      <c r="D326" s="10"/>
      <c r="E326" s="10"/>
      <c r="F326" s="10"/>
      <c r="G326" s="10"/>
      <c r="H326" s="10"/>
      <c r="I326" s="10"/>
      <c r="J326" s="10"/>
      <c r="K326" s="11"/>
      <c r="L326" s="10"/>
      <c r="M326" s="10"/>
      <c r="N326" s="10"/>
      <c r="O326" s="10"/>
      <c r="P326" s="10"/>
      <c r="Q326" s="10"/>
      <c r="R326" s="10"/>
      <c r="S326" s="10"/>
      <c r="T326" s="10"/>
      <c r="U326" s="10"/>
      <c r="V326" s="10"/>
      <c r="W326" s="10"/>
      <c r="X326" s="10"/>
      <c r="Y326" s="10"/>
      <c r="Z326" s="10"/>
    </row>
    <row r="327" spans="1:26" ht="12.75" customHeight="1" x14ac:dyDescent="0.2">
      <c r="A327" s="49"/>
      <c r="B327" s="13"/>
      <c r="C327" s="10"/>
      <c r="D327" s="10"/>
      <c r="E327" s="10"/>
      <c r="F327" s="10"/>
      <c r="G327" s="10"/>
      <c r="H327" s="10"/>
      <c r="I327" s="10"/>
      <c r="J327" s="10"/>
      <c r="K327" s="11"/>
      <c r="L327" s="10"/>
      <c r="M327" s="10"/>
      <c r="N327" s="10"/>
      <c r="O327" s="10"/>
      <c r="P327" s="10"/>
      <c r="Q327" s="10"/>
      <c r="R327" s="10"/>
      <c r="S327" s="10"/>
      <c r="T327" s="10"/>
      <c r="U327" s="10"/>
      <c r="V327" s="10"/>
      <c r="W327" s="10"/>
      <c r="X327" s="10"/>
      <c r="Y327" s="10"/>
      <c r="Z327" s="10"/>
    </row>
    <row r="328" spans="1:26" ht="12.75" customHeight="1" x14ac:dyDescent="0.2">
      <c r="A328" s="49"/>
      <c r="B328" s="13"/>
      <c r="C328" s="10"/>
      <c r="D328" s="10"/>
      <c r="E328" s="10"/>
      <c r="F328" s="10"/>
      <c r="G328" s="10"/>
      <c r="H328" s="10"/>
      <c r="I328" s="10"/>
      <c r="J328" s="10"/>
      <c r="K328" s="11"/>
      <c r="L328" s="10"/>
      <c r="M328" s="10"/>
      <c r="N328" s="10"/>
      <c r="O328" s="10"/>
      <c r="P328" s="10"/>
      <c r="Q328" s="10"/>
      <c r="R328" s="10"/>
      <c r="S328" s="10"/>
      <c r="T328" s="10"/>
      <c r="U328" s="10"/>
      <c r="V328" s="10"/>
      <c r="W328" s="10"/>
      <c r="X328" s="10"/>
      <c r="Y328" s="10"/>
      <c r="Z328" s="10"/>
    </row>
    <row r="329" spans="1:26" ht="12.75" customHeight="1" x14ac:dyDescent="0.2">
      <c r="A329" s="49"/>
      <c r="B329" s="13"/>
      <c r="C329" s="10"/>
      <c r="D329" s="10"/>
      <c r="E329" s="10"/>
      <c r="F329" s="10"/>
      <c r="G329" s="10"/>
      <c r="H329" s="10"/>
      <c r="I329" s="10"/>
      <c r="J329" s="10"/>
      <c r="K329" s="11"/>
      <c r="L329" s="10"/>
      <c r="M329" s="10"/>
      <c r="N329" s="10"/>
      <c r="O329" s="10"/>
      <c r="P329" s="10"/>
      <c r="Q329" s="10"/>
      <c r="R329" s="10"/>
      <c r="S329" s="10"/>
      <c r="T329" s="10"/>
      <c r="U329" s="10"/>
      <c r="V329" s="10"/>
      <c r="W329" s="10"/>
      <c r="X329" s="10"/>
      <c r="Y329" s="10"/>
      <c r="Z329" s="10"/>
    </row>
    <row r="330" spans="1:26" ht="12.75" customHeight="1" x14ac:dyDescent="0.2">
      <c r="A330" s="49"/>
      <c r="B330" s="13"/>
      <c r="C330" s="10"/>
      <c r="D330" s="10"/>
      <c r="E330" s="10"/>
      <c r="F330" s="10"/>
      <c r="G330" s="10"/>
      <c r="H330" s="10"/>
      <c r="I330" s="10"/>
      <c r="J330" s="10"/>
      <c r="K330" s="11"/>
      <c r="L330" s="10"/>
      <c r="M330" s="10"/>
      <c r="N330" s="10"/>
      <c r="O330" s="10"/>
      <c r="P330" s="10"/>
      <c r="Q330" s="10"/>
      <c r="R330" s="10"/>
      <c r="S330" s="10"/>
      <c r="T330" s="10"/>
      <c r="U330" s="10"/>
      <c r="V330" s="10"/>
      <c r="W330" s="10"/>
      <c r="X330" s="10"/>
      <c r="Y330" s="10"/>
      <c r="Z330" s="10"/>
    </row>
    <row r="331" spans="1:26" ht="12.75" customHeight="1" x14ac:dyDescent="0.2">
      <c r="A331" s="49"/>
      <c r="B331" s="13"/>
      <c r="C331" s="10"/>
      <c r="D331" s="10"/>
      <c r="E331" s="10"/>
      <c r="F331" s="10"/>
      <c r="G331" s="10"/>
      <c r="H331" s="10"/>
      <c r="I331" s="10"/>
      <c r="J331" s="10"/>
      <c r="K331" s="11"/>
      <c r="L331" s="10"/>
      <c r="M331" s="10"/>
      <c r="N331" s="10"/>
      <c r="O331" s="10"/>
      <c r="P331" s="10"/>
      <c r="Q331" s="10"/>
      <c r="R331" s="10"/>
      <c r="S331" s="10"/>
      <c r="T331" s="10"/>
      <c r="U331" s="10"/>
      <c r="V331" s="10"/>
      <c r="W331" s="10"/>
      <c r="X331" s="10"/>
      <c r="Y331" s="10"/>
      <c r="Z331" s="10"/>
    </row>
    <row r="332" spans="1:26" ht="12.75" customHeight="1" x14ac:dyDescent="0.2">
      <c r="A332" s="49"/>
      <c r="B332" s="13"/>
      <c r="C332" s="10"/>
      <c r="D332" s="10"/>
      <c r="E332" s="10"/>
      <c r="F332" s="10"/>
      <c r="G332" s="10"/>
      <c r="H332" s="10"/>
      <c r="I332" s="10"/>
      <c r="J332" s="10"/>
      <c r="K332" s="11"/>
      <c r="L332" s="10"/>
      <c r="M332" s="10"/>
      <c r="N332" s="10"/>
      <c r="O332" s="10"/>
      <c r="P332" s="10"/>
      <c r="Q332" s="10"/>
      <c r="R332" s="10"/>
      <c r="S332" s="10"/>
      <c r="T332" s="10"/>
      <c r="U332" s="10"/>
      <c r="V332" s="10"/>
      <c r="W332" s="10"/>
      <c r="X332" s="10"/>
      <c r="Y332" s="10"/>
      <c r="Z332" s="10"/>
    </row>
    <row r="333" spans="1:26" ht="12.75" customHeight="1" x14ac:dyDescent="0.2">
      <c r="A333" s="49"/>
      <c r="B333" s="13"/>
      <c r="C333" s="10"/>
      <c r="D333" s="10"/>
      <c r="E333" s="10"/>
      <c r="F333" s="10"/>
      <c r="G333" s="10"/>
      <c r="H333" s="10"/>
      <c r="I333" s="10"/>
      <c r="J333" s="10"/>
      <c r="K333" s="11"/>
      <c r="L333" s="10"/>
      <c r="M333" s="10"/>
      <c r="N333" s="10"/>
      <c r="O333" s="10"/>
      <c r="P333" s="10"/>
      <c r="Q333" s="10"/>
      <c r="R333" s="10"/>
      <c r="S333" s="10"/>
      <c r="T333" s="10"/>
      <c r="U333" s="10"/>
      <c r="V333" s="10"/>
      <c r="W333" s="10"/>
      <c r="X333" s="10"/>
      <c r="Y333" s="10"/>
      <c r="Z333" s="10"/>
    </row>
    <row r="334" spans="1:26" ht="12.75" customHeight="1" x14ac:dyDescent="0.2">
      <c r="A334" s="49"/>
      <c r="B334" s="13"/>
      <c r="C334" s="10"/>
      <c r="D334" s="10"/>
      <c r="E334" s="10"/>
      <c r="F334" s="10"/>
      <c r="G334" s="10"/>
      <c r="H334" s="10"/>
      <c r="I334" s="10"/>
      <c r="J334" s="10"/>
      <c r="K334" s="11"/>
      <c r="L334" s="10"/>
      <c r="M334" s="10"/>
      <c r="N334" s="10"/>
      <c r="O334" s="10"/>
      <c r="P334" s="10"/>
      <c r="Q334" s="10"/>
      <c r="R334" s="10"/>
      <c r="S334" s="10"/>
      <c r="T334" s="10"/>
      <c r="U334" s="10"/>
      <c r="V334" s="10"/>
      <c r="W334" s="10"/>
      <c r="X334" s="10"/>
      <c r="Y334" s="10"/>
      <c r="Z334" s="10"/>
    </row>
    <row r="335" spans="1:26" ht="12.75" customHeight="1" x14ac:dyDescent="0.2">
      <c r="A335" s="49"/>
      <c r="B335" s="13"/>
      <c r="C335" s="10"/>
      <c r="D335" s="10"/>
      <c r="E335" s="10"/>
      <c r="F335" s="10"/>
      <c r="G335" s="10"/>
      <c r="H335" s="10"/>
      <c r="I335" s="10"/>
      <c r="J335" s="10"/>
      <c r="K335" s="11"/>
      <c r="L335" s="10"/>
      <c r="M335" s="10"/>
      <c r="N335" s="10"/>
      <c r="O335" s="10"/>
      <c r="P335" s="10"/>
      <c r="Q335" s="10"/>
      <c r="R335" s="10"/>
      <c r="S335" s="10"/>
      <c r="T335" s="10"/>
      <c r="U335" s="10"/>
      <c r="V335" s="10"/>
      <c r="W335" s="10"/>
      <c r="X335" s="10"/>
      <c r="Y335" s="10"/>
      <c r="Z335" s="10"/>
    </row>
    <row r="336" spans="1:26" ht="12.75" customHeight="1" x14ac:dyDescent="0.2">
      <c r="A336" s="49"/>
      <c r="B336" s="13"/>
      <c r="C336" s="10"/>
      <c r="D336" s="10"/>
      <c r="E336" s="10"/>
      <c r="F336" s="10"/>
      <c r="G336" s="10"/>
      <c r="H336" s="10"/>
      <c r="I336" s="10"/>
      <c r="J336" s="10"/>
      <c r="K336" s="11"/>
      <c r="L336" s="10"/>
      <c r="M336" s="10"/>
      <c r="N336" s="10"/>
      <c r="O336" s="10"/>
      <c r="P336" s="10"/>
      <c r="Q336" s="10"/>
      <c r="R336" s="10"/>
      <c r="S336" s="10"/>
      <c r="T336" s="10"/>
      <c r="U336" s="10"/>
      <c r="V336" s="10"/>
      <c r="W336" s="10"/>
      <c r="X336" s="10"/>
      <c r="Y336" s="10"/>
      <c r="Z336" s="10"/>
    </row>
    <row r="337" spans="1:26" ht="12.75" customHeight="1" x14ac:dyDescent="0.2">
      <c r="A337" s="49"/>
      <c r="B337" s="13"/>
      <c r="C337" s="10"/>
      <c r="D337" s="10"/>
      <c r="E337" s="10"/>
      <c r="F337" s="10"/>
      <c r="G337" s="10"/>
      <c r="H337" s="10"/>
      <c r="I337" s="10"/>
      <c r="J337" s="10"/>
      <c r="K337" s="11"/>
      <c r="L337" s="10"/>
      <c r="M337" s="10"/>
      <c r="N337" s="10"/>
      <c r="O337" s="10"/>
      <c r="P337" s="10"/>
      <c r="Q337" s="10"/>
      <c r="R337" s="10"/>
      <c r="S337" s="10"/>
      <c r="T337" s="10"/>
      <c r="U337" s="10"/>
      <c r="V337" s="10"/>
      <c r="W337" s="10"/>
      <c r="X337" s="10"/>
      <c r="Y337" s="10"/>
      <c r="Z337" s="10"/>
    </row>
    <row r="338" spans="1:26" ht="12.75" customHeight="1" x14ac:dyDescent="0.2">
      <c r="A338" s="49"/>
      <c r="B338" s="13"/>
      <c r="C338" s="10"/>
      <c r="D338" s="10"/>
      <c r="E338" s="10"/>
      <c r="F338" s="10"/>
      <c r="G338" s="10"/>
      <c r="H338" s="10"/>
      <c r="I338" s="10"/>
      <c r="J338" s="10"/>
      <c r="K338" s="11"/>
      <c r="L338" s="10"/>
      <c r="M338" s="10"/>
      <c r="N338" s="10"/>
      <c r="O338" s="10"/>
      <c r="P338" s="10"/>
      <c r="Q338" s="10"/>
      <c r="R338" s="10"/>
      <c r="S338" s="10"/>
      <c r="T338" s="10"/>
      <c r="U338" s="10"/>
      <c r="V338" s="10"/>
      <c r="W338" s="10"/>
      <c r="X338" s="10"/>
      <c r="Y338" s="10"/>
      <c r="Z338" s="10"/>
    </row>
    <row r="339" spans="1:26" ht="12.75" customHeight="1" x14ac:dyDescent="0.2">
      <c r="A339" s="49"/>
      <c r="B339" s="13"/>
      <c r="C339" s="10"/>
      <c r="D339" s="10"/>
      <c r="E339" s="10"/>
      <c r="F339" s="10"/>
      <c r="G339" s="10"/>
      <c r="H339" s="10"/>
      <c r="I339" s="10"/>
      <c r="J339" s="10"/>
      <c r="K339" s="11"/>
      <c r="L339" s="10"/>
      <c r="M339" s="10"/>
      <c r="N339" s="10"/>
      <c r="O339" s="10"/>
      <c r="P339" s="10"/>
      <c r="Q339" s="10"/>
      <c r="R339" s="10"/>
      <c r="S339" s="10"/>
      <c r="T339" s="10"/>
      <c r="U339" s="10"/>
      <c r="V339" s="10"/>
      <c r="W339" s="10"/>
      <c r="X339" s="10"/>
      <c r="Y339" s="10"/>
      <c r="Z339" s="10"/>
    </row>
    <row r="340" spans="1:26" ht="12.75" customHeight="1" x14ac:dyDescent="0.2">
      <c r="A340" s="49"/>
      <c r="B340" s="13"/>
      <c r="C340" s="10"/>
      <c r="D340" s="10"/>
      <c r="E340" s="10"/>
      <c r="F340" s="10"/>
      <c r="G340" s="10"/>
      <c r="H340" s="10"/>
      <c r="I340" s="10"/>
      <c r="J340" s="10"/>
      <c r="K340" s="11"/>
      <c r="L340" s="10"/>
      <c r="M340" s="10"/>
      <c r="N340" s="10"/>
      <c r="O340" s="10"/>
      <c r="P340" s="10"/>
      <c r="Q340" s="10"/>
      <c r="R340" s="10"/>
      <c r="S340" s="10"/>
      <c r="T340" s="10"/>
      <c r="U340" s="10"/>
      <c r="V340" s="10"/>
      <c r="W340" s="10"/>
      <c r="X340" s="10"/>
      <c r="Y340" s="10"/>
      <c r="Z340" s="10"/>
    </row>
    <row r="341" spans="1:26" ht="12.75" customHeight="1" x14ac:dyDescent="0.2">
      <c r="A341" s="49"/>
      <c r="B341" s="13"/>
      <c r="C341" s="10"/>
      <c r="D341" s="10"/>
      <c r="E341" s="10"/>
      <c r="F341" s="10"/>
      <c r="G341" s="10"/>
      <c r="H341" s="10"/>
      <c r="I341" s="10"/>
      <c r="J341" s="10"/>
      <c r="K341" s="11"/>
      <c r="L341" s="10"/>
      <c r="M341" s="10"/>
      <c r="N341" s="10"/>
      <c r="O341" s="10"/>
      <c r="P341" s="10"/>
      <c r="Q341" s="10"/>
      <c r="R341" s="10"/>
      <c r="S341" s="10"/>
      <c r="T341" s="10"/>
      <c r="U341" s="10"/>
      <c r="V341" s="10"/>
      <c r="W341" s="10"/>
      <c r="X341" s="10"/>
      <c r="Y341" s="10"/>
      <c r="Z341" s="10"/>
    </row>
    <row r="342" spans="1:26" ht="12.75" customHeight="1" x14ac:dyDescent="0.2">
      <c r="A342" s="49"/>
      <c r="B342" s="13"/>
      <c r="C342" s="10"/>
      <c r="D342" s="10"/>
      <c r="E342" s="10"/>
      <c r="F342" s="10"/>
      <c r="G342" s="10"/>
      <c r="H342" s="10"/>
      <c r="I342" s="10"/>
      <c r="J342" s="10"/>
      <c r="K342" s="11"/>
      <c r="L342" s="10"/>
      <c r="M342" s="10"/>
      <c r="N342" s="10"/>
      <c r="O342" s="10"/>
      <c r="P342" s="10"/>
      <c r="Q342" s="10"/>
      <c r="R342" s="10"/>
      <c r="S342" s="10"/>
      <c r="T342" s="10"/>
      <c r="U342" s="10"/>
      <c r="V342" s="10"/>
      <c r="W342" s="10"/>
      <c r="X342" s="10"/>
      <c r="Y342" s="10"/>
      <c r="Z342" s="10"/>
    </row>
    <row r="343" spans="1:26" ht="12.75" customHeight="1" x14ac:dyDescent="0.2">
      <c r="A343" s="49"/>
      <c r="B343" s="13"/>
      <c r="C343" s="10"/>
      <c r="D343" s="10"/>
      <c r="E343" s="10"/>
      <c r="F343" s="10"/>
      <c r="G343" s="10"/>
      <c r="H343" s="10"/>
      <c r="I343" s="10"/>
      <c r="J343" s="10"/>
      <c r="K343" s="11"/>
      <c r="L343" s="10"/>
      <c r="M343" s="10"/>
      <c r="N343" s="10"/>
      <c r="O343" s="10"/>
      <c r="P343" s="10"/>
      <c r="Q343" s="10"/>
      <c r="R343" s="10"/>
      <c r="S343" s="10"/>
      <c r="T343" s="10"/>
      <c r="U343" s="10"/>
      <c r="V343" s="10"/>
      <c r="W343" s="10"/>
      <c r="X343" s="10"/>
      <c r="Y343" s="10"/>
      <c r="Z343" s="10"/>
    </row>
    <row r="344" spans="1:26" ht="12.75" customHeight="1" x14ac:dyDescent="0.2">
      <c r="A344" s="49"/>
      <c r="B344" s="13"/>
      <c r="C344" s="10"/>
      <c r="D344" s="10"/>
      <c r="E344" s="10"/>
      <c r="F344" s="10"/>
      <c r="G344" s="10"/>
      <c r="H344" s="10"/>
      <c r="I344" s="10"/>
      <c r="J344" s="10"/>
      <c r="K344" s="11"/>
      <c r="L344" s="10"/>
      <c r="M344" s="10"/>
      <c r="N344" s="10"/>
      <c r="O344" s="10"/>
      <c r="P344" s="10"/>
      <c r="Q344" s="10"/>
      <c r="R344" s="10"/>
      <c r="S344" s="10"/>
      <c r="T344" s="10"/>
      <c r="U344" s="10"/>
      <c r="V344" s="10"/>
      <c r="W344" s="10"/>
      <c r="X344" s="10"/>
      <c r="Y344" s="10"/>
      <c r="Z344" s="10"/>
    </row>
    <row r="345" spans="1:26" ht="12.75" customHeight="1" x14ac:dyDescent="0.2">
      <c r="A345" s="49"/>
      <c r="B345" s="13"/>
      <c r="C345" s="10"/>
      <c r="D345" s="10"/>
      <c r="E345" s="10"/>
      <c r="F345" s="10"/>
      <c r="G345" s="10"/>
      <c r="H345" s="10"/>
      <c r="I345" s="10"/>
      <c r="J345" s="10"/>
      <c r="K345" s="11"/>
      <c r="L345" s="10"/>
      <c r="M345" s="10"/>
      <c r="N345" s="10"/>
      <c r="O345" s="10"/>
      <c r="P345" s="10"/>
      <c r="Q345" s="10"/>
      <c r="R345" s="10"/>
      <c r="S345" s="10"/>
      <c r="T345" s="10"/>
      <c r="U345" s="10"/>
      <c r="V345" s="10"/>
      <c r="W345" s="10"/>
      <c r="X345" s="10"/>
      <c r="Y345" s="10"/>
      <c r="Z345" s="10"/>
    </row>
    <row r="346" spans="1:26" ht="12.75" customHeight="1" x14ac:dyDescent="0.2">
      <c r="A346" s="49"/>
      <c r="B346" s="13"/>
      <c r="C346" s="10"/>
      <c r="D346" s="10"/>
      <c r="E346" s="10"/>
      <c r="F346" s="10"/>
      <c r="G346" s="10"/>
      <c r="H346" s="10"/>
      <c r="I346" s="10"/>
      <c r="J346" s="10"/>
      <c r="K346" s="11"/>
      <c r="L346" s="10"/>
      <c r="M346" s="10"/>
      <c r="N346" s="10"/>
      <c r="O346" s="10"/>
      <c r="P346" s="10"/>
      <c r="Q346" s="10"/>
      <c r="R346" s="10"/>
      <c r="S346" s="10"/>
      <c r="T346" s="10"/>
      <c r="U346" s="10"/>
      <c r="V346" s="10"/>
      <c r="W346" s="10"/>
      <c r="X346" s="10"/>
      <c r="Y346" s="10"/>
      <c r="Z346" s="10"/>
    </row>
    <row r="347" spans="1:26" ht="12.75" customHeight="1" x14ac:dyDescent="0.2">
      <c r="A347" s="49"/>
      <c r="B347" s="13"/>
      <c r="C347" s="10"/>
      <c r="D347" s="10"/>
      <c r="E347" s="10"/>
      <c r="F347" s="10"/>
      <c r="G347" s="10"/>
      <c r="H347" s="10"/>
      <c r="I347" s="10"/>
      <c r="J347" s="10"/>
      <c r="K347" s="11"/>
      <c r="L347" s="10"/>
      <c r="M347" s="10"/>
      <c r="N347" s="10"/>
      <c r="O347" s="10"/>
      <c r="P347" s="10"/>
      <c r="Q347" s="10"/>
      <c r="R347" s="10"/>
      <c r="S347" s="10"/>
      <c r="T347" s="10"/>
      <c r="U347" s="10"/>
      <c r="V347" s="10"/>
      <c r="W347" s="10"/>
      <c r="X347" s="10"/>
      <c r="Y347" s="10"/>
      <c r="Z347" s="10"/>
    </row>
    <row r="348" spans="1:26" ht="12.75" customHeight="1" x14ac:dyDescent="0.2">
      <c r="A348" s="49"/>
      <c r="B348" s="13"/>
      <c r="C348" s="10"/>
      <c r="D348" s="10"/>
      <c r="E348" s="10"/>
      <c r="F348" s="10"/>
      <c r="G348" s="10"/>
      <c r="H348" s="10"/>
      <c r="I348" s="10"/>
      <c r="J348" s="10"/>
      <c r="K348" s="11"/>
      <c r="L348" s="10"/>
      <c r="M348" s="10"/>
      <c r="N348" s="10"/>
      <c r="O348" s="10"/>
      <c r="P348" s="10"/>
      <c r="Q348" s="10"/>
      <c r="R348" s="10"/>
      <c r="S348" s="10"/>
      <c r="T348" s="10"/>
      <c r="U348" s="10"/>
      <c r="V348" s="10"/>
      <c r="W348" s="10"/>
      <c r="X348" s="10"/>
      <c r="Y348" s="10"/>
      <c r="Z348" s="10"/>
    </row>
    <row r="349" spans="1:26" ht="12.75" customHeight="1" x14ac:dyDescent="0.2">
      <c r="A349" s="49"/>
      <c r="B349" s="13"/>
      <c r="C349" s="10"/>
      <c r="D349" s="10"/>
      <c r="E349" s="10"/>
      <c r="F349" s="10"/>
      <c r="G349" s="10"/>
      <c r="H349" s="10"/>
      <c r="I349" s="10"/>
      <c r="J349" s="10"/>
      <c r="K349" s="11"/>
      <c r="L349" s="10"/>
      <c r="M349" s="10"/>
      <c r="N349" s="10"/>
      <c r="O349" s="10"/>
      <c r="P349" s="10"/>
      <c r="Q349" s="10"/>
      <c r="R349" s="10"/>
      <c r="S349" s="10"/>
      <c r="T349" s="10"/>
      <c r="U349" s="10"/>
      <c r="V349" s="10"/>
      <c r="W349" s="10"/>
      <c r="X349" s="10"/>
      <c r="Y349" s="10"/>
      <c r="Z349" s="10"/>
    </row>
    <row r="350" spans="1:26" ht="12.75" customHeight="1" x14ac:dyDescent="0.2">
      <c r="A350" s="49"/>
      <c r="B350" s="13"/>
      <c r="C350" s="10"/>
      <c r="D350" s="10"/>
      <c r="E350" s="10"/>
      <c r="F350" s="10"/>
      <c r="G350" s="10"/>
      <c r="H350" s="10"/>
      <c r="I350" s="10"/>
      <c r="J350" s="10"/>
      <c r="K350" s="11"/>
      <c r="L350" s="10"/>
      <c r="M350" s="10"/>
      <c r="N350" s="10"/>
      <c r="O350" s="10"/>
      <c r="P350" s="10"/>
      <c r="Q350" s="10"/>
      <c r="R350" s="10"/>
      <c r="S350" s="10"/>
      <c r="T350" s="10"/>
      <c r="U350" s="10"/>
      <c r="V350" s="10"/>
      <c r="W350" s="10"/>
      <c r="X350" s="10"/>
      <c r="Y350" s="10"/>
      <c r="Z350" s="10"/>
    </row>
    <row r="351" spans="1:26" ht="12.75" customHeight="1" x14ac:dyDescent="0.2">
      <c r="A351" s="49"/>
      <c r="B351" s="13"/>
      <c r="C351" s="10"/>
      <c r="D351" s="10"/>
      <c r="E351" s="10"/>
      <c r="F351" s="10"/>
      <c r="G351" s="10"/>
      <c r="H351" s="10"/>
      <c r="I351" s="10"/>
      <c r="J351" s="10"/>
      <c r="K351" s="11"/>
      <c r="L351" s="10"/>
      <c r="M351" s="10"/>
      <c r="N351" s="10"/>
      <c r="O351" s="10"/>
      <c r="P351" s="10"/>
      <c r="Q351" s="10"/>
      <c r="R351" s="10"/>
      <c r="S351" s="10"/>
      <c r="T351" s="10"/>
      <c r="U351" s="10"/>
      <c r="V351" s="10"/>
      <c r="W351" s="10"/>
      <c r="X351" s="10"/>
      <c r="Y351" s="10"/>
      <c r="Z351" s="10"/>
    </row>
    <row r="352" spans="1:26" ht="12.75" customHeight="1" x14ac:dyDescent="0.2">
      <c r="A352" s="49"/>
      <c r="B352" s="13"/>
      <c r="C352" s="10"/>
      <c r="D352" s="10"/>
      <c r="E352" s="10"/>
      <c r="F352" s="10"/>
      <c r="G352" s="10"/>
      <c r="H352" s="10"/>
      <c r="I352" s="10"/>
      <c r="J352" s="10"/>
      <c r="K352" s="11"/>
      <c r="L352" s="10"/>
      <c r="M352" s="10"/>
      <c r="N352" s="10"/>
      <c r="O352" s="10"/>
      <c r="P352" s="10"/>
      <c r="Q352" s="10"/>
      <c r="R352" s="10"/>
      <c r="S352" s="10"/>
      <c r="T352" s="10"/>
      <c r="U352" s="10"/>
      <c r="V352" s="10"/>
      <c r="W352" s="10"/>
      <c r="X352" s="10"/>
      <c r="Y352" s="10"/>
      <c r="Z352" s="10"/>
    </row>
    <row r="353" spans="1:26" ht="12.75" customHeight="1" x14ac:dyDescent="0.2">
      <c r="A353" s="49"/>
      <c r="B353" s="13"/>
      <c r="C353" s="10"/>
      <c r="D353" s="10"/>
      <c r="E353" s="10"/>
      <c r="F353" s="10"/>
      <c r="G353" s="10"/>
      <c r="H353" s="10"/>
      <c r="I353" s="10"/>
      <c r="J353" s="10"/>
      <c r="K353" s="11"/>
      <c r="L353" s="10"/>
      <c r="M353" s="10"/>
      <c r="N353" s="10"/>
      <c r="O353" s="10"/>
      <c r="P353" s="10"/>
      <c r="Q353" s="10"/>
      <c r="R353" s="10"/>
      <c r="S353" s="10"/>
      <c r="T353" s="10"/>
      <c r="U353" s="10"/>
      <c r="V353" s="10"/>
      <c r="W353" s="10"/>
      <c r="X353" s="10"/>
      <c r="Y353" s="10"/>
      <c r="Z353" s="10"/>
    </row>
    <row r="354" spans="1:26" ht="12.75" customHeight="1" x14ac:dyDescent="0.2">
      <c r="A354" s="49"/>
      <c r="B354" s="13"/>
      <c r="C354" s="10"/>
      <c r="D354" s="10"/>
      <c r="E354" s="10"/>
      <c r="F354" s="10"/>
      <c r="G354" s="10"/>
      <c r="H354" s="10"/>
      <c r="I354" s="10"/>
      <c r="J354" s="10"/>
      <c r="K354" s="11"/>
      <c r="L354" s="10"/>
      <c r="M354" s="10"/>
      <c r="N354" s="10"/>
      <c r="O354" s="10"/>
      <c r="P354" s="10"/>
      <c r="Q354" s="10"/>
      <c r="R354" s="10"/>
      <c r="S354" s="10"/>
      <c r="T354" s="10"/>
      <c r="U354" s="10"/>
      <c r="V354" s="10"/>
      <c r="W354" s="10"/>
      <c r="X354" s="10"/>
      <c r="Y354" s="10"/>
      <c r="Z354" s="10"/>
    </row>
    <row r="355" spans="1:26" ht="12.75" customHeight="1" x14ac:dyDescent="0.2">
      <c r="A355" s="49"/>
      <c r="B355" s="13"/>
      <c r="C355" s="10"/>
      <c r="D355" s="10"/>
      <c r="E355" s="10"/>
      <c r="F355" s="10"/>
      <c r="G355" s="10"/>
      <c r="H355" s="10"/>
      <c r="I355" s="10"/>
      <c r="J355" s="10"/>
      <c r="K355" s="11"/>
      <c r="L355" s="10"/>
      <c r="M355" s="10"/>
      <c r="N355" s="10"/>
      <c r="O355" s="10"/>
      <c r="P355" s="10"/>
      <c r="Q355" s="10"/>
      <c r="R355" s="10"/>
      <c r="S355" s="10"/>
      <c r="T355" s="10"/>
      <c r="U355" s="10"/>
      <c r="V355" s="10"/>
      <c r="W355" s="10"/>
      <c r="X355" s="10"/>
      <c r="Y355" s="10"/>
      <c r="Z355" s="10"/>
    </row>
    <row r="356" spans="1:26" ht="12.75" customHeight="1" x14ac:dyDescent="0.2">
      <c r="A356" s="49"/>
      <c r="B356" s="13"/>
      <c r="C356" s="10"/>
      <c r="D356" s="10"/>
      <c r="E356" s="10"/>
      <c r="F356" s="10"/>
      <c r="G356" s="10"/>
      <c r="H356" s="10"/>
      <c r="I356" s="10"/>
      <c r="J356" s="10"/>
      <c r="K356" s="11"/>
      <c r="L356" s="10"/>
      <c r="M356" s="10"/>
      <c r="N356" s="10"/>
      <c r="O356" s="10"/>
      <c r="P356" s="10"/>
      <c r="Q356" s="10"/>
      <c r="R356" s="10"/>
      <c r="S356" s="10"/>
      <c r="T356" s="10"/>
      <c r="U356" s="10"/>
      <c r="V356" s="10"/>
      <c r="W356" s="10"/>
      <c r="X356" s="10"/>
      <c r="Y356" s="10"/>
      <c r="Z356" s="10"/>
    </row>
    <row r="357" spans="1:26" ht="12.75" customHeight="1" x14ac:dyDescent="0.2">
      <c r="A357" s="49"/>
      <c r="B357" s="13"/>
      <c r="C357" s="10"/>
      <c r="D357" s="10"/>
      <c r="E357" s="10"/>
      <c r="F357" s="10"/>
      <c r="G357" s="10"/>
      <c r="H357" s="10"/>
      <c r="I357" s="10"/>
      <c r="J357" s="10"/>
      <c r="K357" s="11"/>
      <c r="L357" s="10"/>
      <c r="M357" s="10"/>
      <c r="N357" s="10"/>
      <c r="O357" s="10"/>
      <c r="P357" s="10"/>
      <c r="Q357" s="10"/>
      <c r="R357" s="10"/>
      <c r="S357" s="10"/>
      <c r="T357" s="10"/>
      <c r="U357" s="10"/>
      <c r="V357" s="10"/>
      <c r="W357" s="10"/>
      <c r="X357" s="10"/>
      <c r="Y357" s="10"/>
      <c r="Z357" s="10"/>
    </row>
    <row r="358" spans="1:26" ht="12.75" customHeight="1" x14ac:dyDescent="0.2">
      <c r="A358" s="49"/>
      <c r="B358" s="13"/>
      <c r="C358" s="10"/>
      <c r="D358" s="10"/>
      <c r="E358" s="10"/>
      <c r="F358" s="10"/>
      <c r="G358" s="10"/>
      <c r="H358" s="10"/>
      <c r="I358" s="10"/>
      <c r="J358" s="10"/>
      <c r="K358" s="11"/>
      <c r="L358" s="10"/>
      <c r="M358" s="10"/>
      <c r="N358" s="10"/>
      <c r="O358" s="10"/>
      <c r="P358" s="10"/>
      <c r="Q358" s="10"/>
      <c r="R358" s="10"/>
      <c r="S358" s="10"/>
      <c r="T358" s="10"/>
      <c r="U358" s="10"/>
      <c r="V358" s="10"/>
      <c r="W358" s="10"/>
      <c r="X358" s="10"/>
      <c r="Y358" s="10"/>
      <c r="Z358" s="10"/>
    </row>
    <row r="359" spans="1:26" ht="12.75" customHeight="1" x14ac:dyDescent="0.2">
      <c r="A359" s="49"/>
      <c r="B359" s="13"/>
      <c r="C359" s="10"/>
      <c r="D359" s="10"/>
      <c r="E359" s="10"/>
      <c r="F359" s="10"/>
      <c r="G359" s="10"/>
      <c r="H359" s="10"/>
      <c r="I359" s="10"/>
      <c r="J359" s="10"/>
      <c r="K359" s="11"/>
      <c r="L359" s="10"/>
      <c r="M359" s="10"/>
      <c r="N359" s="10"/>
      <c r="O359" s="10"/>
      <c r="P359" s="10"/>
      <c r="Q359" s="10"/>
      <c r="R359" s="10"/>
      <c r="S359" s="10"/>
      <c r="T359" s="10"/>
      <c r="U359" s="10"/>
      <c r="V359" s="10"/>
      <c r="W359" s="10"/>
      <c r="X359" s="10"/>
      <c r="Y359" s="10"/>
      <c r="Z359" s="10"/>
    </row>
    <row r="360" spans="1:26" ht="12.75" customHeight="1" x14ac:dyDescent="0.2">
      <c r="A360" s="49"/>
      <c r="B360" s="13"/>
      <c r="C360" s="10"/>
      <c r="D360" s="10"/>
      <c r="E360" s="10"/>
      <c r="F360" s="10"/>
      <c r="G360" s="10"/>
      <c r="H360" s="10"/>
      <c r="I360" s="10"/>
      <c r="J360" s="10"/>
      <c r="K360" s="11"/>
      <c r="L360" s="10"/>
      <c r="M360" s="10"/>
      <c r="N360" s="10"/>
      <c r="O360" s="10"/>
      <c r="P360" s="10"/>
      <c r="Q360" s="10"/>
      <c r="R360" s="10"/>
      <c r="S360" s="10"/>
      <c r="T360" s="10"/>
      <c r="U360" s="10"/>
      <c r="V360" s="10"/>
      <c r="W360" s="10"/>
      <c r="X360" s="10"/>
      <c r="Y360" s="10"/>
      <c r="Z360" s="10"/>
    </row>
    <row r="361" spans="1:26" ht="12.75" customHeight="1" x14ac:dyDescent="0.2">
      <c r="A361" s="49"/>
      <c r="B361" s="13"/>
      <c r="C361" s="10"/>
      <c r="D361" s="10"/>
      <c r="E361" s="10"/>
      <c r="F361" s="10"/>
      <c r="G361" s="10"/>
      <c r="H361" s="10"/>
      <c r="I361" s="10"/>
      <c r="J361" s="10"/>
      <c r="K361" s="11"/>
      <c r="L361" s="10"/>
      <c r="M361" s="10"/>
      <c r="N361" s="10"/>
      <c r="O361" s="10"/>
      <c r="P361" s="10"/>
      <c r="Q361" s="10"/>
      <c r="R361" s="10"/>
      <c r="S361" s="10"/>
      <c r="T361" s="10"/>
      <c r="U361" s="10"/>
      <c r="V361" s="10"/>
      <c r="W361" s="10"/>
      <c r="X361" s="10"/>
      <c r="Y361" s="10"/>
      <c r="Z361" s="10"/>
    </row>
    <row r="362" spans="1:26" ht="12.75" customHeight="1" x14ac:dyDescent="0.2">
      <c r="A362" s="49"/>
      <c r="B362" s="13"/>
      <c r="C362" s="10"/>
      <c r="D362" s="10"/>
      <c r="E362" s="10"/>
      <c r="F362" s="10"/>
      <c r="G362" s="10"/>
      <c r="H362" s="10"/>
      <c r="I362" s="10"/>
      <c r="J362" s="10"/>
      <c r="K362" s="11"/>
      <c r="L362" s="10"/>
      <c r="M362" s="10"/>
      <c r="N362" s="10"/>
      <c r="O362" s="10"/>
      <c r="P362" s="10"/>
      <c r="Q362" s="10"/>
      <c r="R362" s="10"/>
      <c r="S362" s="10"/>
      <c r="T362" s="10"/>
      <c r="U362" s="10"/>
      <c r="V362" s="10"/>
      <c r="W362" s="10"/>
      <c r="X362" s="10"/>
      <c r="Y362" s="10"/>
      <c r="Z362" s="10"/>
    </row>
    <row r="363" spans="1:26" ht="12.75" customHeight="1" x14ac:dyDescent="0.2">
      <c r="A363" s="49"/>
      <c r="B363" s="13"/>
      <c r="C363" s="10"/>
      <c r="D363" s="10"/>
      <c r="E363" s="10"/>
      <c r="F363" s="10"/>
      <c r="G363" s="10"/>
      <c r="H363" s="10"/>
      <c r="I363" s="10"/>
      <c r="J363" s="10"/>
      <c r="K363" s="11"/>
      <c r="L363" s="10"/>
      <c r="M363" s="10"/>
      <c r="N363" s="10"/>
      <c r="O363" s="10"/>
      <c r="P363" s="10"/>
      <c r="Q363" s="10"/>
      <c r="R363" s="10"/>
      <c r="S363" s="10"/>
      <c r="T363" s="10"/>
      <c r="U363" s="10"/>
      <c r="V363" s="10"/>
      <c r="W363" s="10"/>
      <c r="X363" s="10"/>
      <c r="Y363" s="10"/>
      <c r="Z363" s="10"/>
    </row>
    <row r="364" spans="1:26" ht="12.75" customHeight="1" x14ac:dyDescent="0.2">
      <c r="A364" s="49"/>
      <c r="B364" s="13"/>
      <c r="C364" s="10"/>
      <c r="D364" s="10"/>
      <c r="E364" s="10"/>
      <c r="F364" s="10"/>
      <c r="G364" s="10"/>
      <c r="H364" s="10"/>
      <c r="I364" s="10"/>
      <c r="J364" s="10"/>
      <c r="K364" s="11"/>
      <c r="L364" s="10"/>
      <c r="M364" s="10"/>
      <c r="N364" s="10"/>
      <c r="O364" s="10"/>
      <c r="P364" s="10"/>
      <c r="Q364" s="10"/>
      <c r="R364" s="10"/>
      <c r="S364" s="10"/>
      <c r="T364" s="10"/>
      <c r="U364" s="10"/>
      <c r="V364" s="10"/>
      <c r="W364" s="10"/>
      <c r="X364" s="10"/>
      <c r="Y364" s="10"/>
      <c r="Z364" s="10"/>
    </row>
    <row r="365" spans="1:26" ht="12.75" customHeight="1" x14ac:dyDescent="0.2">
      <c r="A365" s="49"/>
      <c r="B365" s="13"/>
      <c r="C365" s="10"/>
      <c r="D365" s="10"/>
      <c r="E365" s="10"/>
      <c r="F365" s="10"/>
      <c r="G365" s="10"/>
      <c r="H365" s="10"/>
      <c r="I365" s="10"/>
      <c r="J365" s="10"/>
      <c r="K365" s="11"/>
      <c r="L365" s="10"/>
      <c r="M365" s="10"/>
      <c r="N365" s="10"/>
      <c r="O365" s="10"/>
      <c r="P365" s="10"/>
      <c r="Q365" s="10"/>
      <c r="R365" s="10"/>
      <c r="S365" s="10"/>
      <c r="T365" s="10"/>
      <c r="U365" s="10"/>
      <c r="V365" s="10"/>
      <c r="W365" s="10"/>
      <c r="X365" s="10"/>
      <c r="Y365" s="10"/>
      <c r="Z365" s="10"/>
    </row>
    <row r="366" spans="1:26" ht="12.75" customHeight="1" x14ac:dyDescent="0.2">
      <c r="A366" s="49"/>
      <c r="B366" s="13"/>
      <c r="C366" s="10"/>
      <c r="D366" s="10"/>
      <c r="E366" s="10"/>
      <c r="F366" s="10"/>
      <c r="G366" s="10"/>
      <c r="H366" s="10"/>
      <c r="I366" s="10"/>
      <c r="J366" s="10"/>
      <c r="K366" s="11"/>
      <c r="L366" s="10"/>
      <c r="M366" s="10"/>
      <c r="N366" s="10"/>
      <c r="O366" s="10"/>
      <c r="P366" s="10"/>
      <c r="Q366" s="10"/>
      <c r="R366" s="10"/>
      <c r="S366" s="10"/>
      <c r="T366" s="10"/>
      <c r="U366" s="10"/>
      <c r="V366" s="10"/>
      <c r="W366" s="10"/>
      <c r="X366" s="10"/>
      <c r="Y366" s="10"/>
      <c r="Z366" s="10"/>
    </row>
    <row r="367" spans="1:26" ht="12.75" customHeight="1" x14ac:dyDescent="0.2">
      <c r="A367" s="49"/>
      <c r="B367" s="13"/>
      <c r="C367" s="10"/>
      <c r="D367" s="10"/>
      <c r="E367" s="10"/>
      <c r="F367" s="10"/>
      <c r="G367" s="10"/>
      <c r="H367" s="10"/>
      <c r="I367" s="10"/>
      <c r="J367" s="10"/>
      <c r="K367" s="11"/>
      <c r="L367" s="10"/>
      <c r="M367" s="10"/>
      <c r="N367" s="10"/>
      <c r="O367" s="10"/>
      <c r="P367" s="10"/>
      <c r="Q367" s="10"/>
      <c r="R367" s="10"/>
      <c r="S367" s="10"/>
      <c r="T367" s="10"/>
      <c r="U367" s="10"/>
      <c r="V367" s="10"/>
      <c r="W367" s="10"/>
      <c r="X367" s="10"/>
      <c r="Y367" s="10"/>
      <c r="Z367" s="10"/>
    </row>
    <row r="368" spans="1:26" ht="12.75" customHeight="1" x14ac:dyDescent="0.2">
      <c r="A368" s="49"/>
      <c r="B368" s="13"/>
      <c r="C368" s="10"/>
      <c r="D368" s="10"/>
      <c r="E368" s="10"/>
      <c r="F368" s="10"/>
      <c r="G368" s="10"/>
      <c r="H368" s="10"/>
      <c r="I368" s="10"/>
      <c r="J368" s="10"/>
      <c r="K368" s="11"/>
      <c r="L368" s="10"/>
      <c r="M368" s="10"/>
      <c r="N368" s="10"/>
      <c r="O368" s="10"/>
      <c r="P368" s="10"/>
      <c r="Q368" s="10"/>
      <c r="R368" s="10"/>
      <c r="S368" s="10"/>
      <c r="T368" s="10"/>
      <c r="U368" s="10"/>
      <c r="V368" s="10"/>
      <c r="W368" s="10"/>
      <c r="X368" s="10"/>
      <c r="Y368" s="10"/>
      <c r="Z368" s="10"/>
    </row>
    <row r="369" spans="1:26" ht="12.75" customHeight="1" x14ac:dyDescent="0.2">
      <c r="A369" s="49"/>
      <c r="B369" s="13"/>
      <c r="C369" s="10"/>
      <c r="D369" s="10"/>
      <c r="E369" s="10"/>
      <c r="F369" s="10"/>
      <c r="G369" s="10"/>
      <c r="H369" s="10"/>
      <c r="I369" s="10"/>
      <c r="J369" s="10"/>
      <c r="K369" s="11"/>
      <c r="L369" s="10"/>
      <c r="M369" s="10"/>
      <c r="N369" s="10"/>
      <c r="O369" s="10"/>
      <c r="P369" s="10"/>
      <c r="Q369" s="10"/>
      <c r="R369" s="10"/>
      <c r="S369" s="10"/>
      <c r="T369" s="10"/>
      <c r="U369" s="10"/>
      <c r="V369" s="10"/>
      <c r="W369" s="10"/>
      <c r="X369" s="10"/>
      <c r="Y369" s="10"/>
      <c r="Z369" s="10"/>
    </row>
    <row r="370" spans="1:26" ht="12.75" customHeight="1" x14ac:dyDescent="0.2">
      <c r="A370" s="49"/>
      <c r="B370" s="13"/>
      <c r="C370" s="10"/>
      <c r="D370" s="10"/>
      <c r="E370" s="10"/>
      <c r="F370" s="10"/>
      <c r="G370" s="10"/>
      <c r="H370" s="10"/>
      <c r="I370" s="10"/>
      <c r="J370" s="10"/>
      <c r="K370" s="11"/>
      <c r="L370" s="10"/>
      <c r="M370" s="10"/>
      <c r="N370" s="10"/>
      <c r="O370" s="10"/>
      <c r="P370" s="10"/>
      <c r="Q370" s="10"/>
      <c r="R370" s="10"/>
      <c r="S370" s="10"/>
      <c r="T370" s="10"/>
      <c r="U370" s="10"/>
      <c r="V370" s="10"/>
      <c r="W370" s="10"/>
      <c r="X370" s="10"/>
      <c r="Y370" s="10"/>
      <c r="Z370" s="10"/>
    </row>
    <row r="371" spans="1:26" ht="12.75" customHeight="1" x14ac:dyDescent="0.2">
      <c r="A371" s="49"/>
      <c r="B371" s="13"/>
      <c r="C371" s="10"/>
      <c r="D371" s="10"/>
      <c r="E371" s="10"/>
      <c r="F371" s="10"/>
      <c r="G371" s="10"/>
      <c r="H371" s="10"/>
      <c r="I371" s="10"/>
      <c r="J371" s="10"/>
      <c r="K371" s="11"/>
      <c r="L371" s="10"/>
      <c r="M371" s="10"/>
      <c r="N371" s="10"/>
      <c r="O371" s="10"/>
      <c r="P371" s="10"/>
      <c r="Q371" s="10"/>
      <c r="R371" s="10"/>
      <c r="S371" s="10"/>
      <c r="T371" s="10"/>
      <c r="U371" s="10"/>
      <c r="V371" s="10"/>
      <c r="W371" s="10"/>
      <c r="X371" s="10"/>
      <c r="Y371" s="10"/>
      <c r="Z371" s="10"/>
    </row>
    <row r="372" spans="1:26" ht="12.75" customHeight="1" x14ac:dyDescent="0.2">
      <c r="A372" s="49"/>
      <c r="B372" s="13"/>
      <c r="C372" s="10"/>
      <c r="D372" s="10"/>
      <c r="E372" s="10"/>
      <c r="F372" s="10"/>
      <c r="G372" s="10"/>
      <c r="H372" s="10"/>
      <c r="I372" s="10"/>
      <c r="J372" s="10"/>
      <c r="K372" s="11"/>
      <c r="L372" s="10"/>
      <c r="M372" s="10"/>
      <c r="N372" s="10"/>
      <c r="O372" s="10"/>
      <c r="P372" s="10"/>
      <c r="Q372" s="10"/>
      <c r="R372" s="10"/>
      <c r="S372" s="10"/>
      <c r="T372" s="10"/>
      <c r="U372" s="10"/>
      <c r="V372" s="10"/>
      <c r="W372" s="10"/>
      <c r="X372" s="10"/>
      <c r="Y372" s="10"/>
      <c r="Z372" s="10"/>
    </row>
    <row r="373" spans="1:26" ht="12.75" customHeight="1" x14ac:dyDescent="0.2">
      <c r="A373" s="49"/>
      <c r="B373" s="13"/>
      <c r="C373" s="10"/>
      <c r="D373" s="10"/>
      <c r="E373" s="10"/>
      <c r="F373" s="10"/>
      <c r="G373" s="10"/>
      <c r="H373" s="10"/>
      <c r="I373" s="10"/>
      <c r="J373" s="10"/>
      <c r="K373" s="11"/>
      <c r="L373" s="10"/>
      <c r="M373" s="10"/>
      <c r="N373" s="10"/>
      <c r="O373" s="10"/>
      <c r="P373" s="10"/>
      <c r="Q373" s="10"/>
      <c r="R373" s="10"/>
      <c r="S373" s="10"/>
      <c r="T373" s="10"/>
      <c r="U373" s="10"/>
      <c r="V373" s="10"/>
      <c r="W373" s="10"/>
      <c r="X373" s="10"/>
      <c r="Y373" s="10"/>
      <c r="Z373" s="10"/>
    </row>
    <row r="374" spans="1:26" ht="12.75" customHeight="1" x14ac:dyDescent="0.2">
      <c r="A374" s="49"/>
      <c r="B374" s="13"/>
      <c r="C374" s="10"/>
      <c r="D374" s="10"/>
      <c r="E374" s="10"/>
      <c r="F374" s="10"/>
      <c r="G374" s="10"/>
      <c r="H374" s="10"/>
      <c r="I374" s="10"/>
      <c r="J374" s="10"/>
      <c r="K374" s="11"/>
      <c r="L374" s="10"/>
      <c r="M374" s="10"/>
      <c r="N374" s="10"/>
      <c r="O374" s="10"/>
      <c r="P374" s="10"/>
      <c r="Q374" s="10"/>
      <c r="R374" s="10"/>
      <c r="S374" s="10"/>
      <c r="T374" s="10"/>
      <c r="U374" s="10"/>
      <c r="V374" s="10"/>
      <c r="W374" s="10"/>
      <c r="X374" s="10"/>
      <c r="Y374" s="10"/>
      <c r="Z374" s="10"/>
    </row>
    <row r="375" spans="1:26" ht="12.75" customHeight="1" x14ac:dyDescent="0.2">
      <c r="A375" s="49"/>
      <c r="B375" s="13"/>
      <c r="C375" s="10"/>
      <c r="D375" s="10"/>
      <c r="E375" s="10"/>
      <c r="F375" s="10"/>
      <c r="G375" s="10"/>
      <c r="H375" s="10"/>
      <c r="I375" s="10"/>
      <c r="J375" s="10"/>
      <c r="K375" s="11"/>
      <c r="L375" s="10"/>
      <c r="M375" s="10"/>
      <c r="N375" s="10"/>
      <c r="O375" s="10"/>
      <c r="P375" s="10"/>
      <c r="Q375" s="10"/>
      <c r="R375" s="10"/>
      <c r="S375" s="10"/>
      <c r="T375" s="10"/>
      <c r="U375" s="10"/>
      <c r="V375" s="10"/>
      <c r="W375" s="10"/>
      <c r="X375" s="10"/>
      <c r="Y375" s="10"/>
      <c r="Z375" s="10"/>
    </row>
    <row r="376" spans="1:26" ht="12.75" customHeight="1" x14ac:dyDescent="0.2">
      <c r="A376" s="49"/>
      <c r="B376" s="13"/>
      <c r="C376" s="10"/>
      <c r="D376" s="10"/>
      <c r="E376" s="10"/>
      <c r="F376" s="10"/>
      <c r="G376" s="10"/>
      <c r="H376" s="10"/>
      <c r="I376" s="10"/>
      <c r="J376" s="10"/>
      <c r="K376" s="11"/>
      <c r="L376" s="10"/>
      <c r="M376" s="10"/>
      <c r="N376" s="10"/>
      <c r="O376" s="10"/>
      <c r="P376" s="10"/>
      <c r="Q376" s="10"/>
      <c r="R376" s="10"/>
      <c r="S376" s="10"/>
      <c r="T376" s="10"/>
      <c r="U376" s="10"/>
      <c r="V376" s="10"/>
      <c r="W376" s="10"/>
      <c r="X376" s="10"/>
      <c r="Y376" s="10"/>
      <c r="Z376" s="10"/>
    </row>
    <row r="377" spans="1:26" ht="12.75" customHeight="1" x14ac:dyDescent="0.2">
      <c r="A377" s="49"/>
      <c r="B377" s="13"/>
      <c r="C377" s="10"/>
      <c r="D377" s="10"/>
      <c r="E377" s="10"/>
      <c r="F377" s="10"/>
      <c r="G377" s="10"/>
      <c r="H377" s="10"/>
      <c r="I377" s="10"/>
      <c r="J377" s="10"/>
      <c r="K377" s="11"/>
      <c r="L377" s="10"/>
      <c r="M377" s="10"/>
      <c r="N377" s="10"/>
      <c r="O377" s="10"/>
      <c r="P377" s="10"/>
      <c r="Q377" s="10"/>
      <c r="R377" s="10"/>
      <c r="S377" s="10"/>
      <c r="T377" s="10"/>
      <c r="U377" s="10"/>
      <c r="V377" s="10"/>
      <c r="W377" s="10"/>
      <c r="X377" s="10"/>
      <c r="Y377" s="10"/>
      <c r="Z377" s="10"/>
    </row>
    <row r="378" spans="1:26" ht="12.75" customHeight="1" x14ac:dyDescent="0.2">
      <c r="A378" s="49"/>
      <c r="B378" s="13"/>
      <c r="C378" s="10"/>
      <c r="D378" s="10"/>
      <c r="E378" s="10"/>
      <c r="F378" s="10"/>
      <c r="G378" s="10"/>
      <c r="H378" s="10"/>
      <c r="I378" s="10"/>
      <c r="J378" s="10"/>
      <c r="K378" s="11"/>
      <c r="L378" s="10"/>
      <c r="M378" s="10"/>
      <c r="N378" s="10"/>
      <c r="O378" s="10"/>
      <c r="P378" s="10"/>
      <c r="Q378" s="10"/>
      <c r="R378" s="10"/>
      <c r="S378" s="10"/>
      <c r="T378" s="10"/>
      <c r="U378" s="10"/>
      <c r="V378" s="10"/>
      <c r="W378" s="10"/>
      <c r="X378" s="10"/>
      <c r="Y378" s="10"/>
      <c r="Z378" s="10"/>
    </row>
    <row r="379" spans="1:26" ht="12.75" customHeight="1" x14ac:dyDescent="0.2">
      <c r="A379" s="49"/>
      <c r="B379" s="13"/>
      <c r="C379" s="10"/>
      <c r="D379" s="10"/>
      <c r="E379" s="10"/>
      <c r="F379" s="10"/>
      <c r="G379" s="10"/>
      <c r="H379" s="10"/>
      <c r="I379" s="10"/>
      <c r="J379" s="10"/>
      <c r="K379" s="11"/>
      <c r="L379" s="10"/>
      <c r="M379" s="10"/>
      <c r="N379" s="10"/>
      <c r="O379" s="10"/>
      <c r="P379" s="10"/>
      <c r="Q379" s="10"/>
      <c r="R379" s="10"/>
      <c r="S379" s="10"/>
      <c r="T379" s="10"/>
      <c r="U379" s="10"/>
      <c r="V379" s="10"/>
      <c r="W379" s="10"/>
      <c r="X379" s="10"/>
      <c r="Y379" s="10"/>
      <c r="Z379" s="10"/>
    </row>
    <row r="380" spans="1:26" ht="12.75" customHeight="1" x14ac:dyDescent="0.2">
      <c r="A380" s="49"/>
      <c r="B380" s="13"/>
      <c r="C380" s="10"/>
      <c r="D380" s="10"/>
      <c r="E380" s="10"/>
      <c r="F380" s="10"/>
      <c r="G380" s="10"/>
      <c r="H380" s="10"/>
      <c r="I380" s="10"/>
      <c r="J380" s="10"/>
      <c r="K380" s="11"/>
      <c r="L380" s="10"/>
      <c r="M380" s="10"/>
      <c r="N380" s="10"/>
      <c r="O380" s="10"/>
      <c r="P380" s="10"/>
      <c r="Q380" s="10"/>
      <c r="R380" s="10"/>
      <c r="S380" s="10"/>
      <c r="T380" s="10"/>
      <c r="U380" s="10"/>
      <c r="V380" s="10"/>
      <c r="W380" s="10"/>
      <c r="X380" s="10"/>
      <c r="Y380" s="10"/>
      <c r="Z380" s="10"/>
    </row>
    <row r="381" spans="1:26" ht="12.75" customHeight="1" x14ac:dyDescent="0.2">
      <c r="A381" s="49"/>
      <c r="B381" s="13"/>
      <c r="C381" s="10"/>
      <c r="D381" s="10"/>
      <c r="E381" s="10"/>
      <c r="F381" s="10"/>
      <c r="G381" s="10"/>
      <c r="H381" s="10"/>
      <c r="I381" s="10"/>
      <c r="J381" s="10"/>
      <c r="K381" s="11"/>
      <c r="L381" s="10"/>
      <c r="M381" s="10"/>
      <c r="N381" s="10"/>
      <c r="O381" s="10"/>
      <c r="P381" s="10"/>
      <c r="Q381" s="10"/>
      <c r="R381" s="10"/>
      <c r="S381" s="10"/>
      <c r="T381" s="10"/>
      <c r="U381" s="10"/>
      <c r="V381" s="10"/>
      <c r="W381" s="10"/>
      <c r="X381" s="10"/>
      <c r="Y381" s="10"/>
      <c r="Z381" s="10"/>
    </row>
    <row r="382" spans="1:26" ht="12.75" customHeight="1" x14ac:dyDescent="0.2">
      <c r="A382" s="49"/>
      <c r="B382" s="13"/>
      <c r="C382" s="10"/>
      <c r="D382" s="10"/>
      <c r="E382" s="10"/>
      <c r="F382" s="10"/>
      <c r="G382" s="10"/>
      <c r="H382" s="10"/>
      <c r="I382" s="10"/>
      <c r="J382" s="10"/>
      <c r="K382" s="11"/>
      <c r="L382" s="10"/>
      <c r="M382" s="10"/>
      <c r="N382" s="10"/>
      <c r="O382" s="10"/>
      <c r="P382" s="10"/>
      <c r="Q382" s="10"/>
      <c r="R382" s="10"/>
      <c r="S382" s="10"/>
      <c r="T382" s="10"/>
      <c r="U382" s="10"/>
      <c r="V382" s="10"/>
      <c r="W382" s="10"/>
      <c r="X382" s="10"/>
      <c r="Y382" s="10"/>
      <c r="Z382" s="10"/>
    </row>
    <row r="383" spans="1:26" ht="12.75" customHeight="1" x14ac:dyDescent="0.2">
      <c r="A383" s="49"/>
      <c r="B383" s="13"/>
      <c r="C383" s="10"/>
      <c r="D383" s="10"/>
      <c r="E383" s="10"/>
      <c r="F383" s="10"/>
      <c r="G383" s="10"/>
      <c r="H383" s="10"/>
      <c r="I383" s="10"/>
      <c r="J383" s="10"/>
      <c r="K383" s="11"/>
      <c r="L383" s="10"/>
      <c r="M383" s="10"/>
      <c r="N383" s="10"/>
      <c r="O383" s="10"/>
      <c r="P383" s="10"/>
      <c r="Q383" s="10"/>
      <c r="R383" s="10"/>
      <c r="S383" s="10"/>
      <c r="T383" s="10"/>
      <c r="U383" s="10"/>
      <c r="V383" s="10"/>
      <c r="W383" s="10"/>
      <c r="X383" s="10"/>
      <c r="Y383" s="10"/>
      <c r="Z383" s="10"/>
    </row>
    <row r="384" spans="1:26" ht="12.75" customHeight="1" x14ac:dyDescent="0.2">
      <c r="A384" s="49"/>
      <c r="B384" s="13"/>
      <c r="C384" s="10"/>
      <c r="D384" s="10"/>
      <c r="E384" s="10"/>
      <c r="F384" s="10"/>
      <c r="G384" s="10"/>
      <c r="H384" s="10"/>
      <c r="I384" s="10"/>
      <c r="J384" s="10"/>
      <c r="K384" s="11"/>
      <c r="L384" s="10"/>
      <c r="M384" s="10"/>
      <c r="N384" s="10"/>
      <c r="O384" s="10"/>
      <c r="P384" s="10"/>
      <c r="Q384" s="10"/>
      <c r="R384" s="10"/>
      <c r="S384" s="10"/>
      <c r="T384" s="10"/>
      <c r="U384" s="10"/>
      <c r="V384" s="10"/>
      <c r="W384" s="10"/>
      <c r="X384" s="10"/>
      <c r="Y384" s="10"/>
      <c r="Z384" s="10"/>
    </row>
    <row r="385" spans="1:26" ht="12.75" customHeight="1" x14ac:dyDescent="0.2">
      <c r="A385" s="49"/>
      <c r="B385" s="13"/>
      <c r="C385" s="10"/>
      <c r="D385" s="10"/>
      <c r="E385" s="10"/>
      <c r="F385" s="10"/>
      <c r="G385" s="10"/>
      <c r="H385" s="10"/>
      <c r="I385" s="10"/>
      <c r="J385" s="10"/>
      <c r="K385" s="11"/>
      <c r="L385" s="10"/>
      <c r="M385" s="10"/>
      <c r="N385" s="10"/>
      <c r="O385" s="10"/>
      <c r="P385" s="10"/>
      <c r="Q385" s="10"/>
      <c r="R385" s="10"/>
      <c r="S385" s="10"/>
      <c r="T385" s="10"/>
      <c r="U385" s="10"/>
      <c r="V385" s="10"/>
      <c r="W385" s="10"/>
      <c r="X385" s="10"/>
      <c r="Y385" s="10"/>
      <c r="Z385" s="10"/>
    </row>
    <row r="386" spans="1:26" ht="12.75" customHeight="1" x14ac:dyDescent="0.2">
      <c r="A386" s="49"/>
      <c r="B386" s="13"/>
      <c r="C386" s="10"/>
      <c r="D386" s="10"/>
      <c r="E386" s="10"/>
      <c r="F386" s="10"/>
      <c r="G386" s="10"/>
      <c r="H386" s="10"/>
      <c r="I386" s="10"/>
      <c r="J386" s="10"/>
      <c r="K386" s="11"/>
      <c r="L386" s="10"/>
      <c r="M386" s="10"/>
      <c r="N386" s="10"/>
      <c r="O386" s="10"/>
      <c r="P386" s="10"/>
      <c r="Q386" s="10"/>
      <c r="R386" s="10"/>
      <c r="S386" s="10"/>
      <c r="T386" s="10"/>
      <c r="U386" s="10"/>
      <c r="V386" s="10"/>
      <c r="W386" s="10"/>
      <c r="X386" s="10"/>
      <c r="Y386" s="10"/>
      <c r="Z386" s="10"/>
    </row>
    <row r="387" spans="1:26" ht="12.75" customHeight="1" x14ac:dyDescent="0.2">
      <c r="A387" s="49"/>
      <c r="B387" s="13"/>
      <c r="C387" s="10"/>
      <c r="D387" s="10"/>
      <c r="E387" s="10"/>
      <c r="F387" s="10"/>
      <c r="G387" s="10"/>
      <c r="H387" s="10"/>
      <c r="I387" s="10"/>
      <c r="J387" s="10"/>
      <c r="K387" s="11"/>
      <c r="L387" s="10"/>
      <c r="M387" s="10"/>
      <c r="N387" s="10"/>
      <c r="O387" s="10"/>
      <c r="P387" s="10"/>
      <c r="Q387" s="10"/>
      <c r="R387" s="10"/>
      <c r="S387" s="10"/>
      <c r="T387" s="10"/>
      <c r="U387" s="10"/>
      <c r="V387" s="10"/>
      <c r="W387" s="10"/>
      <c r="X387" s="10"/>
      <c r="Y387" s="10"/>
      <c r="Z387" s="10"/>
    </row>
    <row r="388" spans="1:26" ht="12.75" customHeight="1" x14ac:dyDescent="0.2">
      <c r="A388" s="49"/>
      <c r="B388" s="13"/>
      <c r="C388" s="10"/>
      <c r="D388" s="10"/>
      <c r="E388" s="10"/>
      <c r="F388" s="10"/>
      <c r="G388" s="10"/>
      <c r="H388" s="10"/>
      <c r="I388" s="10"/>
      <c r="J388" s="10"/>
      <c r="K388" s="11"/>
      <c r="L388" s="10"/>
      <c r="M388" s="10"/>
      <c r="N388" s="10"/>
      <c r="O388" s="10"/>
      <c r="P388" s="10"/>
      <c r="Q388" s="10"/>
      <c r="R388" s="10"/>
      <c r="S388" s="10"/>
      <c r="T388" s="10"/>
      <c r="U388" s="10"/>
      <c r="V388" s="10"/>
      <c r="W388" s="10"/>
      <c r="X388" s="10"/>
      <c r="Y388" s="10"/>
      <c r="Z388" s="10"/>
    </row>
    <row r="389" spans="1:26" ht="12.75" customHeight="1" x14ac:dyDescent="0.2">
      <c r="A389" s="49"/>
      <c r="B389" s="13"/>
      <c r="C389" s="10"/>
      <c r="D389" s="10"/>
      <c r="E389" s="10"/>
      <c r="F389" s="10"/>
      <c r="G389" s="10"/>
      <c r="H389" s="10"/>
      <c r="I389" s="10"/>
      <c r="J389" s="10"/>
      <c r="K389" s="11"/>
      <c r="L389" s="10"/>
      <c r="M389" s="10"/>
      <c r="N389" s="10"/>
      <c r="O389" s="10"/>
      <c r="P389" s="10"/>
      <c r="Q389" s="10"/>
      <c r="R389" s="10"/>
      <c r="S389" s="10"/>
      <c r="T389" s="10"/>
      <c r="U389" s="10"/>
      <c r="V389" s="10"/>
      <c r="W389" s="10"/>
      <c r="X389" s="10"/>
      <c r="Y389" s="10"/>
      <c r="Z389" s="10"/>
    </row>
    <row r="390" spans="1:26" ht="12.75" customHeight="1" x14ac:dyDescent="0.2">
      <c r="A390" s="49"/>
      <c r="B390" s="13"/>
      <c r="C390" s="10"/>
      <c r="D390" s="10"/>
      <c r="E390" s="10"/>
      <c r="F390" s="10"/>
      <c r="G390" s="10"/>
      <c r="H390" s="10"/>
      <c r="I390" s="10"/>
      <c r="J390" s="10"/>
      <c r="K390" s="11"/>
      <c r="L390" s="10"/>
      <c r="M390" s="10"/>
      <c r="N390" s="10"/>
      <c r="O390" s="10"/>
      <c r="P390" s="10"/>
      <c r="Q390" s="10"/>
      <c r="R390" s="10"/>
      <c r="S390" s="10"/>
      <c r="T390" s="10"/>
      <c r="U390" s="10"/>
      <c r="V390" s="10"/>
      <c r="W390" s="10"/>
      <c r="X390" s="10"/>
      <c r="Y390" s="10"/>
      <c r="Z390" s="10"/>
    </row>
    <row r="391" spans="1:26" ht="12.75" customHeight="1" x14ac:dyDescent="0.2">
      <c r="A391" s="49"/>
      <c r="B391" s="13"/>
      <c r="C391" s="10"/>
      <c r="D391" s="10"/>
      <c r="E391" s="10"/>
      <c r="F391" s="10"/>
      <c r="G391" s="10"/>
      <c r="H391" s="10"/>
      <c r="I391" s="10"/>
      <c r="J391" s="10"/>
      <c r="K391" s="11"/>
      <c r="L391" s="10"/>
      <c r="M391" s="10"/>
      <c r="N391" s="10"/>
      <c r="O391" s="10"/>
      <c r="P391" s="10"/>
      <c r="Q391" s="10"/>
      <c r="R391" s="10"/>
      <c r="S391" s="10"/>
      <c r="T391" s="10"/>
      <c r="U391" s="10"/>
      <c r="V391" s="10"/>
      <c r="W391" s="10"/>
      <c r="X391" s="10"/>
      <c r="Y391" s="10"/>
      <c r="Z391" s="10"/>
    </row>
    <row r="392" spans="1:26" ht="12.75" customHeight="1" x14ac:dyDescent="0.2">
      <c r="A392" s="49"/>
      <c r="B392" s="13"/>
      <c r="C392" s="10"/>
      <c r="D392" s="10"/>
      <c r="E392" s="10"/>
      <c r="F392" s="10"/>
      <c r="G392" s="10"/>
      <c r="H392" s="10"/>
      <c r="I392" s="10"/>
      <c r="J392" s="10"/>
      <c r="K392" s="11"/>
      <c r="L392" s="10"/>
      <c r="M392" s="10"/>
      <c r="N392" s="10"/>
      <c r="O392" s="10"/>
      <c r="P392" s="10"/>
      <c r="Q392" s="10"/>
      <c r="R392" s="10"/>
      <c r="S392" s="10"/>
      <c r="T392" s="10"/>
      <c r="U392" s="10"/>
      <c r="V392" s="10"/>
      <c r="W392" s="10"/>
      <c r="X392" s="10"/>
      <c r="Y392" s="10"/>
      <c r="Z392" s="10"/>
    </row>
    <row r="393" spans="1:26" ht="12.75" customHeight="1" x14ac:dyDescent="0.2">
      <c r="A393" s="49"/>
      <c r="B393" s="13"/>
      <c r="C393" s="10"/>
      <c r="D393" s="10"/>
      <c r="E393" s="10"/>
      <c r="F393" s="10"/>
      <c r="G393" s="10"/>
      <c r="H393" s="10"/>
      <c r="I393" s="10"/>
      <c r="J393" s="10"/>
      <c r="K393" s="11"/>
      <c r="L393" s="10"/>
      <c r="M393" s="10"/>
      <c r="N393" s="10"/>
      <c r="O393" s="10"/>
      <c r="P393" s="10"/>
      <c r="Q393" s="10"/>
      <c r="R393" s="10"/>
      <c r="S393" s="10"/>
      <c r="T393" s="10"/>
      <c r="U393" s="10"/>
      <c r="V393" s="10"/>
      <c r="W393" s="10"/>
      <c r="X393" s="10"/>
      <c r="Y393" s="10"/>
      <c r="Z393" s="10"/>
    </row>
    <row r="394" spans="1:26" ht="12.75" customHeight="1" x14ac:dyDescent="0.2">
      <c r="A394" s="49"/>
      <c r="B394" s="13"/>
      <c r="C394" s="10"/>
      <c r="D394" s="10"/>
      <c r="E394" s="10"/>
      <c r="F394" s="10"/>
      <c r="G394" s="10"/>
      <c r="H394" s="10"/>
      <c r="I394" s="10"/>
      <c r="J394" s="10"/>
      <c r="K394" s="11"/>
      <c r="L394" s="10"/>
      <c r="M394" s="10"/>
      <c r="N394" s="10"/>
      <c r="O394" s="10"/>
      <c r="P394" s="10"/>
      <c r="Q394" s="10"/>
      <c r="R394" s="10"/>
      <c r="S394" s="10"/>
      <c r="T394" s="10"/>
      <c r="U394" s="10"/>
      <c r="V394" s="10"/>
      <c r="W394" s="10"/>
      <c r="X394" s="10"/>
      <c r="Y394" s="10"/>
      <c r="Z394" s="10"/>
    </row>
    <row r="395" spans="1:26" ht="12.75" customHeight="1" x14ac:dyDescent="0.2">
      <c r="A395" s="49"/>
      <c r="B395" s="13"/>
      <c r="C395" s="10"/>
      <c r="D395" s="10"/>
      <c r="E395" s="10"/>
      <c r="F395" s="10"/>
      <c r="G395" s="10"/>
      <c r="H395" s="10"/>
      <c r="I395" s="10"/>
      <c r="J395" s="10"/>
      <c r="K395" s="11"/>
      <c r="L395" s="10"/>
      <c r="M395" s="10"/>
      <c r="N395" s="10"/>
      <c r="O395" s="10"/>
      <c r="P395" s="10"/>
      <c r="Q395" s="10"/>
      <c r="R395" s="10"/>
      <c r="S395" s="10"/>
      <c r="T395" s="10"/>
      <c r="U395" s="10"/>
      <c r="V395" s="10"/>
      <c r="W395" s="10"/>
      <c r="X395" s="10"/>
      <c r="Y395" s="10"/>
      <c r="Z395" s="10"/>
    </row>
    <row r="396" spans="1:26" ht="12.75" customHeight="1" x14ac:dyDescent="0.2">
      <c r="A396" s="49"/>
      <c r="B396" s="13"/>
      <c r="C396" s="10"/>
      <c r="D396" s="10"/>
      <c r="E396" s="10"/>
      <c r="F396" s="10"/>
      <c r="G396" s="10"/>
      <c r="H396" s="10"/>
      <c r="I396" s="10"/>
      <c r="J396" s="10"/>
      <c r="K396" s="11"/>
      <c r="L396" s="10"/>
      <c r="M396" s="10"/>
      <c r="N396" s="10"/>
      <c r="O396" s="10"/>
      <c r="P396" s="10"/>
      <c r="Q396" s="10"/>
      <c r="R396" s="10"/>
      <c r="S396" s="10"/>
      <c r="T396" s="10"/>
      <c r="U396" s="10"/>
      <c r="V396" s="10"/>
      <c r="W396" s="10"/>
      <c r="X396" s="10"/>
      <c r="Y396" s="10"/>
      <c r="Z396" s="10"/>
    </row>
    <row r="397" spans="1:26" ht="12.75" customHeight="1" x14ac:dyDescent="0.2">
      <c r="A397" s="49"/>
      <c r="B397" s="13"/>
      <c r="C397" s="10"/>
      <c r="D397" s="10"/>
      <c r="E397" s="10"/>
      <c r="F397" s="10"/>
      <c r="G397" s="10"/>
      <c r="H397" s="10"/>
      <c r="I397" s="10"/>
      <c r="J397" s="10"/>
      <c r="K397" s="11"/>
      <c r="L397" s="10"/>
      <c r="M397" s="10"/>
      <c r="N397" s="10"/>
      <c r="O397" s="10"/>
      <c r="P397" s="10"/>
      <c r="Q397" s="10"/>
      <c r="R397" s="10"/>
      <c r="S397" s="10"/>
      <c r="T397" s="10"/>
      <c r="U397" s="10"/>
      <c r="V397" s="10"/>
      <c r="W397" s="10"/>
      <c r="X397" s="10"/>
      <c r="Y397" s="10"/>
      <c r="Z397" s="10"/>
    </row>
    <row r="398" spans="1:26" ht="12.75" customHeight="1" x14ac:dyDescent="0.2">
      <c r="A398" s="49"/>
      <c r="B398" s="13"/>
      <c r="C398" s="10"/>
      <c r="D398" s="10"/>
      <c r="E398" s="10"/>
      <c r="F398" s="10"/>
      <c r="G398" s="10"/>
      <c r="H398" s="10"/>
      <c r="I398" s="10"/>
      <c r="J398" s="10"/>
      <c r="K398" s="11"/>
      <c r="L398" s="10"/>
      <c r="M398" s="10"/>
      <c r="N398" s="10"/>
      <c r="O398" s="10"/>
      <c r="P398" s="10"/>
      <c r="Q398" s="10"/>
      <c r="R398" s="10"/>
      <c r="S398" s="10"/>
      <c r="T398" s="10"/>
      <c r="U398" s="10"/>
      <c r="V398" s="10"/>
      <c r="W398" s="10"/>
      <c r="X398" s="10"/>
      <c r="Y398" s="10"/>
      <c r="Z398" s="10"/>
    </row>
    <row r="399" spans="1:26" ht="12.75" customHeight="1" x14ac:dyDescent="0.2">
      <c r="A399" s="49"/>
      <c r="B399" s="13"/>
      <c r="C399" s="10"/>
      <c r="D399" s="10"/>
      <c r="E399" s="10"/>
      <c r="F399" s="10"/>
      <c r="G399" s="10"/>
      <c r="H399" s="10"/>
      <c r="I399" s="10"/>
      <c r="J399" s="10"/>
      <c r="K399" s="11"/>
      <c r="L399" s="10"/>
      <c r="M399" s="10"/>
      <c r="N399" s="10"/>
      <c r="O399" s="10"/>
      <c r="P399" s="10"/>
      <c r="Q399" s="10"/>
      <c r="R399" s="10"/>
      <c r="S399" s="10"/>
      <c r="T399" s="10"/>
      <c r="U399" s="10"/>
      <c r="V399" s="10"/>
      <c r="W399" s="10"/>
      <c r="X399" s="10"/>
      <c r="Y399" s="10"/>
      <c r="Z399" s="10"/>
    </row>
    <row r="400" spans="1:26" ht="12.75" customHeight="1" x14ac:dyDescent="0.2">
      <c r="A400" s="49"/>
      <c r="B400" s="13"/>
      <c r="C400" s="10"/>
      <c r="D400" s="10"/>
      <c r="E400" s="10"/>
      <c r="F400" s="10"/>
      <c r="G400" s="10"/>
      <c r="H400" s="10"/>
      <c r="I400" s="10"/>
      <c r="J400" s="10"/>
      <c r="K400" s="11"/>
      <c r="L400" s="10"/>
      <c r="M400" s="10"/>
      <c r="N400" s="10"/>
      <c r="O400" s="10"/>
      <c r="P400" s="10"/>
      <c r="Q400" s="10"/>
      <c r="R400" s="10"/>
      <c r="S400" s="10"/>
      <c r="T400" s="10"/>
      <c r="U400" s="10"/>
      <c r="V400" s="10"/>
      <c r="W400" s="10"/>
      <c r="X400" s="10"/>
      <c r="Y400" s="10"/>
      <c r="Z400" s="10"/>
    </row>
    <row r="401" spans="1:26" ht="12.75" customHeight="1" x14ac:dyDescent="0.2">
      <c r="A401" s="49"/>
      <c r="B401" s="13"/>
      <c r="C401" s="10"/>
      <c r="D401" s="10"/>
      <c r="E401" s="10"/>
      <c r="F401" s="10"/>
      <c r="G401" s="10"/>
      <c r="H401" s="10"/>
      <c r="I401" s="10"/>
      <c r="J401" s="10"/>
      <c r="K401" s="11"/>
      <c r="L401" s="10"/>
      <c r="M401" s="10"/>
      <c r="N401" s="10"/>
      <c r="O401" s="10"/>
      <c r="P401" s="10"/>
      <c r="Q401" s="10"/>
      <c r="R401" s="10"/>
      <c r="S401" s="10"/>
      <c r="T401" s="10"/>
      <c r="U401" s="10"/>
      <c r="V401" s="10"/>
      <c r="W401" s="10"/>
      <c r="X401" s="10"/>
      <c r="Y401" s="10"/>
      <c r="Z401" s="10"/>
    </row>
    <row r="402" spans="1:26" ht="12.75" customHeight="1" x14ac:dyDescent="0.2">
      <c r="A402" s="49"/>
      <c r="B402" s="13"/>
      <c r="C402" s="10"/>
      <c r="D402" s="10"/>
      <c r="E402" s="10"/>
      <c r="F402" s="10"/>
      <c r="G402" s="10"/>
      <c r="H402" s="10"/>
      <c r="I402" s="10"/>
      <c r="J402" s="10"/>
      <c r="K402" s="11"/>
      <c r="L402" s="10"/>
      <c r="M402" s="10"/>
      <c r="N402" s="10"/>
      <c r="O402" s="10"/>
      <c r="P402" s="10"/>
      <c r="Q402" s="10"/>
      <c r="R402" s="10"/>
      <c r="S402" s="10"/>
      <c r="T402" s="10"/>
      <c r="U402" s="10"/>
      <c r="V402" s="10"/>
      <c r="W402" s="10"/>
      <c r="X402" s="10"/>
      <c r="Y402" s="10"/>
      <c r="Z402" s="10"/>
    </row>
    <row r="403" spans="1:26" ht="12.75" customHeight="1" x14ac:dyDescent="0.2">
      <c r="A403" s="49"/>
      <c r="B403" s="13"/>
      <c r="C403" s="10"/>
      <c r="D403" s="10"/>
      <c r="E403" s="10"/>
      <c r="F403" s="10"/>
      <c r="G403" s="10"/>
      <c r="H403" s="10"/>
      <c r="I403" s="10"/>
      <c r="J403" s="10"/>
      <c r="K403" s="11"/>
      <c r="L403" s="10"/>
      <c r="M403" s="10"/>
      <c r="N403" s="10"/>
      <c r="O403" s="10"/>
      <c r="P403" s="10"/>
      <c r="Q403" s="10"/>
      <c r="R403" s="10"/>
      <c r="S403" s="10"/>
      <c r="T403" s="10"/>
      <c r="U403" s="10"/>
      <c r="V403" s="10"/>
      <c r="W403" s="10"/>
      <c r="X403" s="10"/>
      <c r="Y403" s="10"/>
      <c r="Z403" s="10"/>
    </row>
    <row r="404" spans="1:26" ht="12.75" customHeight="1" x14ac:dyDescent="0.2">
      <c r="A404" s="49"/>
      <c r="B404" s="13"/>
      <c r="C404" s="10"/>
      <c r="D404" s="10"/>
      <c r="E404" s="10"/>
      <c r="F404" s="10"/>
      <c r="G404" s="10"/>
      <c r="H404" s="10"/>
      <c r="I404" s="10"/>
      <c r="J404" s="10"/>
      <c r="K404" s="11"/>
      <c r="L404" s="10"/>
      <c r="M404" s="10"/>
      <c r="N404" s="10"/>
      <c r="O404" s="10"/>
      <c r="P404" s="10"/>
      <c r="Q404" s="10"/>
      <c r="R404" s="10"/>
      <c r="S404" s="10"/>
      <c r="T404" s="10"/>
      <c r="U404" s="10"/>
      <c r="V404" s="10"/>
      <c r="W404" s="10"/>
      <c r="X404" s="10"/>
      <c r="Y404" s="10"/>
      <c r="Z404" s="10"/>
    </row>
    <row r="405" spans="1:26" ht="12.75" customHeight="1" x14ac:dyDescent="0.2">
      <c r="A405" s="49"/>
      <c r="B405" s="13"/>
      <c r="C405" s="10"/>
      <c r="D405" s="10"/>
      <c r="E405" s="10"/>
      <c r="F405" s="10"/>
      <c r="G405" s="10"/>
      <c r="H405" s="10"/>
      <c r="I405" s="10"/>
      <c r="J405" s="10"/>
      <c r="K405" s="11"/>
      <c r="L405" s="10"/>
      <c r="M405" s="10"/>
      <c r="N405" s="10"/>
      <c r="O405" s="10"/>
      <c r="P405" s="10"/>
      <c r="Q405" s="10"/>
      <c r="R405" s="10"/>
      <c r="S405" s="10"/>
      <c r="T405" s="10"/>
      <c r="U405" s="10"/>
      <c r="V405" s="10"/>
      <c r="W405" s="10"/>
      <c r="X405" s="10"/>
      <c r="Y405" s="10"/>
      <c r="Z405" s="10"/>
    </row>
    <row r="406" spans="1:26" ht="12.75" customHeight="1" x14ac:dyDescent="0.2">
      <c r="A406" s="49"/>
      <c r="B406" s="13"/>
      <c r="C406" s="10"/>
      <c r="D406" s="10"/>
      <c r="E406" s="10"/>
      <c r="F406" s="10"/>
      <c r="G406" s="10"/>
      <c r="H406" s="10"/>
      <c r="I406" s="10"/>
      <c r="J406" s="10"/>
      <c r="K406" s="11"/>
      <c r="L406" s="10"/>
      <c r="M406" s="10"/>
      <c r="N406" s="10"/>
      <c r="O406" s="10"/>
      <c r="P406" s="10"/>
      <c r="Q406" s="10"/>
      <c r="R406" s="10"/>
      <c r="S406" s="10"/>
      <c r="T406" s="10"/>
      <c r="U406" s="10"/>
      <c r="V406" s="10"/>
      <c r="W406" s="10"/>
      <c r="X406" s="10"/>
      <c r="Y406" s="10"/>
      <c r="Z406" s="10"/>
    </row>
    <row r="407" spans="1:26" ht="12.75" customHeight="1" x14ac:dyDescent="0.2">
      <c r="A407" s="49"/>
      <c r="B407" s="13"/>
      <c r="C407" s="10"/>
      <c r="D407" s="10"/>
      <c r="E407" s="10"/>
      <c r="F407" s="10"/>
      <c r="G407" s="10"/>
      <c r="H407" s="10"/>
      <c r="I407" s="10"/>
      <c r="J407" s="10"/>
      <c r="K407" s="11"/>
      <c r="L407" s="10"/>
      <c r="M407" s="10"/>
      <c r="N407" s="10"/>
      <c r="O407" s="10"/>
      <c r="P407" s="10"/>
      <c r="Q407" s="10"/>
      <c r="R407" s="10"/>
      <c r="S407" s="10"/>
      <c r="T407" s="10"/>
      <c r="U407" s="10"/>
      <c r="V407" s="10"/>
      <c r="W407" s="10"/>
      <c r="X407" s="10"/>
      <c r="Y407" s="10"/>
      <c r="Z407" s="10"/>
    </row>
    <row r="408" spans="1:26" ht="12.75" customHeight="1" x14ac:dyDescent="0.2">
      <c r="A408" s="49"/>
      <c r="B408" s="13"/>
      <c r="C408" s="10"/>
      <c r="D408" s="10"/>
      <c r="E408" s="10"/>
      <c r="F408" s="10"/>
      <c r="G408" s="10"/>
      <c r="H408" s="10"/>
      <c r="I408" s="10"/>
      <c r="J408" s="10"/>
      <c r="K408" s="11"/>
      <c r="L408" s="10"/>
      <c r="M408" s="10"/>
      <c r="N408" s="10"/>
      <c r="O408" s="10"/>
      <c r="P408" s="10"/>
      <c r="Q408" s="10"/>
      <c r="R408" s="10"/>
      <c r="S408" s="10"/>
      <c r="T408" s="10"/>
      <c r="U408" s="10"/>
      <c r="V408" s="10"/>
      <c r="W408" s="10"/>
      <c r="X408" s="10"/>
      <c r="Y408" s="10"/>
      <c r="Z408" s="10"/>
    </row>
    <row r="409" spans="1:26" ht="12.75" customHeight="1" x14ac:dyDescent="0.2">
      <c r="A409" s="49"/>
      <c r="B409" s="13"/>
      <c r="C409" s="10"/>
      <c r="D409" s="10"/>
      <c r="E409" s="10"/>
      <c r="F409" s="10"/>
      <c r="G409" s="10"/>
      <c r="H409" s="10"/>
      <c r="I409" s="10"/>
      <c r="J409" s="10"/>
      <c r="K409" s="11"/>
      <c r="L409" s="10"/>
      <c r="M409" s="10"/>
      <c r="N409" s="10"/>
      <c r="O409" s="10"/>
      <c r="P409" s="10"/>
      <c r="Q409" s="10"/>
      <c r="R409" s="10"/>
      <c r="S409" s="10"/>
      <c r="T409" s="10"/>
      <c r="U409" s="10"/>
      <c r="V409" s="10"/>
      <c r="W409" s="10"/>
      <c r="X409" s="10"/>
      <c r="Y409" s="10"/>
      <c r="Z409" s="10"/>
    </row>
    <row r="410" spans="1:26" ht="12.75" customHeight="1" x14ac:dyDescent="0.2">
      <c r="A410" s="49"/>
      <c r="B410" s="13"/>
      <c r="C410" s="10"/>
      <c r="D410" s="10"/>
      <c r="E410" s="10"/>
      <c r="F410" s="10"/>
      <c r="G410" s="10"/>
      <c r="H410" s="10"/>
      <c r="I410" s="10"/>
      <c r="J410" s="10"/>
      <c r="K410" s="11"/>
      <c r="L410" s="10"/>
      <c r="M410" s="10"/>
      <c r="N410" s="10"/>
      <c r="O410" s="10"/>
      <c r="P410" s="10"/>
      <c r="Q410" s="10"/>
      <c r="R410" s="10"/>
      <c r="S410" s="10"/>
      <c r="T410" s="10"/>
      <c r="U410" s="10"/>
      <c r="V410" s="10"/>
      <c r="W410" s="10"/>
      <c r="X410" s="10"/>
      <c r="Y410" s="10"/>
      <c r="Z410" s="10"/>
    </row>
    <row r="411" spans="1:26" ht="12.75" customHeight="1" x14ac:dyDescent="0.2">
      <c r="A411" s="49"/>
      <c r="B411" s="13"/>
      <c r="C411" s="10"/>
      <c r="D411" s="10"/>
      <c r="E411" s="10"/>
      <c r="F411" s="10"/>
      <c r="G411" s="10"/>
      <c r="H411" s="10"/>
      <c r="I411" s="10"/>
      <c r="J411" s="10"/>
      <c r="K411" s="11"/>
      <c r="L411" s="10"/>
      <c r="M411" s="10"/>
      <c r="N411" s="10"/>
      <c r="O411" s="10"/>
      <c r="P411" s="10"/>
      <c r="Q411" s="10"/>
      <c r="R411" s="10"/>
      <c r="S411" s="10"/>
      <c r="T411" s="10"/>
      <c r="U411" s="10"/>
      <c r="V411" s="10"/>
      <c r="W411" s="10"/>
      <c r="X411" s="10"/>
      <c r="Y411" s="10"/>
      <c r="Z411" s="10"/>
    </row>
    <row r="412" spans="1:26" ht="12.75" customHeight="1" x14ac:dyDescent="0.2">
      <c r="A412" s="49"/>
      <c r="B412" s="13"/>
      <c r="C412" s="10"/>
      <c r="D412" s="10"/>
      <c r="E412" s="10"/>
      <c r="F412" s="10"/>
      <c r="G412" s="10"/>
      <c r="H412" s="10"/>
      <c r="I412" s="10"/>
      <c r="J412" s="10"/>
      <c r="K412" s="11"/>
      <c r="L412" s="10"/>
      <c r="M412" s="10"/>
      <c r="N412" s="10"/>
      <c r="O412" s="10"/>
      <c r="P412" s="10"/>
      <c r="Q412" s="10"/>
      <c r="R412" s="10"/>
      <c r="S412" s="10"/>
      <c r="T412" s="10"/>
      <c r="U412" s="10"/>
      <c r="V412" s="10"/>
      <c r="W412" s="10"/>
      <c r="X412" s="10"/>
      <c r="Y412" s="10"/>
      <c r="Z412" s="10"/>
    </row>
    <row r="413" spans="1:26" ht="12.75" customHeight="1" x14ac:dyDescent="0.2">
      <c r="A413" s="49"/>
      <c r="B413" s="13"/>
      <c r="C413" s="10"/>
      <c r="D413" s="10"/>
      <c r="E413" s="10"/>
      <c r="F413" s="10"/>
      <c r="G413" s="10"/>
      <c r="H413" s="10"/>
      <c r="I413" s="10"/>
      <c r="J413" s="10"/>
      <c r="K413" s="11"/>
      <c r="L413" s="10"/>
      <c r="M413" s="10"/>
      <c r="N413" s="10"/>
      <c r="O413" s="10"/>
      <c r="P413" s="10"/>
      <c r="Q413" s="10"/>
      <c r="R413" s="10"/>
      <c r="S413" s="10"/>
      <c r="T413" s="10"/>
      <c r="U413" s="10"/>
      <c r="V413" s="10"/>
      <c r="W413" s="10"/>
      <c r="X413" s="10"/>
      <c r="Y413" s="10"/>
      <c r="Z413" s="10"/>
    </row>
    <row r="414" spans="1:26" ht="12.75" customHeight="1" x14ac:dyDescent="0.2">
      <c r="A414" s="49"/>
      <c r="B414" s="13"/>
      <c r="C414" s="10"/>
      <c r="D414" s="10"/>
      <c r="E414" s="10"/>
      <c r="F414" s="10"/>
      <c r="G414" s="10"/>
      <c r="H414" s="10"/>
      <c r="I414" s="10"/>
      <c r="J414" s="10"/>
      <c r="K414" s="11"/>
      <c r="L414" s="10"/>
      <c r="M414" s="10"/>
      <c r="N414" s="10"/>
      <c r="O414" s="10"/>
      <c r="P414" s="10"/>
      <c r="Q414" s="10"/>
      <c r="R414" s="10"/>
      <c r="S414" s="10"/>
      <c r="T414" s="10"/>
      <c r="U414" s="10"/>
      <c r="V414" s="10"/>
      <c r="W414" s="10"/>
      <c r="X414" s="10"/>
      <c r="Y414" s="10"/>
      <c r="Z414" s="10"/>
    </row>
    <row r="415" spans="1:26" ht="12.75" customHeight="1" x14ac:dyDescent="0.2">
      <c r="A415" s="49"/>
      <c r="B415" s="13"/>
      <c r="C415" s="10"/>
      <c r="D415" s="10"/>
      <c r="E415" s="10"/>
      <c r="F415" s="10"/>
      <c r="G415" s="10"/>
      <c r="H415" s="10"/>
      <c r="I415" s="10"/>
      <c r="J415" s="10"/>
      <c r="K415" s="11"/>
      <c r="L415" s="10"/>
      <c r="M415" s="10"/>
      <c r="N415" s="10"/>
      <c r="O415" s="10"/>
      <c r="P415" s="10"/>
      <c r="Q415" s="10"/>
      <c r="R415" s="10"/>
      <c r="S415" s="10"/>
      <c r="T415" s="10"/>
      <c r="U415" s="10"/>
      <c r="V415" s="10"/>
      <c r="W415" s="10"/>
      <c r="X415" s="10"/>
      <c r="Y415" s="10"/>
      <c r="Z415" s="10"/>
    </row>
    <row r="416" spans="1:26" ht="12.75" customHeight="1" x14ac:dyDescent="0.2">
      <c r="A416" s="49"/>
      <c r="B416" s="13"/>
      <c r="C416" s="10"/>
      <c r="D416" s="10"/>
      <c r="E416" s="10"/>
      <c r="F416" s="10"/>
      <c r="G416" s="10"/>
      <c r="H416" s="10"/>
      <c r="I416" s="10"/>
      <c r="J416" s="10"/>
      <c r="K416" s="11"/>
      <c r="L416" s="10"/>
      <c r="M416" s="10"/>
      <c r="N416" s="10"/>
      <c r="O416" s="10"/>
      <c r="P416" s="10"/>
      <c r="Q416" s="10"/>
      <c r="R416" s="10"/>
      <c r="S416" s="10"/>
      <c r="T416" s="10"/>
      <c r="U416" s="10"/>
      <c r="V416" s="10"/>
      <c r="W416" s="10"/>
      <c r="X416" s="10"/>
      <c r="Y416" s="10"/>
      <c r="Z416" s="10"/>
    </row>
    <row r="417" spans="1:26" ht="12.75" customHeight="1" x14ac:dyDescent="0.2">
      <c r="A417" s="49"/>
      <c r="B417" s="13"/>
      <c r="C417" s="10"/>
      <c r="D417" s="10"/>
      <c r="E417" s="10"/>
      <c r="F417" s="10"/>
      <c r="G417" s="10"/>
      <c r="H417" s="10"/>
      <c r="I417" s="10"/>
      <c r="J417" s="10"/>
      <c r="K417" s="11"/>
      <c r="L417" s="10"/>
      <c r="M417" s="10"/>
      <c r="N417" s="10"/>
      <c r="O417" s="10"/>
      <c r="P417" s="10"/>
      <c r="Q417" s="10"/>
      <c r="R417" s="10"/>
      <c r="S417" s="10"/>
      <c r="T417" s="10"/>
      <c r="U417" s="10"/>
      <c r="V417" s="10"/>
      <c r="W417" s="10"/>
      <c r="X417" s="10"/>
      <c r="Y417" s="10"/>
      <c r="Z417" s="10"/>
    </row>
    <row r="418" spans="1:26" ht="12.75" customHeight="1" x14ac:dyDescent="0.2">
      <c r="A418" s="49"/>
      <c r="B418" s="13"/>
      <c r="C418" s="10"/>
      <c r="D418" s="10"/>
      <c r="E418" s="10"/>
      <c r="F418" s="10"/>
      <c r="G418" s="10"/>
      <c r="H418" s="10"/>
      <c r="I418" s="10"/>
      <c r="J418" s="10"/>
      <c r="K418" s="11"/>
      <c r="L418" s="10"/>
      <c r="M418" s="10"/>
      <c r="N418" s="10"/>
      <c r="O418" s="10"/>
      <c r="P418" s="10"/>
      <c r="Q418" s="10"/>
      <c r="R418" s="10"/>
      <c r="S418" s="10"/>
      <c r="T418" s="10"/>
      <c r="U418" s="10"/>
      <c r="V418" s="10"/>
      <c r="W418" s="10"/>
      <c r="X418" s="10"/>
      <c r="Y418" s="10"/>
      <c r="Z418" s="10"/>
    </row>
    <row r="419" spans="1:26" ht="12.75" customHeight="1" x14ac:dyDescent="0.2">
      <c r="A419" s="49"/>
      <c r="B419" s="13"/>
      <c r="C419" s="10"/>
      <c r="D419" s="10"/>
      <c r="E419" s="10"/>
      <c r="F419" s="10"/>
      <c r="G419" s="10"/>
      <c r="H419" s="10"/>
      <c r="I419" s="10"/>
      <c r="J419" s="10"/>
      <c r="K419" s="11"/>
      <c r="L419" s="10"/>
      <c r="M419" s="10"/>
      <c r="N419" s="10"/>
      <c r="O419" s="10"/>
      <c r="P419" s="10"/>
      <c r="Q419" s="10"/>
      <c r="R419" s="10"/>
      <c r="S419" s="10"/>
      <c r="T419" s="10"/>
      <c r="U419" s="10"/>
      <c r="V419" s="10"/>
      <c r="W419" s="10"/>
      <c r="X419" s="10"/>
      <c r="Y419" s="10"/>
      <c r="Z419" s="10"/>
    </row>
    <row r="420" spans="1:26" ht="12.75" customHeight="1" x14ac:dyDescent="0.2">
      <c r="A420" s="49"/>
      <c r="B420" s="13"/>
      <c r="C420" s="10"/>
      <c r="D420" s="10"/>
      <c r="E420" s="10"/>
      <c r="F420" s="10"/>
      <c r="G420" s="10"/>
      <c r="H420" s="10"/>
      <c r="I420" s="10"/>
      <c r="J420" s="10"/>
      <c r="K420" s="11"/>
      <c r="L420" s="10"/>
      <c r="M420" s="10"/>
      <c r="N420" s="10"/>
      <c r="O420" s="10"/>
      <c r="P420" s="10"/>
      <c r="Q420" s="10"/>
      <c r="R420" s="10"/>
      <c r="S420" s="10"/>
      <c r="T420" s="10"/>
      <c r="U420" s="10"/>
      <c r="V420" s="10"/>
      <c r="W420" s="10"/>
      <c r="X420" s="10"/>
      <c r="Y420" s="10"/>
      <c r="Z420" s="10"/>
    </row>
    <row r="421" spans="1:26" ht="12.75" customHeight="1" x14ac:dyDescent="0.2">
      <c r="A421" s="49"/>
      <c r="B421" s="13"/>
      <c r="C421" s="10"/>
      <c r="D421" s="10"/>
      <c r="E421" s="10"/>
      <c r="F421" s="10"/>
      <c r="G421" s="10"/>
      <c r="H421" s="10"/>
      <c r="I421" s="10"/>
      <c r="J421" s="10"/>
      <c r="K421" s="11"/>
      <c r="L421" s="10"/>
      <c r="M421" s="10"/>
      <c r="N421" s="10"/>
      <c r="O421" s="10"/>
      <c r="P421" s="10"/>
      <c r="Q421" s="10"/>
      <c r="R421" s="10"/>
      <c r="S421" s="10"/>
      <c r="T421" s="10"/>
      <c r="U421" s="10"/>
      <c r="V421" s="10"/>
      <c r="W421" s="10"/>
      <c r="X421" s="10"/>
      <c r="Y421" s="10"/>
      <c r="Z421" s="10"/>
    </row>
    <row r="422" spans="1:26" ht="12.75" customHeight="1" x14ac:dyDescent="0.2">
      <c r="A422" s="49"/>
      <c r="B422" s="13"/>
      <c r="C422" s="10"/>
      <c r="D422" s="10"/>
      <c r="E422" s="10"/>
      <c r="F422" s="10"/>
      <c r="G422" s="10"/>
      <c r="H422" s="10"/>
      <c r="I422" s="10"/>
      <c r="J422" s="10"/>
      <c r="K422" s="11"/>
      <c r="L422" s="10"/>
      <c r="M422" s="10"/>
      <c r="N422" s="10"/>
      <c r="O422" s="10"/>
      <c r="P422" s="10"/>
      <c r="Q422" s="10"/>
      <c r="R422" s="10"/>
      <c r="S422" s="10"/>
      <c r="T422" s="10"/>
      <c r="U422" s="10"/>
      <c r="V422" s="10"/>
      <c r="W422" s="10"/>
      <c r="X422" s="10"/>
      <c r="Y422" s="10"/>
      <c r="Z422" s="10"/>
    </row>
    <row r="423" spans="1:26" ht="12.75" customHeight="1" x14ac:dyDescent="0.2">
      <c r="A423" s="49"/>
      <c r="B423" s="13"/>
      <c r="C423" s="10"/>
      <c r="D423" s="10"/>
      <c r="E423" s="10"/>
      <c r="F423" s="10"/>
      <c r="G423" s="10"/>
      <c r="H423" s="10"/>
      <c r="I423" s="10"/>
      <c r="J423" s="10"/>
      <c r="K423" s="11"/>
      <c r="L423" s="10"/>
      <c r="M423" s="10"/>
      <c r="N423" s="10"/>
      <c r="O423" s="10"/>
      <c r="P423" s="10"/>
      <c r="Q423" s="10"/>
      <c r="R423" s="10"/>
      <c r="S423" s="10"/>
      <c r="T423" s="10"/>
      <c r="U423" s="10"/>
      <c r="V423" s="10"/>
      <c r="W423" s="10"/>
      <c r="X423" s="10"/>
      <c r="Y423" s="10"/>
      <c r="Z423" s="10"/>
    </row>
    <row r="424" spans="1:26" ht="12.75" customHeight="1" x14ac:dyDescent="0.2">
      <c r="A424" s="49"/>
      <c r="B424" s="13"/>
      <c r="C424" s="10"/>
      <c r="D424" s="10"/>
      <c r="E424" s="10"/>
      <c r="F424" s="10"/>
      <c r="G424" s="10"/>
      <c r="H424" s="10"/>
      <c r="I424" s="10"/>
      <c r="J424" s="10"/>
      <c r="K424" s="11"/>
      <c r="L424" s="10"/>
      <c r="M424" s="10"/>
      <c r="N424" s="10"/>
      <c r="O424" s="10"/>
      <c r="P424" s="10"/>
      <c r="Q424" s="10"/>
      <c r="R424" s="10"/>
      <c r="S424" s="10"/>
      <c r="T424" s="10"/>
      <c r="U424" s="10"/>
      <c r="V424" s="10"/>
      <c r="W424" s="10"/>
      <c r="X424" s="10"/>
      <c r="Y424" s="10"/>
      <c r="Z424" s="10"/>
    </row>
    <row r="425" spans="1:26" ht="12.75" customHeight="1" x14ac:dyDescent="0.2">
      <c r="A425" s="49"/>
      <c r="B425" s="13"/>
      <c r="C425" s="10"/>
      <c r="D425" s="10"/>
      <c r="E425" s="10"/>
      <c r="F425" s="10"/>
      <c r="G425" s="10"/>
      <c r="H425" s="10"/>
      <c r="I425" s="10"/>
      <c r="J425" s="10"/>
      <c r="K425" s="11"/>
      <c r="L425" s="10"/>
      <c r="M425" s="10"/>
      <c r="N425" s="10"/>
      <c r="O425" s="10"/>
      <c r="P425" s="10"/>
      <c r="Q425" s="10"/>
      <c r="R425" s="10"/>
      <c r="S425" s="10"/>
      <c r="T425" s="10"/>
      <c r="U425" s="10"/>
      <c r="V425" s="10"/>
      <c r="W425" s="10"/>
      <c r="X425" s="10"/>
      <c r="Y425" s="10"/>
      <c r="Z425" s="10"/>
    </row>
    <row r="426" spans="1:26" ht="12.75" customHeight="1" x14ac:dyDescent="0.2">
      <c r="A426" s="49"/>
      <c r="B426" s="13"/>
      <c r="C426" s="10"/>
      <c r="D426" s="10"/>
      <c r="E426" s="10"/>
      <c r="F426" s="10"/>
      <c r="G426" s="10"/>
      <c r="H426" s="10"/>
      <c r="I426" s="10"/>
      <c r="J426" s="10"/>
      <c r="K426" s="11"/>
      <c r="L426" s="10"/>
      <c r="M426" s="10"/>
      <c r="N426" s="10"/>
      <c r="O426" s="10"/>
      <c r="P426" s="10"/>
      <c r="Q426" s="10"/>
      <c r="R426" s="10"/>
      <c r="S426" s="10"/>
      <c r="T426" s="10"/>
      <c r="U426" s="10"/>
      <c r="V426" s="10"/>
      <c r="W426" s="10"/>
      <c r="X426" s="10"/>
      <c r="Y426" s="10"/>
      <c r="Z426" s="10"/>
    </row>
    <row r="427" spans="1:26" ht="12.75" customHeight="1" x14ac:dyDescent="0.2">
      <c r="A427" s="49"/>
      <c r="B427" s="13"/>
      <c r="C427" s="10"/>
      <c r="D427" s="10"/>
      <c r="E427" s="10"/>
      <c r="F427" s="10"/>
      <c r="G427" s="10"/>
      <c r="H427" s="10"/>
      <c r="I427" s="10"/>
      <c r="J427" s="10"/>
      <c r="K427" s="11"/>
      <c r="L427" s="10"/>
      <c r="M427" s="10"/>
      <c r="N427" s="10"/>
      <c r="O427" s="10"/>
      <c r="P427" s="10"/>
      <c r="Q427" s="10"/>
      <c r="R427" s="10"/>
      <c r="S427" s="10"/>
      <c r="T427" s="10"/>
      <c r="U427" s="10"/>
      <c r="V427" s="10"/>
      <c r="W427" s="10"/>
      <c r="X427" s="10"/>
      <c r="Y427" s="10"/>
      <c r="Z427" s="10"/>
    </row>
    <row r="428" spans="1:26" ht="12.75" customHeight="1" x14ac:dyDescent="0.2">
      <c r="A428" s="49"/>
      <c r="B428" s="13"/>
      <c r="C428" s="10"/>
      <c r="D428" s="10"/>
      <c r="E428" s="10"/>
      <c r="F428" s="10"/>
      <c r="G428" s="10"/>
      <c r="H428" s="10"/>
      <c r="I428" s="10"/>
      <c r="J428" s="10"/>
      <c r="K428" s="11"/>
      <c r="L428" s="10"/>
      <c r="M428" s="10"/>
      <c r="N428" s="10"/>
      <c r="O428" s="10"/>
      <c r="P428" s="10"/>
      <c r="Q428" s="10"/>
      <c r="R428" s="10"/>
      <c r="S428" s="10"/>
      <c r="T428" s="10"/>
      <c r="U428" s="10"/>
      <c r="V428" s="10"/>
      <c r="W428" s="10"/>
      <c r="X428" s="10"/>
      <c r="Y428" s="10"/>
      <c r="Z428" s="10"/>
    </row>
    <row r="429" spans="1:26" ht="12.75" customHeight="1" x14ac:dyDescent="0.2">
      <c r="A429" s="49"/>
      <c r="B429" s="13"/>
      <c r="C429" s="10"/>
      <c r="D429" s="10"/>
      <c r="E429" s="10"/>
      <c r="F429" s="10"/>
      <c r="G429" s="10"/>
      <c r="H429" s="10"/>
      <c r="I429" s="10"/>
      <c r="J429" s="10"/>
      <c r="K429" s="11"/>
      <c r="L429" s="10"/>
      <c r="M429" s="10"/>
      <c r="N429" s="10"/>
      <c r="O429" s="10"/>
      <c r="P429" s="10"/>
      <c r="Q429" s="10"/>
      <c r="R429" s="10"/>
      <c r="S429" s="10"/>
      <c r="T429" s="10"/>
      <c r="U429" s="10"/>
      <c r="V429" s="10"/>
      <c r="W429" s="10"/>
      <c r="X429" s="10"/>
      <c r="Y429" s="10"/>
      <c r="Z429" s="10"/>
    </row>
    <row r="430" spans="1:26" ht="12.75" customHeight="1" x14ac:dyDescent="0.2">
      <c r="A430" s="49"/>
      <c r="B430" s="13"/>
      <c r="C430" s="10"/>
      <c r="D430" s="10"/>
      <c r="E430" s="10"/>
      <c r="F430" s="10"/>
      <c r="G430" s="10"/>
      <c r="H430" s="10"/>
      <c r="I430" s="10"/>
      <c r="J430" s="10"/>
      <c r="K430" s="11"/>
      <c r="L430" s="10"/>
      <c r="M430" s="10"/>
      <c r="N430" s="10"/>
      <c r="O430" s="10"/>
      <c r="P430" s="10"/>
      <c r="Q430" s="10"/>
      <c r="R430" s="10"/>
      <c r="S430" s="10"/>
      <c r="T430" s="10"/>
      <c r="U430" s="10"/>
      <c r="V430" s="10"/>
      <c r="W430" s="10"/>
      <c r="X430" s="10"/>
      <c r="Y430" s="10"/>
      <c r="Z430" s="10"/>
    </row>
    <row r="431" spans="1:26" ht="12.75" customHeight="1" x14ac:dyDescent="0.2">
      <c r="A431" s="49"/>
      <c r="B431" s="13"/>
      <c r="C431" s="10"/>
      <c r="D431" s="10"/>
      <c r="E431" s="10"/>
      <c r="F431" s="10"/>
      <c r="G431" s="10"/>
      <c r="H431" s="10"/>
      <c r="I431" s="10"/>
      <c r="J431" s="10"/>
      <c r="K431" s="11"/>
      <c r="L431" s="10"/>
      <c r="M431" s="10"/>
      <c r="N431" s="10"/>
      <c r="O431" s="10"/>
      <c r="P431" s="10"/>
      <c r="Q431" s="10"/>
      <c r="R431" s="10"/>
      <c r="S431" s="10"/>
      <c r="T431" s="10"/>
      <c r="U431" s="10"/>
      <c r="V431" s="10"/>
      <c r="W431" s="10"/>
      <c r="X431" s="10"/>
      <c r="Y431" s="10"/>
      <c r="Z431" s="10"/>
    </row>
    <row r="432" spans="1:26" ht="12.75" customHeight="1" x14ac:dyDescent="0.2">
      <c r="A432" s="49"/>
      <c r="B432" s="13"/>
      <c r="C432" s="10"/>
      <c r="D432" s="10"/>
      <c r="E432" s="10"/>
      <c r="F432" s="10"/>
      <c r="G432" s="10"/>
      <c r="H432" s="10"/>
      <c r="I432" s="10"/>
      <c r="J432" s="10"/>
      <c r="K432" s="11"/>
      <c r="L432" s="10"/>
      <c r="M432" s="10"/>
      <c r="N432" s="10"/>
      <c r="O432" s="10"/>
      <c r="P432" s="10"/>
      <c r="Q432" s="10"/>
      <c r="R432" s="10"/>
      <c r="S432" s="10"/>
      <c r="T432" s="10"/>
      <c r="U432" s="10"/>
      <c r="V432" s="10"/>
      <c r="W432" s="10"/>
      <c r="X432" s="10"/>
      <c r="Y432" s="10"/>
      <c r="Z432" s="10"/>
    </row>
    <row r="433" spans="1:26" ht="12.75" customHeight="1" x14ac:dyDescent="0.2">
      <c r="A433" s="49"/>
      <c r="B433" s="13"/>
      <c r="C433" s="10"/>
      <c r="D433" s="10"/>
      <c r="E433" s="10"/>
      <c r="F433" s="10"/>
      <c r="G433" s="10"/>
      <c r="H433" s="10"/>
      <c r="I433" s="10"/>
      <c r="J433" s="10"/>
      <c r="K433" s="11"/>
      <c r="L433" s="10"/>
      <c r="M433" s="10"/>
      <c r="N433" s="10"/>
      <c r="O433" s="10"/>
      <c r="P433" s="10"/>
      <c r="Q433" s="10"/>
      <c r="R433" s="10"/>
      <c r="S433" s="10"/>
      <c r="T433" s="10"/>
      <c r="U433" s="10"/>
      <c r="V433" s="10"/>
      <c r="W433" s="10"/>
      <c r="X433" s="10"/>
      <c r="Y433" s="10"/>
      <c r="Z433" s="10"/>
    </row>
    <row r="434" spans="1:26" ht="12.75" customHeight="1" x14ac:dyDescent="0.2">
      <c r="A434" s="49"/>
      <c r="B434" s="13"/>
      <c r="C434" s="10"/>
      <c r="D434" s="10"/>
      <c r="E434" s="10"/>
      <c r="F434" s="10"/>
      <c r="G434" s="10"/>
      <c r="H434" s="10"/>
      <c r="I434" s="10"/>
      <c r="J434" s="10"/>
      <c r="K434" s="11"/>
      <c r="L434" s="10"/>
      <c r="M434" s="10"/>
      <c r="N434" s="10"/>
      <c r="O434" s="10"/>
      <c r="P434" s="10"/>
      <c r="Q434" s="10"/>
      <c r="R434" s="10"/>
      <c r="S434" s="10"/>
      <c r="T434" s="10"/>
      <c r="U434" s="10"/>
      <c r="V434" s="10"/>
      <c r="W434" s="10"/>
      <c r="X434" s="10"/>
      <c r="Y434" s="10"/>
      <c r="Z434" s="10"/>
    </row>
    <row r="435" spans="1:26" ht="12.75" customHeight="1" x14ac:dyDescent="0.2">
      <c r="A435" s="49"/>
      <c r="B435" s="13"/>
      <c r="C435" s="10"/>
      <c r="D435" s="10"/>
      <c r="E435" s="10"/>
      <c r="F435" s="10"/>
      <c r="G435" s="10"/>
      <c r="H435" s="10"/>
      <c r="I435" s="10"/>
      <c r="J435" s="10"/>
      <c r="K435" s="11"/>
      <c r="L435" s="10"/>
      <c r="M435" s="10"/>
      <c r="N435" s="10"/>
      <c r="O435" s="10"/>
      <c r="P435" s="10"/>
      <c r="Q435" s="10"/>
      <c r="R435" s="10"/>
      <c r="S435" s="10"/>
      <c r="T435" s="10"/>
      <c r="U435" s="10"/>
      <c r="V435" s="10"/>
      <c r="W435" s="10"/>
      <c r="X435" s="10"/>
      <c r="Y435" s="10"/>
      <c r="Z435" s="10"/>
    </row>
    <row r="436" spans="1:26" ht="12.75" customHeight="1" x14ac:dyDescent="0.2">
      <c r="A436" s="49"/>
      <c r="B436" s="13"/>
      <c r="C436" s="10"/>
      <c r="D436" s="10"/>
      <c r="E436" s="10"/>
      <c r="F436" s="10"/>
      <c r="G436" s="10"/>
      <c r="H436" s="10"/>
      <c r="I436" s="10"/>
      <c r="J436" s="10"/>
      <c r="K436" s="11"/>
      <c r="L436" s="10"/>
      <c r="M436" s="10"/>
      <c r="N436" s="10"/>
      <c r="O436" s="10"/>
      <c r="P436" s="10"/>
      <c r="Q436" s="10"/>
      <c r="R436" s="10"/>
      <c r="S436" s="10"/>
      <c r="T436" s="10"/>
      <c r="U436" s="10"/>
      <c r="V436" s="10"/>
      <c r="W436" s="10"/>
      <c r="X436" s="10"/>
      <c r="Y436" s="10"/>
      <c r="Z436" s="10"/>
    </row>
    <row r="437" spans="1:26" ht="12.75" customHeight="1" x14ac:dyDescent="0.2">
      <c r="A437" s="49"/>
      <c r="B437" s="13"/>
      <c r="C437" s="10"/>
      <c r="D437" s="10"/>
      <c r="E437" s="10"/>
      <c r="F437" s="10"/>
      <c r="G437" s="10"/>
      <c r="H437" s="10"/>
      <c r="I437" s="10"/>
      <c r="J437" s="10"/>
      <c r="K437" s="11"/>
      <c r="L437" s="10"/>
      <c r="M437" s="10"/>
      <c r="N437" s="10"/>
      <c r="O437" s="10"/>
      <c r="P437" s="10"/>
      <c r="Q437" s="10"/>
      <c r="R437" s="10"/>
      <c r="S437" s="10"/>
      <c r="T437" s="10"/>
      <c r="U437" s="10"/>
      <c r="V437" s="10"/>
      <c r="W437" s="10"/>
      <c r="X437" s="10"/>
      <c r="Y437" s="10"/>
      <c r="Z437" s="10"/>
    </row>
    <row r="438" spans="1:26" ht="12.75" customHeight="1" x14ac:dyDescent="0.2">
      <c r="A438" s="49"/>
      <c r="B438" s="13"/>
      <c r="C438" s="10"/>
      <c r="D438" s="10"/>
      <c r="E438" s="10"/>
      <c r="F438" s="10"/>
      <c r="G438" s="10"/>
      <c r="H438" s="10"/>
      <c r="I438" s="10"/>
      <c r="J438" s="10"/>
      <c r="K438" s="11"/>
      <c r="L438" s="10"/>
      <c r="M438" s="10"/>
      <c r="N438" s="10"/>
      <c r="O438" s="10"/>
      <c r="P438" s="10"/>
      <c r="Q438" s="10"/>
      <c r="R438" s="10"/>
      <c r="S438" s="10"/>
      <c r="T438" s="10"/>
      <c r="U438" s="10"/>
      <c r="V438" s="10"/>
      <c r="W438" s="10"/>
      <c r="X438" s="10"/>
      <c r="Y438" s="10"/>
      <c r="Z438" s="10"/>
    </row>
    <row r="439" spans="1:26" ht="12.75" customHeight="1" x14ac:dyDescent="0.2">
      <c r="A439" s="49"/>
      <c r="B439" s="13"/>
      <c r="C439" s="10"/>
      <c r="D439" s="10"/>
      <c r="E439" s="10"/>
      <c r="F439" s="10"/>
      <c r="G439" s="10"/>
      <c r="H439" s="10"/>
      <c r="I439" s="10"/>
      <c r="J439" s="10"/>
      <c r="K439" s="11"/>
      <c r="L439" s="10"/>
      <c r="M439" s="10"/>
      <c r="N439" s="10"/>
      <c r="O439" s="10"/>
      <c r="P439" s="10"/>
      <c r="Q439" s="10"/>
      <c r="R439" s="10"/>
      <c r="S439" s="10"/>
      <c r="T439" s="10"/>
      <c r="U439" s="10"/>
      <c r="V439" s="10"/>
      <c r="W439" s="10"/>
      <c r="X439" s="10"/>
      <c r="Y439" s="10"/>
      <c r="Z439" s="10"/>
    </row>
    <row r="440" spans="1:26" ht="12.75" customHeight="1" x14ac:dyDescent="0.2">
      <c r="A440" s="49"/>
      <c r="B440" s="13"/>
      <c r="C440" s="10"/>
      <c r="D440" s="10"/>
      <c r="E440" s="10"/>
      <c r="F440" s="10"/>
      <c r="G440" s="10"/>
      <c r="H440" s="10"/>
      <c r="I440" s="10"/>
      <c r="J440" s="10"/>
      <c r="K440" s="11"/>
      <c r="L440" s="10"/>
      <c r="M440" s="10"/>
      <c r="N440" s="10"/>
      <c r="O440" s="10"/>
      <c r="P440" s="10"/>
      <c r="Q440" s="10"/>
      <c r="R440" s="10"/>
      <c r="S440" s="10"/>
      <c r="T440" s="10"/>
      <c r="U440" s="10"/>
      <c r="V440" s="10"/>
      <c r="W440" s="10"/>
      <c r="X440" s="10"/>
      <c r="Y440" s="10"/>
      <c r="Z440" s="10"/>
    </row>
    <row r="441" spans="1:26" ht="12.75" customHeight="1" x14ac:dyDescent="0.2">
      <c r="A441" s="49"/>
      <c r="B441" s="13"/>
      <c r="C441" s="10"/>
      <c r="D441" s="10"/>
      <c r="E441" s="10"/>
      <c r="F441" s="10"/>
      <c r="G441" s="10"/>
      <c r="H441" s="10"/>
      <c r="I441" s="10"/>
      <c r="J441" s="10"/>
      <c r="K441" s="11"/>
      <c r="L441" s="10"/>
      <c r="M441" s="10"/>
      <c r="N441" s="10"/>
      <c r="O441" s="10"/>
      <c r="P441" s="10"/>
      <c r="Q441" s="10"/>
      <c r="R441" s="10"/>
      <c r="S441" s="10"/>
      <c r="T441" s="10"/>
      <c r="U441" s="10"/>
      <c r="V441" s="10"/>
      <c r="W441" s="10"/>
      <c r="X441" s="10"/>
      <c r="Y441" s="10"/>
      <c r="Z441" s="10"/>
    </row>
    <row r="442" spans="1:26" ht="12.75" customHeight="1" x14ac:dyDescent="0.2">
      <c r="A442" s="49"/>
      <c r="B442" s="13"/>
      <c r="C442" s="10"/>
      <c r="D442" s="10"/>
      <c r="E442" s="10"/>
      <c r="F442" s="10"/>
      <c r="G442" s="10"/>
      <c r="H442" s="10"/>
      <c r="I442" s="10"/>
      <c r="J442" s="10"/>
      <c r="K442" s="11"/>
      <c r="L442" s="10"/>
      <c r="M442" s="10"/>
      <c r="N442" s="10"/>
      <c r="O442" s="10"/>
      <c r="P442" s="10"/>
      <c r="Q442" s="10"/>
      <c r="R442" s="10"/>
      <c r="S442" s="10"/>
      <c r="T442" s="10"/>
      <c r="U442" s="10"/>
      <c r="V442" s="10"/>
      <c r="W442" s="10"/>
      <c r="X442" s="10"/>
      <c r="Y442" s="10"/>
      <c r="Z442" s="10"/>
    </row>
    <row r="443" spans="1:26" ht="12.75" customHeight="1" x14ac:dyDescent="0.2">
      <c r="A443" s="49"/>
      <c r="B443" s="13"/>
      <c r="C443" s="10"/>
      <c r="D443" s="10"/>
      <c r="E443" s="10"/>
      <c r="F443" s="10"/>
      <c r="G443" s="10"/>
      <c r="H443" s="10"/>
      <c r="I443" s="10"/>
      <c r="J443" s="10"/>
      <c r="K443" s="11"/>
      <c r="L443" s="10"/>
      <c r="M443" s="10"/>
      <c r="N443" s="10"/>
      <c r="O443" s="10"/>
      <c r="P443" s="10"/>
      <c r="Q443" s="10"/>
      <c r="R443" s="10"/>
      <c r="S443" s="10"/>
      <c r="T443" s="10"/>
      <c r="U443" s="10"/>
      <c r="V443" s="10"/>
      <c r="W443" s="10"/>
      <c r="X443" s="10"/>
      <c r="Y443" s="10"/>
      <c r="Z443" s="10"/>
    </row>
    <row r="444" spans="1:26" ht="12.75" customHeight="1" x14ac:dyDescent="0.2">
      <c r="A444" s="49"/>
      <c r="B444" s="13"/>
      <c r="C444" s="10"/>
      <c r="D444" s="10"/>
      <c r="E444" s="10"/>
      <c r="F444" s="10"/>
      <c r="G444" s="10"/>
      <c r="H444" s="10"/>
      <c r="I444" s="10"/>
      <c r="J444" s="10"/>
      <c r="K444" s="11"/>
      <c r="L444" s="10"/>
      <c r="M444" s="10"/>
      <c r="N444" s="10"/>
      <c r="O444" s="10"/>
      <c r="P444" s="10"/>
      <c r="Q444" s="10"/>
      <c r="R444" s="10"/>
      <c r="S444" s="10"/>
      <c r="T444" s="10"/>
      <c r="U444" s="10"/>
      <c r="V444" s="10"/>
      <c r="W444" s="10"/>
      <c r="X444" s="10"/>
      <c r="Y444" s="10"/>
      <c r="Z444" s="10"/>
    </row>
    <row r="445" spans="1:26" ht="12.75" customHeight="1" x14ac:dyDescent="0.2">
      <c r="A445" s="49"/>
      <c r="B445" s="13"/>
      <c r="C445" s="10"/>
      <c r="D445" s="10"/>
      <c r="E445" s="10"/>
      <c r="F445" s="10"/>
      <c r="G445" s="10"/>
      <c r="H445" s="10"/>
      <c r="I445" s="10"/>
      <c r="J445" s="10"/>
      <c r="K445" s="11"/>
      <c r="L445" s="10"/>
      <c r="M445" s="10"/>
      <c r="N445" s="10"/>
      <c r="O445" s="10"/>
      <c r="P445" s="10"/>
      <c r="Q445" s="10"/>
      <c r="R445" s="10"/>
      <c r="S445" s="10"/>
      <c r="T445" s="10"/>
      <c r="U445" s="10"/>
      <c r="V445" s="10"/>
      <c r="W445" s="10"/>
      <c r="X445" s="10"/>
      <c r="Y445" s="10"/>
      <c r="Z445" s="10"/>
    </row>
    <row r="446" spans="1:26" ht="12.75" customHeight="1" x14ac:dyDescent="0.2">
      <c r="A446" s="49"/>
      <c r="B446" s="13"/>
      <c r="C446" s="10"/>
      <c r="D446" s="10"/>
      <c r="E446" s="10"/>
      <c r="F446" s="10"/>
      <c r="G446" s="10"/>
      <c r="H446" s="10"/>
      <c r="I446" s="10"/>
      <c r="J446" s="10"/>
      <c r="K446" s="11"/>
      <c r="L446" s="10"/>
      <c r="M446" s="10"/>
      <c r="N446" s="10"/>
      <c r="O446" s="10"/>
      <c r="P446" s="10"/>
      <c r="Q446" s="10"/>
      <c r="R446" s="10"/>
      <c r="S446" s="10"/>
      <c r="T446" s="10"/>
      <c r="U446" s="10"/>
      <c r="V446" s="10"/>
      <c r="W446" s="10"/>
      <c r="X446" s="10"/>
      <c r="Y446" s="10"/>
      <c r="Z446" s="10"/>
    </row>
    <row r="447" spans="1:26" ht="12.75" customHeight="1" x14ac:dyDescent="0.2">
      <c r="A447" s="49"/>
      <c r="B447" s="13"/>
      <c r="C447" s="10"/>
      <c r="D447" s="10"/>
      <c r="E447" s="10"/>
      <c r="F447" s="10"/>
      <c r="G447" s="10"/>
      <c r="H447" s="10"/>
      <c r="I447" s="10"/>
      <c r="J447" s="10"/>
      <c r="K447" s="11"/>
      <c r="L447" s="10"/>
      <c r="M447" s="10"/>
      <c r="N447" s="10"/>
      <c r="O447" s="10"/>
      <c r="P447" s="10"/>
      <c r="Q447" s="10"/>
      <c r="R447" s="10"/>
      <c r="S447" s="10"/>
      <c r="T447" s="10"/>
      <c r="U447" s="10"/>
      <c r="V447" s="10"/>
      <c r="W447" s="10"/>
      <c r="X447" s="10"/>
      <c r="Y447" s="10"/>
      <c r="Z447" s="10"/>
    </row>
    <row r="448" spans="1:26" ht="12.75" customHeight="1" x14ac:dyDescent="0.2">
      <c r="A448" s="49"/>
      <c r="B448" s="13"/>
      <c r="C448" s="10"/>
      <c r="D448" s="10"/>
      <c r="E448" s="10"/>
      <c r="F448" s="10"/>
      <c r="G448" s="10"/>
      <c r="H448" s="10"/>
      <c r="I448" s="10"/>
      <c r="J448" s="10"/>
      <c r="K448" s="11"/>
      <c r="L448" s="10"/>
      <c r="M448" s="10"/>
      <c r="N448" s="10"/>
      <c r="O448" s="10"/>
      <c r="P448" s="10"/>
      <c r="Q448" s="10"/>
      <c r="R448" s="10"/>
      <c r="S448" s="10"/>
      <c r="T448" s="10"/>
      <c r="U448" s="10"/>
      <c r="V448" s="10"/>
      <c r="W448" s="10"/>
      <c r="X448" s="10"/>
      <c r="Y448" s="10"/>
      <c r="Z448" s="10"/>
    </row>
    <row r="449" spans="1:26" ht="12.75" customHeight="1" x14ac:dyDescent="0.2">
      <c r="A449" s="49"/>
      <c r="B449" s="13"/>
      <c r="C449" s="10"/>
      <c r="D449" s="10"/>
      <c r="E449" s="10"/>
      <c r="F449" s="10"/>
      <c r="G449" s="10"/>
      <c r="H449" s="10"/>
      <c r="I449" s="10"/>
      <c r="J449" s="10"/>
      <c r="K449" s="11"/>
      <c r="L449" s="10"/>
      <c r="M449" s="10"/>
      <c r="N449" s="10"/>
      <c r="O449" s="10"/>
      <c r="P449" s="10"/>
      <c r="Q449" s="10"/>
      <c r="R449" s="10"/>
      <c r="S449" s="10"/>
      <c r="T449" s="10"/>
      <c r="U449" s="10"/>
      <c r="V449" s="10"/>
      <c r="W449" s="10"/>
      <c r="X449" s="10"/>
      <c r="Y449" s="10"/>
      <c r="Z449" s="10"/>
    </row>
    <row r="450" spans="1:26" ht="12.75" customHeight="1" x14ac:dyDescent="0.2">
      <c r="A450" s="49"/>
      <c r="B450" s="13"/>
      <c r="C450" s="10"/>
      <c r="D450" s="10"/>
      <c r="E450" s="10"/>
      <c r="F450" s="10"/>
      <c r="G450" s="10"/>
      <c r="H450" s="10"/>
      <c r="I450" s="10"/>
      <c r="J450" s="10"/>
      <c r="K450" s="11"/>
      <c r="L450" s="10"/>
      <c r="M450" s="10"/>
      <c r="N450" s="10"/>
      <c r="O450" s="10"/>
      <c r="P450" s="10"/>
      <c r="Q450" s="10"/>
      <c r="R450" s="10"/>
      <c r="S450" s="10"/>
      <c r="T450" s="10"/>
      <c r="U450" s="10"/>
      <c r="V450" s="10"/>
      <c r="W450" s="10"/>
      <c r="X450" s="10"/>
      <c r="Y450" s="10"/>
      <c r="Z450" s="10"/>
    </row>
    <row r="451" spans="1:26" ht="12.75" customHeight="1" x14ac:dyDescent="0.2">
      <c r="A451" s="49"/>
      <c r="B451" s="13"/>
      <c r="C451" s="10"/>
      <c r="D451" s="10"/>
      <c r="E451" s="10"/>
      <c r="F451" s="10"/>
      <c r="G451" s="10"/>
      <c r="H451" s="10"/>
      <c r="I451" s="10"/>
      <c r="J451" s="10"/>
      <c r="K451" s="11"/>
      <c r="L451" s="10"/>
      <c r="M451" s="10"/>
      <c r="N451" s="10"/>
      <c r="O451" s="10"/>
      <c r="P451" s="10"/>
      <c r="Q451" s="10"/>
      <c r="R451" s="10"/>
      <c r="S451" s="10"/>
      <c r="T451" s="10"/>
      <c r="U451" s="10"/>
      <c r="V451" s="10"/>
      <c r="W451" s="10"/>
      <c r="X451" s="10"/>
      <c r="Y451" s="10"/>
      <c r="Z451" s="10"/>
    </row>
    <row r="452" spans="1:26" ht="12.75" customHeight="1" x14ac:dyDescent="0.2">
      <c r="A452" s="49"/>
      <c r="B452" s="13"/>
      <c r="C452" s="10"/>
      <c r="D452" s="10"/>
      <c r="E452" s="10"/>
      <c r="F452" s="10"/>
      <c r="G452" s="10"/>
      <c r="H452" s="10"/>
      <c r="I452" s="10"/>
      <c r="J452" s="10"/>
      <c r="K452" s="11"/>
      <c r="L452" s="10"/>
      <c r="M452" s="10"/>
      <c r="N452" s="10"/>
      <c r="O452" s="10"/>
      <c r="P452" s="10"/>
      <c r="Q452" s="10"/>
      <c r="R452" s="10"/>
      <c r="S452" s="10"/>
      <c r="T452" s="10"/>
      <c r="U452" s="10"/>
      <c r="V452" s="10"/>
      <c r="W452" s="10"/>
      <c r="X452" s="10"/>
      <c r="Y452" s="10"/>
      <c r="Z452" s="10"/>
    </row>
    <row r="453" spans="1:26" ht="12.75" customHeight="1" x14ac:dyDescent="0.2">
      <c r="A453" s="49"/>
      <c r="B453" s="13"/>
      <c r="C453" s="10"/>
      <c r="D453" s="10"/>
      <c r="E453" s="10"/>
      <c r="F453" s="10"/>
      <c r="G453" s="10"/>
      <c r="H453" s="10"/>
      <c r="I453" s="10"/>
      <c r="J453" s="10"/>
      <c r="K453" s="11"/>
      <c r="L453" s="10"/>
      <c r="M453" s="10"/>
      <c r="N453" s="10"/>
      <c r="O453" s="10"/>
      <c r="P453" s="10"/>
      <c r="Q453" s="10"/>
      <c r="R453" s="10"/>
      <c r="S453" s="10"/>
      <c r="T453" s="10"/>
      <c r="U453" s="10"/>
      <c r="V453" s="10"/>
      <c r="W453" s="10"/>
      <c r="X453" s="10"/>
      <c r="Y453" s="10"/>
      <c r="Z453" s="10"/>
    </row>
    <row r="454" spans="1:26" ht="12.75" customHeight="1" x14ac:dyDescent="0.2">
      <c r="A454" s="49"/>
      <c r="B454" s="13"/>
      <c r="C454" s="10"/>
      <c r="D454" s="10"/>
      <c r="E454" s="10"/>
      <c r="F454" s="10"/>
      <c r="G454" s="10"/>
      <c r="H454" s="10"/>
      <c r="I454" s="10"/>
      <c r="J454" s="10"/>
      <c r="K454" s="11"/>
      <c r="L454" s="10"/>
      <c r="M454" s="10"/>
      <c r="N454" s="10"/>
      <c r="O454" s="10"/>
      <c r="P454" s="10"/>
      <c r="Q454" s="10"/>
      <c r="R454" s="10"/>
      <c r="S454" s="10"/>
      <c r="T454" s="10"/>
      <c r="U454" s="10"/>
      <c r="V454" s="10"/>
      <c r="W454" s="10"/>
      <c r="X454" s="10"/>
      <c r="Y454" s="10"/>
      <c r="Z454" s="10"/>
    </row>
    <row r="455" spans="1:26" ht="12.75" customHeight="1" x14ac:dyDescent="0.2">
      <c r="A455" s="49"/>
      <c r="B455" s="13"/>
      <c r="C455" s="10"/>
      <c r="D455" s="10"/>
      <c r="E455" s="10"/>
      <c r="F455" s="10"/>
      <c r="G455" s="10"/>
      <c r="H455" s="10"/>
      <c r="I455" s="10"/>
      <c r="J455" s="10"/>
      <c r="K455" s="11"/>
      <c r="L455" s="10"/>
      <c r="M455" s="10"/>
      <c r="N455" s="10"/>
      <c r="O455" s="10"/>
      <c r="P455" s="10"/>
      <c r="Q455" s="10"/>
      <c r="R455" s="10"/>
      <c r="S455" s="10"/>
      <c r="T455" s="10"/>
      <c r="U455" s="10"/>
      <c r="V455" s="10"/>
      <c r="W455" s="10"/>
      <c r="X455" s="10"/>
      <c r="Y455" s="10"/>
      <c r="Z455" s="10"/>
    </row>
    <row r="456" spans="1:26" ht="12.75" customHeight="1" x14ac:dyDescent="0.2">
      <c r="A456" s="49"/>
      <c r="B456" s="13"/>
      <c r="C456" s="10"/>
      <c r="D456" s="10"/>
      <c r="E456" s="10"/>
      <c r="F456" s="10"/>
      <c r="G456" s="10"/>
      <c r="H456" s="10"/>
      <c r="I456" s="10"/>
      <c r="J456" s="10"/>
      <c r="K456" s="11"/>
      <c r="L456" s="10"/>
      <c r="M456" s="10"/>
      <c r="N456" s="10"/>
      <c r="O456" s="10"/>
      <c r="P456" s="10"/>
      <c r="Q456" s="10"/>
      <c r="R456" s="10"/>
      <c r="S456" s="10"/>
      <c r="T456" s="10"/>
      <c r="U456" s="10"/>
      <c r="V456" s="10"/>
      <c r="W456" s="10"/>
      <c r="X456" s="10"/>
      <c r="Y456" s="10"/>
      <c r="Z456" s="10"/>
    </row>
    <row r="457" spans="1:26" ht="12.75" customHeight="1" x14ac:dyDescent="0.2">
      <c r="A457" s="49"/>
      <c r="B457" s="13"/>
      <c r="C457" s="10"/>
      <c r="D457" s="10"/>
      <c r="E457" s="10"/>
      <c r="F457" s="10"/>
      <c r="G457" s="10"/>
      <c r="H457" s="10"/>
      <c r="I457" s="10"/>
      <c r="J457" s="10"/>
      <c r="K457" s="11"/>
      <c r="L457" s="10"/>
      <c r="M457" s="10"/>
      <c r="N457" s="10"/>
      <c r="O457" s="10"/>
      <c r="P457" s="10"/>
      <c r="Q457" s="10"/>
      <c r="R457" s="10"/>
      <c r="S457" s="10"/>
      <c r="T457" s="10"/>
      <c r="U457" s="10"/>
      <c r="V457" s="10"/>
      <c r="W457" s="10"/>
      <c r="X457" s="10"/>
      <c r="Y457" s="10"/>
      <c r="Z457" s="10"/>
    </row>
    <row r="458" spans="1:26" ht="12.75" customHeight="1" x14ac:dyDescent="0.2">
      <c r="A458" s="49"/>
      <c r="B458" s="13"/>
      <c r="C458" s="10"/>
      <c r="D458" s="10"/>
      <c r="E458" s="10"/>
      <c r="F458" s="10"/>
      <c r="G458" s="10"/>
      <c r="H458" s="10"/>
      <c r="I458" s="10"/>
      <c r="J458" s="10"/>
      <c r="K458" s="11"/>
      <c r="L458" s="10"/>
      <c r="M458" s="10"/>
      <c r="N458" s="10"/>
      <c r="O458" s="10"/>
      <c r="P458" s="10"/>
      <c r="Q458" s="10"/>
      <c r="R458" s="10"/>
      <c r="S458" s="10"/>
      <c r="T458" s="10"/>
      <c r="U458" s="10"/>
      <c r="V458" s="10"/>
      <c r="W458" s="10"/>
      <c r="X458" s="10"/>
      <c r="Y458" s="10"/>
      <c r="Z458" s="10"/>
    </row>
    <row r="459" spans="1:26" ht="12.75" customHeight="1" x14ac:dyDescent="0.2">
      <c r="A459" s="49"/>
      <c r="B459" s="13"/>
      <c r="C459" s="10"/>
      <c r="D459" s="10"/>
      <c r="E459" s="10"/>
      <c r="F459" s="10"/>
      <c r="G459" s="10"/>
      <c r="H459" s="10"/>
      <c r="I459" s="10"/>
      <c r="J459" s="10"/>
      <c r="K459" s="11"/>
      <c r="L459" s="10"/>
      <c r="M459" s="10"/>
      <c r="N459" s="10"/>
      <c r="O459" s="10"/>
      <c r="P459" s="10"/>
      <c r="Q459" s="10"/>
      <c r="R459" s="10"/>
      <c r="S459" s="10"/>
      <c r="T459" s="10"/>
      <c r="U459" s="10"/>
      <c r="V459" s="10"/>
      <c r="W459" s="10"/>
      <c r="X459" s="10"/>
      <c r="Y459" s="10"/>
      <c r="Z459" s="10"/>
    </row>
    <row r="460" spans="1:26" ht="12.75" customHeight="1" x14ac:dyDescent="0.2">
      <c r="A460" s="49"/>
      <c r="B460" s="13"/>
      <c r="C460" s="10"/>
      <c r="D460" s="10"/>
      <c r="E460" s="10"/>
      <c r="F460" s="10"/>
      <c r="G460" s="10"/>
      <c r="H460" s="10"/>
      <c r="I460" s="10"/>
      <c r="J460" s="10"/>
      <c r="K460" s="11"/>
      <c r="L460" s="10"/>
      <c r="M460" s="10"/>
      <c r="N460" s="10"/>
      <c r="O460" s="10"/>
      <c r="P460" s="10"/>
      <c r="Q460" s="10"/>
      <c r="R460" s="10"/>
      <c r="S460" s="10"/>
      <c r="T460" s="10"/>
      <c r="U460" s="10"/>
      <c r="V460" s="10"/>
      <c r="W460" s="10"/>
      <c r="X460" s="10"/>
      <c r="Y460" s="10"/>
      <c r="Z460" s="10"/>
    </row>
    <row r="461" spans="1:26" ht="12.75" customHeight="1" x14ac:dyDescent="0.2">
      <c r="A461" s="49"/>
      <c r="B461" s="13"/>
      <c r="C461" s="10"/>
      <c r="D461" s="10"/>
      <c r="E461" s="10"/>
      <c r="F461" s="10"/>
      <c r="G461" s="10"/>
      <c r="H461" s="10"/>
      <c r="I461" s="10"/>
      <c r="J461" s="10"/>
      <c r="K461" s="11"/>
      <c r="L461" s="10"/>
      <c r="M461" s="10"/>
      <c r="N461" s="10"/>
      <c r="O461" s="10"/>
      <c r="P461" s="10"/>
      <c r="Q461" s="10"/>
      <c r="R461" s="10"/>
      <c r="S461" s="10"/>
      <c r="T461" s="10"/>
      <c r="U461" s="10"/>
      <c r="V461" s="10"/>
      <c r="W461" s="10"/>
      <c r="X461" s="10"/>
      <c r="Y461" s="10"/>
      <c r="Z461" s="10"/>
    </row>
    <row r="462" spans="1:26" ht="12.75" customHeight="1" x14ac:dyDescent="0.2">
      <c r="A462" s="49"/>
      <c r="B462" s="13"/>
      <c r="C462" s="10"/>
      <c r="D462" s="10"/>
      <c r="E462" s="10"/>
      <c r="F462" s="10"/>
      <c r="G462" s="10"/>
      <c r="H462" s="10"/>
      <c r="I462" s="10"/>
      <c r="J462" s="10"/>
      <c r="K462" s="11"/>
      <c r="L462" s="10"/>
      <c r="M462" s="10"/>
      <c r="N462" s="10"/>
      <c r="O462" s="10"/>
      <c r="P462" s="10"/>
      <c r="Q462" s="10"/>
      <c r="R462" s="10"/>
      <c r="S462" s="10"/>
      <c r="T462" s="10"/>
      <c r="U462" s="10"/>
      <c r="V462" s="10"/>
      <c r="W462" s="10"/>
      <c r="X462" s="10"/>
      <c r="Y462" s="10"/>
      <c r="Z462" s="10"/>
    </row>
    <row r="463" spans="1:26" ht="12.75" customHeight="1" x14ac:dyDescent="0.2">
      <c r="A463" s="49"/>
      <c r="B463" s="13"/>
      <c r="C463" s="10"/>
      <c r="D463" s="10"/>
      <c r="E463" s="10"/>
      <c r="F463" s="10"/>
      <c r="G463" s="10"/>
      <c r="H463" s="10"/>
      <c r="I463" s="10"/>
      <c r="J463" s="10"/>
      <c r="K463" s="11"/>
      <c r="L463" s="10"/>
      <c r="M463" s="10"/>
      <c r="N463" s="10"/>
      <c r="O463" s="10"/>
      <c r="P463" s="10"/>
      <c r="Q463" s="10"/>
      <c r="R463" s="10"/>
      <c r="S463" s="10"/>
      <c r="T463" s="10"/>
      <c r="U463" s="10"/>
      <c r="V463" s="10"/>
      <c r="W463" s="10"/>
      <c r="X463" s="10"/>
      <c r="Y463" s="10"/>
      <c r="Z463" s="10"/>
    </row>
    <row r="464" spans="1:26" ht="12.75" customHeight="1" x14ac:dyDescent="0.2">
      <c r="A464" s="49"/>
      <c r="B464" s="13"/>
      <c r="C464" s="10"/>
      <c r="D464" s="10"/>
      <c r="E464" s="10"/>
      <c r="F464" s="10"/>
      <c r="G464" s="10"/>
      <c r="H464" s="10"/>
      <c r="I464" s="10"/>
      <c r="J464" s="10"/>
      <c r="K464" s="11"/>
      <c r="L464" s="10"/>
      <c r="M464" s="10"/>
      <c r="N464" s="10"/>
      <c r="O464" s="10"/>
      <c r="P464" s="10"/>
      <c r="Q464" s="10"/>
      <c r="R464" s="10"/>
      <c r="S464" s="10"/>
      <c r="T464" s="10"/>
      <c r="U464" s="10"/>
      <c r="V464" s="10"/>
      <c r="W464" s="10"/>
      <c r="X464" s="10"/>
      <c r="Y464" s="10"/>
      <c r="Z464" s="10"/>
    </row>
    <row r="465" spans="1:26" ht="12.75" customHeight="1" x14ac:dyDescent="0.2">
      <c r="A465" s="49"/>
      <c r="B465" s="13"/>
      <c r="C465" s="10"/>
      <c r="D465" s="10"/>
      <c r="E465" s="10"/>
      <c r="F465" s="10"/>
      <c r="G465" s="10"/>
      <c r="H465" s="10"/>
      <c r="I465" s="10"/>
      <c r="J465" s="10"/>
      <c r="K465" s="11"/>
      <c r="L465" s="10"/>
      <c r="M465" s="10"/>
      <c r="N465" s="10"/>
      <c r="O465" s="10"/>
      <c r="P465" s="10"/>
      <c r="Q465" s="10"/>
      <c r="R465" s="10"/>
      <c r="S465" s="10"/>
      <c r="T465" s="10"/>
      <c r="U465" s="10"/>
      <c r="V465" s="10"/>
      <c r="W465" s="10"/>
      <c r="X465" s="10"/>
      <c r="Y465" s="10"/>
      <c r="Z465" s="10"/>
    </row>
    <row r="466" spans="1:26" ht="12.75" customHeight="1" x14ac:dyDescent="0.2">
      <c r="A466" s="49"/>
      <c r="B466" s="13"/>
      <c r="C466" s="10"/>
      <c r="D466" s="10"/>
      <c r="E466" s="10"/>
      <c r="F466" s="10"/>
      <c r="G466" s="10"/>
      <c r="H466" s="10"/>
      <c r="I466" s="10"/>
      <c r="J466" s="10"/>
      <c r="K466" s="11"/>
      <c r="L466" s="10"/>
      <c r="M466" s="10"/>
      <c r="N466" s="10"/>
      <c r="O466" s="10"/>
      <c r="P466" s="10"/>
      <c r="Q466" s="10"/>
      <c r="R466" s="10"/>
      <c r="S466" s="10"/>
      <c r="T466" s="10"/>
      <c r="U466" s="10"/>
      <c r="V466" s="10"/>
      <c r="W466" s="10"/>
      <c r="X466" s="10"/>
      <c r="Y466" s="10"/>
      <c r="Z466" s="10"/>
    </row>
    <row r="467" spans="1:26" ht="12.75" customHeight="1" x14ac:dyDescent="0.2">
      <c r="A467" s="49"/>
      <c r="B467" s="13"/>
      <c r="C467" s="10"/>
      <c r="D467" s="10"/>
      <c r="E467" s="10"/>
      <c r="F467" s="10"/>
      <c r="G467" s="10"/>
      <c r="H467" s="10"/>
      <c r="I467" s="10"/>
      <c r="J467" s="10"/>
      <c r="K467" s="11"/>
      <c r="L467" s="10"/>
      <c r="M467" s="10"/>
      <c r="N467" s="10"/>
      <c r="O467" s="10"/>
      <c r="P467" s="10"/>
      <c r="Q467" s="10"/>
      <c r="R467" s="10"/>
      <c r="S467" s="10"/>
      <c r="T467" s="10"/>
      <c r="U467" s="10"/>
      <c r="V467" s="10"/>
      <c r="W467" s="10"/>
      <c r="X467" s="10"/>
      <c r="Y467" s="10"/>
      <c r="Z467" s="10"/>
    </row>
    <row r="468" spans="1:26" ht="12.75" customHeight="1" x14ac:dyDescent="0.2">
      <c r="A468" s="49"/>
      <c r="B468" s="13"/>
      <c r="C468" s="10"/>
      <c r="D468" s="10"/>
      <c r="E468" s="10"/>
      <c r="F468" s="10"/>
      <c r="G468" s="10"/>
      <c r="H468" s="10"/>
      <c r="I468" s="10"/>
      <c r="J468" s="10"/>
      <c r="K468" s="11"/>
      <c r="L468" s="10"/>
      <c r="M468" s="10"/>
      <c r="N468" s="10"/>
      <c r="O468" s="10"/>
      <c r="P468" s="10"/>
      <c r="Q468" s="10"/>
      <c r="R468" s="10"/>
      <c r="S468" s="10"/>
      <c r="T468" s="10"/>
      <c r="U468" s="10"/>
      <c r="V468" s="10"/>
      <c r="W468" s="10"/>
      <c r="X468" s="10"/>
      <c r="Y468" s="10"/>
      <c r="Z468" s="10"/>
    </row>
    <row r="469" spans="1:26" ht="12.75" customHeight="1" x14ac:dyDescent="0.2">
      <c r="A469" s="49"/>
      <c r="B469" s="13"/>
      <c r="C469" s="10"/>
      <c r="D469" s="10"/>
      <c r="E469" s="10"/>
      <c r="F469" s="10"/>
      <c r="G469" s="10"/>
      <c r="H469" s="10"/>
      <c r="I469" s="10"/>
      <c r="J469" s="10"/>
      <c r="K469" s="11"/>
      <c r="L469" s="10"/>
      <c r="M469" s="10"/>
      <c r="N469" s="10"/>
      <c r="O469" s="10"/>
      <c r="P469" s="10"/>
      <c r="Q469" s="10"/>
      <c r="R469" s="10"/>
      <c r="S469" s="10"/>
      <c r="T469" s="10"/>
      <c r="U469" s="10"/>
      <c r="V469" s="10"/>
      <c r="W469" s="10"/>
      <c r="X469" s="10"/>
      <c r="Y469" s="10"/>
      <c r="Z469" s="10"/>
    </row>
    <row r="470" spans="1:26" ht="12.75" customHeight="1" x14ac:dyDescent="0.2">
      <c r="A470" s="49"/>
      <c r="B470" s="13"/>
      <c r="C470" s="10"/>
      <c r="D470" s="10"/>
      <c r="E470" s="10"/>
      <c r="F470" s="10"/>
      <c r="G470" s="10"/>
      <c r="H470" s="10"/>
      <c r="I470" s="10"/>
      <c r="J470" s="10"/>
      <c r="K470" s="11"/>
      <c r="L470" s="10"/>
      <c r="M470" s="10"/>
      <c r="N470" s="10"/>
      <c r="O470" s="10"/>
      <c r="P470" s="10"/>
      <c r="Q470" s="10"/>
      <c r="R470" s="10"/>
      <c r="S470" s="10"/>
      <c r="T470" s="10"/>
      <c r="U470" s="10"/>
      <c r="V470" s="10"/>
      <c r="W470" s="10"/>
      <c r="X470" s="10"/>
      <c r="Y470" s="10"/>
      <c r="Z470" s="10"/>
    </row>
    <row r="471" spans="1:26" ht="12.75" customHeight="1" x14ac:dyDescent="0.2">
      <c r="A471" s="49"/>
      <c r="B471" s="13"/>
      <c r="C471" s="10"/>
      <c r="D471" s="10"/>
      <c r="E471" s="10"/>
      <c r="F471" s="10"/>
      <c r="G471" s="10"/>
      <c r="H471" s="10"/>
      <c r="I471" s="10"/>
      <c r="J471" s="10"/>
      <c r="K471" s="11"/>
      <c r="L471" s="10"/>
      <c r="M471" s="10"/>
      <c r="N471" s="10"/>
      <c r="O471" s="10"/>
      <c r="P471" s="10"/>
      <c r="Q471" s="10"/>
      <c r="R471" s="10"/>
      <c r="S471" s="10"/>
      <c r="T471" s="10"/>
      <c r="U471" s="10"/>
      <c r="V471" s="10"/>
      <c r="W471" s="10"/>
      <c r="X471" s="10"/>
      <c r="Y471" s="10"/>
      <c r="Z471" s="10"/>
    </row>
    <row r="472" spans="1:26" ht="12.75" customHeight="1" x14ac:dyDescent="0.2">
      <c r="A472" s="49"/>
      <c r="B472" s="13"/>
      <c r="C472" s="10"/>
      <c r="D472" s="10"/>
      <c r="E472" s="10"/>
      <c r="F472" s="10"/>
      <c r="G472" s="10"/>
      <c r="H472" s="10"/>
      <c r="I472" s="10"/>
      <c r="J472" s="10"/>
      <c r="K472" s="11"/>
      <c r="L472" s="10"/>
      <c r="M472" s="10"/>
      <c r="N472" s="10"/>
      <c r="O472" s="10"/>
      <c r="P472" s="10"/>
      <c r="Q472" s="10"/>
      <c r="R472" s="10"/>
      <c r="S472" s="10"/>
      <c r="T472" s="10"/>
      <c r="U472" s="10"/>
      <c r="V472" s="10"/>
      <c r="W472" s="10"/>
      <c r="X472" s="10"/>
      <c r="Y472" s="10"/>
      <c r="Z472" s="10"/>
    </row>
    <row r="473" spans="1:26" ht="12.75" customHeight="1" x14ac:dyDescent="0.2">
      <c r="A473" s="49"/>
      <c r="B473" s="13"/>
      <c r="C473" s="10"/>
      <c r="D473" s="10"/>
      <c r="E473" s="10"/>
      <c r="F473" s="10"/>
      <c r="G473" s="10"/>
      <c r="H473" s="10"/>
      <c r="I473" s="10"/>
      <c r="J473" s="10"/>
      <c r="K473" s="11"/>
      <c r="L473" s="10"/>
      <c r="M473" s="10"/>
      <c r="N473" s="10"/>
      <c r="O473" s="10"/>
      <c r="P473" s="10"/>
      <c r="Q473" s="10"/>
      <c r="R473" s="10"/>
      <c r="S473" s="10"/>
      <c r="T473" s="10"/>
      <c r="U473" s="10"/>
      <c r="V473" s="10"/>
      <c r="W473" s="10"/>
      <c r="X473" s="10"/>
      <c r="Y473" s="10"/>
      <c r="Z473" s="10"/>
    </row>
    <row r="474" spans="1:26" ht="12.75" customHeight="1" x14ac:dyDescent="0.2">
      <c r="A474" s="49"/>
      <c r="B474" s="13"/>
      <c r="C474" s="10"/>
      <c r="D474" s="10"/>
      <c r="E474" s="10"/>
      <c r="F474" s="10"/>
      <c r="G474" s="10"/>
      <c r="H474" s="10"/>
      <c r="I474" s="10"/>
      <c r="J474" s="10"/>
      <c r="K474" s="11"/>
      <c r="L474" s="10"/>
      <c r="M474" s="10"/>
      <c r="N474" s="10"/>
      <c r="O474" s="10"/>
      <c r="P474" s="10"/>
      <c r="Q474" s="10"/>
      <c r="R474" s="10"/>
      <c r="S474" s="10"/>
      <c r="T474" s="10"/>
      <c r="U474" s="10"/>
      <c r="V474" s="10"/>
      <c r="W474" s="10"/>
      <c r="X474" s="10"/>
      <c r="Y474" s="10"/>
      <c r="Z474" s="10"/>
    </row>
    <row r="475" spans="1:26" ht="12.75" customHeight="1" x14ac:dyDescent="0.2">
      <c r="A475" s="49"/>
      <c r="B475" s="13"/>
      <c r="C475" s="10"/>
      <c r="D475" s="10"/>
      <c r="E475" s="10"/>
      <c r="F475" s="10"/>
      <c r="G475" s="10"/>
      <c r="H475" s="10"/>
      <c r="I475" s="10"/>
      <c r="J475" s="10"/>
      <c r="K475" s="11"/>
      <c r="L475" s="10"/>
      <c r="M475" s="10"/>
      <c r="N475" s="10"/>
      <c r="O475" s="10"/>
      <c r="P475" s="10"/>
      <c r="Q475" s="10"/>
      <c r="R475" s="10"/>
      <c r="S475" s="10"/>
      <c r="T475" s="10"/>
      <c r="U475" s="10"/>
      <c r="V475" s="10"/>
      <c r="W475" s="10"/>
      <c r="X475" s="10"/>
      <c r="Y475" s="10"/>
      <c r="Z475" s="10"/>
    </row>
    <row r="476" spans="1:26" ht="12.75" customHeight="1" x14ac:dyDescent="0.2">
      <c r="A476" s="49"/>
      <c r="B476" s="13"/>
      <c r="C476" s="10"/>
      <c r="D476" s="10"/>
      <c r="E476" s="10"/>
      <c r="F476" s="10"/>
      <c r="G476" s="10"/>
      <c r="H476" s="10"/>
      <c r="I476" s="10"/>
      <c r="J476" s="10"/>
      <c r="K476" s="11"/>
      <c r="L476" s="10"/>
      <c r="M476" s="10"/>
      <c r="N476" s="10"/>
      <c r="O476" s="10"/>
      <c r="P476" s="10"/>
      <c r="Q476" s="10"/>
      <c r="R476" s="10"/>
      <c r="S476" s="10"/>
      <c r="T476" s="10"/>
      <c r="U476" s="10"/>
      <c r="V476" s="10"/>
      <c r="W476" s="10"/>
      <c r="X476" s="10"/>
      <c r="Y476" s="10"/>
      <c r="Z476" s="10"/>
    </row>
    <row r="477" spans="1:26" ht="12.75" customHeight="1" x14ac:dyDescent="0.2">
      <c r="A477" s="49"/>
      <c r="B477" s="13"/>
      <c r="C477" s="10"/>
      <c r="D477" s="10"/>
      <c r="E477" s="10"/>
      <c r="F477" s="10"/>
      <c r="G477" s="10"/>
      <c r="H477" s="10"/>
      <c r="I477" s="10"/>
      <c r="J477" s="10"/>
      <c r="K477" s="11"/>
      <c r="L477" s="10"/>
      <c r="M477" s="10"/>
      <c r="N477" s="10"/>
      <c r="O477" s="10"/>
      <c r="P477" s="10"/>
      <c r="Q477" s="10"/>
      <c r="R477" s="10"/>
      <c r="S477" s="10"/>
      <c r="T477" s="10"/>
      <c r="U477" s="10"/>
      <c r="V477" s="10"/>
      <c r="W477" s="10"/>
      <c r="X477" s="10"/>
      <c r="Y477" s="10"/>
      <c r="Z477" s="10"/>
    </row>
    <row r="478" spans="1:26" ht="12.75" customHeight="1" x14ac:dyDescent="0.2">
      <c r="A478" s="49"/>
      <c r="B478" s="13"/>
      <c r="C478" s="10"/>
      <c r="D478" s="10"/>
      <c r="E478" s="10"/>
      <c r="F478" s="10"/>
      <c r="G478" s="10"/>
      <c r="H478" s="10"/>
      <c r="I478" s="10"/>
      <c r="J478" s="10"/>
      <c r="K478" s="11"/>
      <c r="L478" s="10"/>
      <c r="M478" s="10"/>
      <c r="N478" s="10"/>
      <c r="O478" s="10"/>
      <c r="P478" s="10"/>
      <c r="Q478" s="10"/>
      <c r="R478" s="10"/>
      <c r="S478" s="10"/>
      <c r="T478" s="10"/>
      <c r="U478" s="10"/>
      <c r="V478" s="10"/>
      <c r="W478" s="10"/>
      <c r="X478" s="10"/>
      <c r="Y478" s="10"/>
      <c r="Z478" s="10"/>
    </row>
    <row r="479" spans="1:26" ht="12.75" customHeight="1" x14ac:dyDescent="0.2">
      <c r="A479" s="49"/>
      <c r="B479" s="13"/>
      <c r="C479" s="10"/>
      <c r="D479" s="10"/>
      <c r="E479" s="10"/>
      <c r="F479" s="10"/>
      <c r="G479" s="10"/>
      <c r="H479" s="10"/>
      <c r="I479" s="10"/>
      <c r="J479" s="10"/>
      <c r="K479" s="11"/>
      <c r="L479" s="10"/>
      <c r="M479" s="10"/>
      <c r="N479" s="10"/>
      <c r="O479" s="10"/>
      <c r="P479" s="10"/>
      <c r="Q479" s="10"/>
      <c r="R479" s="10"/>
      <c r="S479" s="10"/>
      <c r="T479" s="10"/>
      <c r="U479" s="10"/>
      <c r="V479" s="10"/>
      <c r="W479" s="10"/>
      <c r="X479" s="10"/>
      <c r="Y479" s="10"/>
      <c r="Z479" s="10"/>
    </row>
    <row r="480" spans="1:26" ht="12.75" customHeight="1" x14ac:dyDescent="0.2">
      <c r="A480" s="49"/>
      <c r="B480" s="13"/>
      <c r="C480" s="10"/>
      <c r="D480" s="10"/>
      <c r="E480" s="10"/>
      <c r="F480" s="10"/>
      <c r="G480" s="10"/>
      <c r="H480" s="10"/>
      <c r="I480" s="10"/>
      <c r="J480" s="10"/>
      <c r="K480" s="11"/>
      <c r="L480" s="10"/>
      <c r="M480" s="10"/>
      <c r="N480" s="10"/>
      <c r="O480" s="10"/>
      <c r="P480" s="10"/>
      <c r="Q480" s="10"/>
      <c r="R480" s="10"/>
      <c r="S480" s="10"/>
      <c r="T480" s="10"/>
      <c r="U480" s="10"/>
      <c r="V480" s="10"/>
      <c r="W480" s="10"/>
      <c r="X480" s="10"/>
      <c r="Y480" s="10"/>
      <c r="Z480" s="10"/>
    </row>
    <row r="481" spans="1:26" ht="12.75" customHeight="1" x14ac:dyDescent="0.2">
      <c r="A481" s="49"/>
      <c r="B481" s="13"/>
      <c r="C481" s="10"/>
      <c r="D481" s="10"/>
      <c r="E481" s="10"/>
      <c r="F481" s="10"/>
      <c r="G481" s="10"/>
      <c r="H481" s="10"/>
      <c r="I481" s="10"/>
      <c r="J481" s="10"/>
      <c r="K481" s="11"/>
      <c r="L481" s="10"/>
      <c r="M481" s="10"/>
      <c r="N481" s="10"/>
      <c r="O481" s="10"/>
      <c r="P481" s="10"/>
      <c r="Q481" s="10"/>
      <c r="R481" s="10"/>
      <c r="S481" s="10"/>
      <c r="T481" s="10"/>
      <c r="U481" s="10"/>
      <c r="V481" s="10"/>
      <c r="W481" s="10"/>
      <c r="X481" s="10"/>
      <c r="Y481" s="10"/>
      <c r="Z481" s="10"/>
    </row>
    <row r="482" spans="1:26" ht="12.75" customHeight="1" x14ac:dyDescent="0.2">
      <c r="A482" s="49"/>
      <c r="B482" s="13"/>
      <c r="C482" s="10"/>
      <c r="D482" s="10"/>
      <c r="E482" s="10"/>
      <c r="F482" s="10"/>
      <c r="G482" s="10"/>
      <c r="H482" s="10"/>
      <c r="I482" s="10"/>
      <c r="J482" s="10"/>
      <c r="K482" s="11"/>
      <c r="L482" s="10"/>
      <c r="M482" s="10"/>
      <c r="N482" s="10"/>
      <c r="O482" s="10"/>
      <c r="P482" s="10"/>
      <c r="Q482" s="10"/>
      <c r="R482" s="10"/>
      <c r="S482" s="10"/>
      <c r="T482" s="10"/>
      <c r="U482" s="10"/>
      <c r="V482" s="10"/>
      <c r="W482" s="10"/>
      <c r="X482" s="10"/>
      <c r="Y482" s="10"/>
      <c r="Z482" s="10"/>
    </row>
    <row r="483" spans="1:26" ht="12.75" customHeight="1" x14ac:dyDescent="0.2">
      <c r="A483" s="49"/>
      <c r="B483" s="13"/>
      <c r="C483" s="10"/>
      <c r="D483" s="10"/>
      <c r="E483" s="10"/>
      <c r="F483" s="10"/>
      <c r="G483" s="10"/>
      <c r="H483" s="10"/>
      <c r="I483" s="10"/>
      <c r="J483" s="10"/>
      <c r="K483" s="11"/>
      <c r="L483" s="10"/>
      <c r="M483" s="10"/>
      <c r="N483" s="10"/>
      <c r="O483" s="10"/>
      <c r="P483" s="10"/>
      <c r="Q483" s="10"/>
      <c r="R483" s="10"/>
      <c r="S483" s="10"/>
      <c r="T483" s="10"/>
      <c r="U483" s="10"/>
      <c r="V483" s="10"/>
      <c r="W483" s="10"/>
      <c r="X483" s="10"/>
      <c r="Y483" s="10"/>
      <c r="Z483" s="10"/>
    </row>
    <row r="484" spans="1:26" ht="12.75" customHeight="1" x14ac:dyDescent="0.2">
      <c r="A484" s="49"/>
      <c r="B484" s="13"/>
      <c r="C484" s="10"/>
      <c r="D484" s="10"/>
      <c r="E484" s="10"/>
      <c r="F484" s="10"/>
      <c r="G484" s="10"/>
      <c r="H484" s="10"/>
      <c r="I484" s="10"/>
      <c r="J484" s="10"/>
      <c r="K484" s="11"/>
      <c r="L484" s="10"/>
      <c r="M484" s="10"/>
      <c r="N484" s="10"/>
      <c r="O484" s="10"/>
      <c r="P484" s="10"/>
      <c r="Q484" s="10"/>
      <c r="R484" s="10"/>
      <c r="S484" s="10"/>
      <c r="T484" s="10"/>
      <c r="U484" s="10"/>
      <c r="V484" s="10"/>
      <c r="W484" s="10"/>
      <c r="X484" s="10"/>
      <c r="Y484" s="10"/>
      <c r="Z484" s="10"/>
    </row>
    <row r="485" spans="1:26" ht="12.75" customHeight="1" x14ac:dyDescent="0.2">
      <c r="A485" s="49"/>
      <c r="B485" s="13"/>
      <c r="C485" s="10"/>
      <c r="D485" s="10"/>
      <c r="E485" s="10"/>
      <c r="F485" s="10"/>
      <c r="G485" s="10"/>
      <c r="H485" s="10"/>
      <c r="I485" s="10"/>
      <c r="J485" s="10"/>
      <c r="K485" s="11"/>
      <c r="L485" s="10"/>
      <c r="M485" s="10"/>
      <c r="N485" s="10"/>
      <c r="O485" s="10"/>
      <c r="P485" s="10"/>
      <c r="Q485" s="10"/>
      <c r="R485" s="10"/>
      <c r="S485" s="10"/>
      <c r="T485" s="10"/>
      <c r="U485" s="10"/>
      <c r="V485" s="10"/>
      <c r="W485" s="10"/>
      <c r="X485" s="10"/>
      <c r="Y485" s="10"/>
      <c r="Z485" s="10"/>
    </row>
    <row r="486" spans="1:26" ht="12.75" customHeight="1" x14ac:dyDescent="0.2">
      <c r="A486" s="49"/>
      <c r="B486" s="13"/>
      <c r="C486" s="10"/>
      <c r="D486" s="10"/>
      <c r="E486" s="10"/>
      <c r="F486" s="10"/>
      <c r="G486" s="10"/>
      <c r="H486" s="10"/>
      <c r="I486" s="10"/>
      <c r="J486" s="10"/>
      <c r="K486" s="11"/>
      <c r="L486" s="10"/>
      <c r="M486" s="10"/>
      <c r="N486" s="10"/>
      <c r="O486" s="10"/>
      <c r="P486" s="10"/>
      <c r="Q486" s="10"/>
      <c r="R486" s="10"/>
      <c r="S486" s="10"/>
      <c r="T486" s="10"/>
      <c r="U486" s="10"/>
      <c r="V486" s="10"/>
      <c r="W486" s="10"/>
      <c r="X486" s="10"/>
      <c r="Y486" s="10"/>
      <c r="Z486" s="10"/>
    </row>
    <row r="487" spans="1:26" ht="12.75" customHeight="1" x14ac:dyDescent="0.2">
      <c r="A487" s="49"/>
      <c r="B487" s="13"/>
      <c r="C487" s="10"/>
      <c r="D487" s="10"/>
      <c r="E487" s="10"/>
      <c r="F487" s="10"/>
      <c r="G487" s="10"/>
      <c r="H487" s="10"/>
      <c r="I487" s="10"/>
      <c r="J487" s="10"/>
      <c r="K487" s="11"/>
      <c r="L487" s="10"/>
      <c r="M487" s="10"/>
      <c r="N487" s="10"/>
      <c r="O487" s="10"/>
      <c r="P487" s="10"/>
      <c r="Q487" s="10"/>
      <c r="R487" s="10"/>
      <c r="S487" s="10"/>
      <c r="T487" s="10"/>
      <c r="U487" s="10"/>
      <c r="V487" s="10"/>
      <c r="W487" s="10"/>
      <c r="X487" s="10"/>
      <c r="Y487" s="10"/>
      <c r="Z487" s="10"/>
    </row>
    <row r="488" spans="1:26" ht="12.75" customHeight="1" x14ac:dyDescent="0.2">
      <c r="A488" s="49"/>
      <c r="B488" s="13"/>
      <c r="C488" s="10"/>
      <c r="D488" s="10"/>
      <c r="E488" s="10"/>
      <c r="F488" s="10"/>
      <c r="G488" s="10"/>
      <c r="H488" s="10"/>
      <c r="I488" s="10"/>
      <c r="J488" s="10"/>
      <c r="K488" s="11"/>
      <c r="L488" s="10"/>
      <c r="M488" s="10"/>
      <c r="N488" s="10"/>
      <c r="O488" s="10"/>
      <c r="P488" s="10"/>
      <c r="Q488" s="10"/>
      <c r="R488" s="10"/>
      <c r="S488" s="10"/>
      <c r="T488" s="10"/>
      <c r="U488" s="10"/>
      <c r="V488" s="10"/>
      <c r="W488" s="10"/>
      <c r="X488" s="10"/>
      <c r="Y488" s="10"/>
      <c r="Z488" s="10"/>
    </row>
    <row r="489" spans="1:26" ht="12.75" customHeight="1" x14ac:dyDescent="0.2">
      <c r="A489" s="49"/>
      <c r="B489" s="13"/>
      <c r="C489" s="10"/>
      <c r="D489" s="10"/>
      <c r="E489" s="10"/>
      <c r="F489" s="10"/>
      <c r="G489" s="10"/>
      <c r="H489" s="10"/>
      <c r="I489" s="10"/>
      <c r="J489" s="10"/>
      <c r="K489" s="11"/>
      <c r="L489" s="10"/>
      <c r="M489" s="10"/>
      <c r="N489" s="10"/>
      <c r="O489" s="10"/>
      <c r="P489" s="10"/>
      <c r="Q489" s="10"/>
      <c r="R489" s="10"/>
      <c r="S489" s="10"/>
      <c r="T489" s="10"/>
      <c r="U489" s="10"/>
      <c r="V489" s="10"/>
      <c r="W489" s="10"/>
      <c r="X489" s="10"/>
      <c r="Y489" s="10"/>
      <c r="Z489" s="10"/>
    </row>
    <row r="490" spans="1:26" ht="12.75" customHeight="1" x14ac:dyDescent="0.2">
      <c r="A490" s="49"/>
      <c r="B490" s="13"/>
      <c r="C490" s="10"/>
      <c r="D490" s="10"/>
      <c r="E490" s="10"/>
      <c r="F490" s="10"/>
      <c r="G490" s="10"/>
      <c r="H490" s="10"/>
      <c r="I490" s="10"/>
      <c r="J490" s="10"/>
      <c r="K490" s="11"/>
      <c r="L490" s="10"/>
      <c r="M490" s="10"/>
      <c r="N490" s="10"/>
      <c r="O490" s="10"/>
      <c r="P490" s="10"/>
      <c r="Q490" s="10"/>
      <c r="R490" s="10"/>
      <c r="S490" s="10"/>
      <c r="T490" s="10"/>
      <c r="U490" s="10"/>
      <c r="V490" s="10"/>
      <c r="W490" s="10"/>
      <c r="X490" s="10"/>
      <c r="Y490" s="10"/>
      <c r="Z490" s="10"/>
    </row>
    <row r="491" spans="1:26" ht="12.75" customHeight="1" x14ac:dyDescent="0.2">
      <c r="A491" s="49"/>
      <c r="B491" s="13"/>
      <c r="C491" s="10"/>
      <c r="D491" s="10"/>
      <c r="E491" s="10"/>
      <c r="F491" s="10"/>
      <c r="G491" s="10"/>
      <c r="H491" s="10"/>
      <c r="I491" s="10"/>
      <c r="J491" s="10"/>
      <c r="K491" s="11"/>
      <c r="L491" s="10"/>
      <c r="M491" s="10"/>
      <c r="N491" s="10"/>
      <c r="O491" s="10"/>
      <c r="P491" s="10"/>
      <c r="Q491" s="10"/>
      <c r="R491" s="10"/>
      <c r="S491" s="10"/>
      <c r="T491" s="10"/>
      <c r="U491" s="10"/>
      <c r="V491" s="10"/>
      <c r="W491" s="10"/>
      <c r="X491" s="10"/>
      <c r="Y491" s="10"/>
      <c r="Z491" s="10"/>
    </row>
    <row r="492" spans="1:26" ht="12.75" customHeight="1" x14ac:dyDescent="0.2">
      <c r="A492" s="49"/>
      <c r="B492" s="13"/>
      <c r="C492" s="10"/>
      <c r="D492" s="10"/>
      <c r="E492" s="10"/>
      <c r="F492" s="10"/>
      <c r="G492" s="10"/>
      <c r="H492" s="10"/>
      <c r="I492" s="10"/>
      <c r="J492" s="10"/>
      <c r="K492" s="11"/>
      <c r="L492" s="10"/>
      <c r="M492" s="10"/>
      <c r="N492" s="10"/>
      <c r="O492" s="10"/>
      <c r="P492" s="10"/>
      <c r="Q492" s="10"/>
      <c r="R492" s="10"/>
      <c r="S492" s="10"/>
      <c r="T492" s="10"/>
      <c r="U492" s="10"/>
      <c r="V492" s="10"/>
      <c r="W492" s="10"/>
      <c r="X492" s="10"/>
      <c r="Y492" s="10"/>
      <c r="Z492" s="10"/>
    </row>
    <row r="493" spans="1:26" ht="12.75" customHeight="1" x14ac:dyDescent="0.2">
      <c r="A493" s="49"/>
      <c r="B493" s="13"/>
      <c r="C493" s="10"/>
      <c r="D493" s="10"/>
      <c r="E493" s="10"/>
      <c r="F493" s="10"/>
      <c r="G493" s="10"/>
      <c r="H493" s="10"/>
      <c r="I493" s="10"/>
      <c r="J493" s="10"/>
      <c r="K493" s="11"/>
      <c r="L493" s="10"/>
      <c r="M493" s="10"/>
      <c r="N493" s="10"/>
      <c r="O493" s="10"/>
      <c r="P493" s="10"/>
      <c r="Q493" s="10"/>
      <c r="R493" s="10"/>
      <c r="S493" s="10"/>
      <c r="T493" s="10"/>
      <c r="U493" s="10"/>
      <c r="V493" s="10"/>
      <c r="W493" s="10"/>
      <c r="X493" s="10"/>
      <c r="Y493" s="10"/>
      <c r="Z493" s="10"/>
    </row>
    <row r="494" spans="1:26" ht="12.75" customHeight="1" x14ac:dyDescent="0.2">
      <c r="A494" s="49"/>
      <c r="B494" s="13"/>
      <c r="C494" s="10"/>
      <c r="D494" s="10"/>
      <c r="E494" s="10"/>
      <c r="F494" s="10"/>
      <c r="G494" s="10"/>
      <c r="H494" s="10"/>
      <c r="I494" s="10"/>
      <c r="J494" s="10"/>
      <c r="K494" s="11"/>
      <c r="L494" s="10"/>
      <c r="M494" s="10"/>
      <c r="N494" s="10"/>
      <c r="O494" s="10"/>
      <c r="P494" s="10"/>
      <c r="Q494" s="10"/>
      <c r="R494" s="10"/>
      <c r="S494" s="10"/>
      <c r="T494" s="10"/>
      <c r="U494" s="10"/>
      <c r="V494" s="10"/>
      <c r="W494" s="10"/>
      <c r="X494" s="10"/>
      <c r="Y494" s="10"/>
      <c r="Z494" s="10"/>
    </row>
    <row r="495" spans="1:26" ht="12.75" customHeight="1" x14ac:dyDescent="0.2">
      <c r="A495" s="49"/>
      <c r="B495" s="13"/>
      <c r="C495" s="10"/>
      <c r="D495" s="10"/>
      <c r="E495" s="10"/>
      <c r="F495" s="10"/>
      <c r="G495" s="10"/>
      <c r="H495" s="10"/>
      <c r="I495" s="10"/>
      <c r="J495" s="10"/>
      <c r="K495" s="11"/>
      <c r="L495" s="10"/>
      <c r="M495" s="10"/>
      <c r="N495" s="10"/>
      <c r="O495" s="10"/>
      <c r="P495" s="10"/>
      <c r="Q495" s="10"/>
      <c r="R495" s="10"/>
      <c r="S495" s="10"/>
      <c r="T495" s="10"/>
      <c r="U495" s="10"/>
      <c r="V495" s="10"/>
      <c r="W495" s="10"/>
      <c r="X495" s="10"/>
      <c r="Y495" s="10"/>
      <c r="Z495" s="10"/>
    </row>
    <row r="496" spans="1:26" ht="12.75" customHeight="1" x14ac:dyDescent="0.2">
      <c r="A496" s="49"/>
      <c r="B496" s="13"/>
      <c r="C496" s="10"/>
      <c r="D496" s="10"/>
      <c r="E496" s="10"/>
      <c r="F496" s="10"/>
      <c r="G496" s="10"/>
      <c r="H496" s="10"/>
      <c r="I496" s="10"/>
      <c r="J496" s="10"/>
      <c r="K496" s="11"/>
      <c r="L496" s="10"/>
      <c r="M496" s="10"/>
      <c r="N496" s="10"/>
      <c r="O496" s="10"/>
      <c r="P496" s="10"/>
      <c r="Q496" s="10"/>
      <c r="R496" s="10"/>
      <c r="S496" s="10"/>
      <c r="T496" s="10"/>
      <c r="U496" s="10"/>
      <c r="V496" s="10"/>
      <c r="W496" s="10"/>
      <c r="X496" s="10"/>
      <c r="Y496" s="10"/>
      <c r="Z496" s="10"/>
    </row>
    <row r="497" spans="1:26" ht="12.75" customHeight="1" x14ac:dyDescent="0.2">
      <c r="A497" s="49"/>
      <c r="B497" s="13"/>
      <c r="C497" s="10"/>
      <c r="D497" s="10"/>
      <c r="E497" s="10"/>
      <c r="F497" s="10"/>
      <c r="G497" s="10"/>
      <c r="H497" s="10"/>
      <c r="I497" s="10"/>
      <c r="J497" s="10"/>
      <c r="K497" s="11"/>
      <c r="L497" s="10"/>
      <c r="M497" s="10"/>
      <c r="N497" s="10"/>
      <c r="O497" s="10"/>
      <c r="P497" s="10"/>
      <c r="Q497" s="10"/>
      <c r="R497" s="10"/>
      <c r="S497" s="10"/>
      <c r="T497" s="10"/>
      <c r="U497" s="10"/>
      <c r="V497" s="10"/>
      <c r="W497" s="10"/>
      <c r="X497" s="10"/>
      <c r="Y497" s="10"/>
      <c r="Z497" s="10"/>
    </row>
    <row r="498" spans="1:26" ht="12.75" customHeight="1" x14ac:dyDescent="0.2">
      <c r="A498" s="49"/>
      <c r="B498" s="13"/>
      <c r="C498" s="10"/>
      <c r="D498" s="10"/>
      <c r="E498" s="10"/>
      <c r="F498" s="10"/>
      <c r="G498" s="10"/>
      <c r="H498" s="10"/>
      <c r="I498" s="10"/>
      <c r="J498" s="10"/>
      <c r="K498" s="11"/>
      <c r="L498" s="10"/>
      <c r="M498" s="10"/>
      <c r="N498" s="10"/>
      <c r="O498" s="10"/>
      <c r="P498" s="10"/>
      <c r="Q498" s="10"/>
      <c r="R498" s="10"/>
      <c r="S498" s="10"/>
      <c r="T498" s="10"/>
      <c r="U498" s="10"/>
      <c r="V498" s="10"/>
      <c r="W498" s="10"/>
      <c r="X498" s="10"/>
      <c r="Y498" s="10"/>
      <c r="Z498" s="10"/>
    </row>
    <row r="499" spans="1:26" ht="12.75" customHeight="1" x14ac:dyDescent="0.2">
      <c r="A499" s="49"/>
      <c r="B499" s="13"/>
      <c r="C499" s="10"/>
      <c r="D499" s="10"/>
      <c r="E499" s="10"/>
      <c r="F499" s="10"/>
      <c r="G499" s="10"/>
      <c r="H499" s="10"/>
      <c r="I499" s="10"/>
      <c r="J499" s="10"/>
      <c r="K499" s="11"/>
      <c r="L499" s="10"/>
      <c r="M499" s="10"/>
      <c r="N499" s="10"/>
      <c r="O499" s="10"/>
      <c r="P499" s="10"/>
      <c r="Q499" s="10"/>
      <c r="R499" s="10"/>
      <c r="S499" s="10"/>
      <c r="T499" s="10"/>
      <c r="U499" s="10"/>
      <c r="V499" s="10"/>
      <c r="W499" s="10"/>
      <c r="X499" s="10"/>
      <c r="Y499" s="10"/>
      <c r="Z499" s="10"/>
    </row>
    <row r="500" spans="1:26" ht="12.75" customHeight="1" x14ac:dyDescent="0.2">
      <c r="A500" s="49"/>
      <c r="B500" s="13"/>
      <c r="C500" s="10"/>
      <c r="D500" s="10"/>
      <c r="E500" s="10"/>
      <c r="F500" s="10"/>
      <c r="G500" s="10"/>
      <c r="H500" s="10"/>
      <c r="I500" s="10"/>
      <c r="J500" s="10"/>
      <c r="K500" s="11"/>
      <c r="L500" s="10"/>
      <c r="M500" s="10"/>
      <c r="N500" s="10"/>
      <c r="O500" s="10"/>
      <c r="P500" s="10"/>
      <c r="Q500" s="10"/>
      <c r="R500" s="10"/>
      <c r="S500" s="10"/>
      <c r="T500" s="10"/>
      <c r="U500" s="10"/>
      <c r="V500" s="10"/>
      <c r="W500" s="10"/>
      <c r="X500" s="10"/>
      <c r="Y500" s="10"/>
      <c r="Z500" s="10"/>
    </row>
    <row r="501" spans="1:26" ht="12.75" customHeight="1" x14ac:dyDescent="0.2">
      <c r="A501" s="49"/>
      <c r="B501" s="13"/>
      <c r="C501" s="10"/>
      <c r="D501" s="10"/>
      <c r="E501" s="10"/>
      <c r="F501" s="10"/>
      <c r="G501" s="10"/>
      <c r="H501" s="10"/>
      <c r="I501" s="10"/>
      <c r="J501" s="10"/>
      <c r="K501" s="11"/>
      <c r="L501" s="10"/>
      <c r="M501" s="10"/>
      <c r="N501" s="10"/>
      <c r="O501" s="10"/>
      <c r="P501" s="10"/>
      <c r="Q501" s="10"/>
      <c r="R501" s="10"/>
      <c r="S501" s="10"/>
      <c r="T501" s="10"/>
      <c r="U501" s="10"/>
      <c r="V501" s="10"/>
      <c r="W501" s="10"/>
      <c r="X501" s="10"/>
      <c r="Y501" s="10"/>
      <c r="Z501" s="10"/>
    </row>
    <row r="502" spans="1:26" ht="12.75" customHeight="1" x14ac:dyDescent="0.2">
      <c r="A502" s="49"/>
      <c r="B502" s="13"/>
      <c r="C502" s="10"/>
      <c r="D502" s="10"/>
      <c r="E502" s="10"/>
      <c r="F502" s="10"/>
      <c r="G502" s="10"/>
      <c r="H502" s="10"/>
      <c r="I502" s="10"/>
      <c r="J502" s="10"/>
      <c r="K502" s="11"/>
      <c r="L502" s="10"/>
      <c r="M502" s="10"/>
      <c r="N502" s="10"/>
      <c r="O502" s="10"/>
      <c r="P502" s="10"/>
      <c r="Q502" s="10"/>
      <c r="R502" s="10"/>
      <c r="S502" s="10"/>
      <c r="T502" s="10"/>
      <c r="U502" s="10"/>
      <c r="V502" s="10"/>
      <c r="W502" s="10"/>
      <c r="X502" s="10"/>
      <c r="Y502" s="10"/>
      <c r="Z502" s="10"/>
    </row>
    <row r="503" spans="1:26" ht="12.75" customHeight="1" x14ac:dyDescent="0.2">
      <c r="A503" s="49"/>
      <c r="B503" s="13"/>
      <c r="C503" s="10"/>
      <c r="D503" s="10"/>
      <c r="E503" s="10"/>
      <c r="F503" s="10"/>
      <c r="G503" s="10"/>
      <c r="H503" s="10"/>
      <c r="I503" s="10"/>
      <c r="J503" s="10"/>
      <c r="K503" s="11"/>
      <c r="L503" s="10"/>
      <c r="M503" s="10"/>
      <c r="N503" s="10"/>
      <c r="O503" s="10"/>
      <c r="P503" s="10"/>
      <c r="Q503" s="10"/>
      <c r="R503" s="10"/>
      <c r="S503" s="10"/>
      <c r="T503" s="10"/>
      <c r="U503" s="10"/>
      <c r="V503" s="10"/>
      <c r="W503" s="10"/>
      <c r="X503" s="10"/>
      <c r="Y503" s="10"/>
      <c r="Z503" s="10"/>
    </row>
    <row r="504" spans="1:26" ht="12.75" customHeight="1" x14ac:dyDescent="0.2">
      <c r="A504" s="49"/>
      <c r="B504" s="13"/>
      <c r="C504" s="10"/>
      <c r="D504" s="10"/>
      <c r="E504" s="10"/>
      <c r="F504" s="10"/>
      <c r="G504" s="10"/>
      <c r="H504" s="10"/>
      <c r="I504" s="10"/>
      <c r="J504" s="10"/>
      <c r="K504" s="11"/>
      <c r="L504" s="10"/>
      <c r="M504" s="10"/>
      <c r="N504" s="10"/>
      <c r="O504" s="10"/>
      <c r="P504" s="10"/>
      <c r="Q504" s="10"/>
      <c r="R504" s="10"/>
      <c r="S504" s="10"/>
      <c r="T504" s="10"/>
      <c r="U504" s="10"/>
      <c r="V504" s="10"/>
      <c r="W504" s="10"/>
      <c r="X504" s="10"/>
      <c r="Y504" s="10"/>
      <c r="Z504" s="10"/>
    </row>
    <row r="505" spans="1:26" ht="12.75" customHeight="1" x14ac:dyDescent="0.2">
      <c r="A505" s="49"/>
      <c r="B505" s="13"/>
      <c r="C505" s="10"/>
      <c r="D505" s="10"/>
      <c r="E505" s="10"/>
      <c r="F505" s="10"/>
      <c r="G505" s="10"/>
      <c r="H505" s="10"/>
      <c r="I505" s="10"/>
      <c r="J505" s="10"/>
      <c r="K505" s="11"/>
      <c r="L505" s="10"/>
      <c r="M505" s="10"/>
      <c r="N505" s="10"/>
      <c r="O505" s="10"/>
      <c r="P505" s="10"/>
      <c r="Q505" s="10"/>
      <c r="R505" s="10"/>
      <c r="S505" s="10"/>
      <c r="T505" s="10"/>
      <c r="U505" s="10"/>
      <c r="V505" s="10"/>
      <c r="W505" s="10"/>
      <c r="X505" s="10"/>
      <c r="Y505" s="10"/>
      <c r="Z505" s="10"/>
    </row>
    <row r="506" spans="1:26" ht="12.75" customHeight="1" x14ac:dyDescent="0.2">
      <c r="A506" s="49"/>
      <c r="B506" s="13"/>
      <c r="C506" s="10"/>
      <c r="D506" s="10"/>
      <c r="E506" s="10"/>
      <c r="F506" s="10"/>
      <c r="G506" s="10"/>
      <c r="H506" s="10"/>
      <c r="I506" s="10"/>
      <c r="J506" s="10"/>
      <c r="K506" s="11"/>
      <c r="L506" s="10"/>
      <c r="M506" s="10"/>
      <c r="N506" s="10"/>
      <c r="O506" s="10"/>
      <c r="P506" s="10"/>
      <c r="Q506" s="10"/>
      <c r="R506" s="10"/>
      <c r="S506" s="10"/>
      <c r="T506" s="10"/>
      <c r="U506" s="10"/>
      <c r="V506" s="10"/>
      <c r="W506" s="10"/>
      <c r="X506" s="10"/>
      <c r="Y506" s="10"/>
      <c r="Z506" s="10"/>
    </row>
    <row r="507" spans="1:26" ht="12.75" customHeight="1" x14ac:dyDescent="0.2">
      <c r="A507" s="49"/>
      <c r="B507" s="13"/>
      <c r="C507" s="10"/>
      <c r="D507" s="10"/>
      <c r="E507" s="10"/>
      <c r="F507" s="10"/>
      <c r="G507" s="10"/>
      <c r="H507" s="10"/>
      <c r="I507" s="10"/>
      <c r="J507" s="10"/>
      <c r="K507" s="11"/>
      <c r="L507" s="10"/>
      <c r="M507" s="10"/>
      <c r="N507" s="10"/>
      <c r="O507" s="10"/>
      <c r="P507" s="10"/>
      <c r="Q507" s="10"/>
      <c r="R507" s="10"/>
      <c r="S507" s="10"/>
      <c r="T507" s="10"/>
      <c r="U507" s="10"/>
      <c r="V507" s="10"/>
      <c r="W507" s="10"/>
      <c r="X507" s="10"/>
      <c r="Y507" s="10"/>
      <c r="Z507" s="10"/>
    </row>
    <row r="508" spans="1:26" ht="12.75" customHeight="1" x14ac:dyDescent="0.2">
      <c r="A508" s="49"/>
      <c r="B508" s="13"/>
      <c r="C508" s="10"/>
      <c r="D508" s="10"/>
      <c r="E508" s="10"/>
      <c r="F508" s="10"/>
      <c r="G508" s="10"/>
      <c r="H508" s="10"/>
      <c r="I508" s="10"/>
      <c r="J508" s="10"/>
      <c r="K508" s="11"/>
      <c r="L508" s="10"/>
      <c r="M508" s="10"/>
      <c r="N508" s="10"/>
      <c r="O508" s="10"/>
      <c r="P508" s="10"/>
      <c r="Q508" s="10"/>
      <c r="R508" s="10"/>
      <c r="S508" s="10"/>
      <c r="T508" s="10"/>
      <c r="U508" s="10"/>
      <c r="V508" s="10"/>
      <c r="W508" s="10"/>
      <c r="X508" s="10"/>
      <c r="Y508" s="10"/>
      <c r="Z508" s="10"/>
    </row>
    <row r="509" spans="1:26" ht="12.75" customHeight="1" x14ac:dyDescent="0.2">
      <c r="A509" s="49"/>
      <c r="B509" s="13"/>
      <c r="C509" s="10"/>
      <c r="D509" s="10"/>
      <c r="E509" s="10"/>
      <c r="F509" s="10"/>
      <c r="G509" s="10"/>
      <c r="H509" s="10"/>
      <c r="I509" s="10"/>
      <c r="J509" s="10"/>
      <c r="K509" s="11"/>
      <c r="L509" s="10"/>
      <c r="M509" s="10"/>
      <c r="N509" s="10"/>
      <c r="O509" s="10"/>
      <c r="P509" s="10"/>
      <c r="Q509" s="10"/>
      <c r="R509" s="10"/>
      <c r="S509" s="10"/>
      <c r="T509" s="10"/>
      <c r="U509" s="10"/>
      <c r="V509" s="10"/>
      <c r="W509" s="10"/>
      <c r="X509" s="10"/>
      <c r="Y509" s="10"/>
      <c r="Z509" s="10"/>
    </row>
    <row r="510" spans="1:26" ht="12.75" customHeight="1" x14ac:dyDescent="0.2">
      <c r="A510" s="49"/>
      <c r="B510" s="13"/>
      <c r="C510" s="10"/>
      <c r="D510" s="10"/>
      <c r="E510" s="10"/>
      <c r="F510" s="10"/>
      <c r="G510" s="10"/>
      <c r="H510" s="10"/>
      <c r="I510" s="10"/>
      <c r="J510" s="10"/>
      <c r="K510" s="11"/>
      <c r="L510" s="10"/>
      <c r="M510" s="10"/>
      <c r="N510" s="10"/>
      <c r="O510" s="10"/>
      <c r="P510" s="10"/>
      <c r="Q510" s="10"/>
      <c r="R510" s="10"/>
      <c r="S510" s="10"/>
      <c r="T510" s="10"/>
      <c r="U510" s="10"/>
      <c r="V510" s="10"/>
      <c r="W510" s="10"/>
      <c r="X510" s="10"/>
      <c r="Y510" s="10"/>
      <c r="Z510" s="10"/>
    </row>
    <row r="511" spans="1:26" ht="12.75" customHeight="1" x14ac:dyDescent="0.2">
      <c r="A511" s="49"/>
      <c r="B511" s="13"/>
      <c r="C511" s="10"/>
      <c r="D511" s="10"/>
      <c r="E511" s="10"/>
      <c r="F511" s="10"/>
      <c r="G511" s="10"/>
      <c r="H511" s="10"/>
      <c r="I511" s="10"/>
      <c r="J511" s="10"/>
      <c r="K511" s="11"/>
      <c r="L511" s="10"/>
      <c r="M511" s="10"/>
      <c r="N511" s="10"/>
      <c r="O511" s="10"/>
      <c r="P511" s="10"/>
      <c r="Q511" s="10"/>
      <c r="R511" s="10"/>
      <c r="S511" s="10"/>
      <c r="T511" s="10"/>
      <c r="U511" s="10"/>
      <c r="V511" s="10"/>
      <c r="W511" s="10"/>
      <c r="X511" s="10"/>
      <c r="Y511" s="10"/>
      <c r="Z511" s="10"/>
    </row>
    <row r="512" spans="1:26" ht="12.75" customHeight="1" x14ac:dyDescent="0.2">
      <c r="A512" s="49"/>
      <c r="B512" s="13"/>
      <c r="C512" s="10"/>
      <c r="D512" s="10"/>
      <c r="E512" s="10"/>
      <c r="F512" s="10"/>
      <c r="G512" s="10"/>
      <c r="H512" s="10"/>
      <c r="I512" s="10"/>
      <c r="J512" s="10"/>
      <c r="K512" s="11"/>
      <c r="L512" s="10"/>
      <c r="M512" s="10"/>
      <c r="N512" s="10"/>
      <c r="O512" s="10"/>
      <c r="P512" s="10"/>
      <c r="Q512" s="10"/>
      <c r="R512" s="10"/>
      <c r="S512" s="10"/>
      <c r="T512" s="10"/>
      <c r="U512" s="10"/>
      <c r="V512" s="10"/>
      <c r="W512" s="10"/>
      <c r="X512" s="10"/>
      <c r="Y512" s="10"/>
      <c r="Z512" s="10"/>
    </row>
    <row r="513" spans="1:26" ht="12.75" customHeight="1" x14ac:dyDescent="0.2">
      <c r="A513" s="49"/>
      <c r="B513" s="13"/>
      <c r="C513" s="10"/>
      <c r="D513" s="10"/>
      <c r="E513" s="10"/>
      <c r="F513" s="10"/>
      <c r="G513" s="10"/>
      <c r="H513" s="10"/>
      <c r="I513" s="10"/>
      <c r="J513" s="10"/>
      <c r="K513" s="11"/>
      <c r="L513" s="10"/>
      <c r="M513" s="10"/>
      <c r="N513" s="10"/>
      <c r="O513" s="10"/>
      <c r="P513" s="10"/>
      <c r="Q513" s="10"/>
      <c r="R513" s="10"/>
      <c r="S513" s="10"/>
      <c r="T513" s="10"/>
      <c r="U513" s="10"/>
      <c r="V513" s="10"/>
      <c r="W513" s="10"/>
      <c r="X513" s="10"/>
      <c r="Y513" s="10"/>
      <c r="Z513" s="10"/>
    </row>
    <row r="514" spans="1:26" ht="12.75" customHeight="1" x14ac:dyDescent="0.2">
      <c r="A514" s="49"/>
      <c r="B514" s="13"/>
      <c r="C514" s="10"/>
      <c r="D514" s="10"/>
      <c r="E514" s="10"/>
      <c r="F514" s="10"/>
      <c r="G514" s="10"/>
      <c r="H514" s="10"/>
      <c r="I514" s="10"/>
      <c r="J514" s="10"/>
      <c r="K514" s="11"/>
      <c r="L514" s="10"/>
      <c r="M514" s="10"/>
      <c r="N514" s="10"/>
      <c r="O514" s="10"/>
      <c r="P514" s="10"/>
      <c r="Q514" s="10"/>
      <c r="R514" s="10"/>
      <c r="S514" s="10"/>
      <c r="T514" s="10"/>
      <c r="U514" s="10"/>
      <c r="V514" s="10"/>
      <c r="W514" s="10"/>
      <c r="X514" s="10"/>
      <c r="Y514" s="10"/>
      <c r="Z514" s="10"/>
    </row>
    <row r="515" spans="1:26" ht="12.75" customHeight="1" x14ac:dyDescent="0.2">
      <c r="A515" s="49"/>
      <c r="B515" s="13"/>
      <c r="C515" s="10"/>
      <c r="D515" s="10"/>
      <c r="E515" s="10"/>
      <c r="F515" s="10"/>
      <c r="G515" s="10"/>
      <c r="H515" s="10"/>
      <c r="I515" s="10"/>
      <c r="J515" s="10"/>
      <c r="K515" s="11"/>
      <c r="L515" s="10"/>
      <c r="M515" s="10"/>
      <c r="N515" s="10"/>
      <c r="O515" s="10"/>
      <c r="P515" s="10"/>
      <c r="Q515" s="10"/>
      <c r="R515" s="10"/>
      <c r="S515" s="10"/>
      <c r="T515" s="10"/>
      <c r="U515" s="10"/>
      <c r="V515" s="10"/>
      <c r="W515" s="10"/>
      <c r="X515" s="10"/>
      <c r="Y515" s="10"/>
      <c r="Z515" s="10"/>
    </row>
    <row r="516" spans="1:26" ht="12.75" customHeight="1" x14ac:dyDescent="0.2">
      <c r="A516" s="49"/>
      <c r="B516" s="13"/>
      <c r="C516" s="10"/>
      <c r="D516" s="10"/>
      <c r="E516" s="10"/>
      <c r="F516" s="10"/>
      <c r="G516" s="10"/>
      <c r="H516" s="10"/>
      <c r="I516" s="10"/>
      <c r="J516" s="10"/>
      <c r="K516" s="11"/>
      <c r="L516" s="10"/>
      <c r="M516" s="10"/>
      <c r="N516" s="10"/>
      <c r="O516" s="10"/>
      <c r="P516" s="10"/>
      <c r="Q516" s="10"/>
      <c r="R516" s="10"/>
      <c r="S516" s="10"/>
      <c r="T516" s="10"/>
      <c r="U516" s="10"/>
      <c r="V516" s="10"/>
      <c r="W516" s="10"/>
      <c r="X516" s="10"/>
      <c r="Y516" s="10"/>
      <c r="Z516" s="10"/>
    </row>
    <row r="517" spans="1:26" ht="12.75" customHeight="1" x14ac:dyDescent="0.2">
      <c r="A517" s="49"/>
      <c r="B517" s="13"/>
      <c r="C517" s="10"/>
      <c r="D517" s="10"/>
      <c r="E517" s="10"/>
      <c r="F517" s="10"/>
      <c r="G517" s="10"/>
      <c r="H517" s="10"/>
      <c r="I517" s="10"/>
      <c r="J517" s="10"/>
      <c r="K517" s="11"/>
      <c r="L517" s="10"/>
      <c r="M517" s="10"/>
      <c r="N517" s="10"/>
      <c r="O517" s="10"/>
      <c r="P517" s="10"/>
      <c r="Q517" s="10"/>
      <c r="R517" s="10"/>
      <c r="S517" s="10"/>
      <c r="T517" s="10"/>
      <c r="U517" s="10"/>
      <c r="V517" s="10"/>
      <c r="W517" s="10"/>
      <c r="X517" s="10"/>
      <c r="Y517" s="10"/>
      <c r="Z517" s="10"/>
    </row>
    <row r="518" spans="1:26" ht="12.75" customHeight="1" x14ac:dyDescent="0.2">
      <c r="A518" s="49"/>
      <c r="B518" s="13"/>
      <c r="C518" s="10"/>
      <c r="D518" s="10"/>
      <c r="E518" s="10"/>
      <c r="F518" s="10"/>
      <c r="G518" s="10"/>
      <c r="H518" s="10"/>
      <c r="I518" s="10"/>
      <c r="J518" s="10"/>
      <c r="K518" s="11"/>
      <c r="L518" s="10"/>
      <c r="M518" s="10"/>
      <c r="N518" s="10"/>
      <c r="O518" s="10"/>
      <c r="P518" s="10"/>
      <c r="Q518" s="10"/>
      <c r="R518" s="10"/>
      <c r="S518" s="10"/>
      <c r="T518" s="10"/>
      <c r="U518" s="10"/>
      <c r="V518" s="10"/>
      <c r="W518" s="10"/>
      <c r="X518" s="10"/>
      <c r="Y518" s="10"/>
      <c r="Z518" s="10"/>
    </row>
    <row r="519" spans="1:26" ht="12.75" customHeight="1" x14ac:dyDescent="0.2">
      <c r="A519" s="49"/>
      <c r="B519" s="13"/>
      <c r="C519" s="10"/>
      <c r="D519" s="10"/>
      <c r="E519" s="10"/>
      <c r="F519" s="10"/>
      <c r="G519" s="10"/>
      <c r="H519" s="10"/>
      <c r="I519" s="10"/>
      <c r="J519" s="10"/>
      <c r="K519" s="11"/>
      <c r="L519" s="10"/>
      <c r="M519" s="10"/>
      <c r="N519" s="10"/>
      <c r="O519" s="10"/>
      <c r="P519" s="10"/>
      <c r="Q519" s="10"/>
      <c r="R519" s="10"/>
      <c r="S519" s="10"/>
      <c r="T519" s="10"/>
      <c r="U519" s="10"/>
      <c r="V519" s="10"/>
      <c r="W519" s="10"/>
      <c r="X519" s="10"/>
      <c r="Y519" s="10"/>
      <c r="Z519" s="10"/>
    </row>
    <row r="520" spans="1:26" ht="12.75" customHeight="1" x14ac:dyDescent="0.2">
      <c r="A520" s="49"/>
      <c r="B520" s="13"/>
      <c r="C520" s="10"/>
      <c r="D520" s="10"/>
      <c r="E520" s="10"/>
      <c r="F520" s="10"/>
      <c r="G520" s="10"/>
      <c r="H520" s="10"/>
      <c r="I520" s="10"/>
      <c r="J520" s="10"/>
      <c r="K520" s="11"/>
      <c r="L520" s="10"/>
      <c r="M520" s="10"/>
      <c r="N520" s="10"/>
      <c r="O520" s="10"/>
      <c r="P520" s="10"/>
      <c r="Q520" s="10"/>
      <c r="R520" s="10"/>
      <c r="S520" s="10"/>
      <c r="T520" s="10"/>
      <c r="U520" s="10"/>
      <c r="V520" s="10"/>
      <c r="W520" s="10"/>
      <c r="X520" s="10"/>
      <c r="Y520" s="10"/>
      <c r="Z520" s="10"/>
    </row>
    <row r="521" spans="1:26" ht="12.75" customHeight="1" x14ac:dyDescent="0.2">
      <c r="A521" s="49"/>
      <c r="B521" s="13"/>
      <c r="C521" s="10"/>
      <c r="D521" s="10"/>
      <c r="E521" s="10"/>
      <c r="F521" s="10"/>
      <c r="G521" s="10"/>
      <c r="H521" s="10"/>
      <c r="I521" s="10"/>
      <c r="J521" s="10"/>
      <c r="K521" s="11"/>
      <c r="L521" s="10"/>
      <c r="M521" s="10"/>
      <c r="N521" s="10"/>
      <c r="O521" s="10"/>
      <c r="P521" s="10"/>
      <c r="Q521" s="10"/>
      <c r="R521" s="10"/>
      <c r="S521" s="10"/>
      <c r="T521" s="10"/>
      <c r="U521" s="10"/>
      <c r="V521" s="10"/>
      <c r="W521" s="10"/>
      <c r="X521" s="10"/>
      <c r="Y521" s="10"/>
      <c r="Z521" s="10"/>
    </row>
    <row r="522" spans="1:26" ht="12.75" customHeight="1" x14ac:dyDescent="0.2">
      <c r="A522" s="49"/>
      <c r="B522" s="13"/>
      <c r="C522" s="10"/>
      <c r="D522" s="10"/>
      <c r="E522" s="10"/>
      <c r="F522" s="10"/>
      <c r="G522" s="10"/>
      <c r="H522" s="10"/>
      <c r="I522" s="10"/>
      <c r="J522" s="10"/>
      <c r="K522" s="11"/>
      <c r="L522" s="10"/>
      <c r="M522" s="10"/>
      <c r="N522" s="10"/>
      <c r="O522" s="10"/>
      <c r="P522" s="10"/>
      <c r="Q522" s="10"/>
      <c r="R522" s="10"/>
      <c r="S522" s="10"/>
      <c r="T522" s="10"/>
      <c r="U522" s="10"/>
      <c r="V522" s="10"/>
      <c r="W522" s="10"/>
      <c r="X522" s="10"/>
      <c r="Y522" s="10"/>
      <c r="Z522" s="10"/>
    </row>
    <row r="523" spans="1:26" ht="12.75" customHeight="1" x14ac:dyDescent="0.2">
      <c r="A523" s="49"/>
      <c r="B523" s="13"/>
      <c r="C523" s="10"/>
      <c r="D523" s="10"/>
      <c r="E523" s="10"/>
      <c r="F523" s="10"/>
      <c r="G523" s="10"/>
      <c r="H523" s="10"/>
      <c r="I523" s="10"/>
      <c r="J523" s="10"/>
      <c r="K523" s="11"/>
      <c r="L523" s="10"/>
      <c r="M523" s="10"/>
      <c r="N523" s="10"/>
      <c r="O523" s="10"/>
      <c r="P523" s="10"/>
      <c r="Q523" s="10"/>
      <c r="R523" s="10"/>
      <c r="S523" s="10"/>
      <c r="T523" s="10"/>
      <c r="U523" s="10"/>
      <c r="V523" s="10"/>
      <c r="W523" s="10"/>
      <c r="X523" s="10"/>
      <c r="Y523" s="10"/>
      <c r="Z523" s="10"/>
    </row>
    <row r="524" spans="1:26" ht="12.75" customHeight="1" x14ac:dyDescent="0.2">
      <c r="A524" s="49"/>
      <c r="B524" s="13"/>
      <c r="C524" s="10"/>
      <c r="D524" s="10"/>
      <c r="E524" s="10"/>
      <c r="F524" s="10"/>
      <c r="G524" s="10"/>
      <c r="H524" s="10"/>
      <c r="I524" s="10"/>
      <c r="J524" s="10"/>
      <c r="K524" s="11"/>
      <c r="L524" s="10"/>
      <c r="M524" s="10"/>
      <c r="N524" s="10"/>
      <c r="O524" s="10"/>
      <c r="P524" s="10"/>
      <c r="Q524" s="10"/>
      <c r="R524" s="10"/>
      <c r="S524" s="10"/>
      <c r="T524" s="10"/>
      <c r="U524" s="10"/>
      <c r="V524" s="10"/>
      <c r="W524" s="10"/>
      <c r="X524" s="10"/>
      <c r="Y524" s="10"/>
      <c r="Z524" s="10"/>
    </row>
    <row r="525" spans="1:26" ht="12.75" customHeight="1" x14ac:dyDescent="0.2">
      <c r="A525" s="49"/>
      <c r="B525" s="13"/>
      <c r="C525" s="10"/>
      <c r="D525" s="10"/>
      <c r="E525" s="10"/>
      <c r="F525" s="10"/>
      <c r="G525" s="10"/>
      <c r="H525" s="10"/>
      <c r="I525" s="10"/>
      <c r="J525" s="10"/>
      <c r="K525" s="11"/>
      <c r="L525" s="10"/>
      <c r="M525" s="10"/>
      <c r="N525" s="10"/>
      <c r="O525" s="10"/>
      <c r="P525" s="10"/>
      <c r="Q525" s="10"/>
      <c r="R525" s="10"/>
      <c r="S525" s="10"/>
      <c r="T525" s="10"/>
      <c r="U525" s="10"/>
      <c r="V525" s="10"/>
      <c r="W525" s="10"/>
      <c r="X525" s="10"/>
      <c r="Y525" s="10"/>
      <c r="Z525" s="10"/>
    </row>
    <row r="526" spans="1:26" ht="12.75" customHeight="1" x14ac:dyDescent="0.2">
      <c r="A526" s="49"/>
      <c r="B526" s="13"/>
      <c r="C526" s="10"/>
      <c r="D526" s="10"/>
      <c r="E526" s="10"/>
      <c r="F526" s="10"/>
      <c r="G526" s="10"/>
      <c r="H526" s="10"/>
      <c r="I526" s="10"/>
      <c r="J526" s="10"/>
      <c r="K526" s="11"/>
      <c r="L526" s="10"/>
      <c r="M526" s="10"/>
      <c r="N526" s="10"/>
      <c r="O526" s="10"/>
      <c r="P526" s="10"/>
      <c r="Q526" s="10"/>
      <c r="R526" s="10"/>
      <c r="S526" s="10"/>
      <c r="T526" s="10"/>
      <c r="U526" s="10"/>
      <c r="V526" s="10"/>
      <c r="W526" s="10"/>
      <c r="X526" s="10"/>
      <c r="Y526" s="10"/>
      <c r="Z526" s="10"/>
    </row>
    <row r="527" spans="1:26" ht="12.75" customHeight="1" x14ac:dyDescent="0.2">
      <c r="A527" s="49"/>
      <c r="B527" s="13"/>
      <c r="C527" s="10"/>
      <c r="D527" s="10"/>
      <c r="E527" s="10"/>
      <c r="F527" s="10"/>
      <c r="G527" s="10"/>
      <c r="H527" s="10"/>
      <c r="I527" s="10"/>
      <c r="J527" s="10"/>
      <c r="K527" s="11"/>
      <c r="L527" s="10"/>
      <c r="M527" s="10"/>
      <c r="N527" s="10"/>
      <c r="O527" s="10"/>
      <c r="P527" s="10"/>
      <c r="Q527" s="10"/>
      <c r="R527" s="10"/>
      <c r="S527" s="10"/>
      <c r="T527" s="10"/>
      <c r="U527" s="10"/>
      <c r="V527" s="10"/>
      <c r="W527" s="10"/>
      <c r="X527" s="10"/>
      <c r="Y527" s="10"/>
      <c r="Z527" s="10"/>
    </row>
    <row r="528" spans="1:26" ht="12.75" customHeight="1" x14ac:dyDescent="0.2">
      <c r="A528" s="49"/>
      <c r="B528" s="13"/>
      <c r="C528" s="10"/>
      <c r="D528" s="10"/>
      <c r="E528" s="10"/>
      <c r="F528" s="10"/>
      <c r="G528" s="10"/>
      <c r="H528" s="10"/>
      <c r="I528" s="10"/>
      <c r="J528" s="10"/>
      <c r="K528" s="11"/>
      <c r="L528" s="10"/>
      <c r="M528" s="10"/>
      <c r="N528" s="10"/>
      <c r="O528" s="10"/>
      <c r="P528" s="10"/>
      <c r="Q528" s="10"/>
      <c r="R528" s="10"/>
      <c r="S528" s="10"/>
      <c r="T528" s="10"/>
      <c r="U528" s="10"/>
      <c r="V528" s="10"/>
      <c r="W528" s="10"/>
      <c r="X528" s="10"/>
      <c r="Y528" s="10"/>
      <c r="Z528" s="10"/>
    </row>
    <row r="529" spans="1:26" ht="12.75" customHeight="1" x14ac:dyDescent="0.2">
      <c r="A529" s="49"/>
      <c r="B529" s="13"/>
      <c r="C529" s="10"/>
      <c r="D529" s="10"/>
      <c r="E529" s="10"/>
      <c r="F529" s="10"/>
      <c r="G529" s="10"/>
      <c r="H529" s="10"/>
      <c r="I529" s="10"/>
      <c r="J529" s="10"/>
      <c r="K529" s="11"/>
      <c r="L529" s="10"/>
      <c r="M529" s="10"/>
      <c r="N529" s="10"/>
      <c r="O529" s="10"/>
      <c r="P529" s="10"/>
      <c r="Q529" s="10"/>
      <c r="R529" s="10"/>
      <c r="S529" s="10"/>
      <c r="T529" s="10"/>
      <c r="U529" s="10"/>
      <c r="V529" s="10"/>
      <c r="W529" s="10"/>
      <c r="X529" s="10"/>
      <c r="Y529" s="10"/>
      <c r="Z529" s="10"/>
    </row>
    <row r="530" spans="1:26" ht="12.75" customHeight="1" x14ac:dyDescent="0.2">
      <c r="A530" s="49"/>
      <c r="B530" s="13"/>
      <c r="C530" s="10"/>
      <c r="D530" s="10"/>
      <c r="E530" s="10"/>
      <c r="F530" s="10"/>
      <c r="G530" s="10"/>
      <c r="H530" s="10"/>
      <c r="I530" s="10"/>
      <c r="J530" s="10"/>
      <c r="K530" s="11"/>
      <c r="L530" s="10"/>
      <c r="M530" s="10"/>
      <c r="N530" s="10"/>
      <c r="O530" s="10"/>
      <c r="P530" s="10"/>
      <c r="Q530" s="10"/>
      <c r="R530" s="10"/>
      <c r="S530" s="10"/>
      <c r="T530" s="10"/>
      <c r="U530" s="10"/>
      <c r="V530" s="10"/>
      <c r="W530" s="10"/>
      <c r="X530" s="10"/>
      <c r="Y530" s="10"/>
      <c r="Z530" s="10"/>
    </row>
    <row r="531" spans="1:26" ht="12.75" customHeight="1" x14ac:dyDescent="0.2">
      <c r="A531" s="49"/>
      <c r="B531" s="13"/>
      <c r="C531" s="10"/>
      <c r="D531" s="10"/>
      <c r="E531" s="10"/>
      <c r="F531" s="10"/>
      <c r="G531" s="10"/>
      <c r="H531" s="10"/>
      <c r="I531" s="10"/>
      <c r="J531" s="10"/>
      <c r="K531" s="11"/>
      <c r="L531" s="10"/>
      <c r="M531" s="10"/>
      <c r="N531" s="10"/>
      <c r="O531" s="10"/>
      <c r="P531" s="10"/>
      <c r="Q531" s="10"/>
      <c r="R531" s="10"/>
      <c r="S531" s="10"/>
      <c r="T531" s="10"/>
      <c r="U531" s="10"/>
      <c r="V531" s="10"/>
      <c r="W531" s="10"/>
      <c r="X531" s="10"/>
      <c r="Y531" s="10"/>
      <c r="Z531" s="10"/>
    </row>
    <row r="532" spans="1:26" ht="12.75" customHeight="1" x14ac:dyDescent="0.2">
      <c r="A532" s="49"/>
      <c r="B532" s="13"/>
      <c r="C532" s="10"/>
      <c r="D532" s="10"/>
      <c r="E532" s="10"/>
      <c r="F532" s="10"/>
      <c r="G532" s="10"/>
      <c r="H532" s="10"/>
      <c r="I532" s="10"/>
      <c r="J532" s="10"/>
      <c r="K532" s="11"/>
      <c r="L532" s="10"/>
      <c r="M532" s="10"/>
      <c r="N532" s="10"/>
      <c r="O532" s="10"/>
      <c r="P532" s="10"/>
      <c r="Q532" s="10"/>
      <c r="R532" s="10"/>
      <c r="S532" s="10"/>
      <c r="T532" s="10"/>
      <c r="U532" s="10"/>
      <c r="V532" s="10"/>
      <c r="W532" s="10"/>
      <c r="X532" s="10"/>
      <c r="Y532" s="10"/>
      <c r="Z532" s="10"/>
    </row>
    <row r="533" spans="1:26" ht="12.75" customHeight="1" x14ac:dyDescent="0.2">
      <c r="A533" s="49"/>
      <c r="B533" s="13"/>
      <c r="C533" s="10"/>
      <c r="D533" s="10"/>
      <c r="E533" s="10"/>
      <c r="F533" s="10"/>
      <c r="G533" s="10"/>
      <c r="H533" s="10"/>
      <c r="I533" s="10"/>
      <c r="J533" s="10"/>
      <c r="K533" s="11"/>
      <c r="L533" s="10"/>
      <c r="M533" s="10"/>
      <c r="N533" s="10"/>
      <c r="O533" s="10"/>
      <c r="P533" s="10"/>
      <c r="Q533" s="10"/>
      <c r="R533" s="10"/>
      <c r="S533" s="10"/>
      <c r="T533" s="10"/>
      <c r="U533" s="10"/>
      <c r="V533" s="10"/>
      <c r="W533" s="10"/>
      <c r="X533" s="10"/>
      <c r="Y533" s="10"/>
      <c r="Z533" s="10"/>
    </row>
    <row r="534" spans="1:26" ht="12.75" customHeight="1" x14ac:dyDescent="0.2">
      <c r="A534" s="49"/>
      <c r="B534" s="13"/>
      <c r="C534" s="10"/>
      <c r="D534" s="10"/>
      <c r="E534" s="10"/>
      <c r="F534" s="10"/>
      <c r="G534" s="10"/>
      <c r="H534" s="10"/>
      <c r="I534" s="10"/>
      <c r="J534" s="10"/>
      <c r="K534" s="11"/>
      <c r="L534" s="10"/>
      <c r="M534" s="10"/>
      <c r="N534" s="10"/>
      <c r="O534" s="10"/>
      <c r="P534" s="10"/>
      <c r="Q534" s="10"/>
      <c r="R534" s="10"/>
      <c r="S534" s="10"/>
      <c r="T534" s="10"/>
      <c r="U534" s="10"/>
      <c r="V534" s="10"/>
      <c r="W534" s="10"/>
      <c r="X534" s="10"/>
      <c r="Y534" s="10"/>
      <c r="Z534" s="10"/>
    </row>
    <row r="535" spans="1:26" ht="12.75" customHeight="1" x14ac:dyDescent="0.2">
      <c r="A535" s="49"/>
      <c r="B535" s="13"/>
      <c r="C535" s="10"/>
      <c r="D535" s="10"/>
      <c r="E535" s="10"/>
      <c r="F535" s="10"/>
      <c r="G535" s="10"/>
      <c r="H535" s="10"/>
      <c r="I535" s="10"/>
      <c r="J535" s="10"/>
      <c r="K535" s="11"/>
      <c r="L535" s="10"/>
      <c r="M535" s="10"/>
      <c r="N535" s="10"/>
      <c r="O535" s="10"/>
      <c r="P535" s="10"/>
      <c r="Q535" s="10"/>
      <c r="R535" s="10"/>
      <c r="S535" s="10"/>
      <c r="T535" s="10"/>
      <c r="U535" s="10"/>
      <c r="V535" s="10"/>
      <c r="W535" s="10"/>
      <c r="X535" s="10"/>
      <c r="Y535" s="10"/>
      <c r="Z535" s="10"/>
    </row>
    <row r="536" spans="1:26" ht="12.75" customHeight="1" x14ac:dyDescent="0.2">
      <c r="A536" s="49"/>
      <c r="B536" s="13"/>
      <c r="C536" s="10"/>
      <c r="D536" s="10"/>
      <c r="E536" s="10"/>
      <c r="F536" s="10"/>
      <c r="G536" s="10"/>
      <c r="H536" s="10"/>
      <c r="I536" s="10"/>
      <c r="J536" s="10"/>
      <c r="K536" s="11"/>
      <c r="L536" s="10"/>
      <c r="M536" s="10"/>
      <c r="N536" s="10"/>
      <c r="O536" s="10"/>
      <c r="P536" s="10"/>
      <c r="Q536" s="10"/>
      <c r="R536" s="10"/>
      <c r="S536" s="10"/>
      <c r="T536" s="10"/>
      <c r="U536" s="10"/>
      <c r="V536" s="10"/>
      <c r="W536" s="10"/>
      <c r="X536" s="10"/>
      <c r="Y536" s="10"/>
      <c r="Z536" s="10"/>
    </row>
    <row r="537" spans="1:26" ht="12.75" customHeight="1" x14ac:dyDescent="0.2">
      <c r="A537" s="49"/>
      <c r="B537" s="13"/>
      <c r="C537" s="10"/>
      <c r="D537" s="10"/>
      <c r="E537" s="10"/>
      <c r="F537" s="10"/>
      <c r="G537" s="10"/>
      <c r="H537" s="10"/>
      <c r="I537" s="10"/>
      <c r="J537" s="10"/>
      <c r="K537" s="11"/>
      <c r="L537" s="10"/>
      <c r="M537" s="10"/>
      <c r="N537" s="10"/>
      <c r="O537" s="10"/>
      <c r="P537" s="10"/>
      <c r="Q537" s="10"/>
      <c r="R537" s="10"/>
      <c r="S537" s="10"/>
      <c r="T537" s="10"/>
      <c r="U537" s="10"/>
      <c r="V537" s="10"/>
      <c r="W537" s="10"/>
      <c r="X537" s="10"/>
      <c r="Y537" s="10"/>
      <c r="Z537" s="10"/>
    </row>
    <row r="538" spans="1:26" ht="12.75" customHeight="1" x14ac:dyDescent="0.2">
      <c r="A538" s="49"/>
      <c r="B538" s="13"/>
      <c r="C538" s="10"/>
      <c r="D538" s="10"/>
      <c r="E538" s="10"/>
      <c r="F538" s="10"/>
      <c r="G538" s="10"/>
      <c r="H538" s="10"/>
      <c r="I538" s="10"/>
      <c r="J538" s="10"/>
      <c r="K538" s="11"/>
      <c r="L538" s="10"/>
      <c r="M538" s="10"/>
      <c r="N538" s="10"/>
      <c r="O538" s="10"/>
      <c r="P538" s="10"/>
      <c r="Q538" s="10"/>
      <c r="R538" s="10"/>
      <c r="S538" s="10"/>
      <c r="T538" s="10"/>
      <c r="U538" s="10"/>
      <c r="V538" s="10"/>
      <c r="W538" s="10"/>
      <c r="X538" s="10"/>
      <c r="Y538" s="10"/>
      <c r="Z538" s="10"/>
    </row>
    <row r="539" spans="1:26" ht="12.75" customHeight="1" x14ac:dyDescent="0.2">
      <c r="A539" s="49"/>
      <c r="B539" s="13"/>
      <c r="C539" s="10"/>
      <c r="D539" s="10"/>
      <c r="E539" s="10"/>
      <c r="F539" s="10"/>
      <c r="G539" s="10"/>
      <c r="H539" s="10"/>
      <c r="I539" s="10"/>
      <c r="J539" s="10"/>
      <c r="K539" s="11"/>
      <c r="L539" s="10"/>
      <c r="M539" s="10"/>
      <c r="N539" s="10"/>
      <c r="O539" s="10"/>
      <c r="P539" s="10"/>
      <c r="Q539" s="10"/>
      <c r="R539" s="10"/>
      <c r="S539" s="10"/>
      <c r="T539" s="10"/>
      <c r="U539" s="10"/>
      <c r="V539" s="10"/>
      <c r="W539" s="10"/>
      <c r="X539" s="10"/>
      <c r="Y539" s="10"/>
      <c r="Z539" s="10"/>
    </row>
    <row r="540" spans="1:26" ht="12.75" customHeight="1" x14ac:dyDescent="0.2">
      <c r="A540" s="49"/>
      <c r="B540" s="13"/>
      <c r="C540" s="10"/>
      <c r="D540" s="10"/>
      <c r="E540" s="10"/>
      <c r="F540" s="10"/>
      <c r="G540" s="10"/>
      <c r="H540" s="10"/>
      <c r="I540" s="10"/>
      <c r="J540" s="10"/>
      <c r="K540" s="11"/>
      <c r="L540" s="10"/>
      <c r="M540" s="10"/>
      <c r="N540" s="10"/>
      <c r="O540" s="10"/>
      <c r="P540" s="10"/>
      <c r="Q540" s="10"/>
      <c r="R540" s="10"/>
      <c r="S540" s="10"/>
      <c r="T540" s="10"/>
      <c r="U540" s="10"/>
      <c r="V540" s="10"/>
      <c r="W540" s="10"/>
      <c r="X540" s="10"/>
      <c r="Y540" s="10"/>
      <c r="Z540" s="10"/>
    </row>
    <row r="541" spans="1:26" ht="12.75" customHeight="1" x14ac:dyDescent="0.2">
      <c r="A541" s="49"/>
      <c r="B541" s="13"/>
      <c r="C541" s="10"/>
      <c r="D541" s="10"/>
      <c r="E541" s="10"/>
      <c r="F541" s="10"/>
      <c r="G541" s="10"/>
      <c r="H541" s="10"/>
      <c r="I541" s="10"/>
      <c r="J541" s="10"/>
      <c r="K541" s="11"/>
      <c r="L541" s="10"/>
      <c r="M541" s="10"/>
      <c r="N541" s="10"/>
      <c r="O541" s="10"/>
      <c r="P541" s="10"/>
      <c r="Q541" s="10"/>
      <c r="R541" s="10"/>
      <c r="S541" s="10"/>
      <c r="T541" s="10"/>
      <c r="U541" s="10"/>
      <c r="V541" s="10"/>
      <c r="W541" s="10"/>
      <c r="X541" s="10"/>
      <c r="Y541" s="10"/>
      <c r="Z541" s="10"/>
    </row>
    <row r="542" spans="1:26" ht="12.75" customHeight="1" x14ac:dyDescent="0.2">
      <c r="A542" s="49"/>
      <c r="B542" s="13"/>
      <c r="C542" s="10"/>
      <c r="D542" s="10"/>
      <c r="E542" s="10"/>
      <c r="F542" s="10"/>
      <c r="G542" s="10"/>
      <c r="H542" s="10"/>
      <c r="I542" s="10"/>
      <c r="J542" s="10"/>
      <c r="K542" s="11"/>
      <c r="L542" s="10"/>
      <c r="M542" s="10"/>
      <c r="N542" s="10"/>
      <c r="O542" s="10"/>
      <c r="P542" s="10"/>
      <c r="Q542" s="10"/>
      <c r="R542" s="10"/>
      <c r="S542" s="10"/>
      <c r="T542" s="10"/>
      <c r="U542" s="10"/>
      <c r="V542" s="10"/>
      <c r="W542" s="10"/>
      <c r="X542" s="10"/>
      <c r="Y542" s="10"/>
      <c r="Z542" s="10"/>
    </row>
    <row r="543" spans="1:26" ht="12.75" customHeight="1" x14ac:dyDescent="0.2">
      <c r="A543" s="49"/>
      <c r="B543" s="13"/>
      <c r="C543" s="10"/>
      <c r="D543" s="10"/>
      <c r="E543" s="10"/>
      <c r="F543" s="10"/>
      <c r="G543" s="10"/>
      <c r="H543" s="10"/>
      <c r="I543" s="10"/>
      <c r="J543" s="10"/>
      <c r="K543" s="11"/>
      <c r="L543" s="10"/>
      <c r="M543" s="10"/>
      <c r="N543" s="10"/>
      <c r="O543" s="10"/>
      <c r="P543" s="10"/>
      <c r="Q543" s="10"/>
      <c r="R543" s="10"/>
      <c r="S543" s="10"/>
      <c r="T543" s="10"/>
      <c r="U543" s="10"/>
      <c r="V543" s="10"/>
      <c r="W543" s="10"/>
      <c r="X543" s="10"/>
      <c r="Y543" s="10"/>
      <c r="Z543" s="10"/>
    </row>
    <row r="544" spans="1:26" ht="12.75" customHeight="1" x14ac:dyDescent="0.2">
      <c r="A544" s="49"/>
      <c r="B544" s="13"/>
      <c r="C544" s="10"/>
      <c r="D544" s="10"/>
      <c r="E544" s="10"/>
      <c r="F544" s="10"/>
      <c r="G544" s="10"/>
      <c r="H544" s="10"/>
      <c r="I544" s="10"/>
      <c r="J544" s="10"/>
      <c r="K544" s="11"/>
      <c r="L544" s="10"/>
      <c r="M544" s="10"/>
      <c r="N544" s="10"/>
      <c r="O544" s="10"/>
      <c r="P544" s="10"/>
      <c r="Q544" s="10"/>
      <c r="R544" s="10"/>
      <c r="S544" s="10"/>
      <c r="T544" s="10"/>
      <c r="U544" s="10"/>
      <c r="V544" s="10"/>
      <c r="W544" s="10"/>
      <c r="X544" s="10"/>
      <c r="Y544" s="10"/>
      <c r="Z544" s="10"/>
    </row>
    <row r="545" spans="1:26" ht="12.75" customHeight="1" x14ac:dyDescent="0.2">
      <c r="A545" s="49"/>
      <c r="B545" s="13"/>
      <c r="C545" s="10"/>
      <c r="D545" s="10"/>
      <c r="E545" s="10"/>
      <c r="F545" s="10"/>
      <c r="G545" s="10"/>
      <c r="H545" s="10"/>
      <c r="I545" s="10"/>
      <c r="J545" s="10"/>
      <c r="K545" s="11"/>
      <c r="L545" s="10"/>
      <c r="M545" s="10"/>
      <c r="N545" s="10"/>
      <c r="O545" s="10"/>
      <c r="P545" s="10"/>
      <c r="Q545" s="10"/>
      <c r="R545" s="10"/>
      <c r="S545" s="10"/>
      <c r="T545" s="10"/>
      <c r="U545" s="10"/>
      <c r="V545" s="10"/>
      <c r="W545" s="10"/>
      <c r="X545" s="10"/>
      <c r="Y545" s="10"/>
      <c r="Z545" s="10"/>
    </row>
    <row r="546" spans="1:26" ht="12.75" customHeight="1" x14ac:dyDescent="0.2">
      <c r="A546" s="49"/>
      <c r="B546" s="13"/>
      <c r="C546" s="10"/>
      <c r="D546" s="10"/>
      <c r="E546" s="10"/>
      <c r="F546" s="10"/>
      <c r="G546" s="10"/>
      <c r="H546" s="10"/>
      <c r="I546" s="10"/>
      <c r="J546" s="10"/>
      <c r="K546" s="11"/>
      <c r="L546" s="10"/>
      <c r="M546" s="10"/>
      <c r="N546" s="10"/>
      <c r="O546" s="10"/>
      <c r="P546" s="10"/>
      <c r="Q546" s="10"/>
      <c r="R546" s="10"/>
      <c r="S546" s="10"/>
      <c r="T546" s="10"/>
      <c r="U546" s="10"/>
      <c r="V546" s="10"/>
      <c r="W546" s="10"/>
      <c r="X546" s="10"/>
      <c r="Y546" s="10"/>
      <c r="Z546" s="10"/>
    </row>
    <row r="547" spans="1:26" ht="12.75" customHeight="1" x14ac:dyDescent="0.2">
      <c r="A547" s="49"/>
      <c r="B547" s="13"/>
      <c r="C547" s="10"/>
      <c r="D547" s="10"/>
      <c r="E547" s="10"/>
      <c r="F547" s="10"/>
      <c r="G547" s="10"/>
      <c r="H547" s="10"/>
      <c r="I547" s="10"/>
      <c r="J547" s="10"/>
      <c r="K547" s="11"/>
      <c r="L547" s="10"/>
      <c r="M547" s="10"/>
      <c r="N547" s="10"/>
      <c r="O547" s="10"/>
      <c r="P547" s="10"/>
      <c r="Q547" s="10"/>
      <c r="R547" s="10"/>
      <c r="S547" s="10"/>
      <c r="T547" s="10"/>
      <c r="U547" s="10"/>
      <c r="V547" s="10"/>
      <c r="W547" s="10"/>
      <c r="X547" s="10"/>
      <c r="Y547" s="10"/>
      <c r="Z547" s="10"/>
    </row>
    <row r="548" spans="1:26" ht="12.75" customHeight="1" x14ac:dyDescent="0.2">
      <c r="A548" s="49"/>
      <c r="B548" s="13"/>
      <c r="C548" s="10"/>
      <c r="D548" s="10"/>
      <c r="E548" s="10"/>
      <c r="F548" s="10"/>
      <c r="G548" s="10"/>
      <c r="H548" s="10"/>
      <c r="I548" s="10"/>
      <c r="J548" s="10"/>
      <c r="K548" s="11"/>
      <c r="L548" s="10"/>
      <c r="M548" s="10"/>
      <c r="N548" s="10"/>
      <c r="O548" s="10"/>
      <c r="P548" s="10"/>
      <c r="Q548" s="10"/>
      <c r="R548" s="10"/>
      <c r="S548" s="10"/>
      <c r="T548" s="10"/>
      <c r="U548" s="10"/>
      <c r="V548" s="10"/>
      <c r="W548" s="10"/>
      <c r="X548" s="10"/>
      <c r="Y548" s="10"/>
      <c r="Z548" s="10"/>
    </row>
    <row r="549" spans="1:26" ht="12.75" customHeight="1" x14ac:dyDescent="0.2">
      <c r="A549" s="49"/>
      <c r="B549" s="13"/>
      <c r="C549" s="10"/>
      <c r="D549" s="10"/>
      <c r="E549" s="10"/>
      <c r="F549" s="10"/>
      <c r="G549" s="10"/>
      <c r="H549" s="10"/>
      <c r="I549" s="10"/>
      <c r="J549" s="10"/>
      <c r="K549" s="11"/>
      <c r="L549" s="10"/>
      <c r="M549" s="10"/>
      <c r="N549" s="10"/>
      <c r="O549" s="10"/>
      <c r="P549" s="10"/>
      <c r="Q549" s="10"/>
      <c r="R549" s="10"/>
      <c r="S549" s="10"/>
      <c r="T549" s="10"/>
      <c r="U549" s="10"/>
      <c r="V549" s="10"/>
      <c r="W549" s="10"/>
      <c r="X549" s="10"/>
      <c r="Y549" s="10"/>
      <c r="Z549" s="10"/>
    </row>
    <row r="550" spans="1:26" ht="12.75" customHeight="1" x14ac:dyDescent="0.2">
      <c r="A550" s="49"/>
      <c r="B550" s="13"/>
      <c r="C550" s="10"/>
      <c r="D550" s="10"/>
      <c r="E550" s="10"/>
      <c r="F550" s="10"/>
      <c r="G550" s="10"/>
      <c r="H550" s="10"/>
      <c r="I550" s="10"/>
      <c r="J550" s="10"/>
      <c r="K550" s="11"/>
      <c r="L550" s="10"/>
      <c r="M550" s="10"/>
      <c r="N550" s="10"/>
      <c r="O550" s="10"/>
      <c r="P550" s="10"/>
      <c r="Q550" s="10"/>
      <c r="R550" s="10"/>
      <c r="S550" s="10"/>
      <c r="T550" s="10"/>
      <c r="U550" s="10"/>
      <c r="V550" s="10"/>
      <c r="W550" s="10"/>
      <c r="X550" s="10"/>
      <c r="Y550" s="10"/>
      <c r="Z550" s="10"/>
    </row>
    <row r="551" spans="1:26" ht="12.75" customHeight="1" x14ac:dyDescent="0.2">
      <c r="A551" s="49"/>
      <c r="B551" s="13"/>
      <c r="C551" s="10"/>
      <c r="D551" s="10"/>
      <c r="E551" s="10"/>
      <c r="F551" s="10"/>
      <c r="G551" s="10"/>
      <c r="H551" s="10"/>
      <c r="I551" s="10"/>
      <c r="J551" s="10"/>
      <c r="K551" s="11"/>
      <c r="L551" s="10"/>
      <c r="M551" s="10"/>
      <c r="N551" s="10"/>
      <c r="O551" s="10"/>
      <c r="P551" s="10"/>
      <c r="Q551" s="10"/>
      <c r="R551" s="10"/>
      <c r="S551" s="10"/>
      <c r="T551" s="10"/>
      <c r="U551" s="10"/>
      <c r="V551" s="10"/>
      <c r="W551" s="10"/>
      <c r="X551" s="10"/>
      <c r="Y551" s="10"/>
      <c r="Z551" s="10"/>
    </row>
    <row r="552" spans="1:26" ht="12.75" customHeight="1" x14ac:dyDescent="0.2">
      <c r="A552" s="49"/>
      <c r="B552" s="13"/>
      <c r="C552" s="10"/>
      <c r="D552" s="10"/>
      <c r="E552" s="10"/>
      <c r="F552" s="10"/>
      <c r="G552" s="10"/>
      <c r="H552" s="10"/>
      <c r="I552" s="10"/>
      <c r="J552" s="10"/>
      <c r="K552" s="11"/>
      <c r="L552" s="10"/>
      <c r="M552" s="10"/>
      <c r="N552" s="10"/>
      <c r="O552" s="10"/>
      <c r="P552" s="10"/>
      <c r="Q552" s="10"/>
      <c r="R552" s="10"/>
      <c r="S552" s="10"/>
      <c r="T552" s="10"/>
      <c r="U552" s="10"/>
      <c r="V552" s="10"/>
      <c r="W552" s="10"/>
      <c r="X552" s="10"/>
      <c r="Y552" s="10"/>
      <c r="Z552" s="10"/>
    </row>
    <row r="553" spans="1:26" ht="12.75" customHeight="1" x14ac:dyDescent="0.2">
      <c r="A553" s="49"/>
      <c r="B553" s="13"/>
      <c r="C553" s="10"/>
      <c r="D553" s="10"/>
      <c r="E553" s="10"/>
      <c r="F553" s="10"/>
      <c r="G553" s="10"/>
      <c r="H553" s="10"/>
      <c r="I553" s="10"/>
      <c r="J553" s="10"/>
      <c r="K553" s="11"/>
      <c r="L553" s="10"/>
      <c r="M553" s="10"/>
      <c r="N553" s="10"/>
      <c r="O553" s="10"/>
      <c r="P553" s="10"/>
      <c r="Q553" s="10"/>
      <c r="R553" s="10"/>
      <c r="S553" s="10"/>
      <c r="T553" s="10"/>
      <c r="U553" s="10"/>
      <c r="V553" s="10"/>
      <c r="W553" s="10"/>
      <c r="X553" s="10"/>
      <c r="Y553" s="10"/>
      <c r="Z553" s="10"/>
    </row>
    <row r="554" spans="1:26" ht="12.75" customHeight="1" x14ac:dyDescent="0.2">
      <c r="A554" s="49"/>
      <c r="B554" s="13"/>
      <c r="C554" s="10"/>
      <c r="D554" s="10"/>
      <c r="E554" s="10"/>
      <c r="F554" s="10"/>
      <c r="G554" s="10"/>
      <c r="H554" s="10"/>
      <c r="I554" s="10"/>
      <c r="J554" s="10"/>
      <c r="K554" s="11"/>
      <c r="L554" s="10"/>
      <c r="M554" s="10"/>
      <c r="N554" s="10"/>
      <c r="O554" s="10"/>
      <c r="P554" s="10"/>
      <c r="Q554" s="10"/>
      <c r="R554" s="10"/>
      <c r="S554" s="10"/>
      <c r="T554" s="10"/>
      <c r="U554" s="10"/>
      <c r="V554" s="10"/>
      <c r="W554" s="10"/>
      <c r="X554" s="10"/>
      <c r="Y554" s="10"/>
      <c r="Z554" s="10"/>
    </row>
    <row r="555" spans="1:26" ht="12.75" customHeight="1" x14ac:dyDescent="0.2">
      <c r="A555" s="49"/>
      <c r="B555" s="13"/>
      <c r="C555" s="10"/>
      <c r="D555" s="10"/>
      <c r="E555" s="10"/>
      <c r="F555" s="10"/>
      <c r="G555" s="10"/>
      <c r="H555" s="10"/>
      <c r="I555" s="10"/>
      <c r="J555" s="10"/>
      <c r="K555" s="11"/>
      <c r="L555" s="10"/>
      <c r="M555" s="10"/>
      <c r="N555" s="10"/>
      <c r="O555" s="10"/>
      <c r="P555" s="10"/>
      <c r="Q555" s="10"/>
      <c r="R555" s="10"/>
      <c r="S555" s="10"/>
      <c r="T555" s="10"/>
      <c r="U555" s="10"/>
      <c r="V555" s="10"/>
      <c r="W555" s="10"/>
      <c r="X555" s="10"/>
      <c r="Y555" s="10"/>
      <c r="Z555" s="10"/>
    </row>
    <row r="556" spans="1:26" ht="12.75" customHeight="1" x14ac:dyDescent="0.2">
      <c r="A556" s="49"/>
      <c r="B556" s="13"/>
      <c r="C556" s="10"/>
      <c r="D556" s="10"/>
      <c r="E556" s="10"/>
      <c r="F556" s="10"/>
      <c r="G556" s="10"/>
      <c r="H556" s="10"/>
      <c r="I556" s="10"/>
      <c r="J556" s="10"/>
      <c r="K556" s="11"/>
      <c r="L556" s="10"/>
      <c r="M556" s="10"/>
      <c r="N556" s="10"/>
      <c r="O556" s="10"/>
      <c r="P556" s="10"/>
      <c r="Q556" s="10"/>
      <c r="R556" s="10"/>
      <c r="S556" s="10"/>
      <c r="T556" s="10"/>
      <c r="U556" s="10"/>
      <c r="V556" s="10"/>
      <c r="W556" s="10"/>
      <c r="X556" s="10"/>
      <c r="Y556" s="10"/>
      <c r="Z556" s="10"/>
    </row>
    <row r="557" spans="1:26" ht="12.75" customHeight="1" x14ac:dyDescent="0.2">
      <c r="A557" s="49"/>
      <c r="B557" s="13"/>
      <c r="C557" s="10"/>
      <c r="D557" s="10"/>
      <c r="E557" s="10"/>
      <c r="F557" s="10"/>
      <c r="G557" s="10"/>
      <c r="H557" s="10"/>
      <c r="I557" s="10"/>
      <c r="J557" s="10"/>
      <c r="K557" s="11"/>
      <c r="L557" s="10"/>
      <c r="M557" s="10"/>
      <c r="N557" s="10"/>
      <c r="O557" s="10"/>
      <c r="P557" s="10"/>
      <c r="Q557" s="10"/>
      <c r="R557" s="10"/>
      <c r="S557" s="10"/>
      <c r="T557" s="10"/>
      <c r="U557" s="10"/>
      <c r="V557" s="10"/>
      <c r="W557" s="10"/>
      <c r="X557" s="10"/>
      <c r="Y557" s="10"/>
      <c r="Z557" s="10"/>
    </row>
    <row r="558" spans="1:26" ht="12.75" customHeight="1" x14ac:dyDescent="0.2">
      <c r="A558" s="49"/>
      <c r="B558" s="13"/>
      <c r="C558" s="10"/>
      <c r="D558" s="10"/>
      <c r="E558" s="10"/>
      <c r="F558" s="10"/>
      <c r="G558" s="10"/>
      <c r="H558" s="10"/>
      <c r="I558" s="10"/>
      <c r="J558" s="10"/>
      <c r="K558" s="11"/>
      <c r="L558" s="10"/>
      <c r="M558" s="10"/>
      <c r="N558" s="10"/>
      <c r="O558" s="10"/>
      <c r="P558" s="10"/>
      <c r="Q558" s="10"/>
      <c r="R558" s="10"/>
      <c r="S558" s="10"/>
      <c r="T558" s="10"/>
      <c r="U558" s="10"/>
      <c r="V558" s="10"/>
      <c r="W558" s="10"/>
      <c r="X558" s="10"/>
      <c r="Y558" s="10"/>
      <c r="Z558" s="10"/>
    </row>
    <row r="559" spans="1:26" ht="12.75" customHeight="1" x14ac:dyDescent="0.2">
      <c r="A559" s="49"/>
      <c r="B559" s="13"/>
      <c r="C559" s="10"/>
      <c r="D559" s="10"/>
      <c r="E559" s="10"/>
      <c r="F559" s="10"/>
      <c r="G559" s="10"/>
      <c r="H559" s="10"/>
      <c r="I559" s="10"/>
      <c r="J559" s="10"/>
      <c r="K559" s="11"/>
      <c r="L559" s="10"/>
      <c r="M559" s="10"/>
      <c r="N559" s="10"/>
      <c r="O559" s="10"/>
      <c r="P559" s="10"/>
      <c r="Q559" s="10"/>
      <c r="R559" s="10"/>
      <c r="S559" s="10"/>
      <c r="T559" s="10"/>
      <c r="U559" s="10"/>
      <c r="V559" s="10"/>
      <c r="W559" s="10"/>
      <c r="X559" s="10"/>
      <c r="Y559" s="10"/>
      <c r="Z559" s="10"/>
    </row>
    <row r="560" spans="1:26" ht="12.75" customHeight="1" x14ac:dyDescent="0.2">
      <c r="A560" s="49"/>
      <c r="B560" s="13"/>
      <c r="C560" s="10"/>
      <c r="D560" s="10"/>
      <c r="E560" s="10"/>
      <c r="F560" s="10"/>
      <c r="G560" s="10"/>
      <c r="H560" s="10"/>
      <c r="I560" s="10"/>
      <c r="J560" s="10"/>
      <c r="K560" s="11"/>
      <c r="L560" s="10"/>
      <c r="M560" s="10"/>
      <c r="N560" s="10"/>
      <c r="O560" s="10"/>
      <c r="P560" s="10"/>
      <c r="Q560" s="10"/>
      <c r="R560" s="10"/>
      <c r="S560" s="10"/>
      <c r="T560" s="10"/>
      <c r="U560" s="10"/>
      <c r="V560" s="10"/>
      <c r="W560" s="10"/>
      <c r="X560" s="10"/>
      <c r="Y560" s="10"/>
      <c r="Z560" s="10"/>
    </row>
    <row r="561" spans="1:26" ht="12.75" customHeight="1" x14ac:dyDescent="0.2">
      <c r="A561" s="49"/>
      <c r="B561" s="13"/>
      <c r="C561" s="10"/>
      <c r="D561" s="10"/>
      <c r="E561" s="10"/>
      <c r="F561" s="10"/>
      <c r="G561" s="10"/>
      <c r="H561" s="10"/>
      <c r="I561" s="10"/>
      <c r="J561" s="10"/>
      <c r="K561" s="11"/>
      <c r="L561" s="10"/>
      <c r="M561" s="10"/>
      <c r="N561" s="10"/>
      <c r="O561" s="10"/>
      <c r="P561" s="10"/>
      <c r="Q561" s="10"/>
      <c r="R561" s="10"/>
      <c r="S561" s="10"/>
      <c r="T561" s="10"/>
      <c r="U561" s="10"/>
      <c r="V561" s="10"/>
      <c r="W561" s="10"/>
      <c r="X561" s="10"/>
      <c r="Y561" s="10"/>
      <c r="Z561" s="10"/>
    </row>
    <row r="562" spans="1:26" ht="12.75" customHeight="1" x14ac:dyDescent="0.2">
      <c r="A562" s="49"/>
      <c r="B562" s="13"/>
      <c r="C562" s="10"/>
      <c r="D562" s="10"/>
      <c r="E562" s="10"/>
      <c r="F562" s="10"/>
      <c r="G562" s="10"/>
      <c r="H562" s="10"/>
      <c r="I562" s="10"/>
      <c r="J562" s="10"/>
      <c r="K562" s="11"/>
      <c r="L562" s="10"/>
      <c r="M562" s="10"/>
      <c r="N562" s="10"/>
      <c r="O562" s="10"/>
      <c r="P562" s="10"/>
      <c r="Q562" s="10"/>
      <c r="R562" s="10"/>
      <c r="S562" s="10"/>
      <c r="T562" s="10"/>
      <c r="U562" s="10"/>
      <c r="V562" s="10"/>
      <c r="W562" s="10"/>
      <c r="X562" s="10"/>
      <c r="Y562" s="10"/>
      <c r="Z562" s="10"/>
    </row>
    <row r="563" spans="1:26" ht="12.75" customHeight="1" x14ac:dyDescent="0.2">
      <c r="A563" s="49"/>
      <c r="B563" s="13"/>
      <c r="C563" s="10"/>
      <c r="D563" s="10"/>
      <c r="E563" s="10"/>
      <c r="F563" s="10"/>
      <c r="G563" s="10"/>
      <c r="H563" s="10"/>
      <c r="I563" s="10"/>
      <c r="J563" s="10"/>
      <c r="K563" s="11"/>
      <c r="L563" s="10"/>
      <c r="M563" s="10"/>
      <c r="N563" s="10"/>
      <c r="O563" s="10"/>
      <c r="P563" s="10"/>
      <c r="Q563" s="10"/>
      <c r="R563" s="10"/>
      <c r="S563" s="10"/>
      <c r="T563" s="10"/>
      <c r="U563" s="10"/>
      <c r="V563" s="10"/>
      <c r="W563" s="10"/>
      <c r="X563" s="10"/>
      <c r="Y563" s="10"/>
      <c r="Z563" s="10"/>
    </row>
    <row r="564" spans="1:26" ht="12.75" customHeight="1" x14ac:dyDescent="0.2">
      <c r="A564" s="49"/>
      <c r="B564" s="13"/>
      <c r="C564" s="10"/>
      <c r="D564" s="10"/>
      <c r="E564" s="10"/>
      <c r="F564" s="10"/>
      <c r="G564" s="10"/>
      <c r="H564" s="10"/>
      <c r="I564" s="10"/>
      <c r="J564" s="10"/>
      <c r="K564" s="11"/>
      <c r="L564" s="10"/>
      <c r="M564" s="10"/>
      <c r="N564" s="10"/>
      <c r="O564" s="10"/>
      <c r="P564" s="10"/>
      <c r="Q564" s="10"/>
      <c r="R564" s="10"/>
      <c r="S564" s="10"/>
      <c r="T564" s="10"/>
      <c r="U564" s="10"/>
      <c r="V564" s="10"/>
      <c r="W564" s="10"/>
      <c r="X564" s="10"/>
      <c r="Y564" s="10"/>
      <c r="Z564" s="10"/>
    </row>
    <row r="565" spans="1:26" ht="12.75" customHeight="1" x14ac:dyDescent="0.2">
      <c r="A565" s="49"/>
      <c r="B565" s="13"/>
      <c r="C565" s="10"/>
      <c r="D565" s="10"/>
      <c r="E565" s="10"/>
      <c r="F565" s="10"/>
      <c r="G565" s="10"/>
      <c r="H565" s="10"/>
      <c r="I565" s="10"/>
      <c r="J565" s="10"/>
      <c r="K565" s="11"/>
      <c r="L565" s="10"/>
      <c r="M565" s="10"/>
      <c r="N565" s="10"/>
      <c r="O565" s="10"/>
      <c r="P565" s="10"/>
      <c r="Q565" s="10"/>
      <c r="R565" s="10"/>
      <c r="S565" s="10"/>
      <c r="T565" s="10"/>
      <c r="U565" s="10"/>
      <c r="V565" s="10"/>
      <c r="W565" s="10"/>
      <c r="X565" s="10"/>
      <c r="Y565" s="10"/>
      <c r="Z565" s="10"/>
    </row>
    <row r="566" spans="1:26" ht="12.75" customHeight="1" x14ac:dyDescent="0.2">
      <c r="A566" s="49"/>
      <c r="B566" s="13"/>
      <c r="C566" s="10"/>
      <c r="D566" s="10"/>
      <c r="E566" s="10"/>
      <c r="F566" s="10"/>
      <c r="G566" s="10"/>
      <c r="H566" s="10"/>
      <c r="I566" s="10"/>
      <c r="J566" s="10"/>
      <c r="K566" s="11"/>
      <c r="L566" s="10"/>
      <c r="M566" s="10"/>
      <c r="N566" s="10"/>
      <c r="O566" s="10"/>
      <c r="P566" s="10"/>
      <c r="Q566" s="10"/>
      <c r="R566" s="10"/>
      <c r="S566" s="10"/>
      <c r="T566" s="10"/>
      <c r="U566" s="10"/>
      <c r="V566" s="10"/>
      <c r="W566" s="10"/>
      <c r="X566" s="10"/>
      <c r="Y566" s="10"/>
      <c r="Z566" s="10"/>
    </row>
    <row r="567" spans="1:26" ht="12.75" customHeight="1" x14ac:dyDescent="0.2">
      <c r="A567" s="49"/>
      <c r="B567" s="13"/>
      <c r="C567" s="10"/>
      <c r="D567" s="10"/>
      <c r="E567" s="10"/>
      <c r="F567" s="10"/>
      <c r="G567" s="10"/>
      <c r="H567" s="10"/>
      <c r="I567" s="10"/>
      <c r="J567" s="10"/>
      <c r="K567" s="11"/>
      <c r="L567" s="10"/>
      <c r="M567" s="10"/>
      <c r="N567" s="10"/>
      <c r="O567" s="10"/>
      <c r="P567" s="10"/>
      <c r="Q567" s="10"/>
      <c r="R567" s="10"/>
      <c r="S567" s="10"/>
      <c r="T567" s="10"/>
      <c r="U567" s="10"/>
      <c r="V567" s="10"/>
      <c r="W567" s="10"/>
      <c r="X567" s="10"/>
      <c r="Y567" s="10"/>
      <c r="Z567" s="10"/>
    </row>
    <row r="568" spans="1:26" ht="12.75" customHeight="1" x14ac:dyDescent="0.2">
      <c r="A568" s="49"/>
      <c r="B568" s="13"/>
      <c r="C568" s="10"/>
      <c r="D568" s="10"/>
      <c r="E568" s="10"/>
      <c r="F568" s="10"/>
      <c r="G568" s="10"/>
      <c r="H568" s="10"/>
      <c r="I568" s="10"/>
      <c r="J568" s="10"/>
      <c r="K568" s="11"/>
      <c r="L568" s="10"/>
      <c r="M568" s="10"/>
      <c r="N568" s="10"/>
      <c r="O568" s="10"/>
      <c r="P568" s="10"/>
      <c r="Q568" s="10"/>
      <c r="R568" s="10"/>
      <c r="S568" s="10"/>
      <c r="T568" s="10"/>
      <c r="U568" s="10"/>
      <c r="V568" s="10"/>
      <c r="W568" s="10"/>
      <c r="X568" s="10"/>
      <c r="Y568" s="10"/>
      <c r="Z568" s="10"/>
    </row>
    <row r="569" spans="1:26" ht="12.75" customHeight="1" x14ac:dyDescent="0.2">
      <c r="A569" s="49"/>
      <c r="B569" s="13"/>
      <c r="C569" s="10"/>
      <c r="D569" s="10"/>
      <c r="E569" s="10"/>
      <c r="F569" s="10"/>
      <c r="G569" s="10"/>
      <c r="H569" s="10"/>
      <c r="I569" s="10"/>
      <c r="J569" s="10"/>
      <c r="K569" s="11"/>
      <c r="L569" s="10"/>
      <c r="M569" s="10"/>
      <c r="N569" s="10"/>
      <c r="O569" s="10"/>
      <c r="P569" s="10"/>
      <c r="Q569" s="10"/>
      <c r="R569" s="10"/>
      <c r="S569" s="10"/>
      <c r="T569" s="10"/>
      <c r="U569" s="10"/>
      <c r="V569" s="10"/>
      <c r="W569" s="10"/>
      <c r="X569" s="10"/>
      <c r="Y569" s="10"/>
      <c r="Z569" s="10"/>
    </row>
    <row r="570" spans="1:26" ht="12.75" customHeight="1" x14ac:dyDescent="0.2">
      <c r="A570" s="49"/>
      <c r="B570" s="13"/>
      <c r="C570" s="10"/>
      <c r="D570" s="10"/>
      <c r="E570" s="10"/>
      <c r="F570" s="10"/>
      <c r="G570" s="10"/>
      <c r="H570" s="10"/>
      <c r="I570" s="10"/>
      <c r="J570" s="10"/>
      <c r="K570" s="11"/>
      <c r="L570" s="10"/>
      <c r="M570" s="10"/>
      <c r="N570" s="10"/>
      <c r="O570" s="10"/>
      <c r="P570" s="10"/>
      <c r="Q570" s="10"/>
      <c r="R570" s="10"/>
      <c r="S570" s="10"/>
      <c r="T570" s="10"/>
      <c r="U570" s="10"/>
      <c r="V570" s="10"/>
      <c r="W570" s="10"/>
      <c r="X570" s="10"/>
      <c r="Y570" s="10"/>
      <c r="Z570" s="10"/>
    </row>
    <row r="571" spans="1:26" ht="12.75" customHeight="1" x14ac:dyDescent="0.2">
      <c r="A571" s="49"/>
      <c r="B571" s="13"/>
      <c r="C571" s="10"/>
      <c r="D571" s="10"/>
      <c r="E571" s="10"/>
      <c r="F571" s="10"/>
      <c r="G571" s="10"/>
      <c r="H571" s="10"/>
      <c r="I571" s="10"/>
      <c r="J571" s="10"/>
      <c r="K571" s="11"/>
      <c r="L571" s="10"/>
      <c r="M571" s="10"/>
      <c r="N571" s="10"/>
      <c r="O571" s="10"/>
      <c r="P571" s="10"/>
      <c r="Q571" s="10"/>
      <c r="R571" s="10"/>
      <c r="S571" s="10"/>
      <c r="T571" s="10"/>
      <c r="U571" s="10"/>
      <c r="V571" s="10"/>
      <c r="W571" s="10"/>
      <c r="X571" s="10"/>
      <c r="Y571" s="10"/>
      <c r="Z571" s="10"/>
    </row>
    <row r="572" spans="1:26" ht="12.75" customHeight="1" x14ac:dyDescent="0.2">
      <c r="A572" s="49"/>
      <c r="B572" s="13"/>
      <c r="C572" s="10"/>
      <c r="D572" s="10"/>
      <c r="E572" s="10"/>
      <c r="F572" s="10"/>
      <c r="G572" s="10"/>
      <c r="H572" s="10"/>
      <c r="I572" s="10"/>
      <c r="J572" s="10"/>
      <c r="K572" s="11"/>
      <c r="L572" s="10"/>
      <c r="M572" s="10"/>
      <c r="N572" s="10"/>
      <c r="O572" s="10"/>
      <c r="P572" s="10"/>
      <c r="Q572" s="10"/>
      <c r="R572" s="10"/>
      <c r="S572" s="10"/>
      <c r="T572" s="10"/>
      <c r="U572" s="10"/>
      <c r="V572" s="10"/>
      <c r="W572" s="10"/>
      <c r="X572" s="10"/>
      <c r="Y572" s="10"/>
      <c r="Z572" s="10"/>
    </row>
    <row r="573" spans="1:26" ht="12.75" customHeight="1" x14ac:dyDescent="0.2">
      <c r="A573" s="49"/>
      <c r="B573" s="13"/>
      <c r="C573" s="10"/>
      <c r="D573" s="10"/>
      <c r="E573" s="10"/>
      <c r="F573" s="10"/>
      <c r="G573" s="10"/>
      <c r="H573" s="10"/>
      <c r="I573" s="10"/>
      <c r="J573" s="10"/>
      <c r="K573" s="11"/>
      <c r="L573" s="10"/>
      <c r="M573" s="10"/>
      <c r="N573" s="10"/>
      <c r="O573" s="10"/>
      <c r="P573" s="10"/>
      <c r="Q573" s="10"/>
      <c r="R573" s="10"/>
      <c r="S573" s="10"/>
      <c r="T573" s="10"/>
      <c r="U573" s="10"/>
      <c r="V573" s="10"/>
      <c r="W573" s="10"/>
      <c r="X573" s="10"/>
      <c r="Y573" s="10"/>
      <c r="Z573" s="10"/>
    </row>
    <row r="574" spans="1:26" ht="12.75" customHeight="1" x14ac:dyDescent="0.2">
      <c r="A574" s="49"/>
      <c r="B574" s="13"/>
      <c r="C574" s="10"/>
      <c r="D574" s="10"/>
      <c r="E574" s="10"/>
      <c r="F574" s="10"/>
      <c r="G574" s="10"/>
      <c r="H574" s="10"/>
      <c r="I574" s="10"/>
      <c r="J574" s="10"/>
      <c r="K574" s="11"/>
      <c r="L574" s="10"/>
      <c r="M574" s="10"/>
      <c r="N574" s="10"/>
      <c r="O574" s="10"/>
      <c r="P574" s="10"/>
      <c r="Q574" s="10"/>
      <c r="R574" s="10"/>
      <c r="S574" s="10"/>
      <c r="T574" s="10"/>
      <c r="U574" s="10"/>
      <c r="V574" s="10"/>
      <c r="W574" s="10"/>
      <c r="X574" s="10"/>
      <c r="Y574" s="10"/>
      <c r="Z574" s="10"/>
    </row>
    <row r="575" spans="1:26" ht="12.75" customHeight="1" x14ac:dyDescent="0.2">
      <c r="A575" s="49"/>
      <c r="B575" s="13"/>
      <c r="C575" s="10"/>
      <c r="D575" s="10"/>
      <c r="E575" s="10"/>
      <c r="F575" s="10"/>
      <c r="G575" s="10"/>
      <c r="H575" s="10"/>
      <c r="I575" s="10"/>
      <c r="J575" s="10"/>
      <c r="K575" s="11"/>
      <c r="L575" s="10"/>
      <c r="M575" s="10"/>
      <c r="N575" s="10"/>
      <c r="O575" s="10"/>
      <c r="P575" s="10"/>
      <c r="Q575" s="10"/>
      <c r="R575" s="10"/>
      <c r="S575" s="10"/>
      <c r="T575" s="10"/>
      <c r="U575" s="10"/>
      <c r="V575" s="10"/>
      <c r="W575" s="10"/>
      <c r="X575" s="10"/>
      <c r="Y575" s="10"/>
      <c r="Z575" s="10"/>
    </row>
    <row r="576" spans="1:26" ht="12.75" customHeight="1" x14ac:dyDescent="0.2">
      <c r="A576" s="49"/>
      <c r="B576" s="13"/>
      <c r="C576" s="10"/>
      <c r="D576" s="10"/>
      <c r="E576" s="10"/>
      <c r="F576" s="10"/>
      <c r="G576" s="10"/>
      <c r="H576" s="10"/>
      <c r="I576" s="10"/>
      <c r="J576" s="10"/>
      <c r="K576" s="11"/>
      <c r="L576" s="10"/>
      <c r="M576" s="10"/>
      <c r="N576" s="10"/>
      <c r="O576" s="10"/>
      <c r="P576" s="10"/>
      <c r="Q576" s="10"/>
      <c r="R576" s="10"/>
      <c r="S576" s="10"/>
      <c r="T576" s="10"/>
      <c r="U576" s="10"/>
      <c r="V576" s="10"/>
      <c r="W576" s="10"/>
      <c r="X576" s="10"/>
      <c r="Y576" s="10"/>
      <c r="Z576" s="10"/>
    </row>
    <row r="577" spans="1:26" ht="12.75" customHeight="1" x14ac:dyDescent="0.2">
      <c r="A577" s="49"/>
      <c r="B577" s="13"/>
      <c r="C577" s="10"/>
      <c r="D577" s="10"/>
      <c r="E577" s="10"/>
      <c r="F577" s="10"/>
      <c r="G577" s="10"/>
      <c r="H577" s="10"/>
      <c r="I577" s="10"/>
      <c r="J577" s="10"/>
      <c r="K577" s="11"/>
      <c r="L577" s="10"/>
      <c r="M577" s="10"/>
      <c r="N577" s="10"/>
      <c r="O577" s="10"/>
      <c r="P577" s="10"/>
      <c r="Q577" s="10"/>
      <c r="R577" s="10"/>
      <c r="S577" s="10"/>
      <c r="T577" s="10"/>
      <c r="U577" s="10"/>
      <c r="V577" s="10"/>
      <c r="W577" s="10"/>
      <c r="X577" s="10"/>
      <c r="Y577" s="10"/>
      <c r="Z577" s="10"/>
    </row>
    <row r="578" spans="1:26" ht="12.75" customHeight="1" x14ac:dyDescent="0.2">
      <c r="A578" s="49"/>
      <c r="B578" s="13"/>
      <c r="C578" s="10"/>
      <c r="D578" s="10"/>
      <c r="E578" s="10"/>
      <c r="F578" s="10"/>
      <c r="G578" s="10"/>
      <c r="H578" s="10"/>
      <c r="I578" s="10"/>
      <c r="J578" s="10"/>
      <c r="K578" s="11"/>
      <c r="L578" s="10"/>
      <c r="M578" s="10"/>
      <c r="N578" s="10"/>
      <c r="O578" s="10"/>
      <c r="P578" s="10"/>
      <c r="Q578" s="10"/>
      <c r="R578" s="10"/>
      <c r="S578" s="10"/>
      <c r="T578" s="10"/>
      <c r="U578" s="10"/>
      <c r="V578" s="10"/>
      <c r="W578" s="10"/>
      <c r="X578" s="10"/>
      <c r="Y578" s="10"/>
      <c r="Z578" s="10"/>
    </row>
    <row r="579" spans="1:26" ht="12.75" customHeight="1" x14ac:dyDescent="0.2">
      <c r="A579" s="49"/>
      <c r="B579" s="13"/>
      <c r="C579" s="10"/>
      <c r="D579" s="10"/>
      <c r="E579" s="10"/>
      <c r="F579" s="10"/>
      <c r="G579" s="10"/>
      <c r="H579" s="10"/>
      <c r="I579" s="10"/>
      <c r="J579" s="10"/>
      <c r="K579" s="11"/>
      <c r="L579" s="10"/>
      <c r="M579" s="10"/>
      <c r="N579" s="10"/>
      <c r="O579" s="10"/>
      <c r="P579" s="10"/>
      <c r="Q579" s="10"/>
      <c r="R579" s="10"/>
      <c r="S579" s="10"/>
      <c r="T579" s="10"/>
      <c r="U579" s="10"/>
      <c r="V579" s="10"/>
      <c r="W579" s="10"/>
      <c r="X579" s="10"/>
      <c r="Y579" s="10"/>
      <c r="Z579" s="10"/>
    </row>
    <row r="580" spans="1:26" ht="12.75" customHeight="1" x14ac:dyDescent="0.2">
      <c r="A580" s="49"/>
      <c r="B580" s="13"/>
      <c r="C580" s="10"/>
      <c r="D580" s="10"/>
      <c r="E580" s="10"/>
      <c r="F580" s="10"/>
      <c r="G580" s="10"/>
      <c r="H580" s="10"/>
      <c r="I580" s="10"/>
      <c r="J580" s="10"/>
      <c r="K580" s="11"/>
      <c r="L580" s="10"/>
      <c r="M580" s="10"/>
      <c r="N580" s="10"/>
      <c r="O580" s="10"/>
      <c r="P580" s="10"/>
      <c r="Q580" s="10"/>
      <c r="R580" s="10"/>
      <c r="S580" s="10"/>
      <c r="T580" s="10"/>
      <c r="U580" s="10"/>
      <c r="V580" s="10"/>
      <c r="W580" s="10"/>
      <c r="X580" s="10"/>
      <c r="Y580" s="10"/>
      <c r="Z580" s="10"/>
    </row>
    <row r="581" spans="1:26" ht="12.75" customHeight="1" x14ac:dyDescent="0.2">
      <c r="A581" s="49"/>
      <c r="B581" s="13"/>
      <c r="C581" s="10"/>
      <c r="D581" s="10"/>
      <c r="E581" s="10"/>
      <c r="F581" s="10"/>
      <c r="G581" s="10"/>
      <c r="H581" s="10"/>
      <c r="I581" s="10"/>
      <c r="J581" s="10"/>
      <c r="K581" s="11"/>
      <c r="L581" s="10"/>
      <c r="M581" s="10"/>
      <c r="N581" s="10"/>
      <c r="O581" s="10"/>
      <c r="P581" s="10"/>
      <c r="Q581" s="10"/>
      <c r="R581" s="10"/>
      <c r="S581" s="10"/>
      <c r="T581" s="10"/>
      <c r="U581" s="10"/>
      <c r="V581" s="10"/>
      <c r="W581" s="10"/>
      <c r="X581" s="10"/>
      <c r="Y581" s="10"/>
      <c r="Z581" s="10"/>
    </row>
    <row r="582" spans="1:26" ht="12.75" customHeight="1" x14ac:dyDescent="0.2">
      <c r="A582" s="49"/>
      <c r="B582" s="13"/>
      <c r="C582" s="10"/>
      <c r="D582" s="10"/>
      <c r="E582" s="10"/>
      <c r="F582" s="10"/>
      <c r="G582" s="10"/>
      <c r="H582" s="10"/>
      <c r="I582" s="10"/>
      <c r="J582" s="10"/>
      <c r="K582" s="11"/>
      <c r="L582" s="10"/>
      <c r="M582" s="10"/>
      <c r="N582" s="10"/>
      <c r="O582" s="10"/>
      <c r="P582" s="10"/>
      <c r="Q582" s="10"/>
      <c r="R582" s="10"/>
      <c r="S582" s="10"/>
      <c r="T582" s="10"/>
      <c r="U582" s="10"/>
      <c r="V582" s="10"/>
      <c r="W582" s="10"/>
      <c r="X582" s="10"/>
      <c r="Y582" s="10"/>
      <c r="Z582" s="10"/>
    </row>
    <row r="583" spans="1:26" ht="12.75" customHeight="1" x14ac:dyDescent="0.2">
      <c r="A583" s="49"/>
      <c r="B583" s="13"/>
      <c r="C583" s="10"/>
      <c r="D583" s="10"/>
      <c r="E583" s="10"/>
      <c r="F583" s="10"/>
      <c r="G583" s="10"/>
      <c r="H583" s="10"/>
      <c r="I583" s="10"/>
      <c r="J583" s="10"/>
      <c r="K583" s="11"/>
      <c r="L583" s="10"/>
      <c r="M583" s="10"/>
      <c r="N583" s="10"/>
      <c r="O583" s="10"/>
      <c r="P583" s="10"/>
      <c r="Q583" s="10"/>
      <c r="R583" s="10"/>
      <c r="S583" s="10"/>
      <c r="T583" s="10"/>
      <c r="U583" s="10"/>
      <c r="V583" s="10"/>
      <c r="W583" s="10"/>
      <c r="X583" s="10"/>
      <c r="Y583" s="10"/>
      <c r="Z583" s="10"/>
    </row>
    <row r="584" spans="1:26" ht="12.75" customHeight="1" x14ac:dyDescent="0.2">
      <c r="A584" s="49"/>
      <c r="B584" s="13"/>
      <c r="C584" s="10"/>
      <c r="D584" s="10"/>
      <c r="E584" s="10"/>
      <c r="F584" s="10"/>
      <c r="G584" s="10"/>
      <c r="H584" s="10"/>
      <c r="I584" s="10"/>
      <c r="J584" s="10"/>
      <c r="K584" s="11"/>
      <c r="L584" s="10"/>
      <c r="M584" s="10"/>
      <c r="N584" s="10"/>
      <c r="O584" s="10"/>
      <c r="P584" s="10"/>
      <c r="Q584" s="10"/>
      <c r="R584" s="10"/>
      <c r="S584" s="10"/>
      <c r="T584" s="10"/>
      <c r="U584" s="10"/>
      <c r="V584" s="10"/>
      <c r="W584" s="10"/>
      <c r="X584" s="10"/>
      <c r="Y584" s="10"/>
      <c r="Z584" s="10"/>
    </row>
    <row r="585" spans="1:26" ht="12.75" customHeight="1" x14ac:dyDescent="0.2">
      <c r="A585" s="49"/>
      <c r="B585" s="13"/>
      <c r="C585" s="10"/>
      <c r="D585" s="10"/>
      <c r="E585" s="10"/>
      <c r="F585" s="10"/>
      <c r="G585" s="10"/>
      <c r="H585" s="10"/>
      <c r="I585" s="10"/>
      <c r="J585" s="10"/>
      <c r="K585" s="11"/>
      <c r="L585" s="10"/>
      <c r="M585" s="10"/>
      <c r="N585" s="10"/>
      <c r="O585" s="10"/>
      <c r="P585" s="10"/>
      <c r="Q585" s="10"/>
      <c r="R585" s="10"/>
      <c r="S585" s="10"/>
      <c r="T585" s="10"/>
      <c r="U585" s="10"/>
      <c r="V585" s="10"/>
      <c r="W585" s="10"/>
      <c r="X585" s="10"/>
      <c r="Y585" s="10"/>
      <c r="Z585" s="10"/>
    </row>
    <row r="586" spans="1:26" ht="12.75" customHeight="1" x14ac:dyDescent="0.2">
      <c r="A586" s="49"/>
      <c r="B586" s="13"/>
      <c r="C586" s="10"/>
      <c r="D586" s="10"/>
      <c r="E586" s="10"/>
      <c r="F586" s="10"/>
      <c r="G586" s="10"/>
      <c r="H586" s="10"/>
      <c r="I586" s="10"/>
      <c r="J586" s="10"/>
      <c r="K586" s="11"/>
      <c r="L586" s="10"/>
      <c r="M586" s="10"/>
      <c r="N586" s="10"/>
      <c r="O586" s="10"/>
      <c r="P586" s="10"/>
      <c r="Q586" s="10"/>
      <c r="R586" s="10"/>
      <c r="S586" s="10"/>
      <c r="T586" s="10"/>
      <c r="U586" s="10"/>
      <c r="V586" s="10"/>
      <c r="W586" s="10"/>
      <c r="X586" s="10"/>
      <c r="Y586" s="10"/>
      <c r="Z586" s="10"/>
    </row>
    <row r="587" spans="1:26" ht="12.75" customHeight="1" x14ac:dyDescent="0.2">
      <c r="A587" s="49"/>
      <c r="B587" s="13"/>
      <c r="C587" s="10"/>
      <c r="D587" s="10"/>
      <c r="E587" s="10"/>
      <c r="F587" s="10"/>
      <c r="G587" s="10"/>
      <c r="H587" s="10"/>
      <c r="I587" s="10"/>
      <c r="J587" s="10"/>
      <c r="K587" s="11"/>
      <c r="L587" s="10"/>
      <c r="M587" s="10"/>
      <c r="N587" s="10"/>
      <c r="O587" s="10"/>
      <c r="P587" s="10"/>
      <c r="Q587" s="10"/>
      <c r="R587" s="10"/>
      <c r="S587" s="10"/>
      <c r="T587" s="10"/>
      <c r="U587" s="10"/>
      <c r="V587" s="10"/>
      <c r="W587" s="10"/>
      <c r="X587" s="10"/>
      <c r="Y587" s="10"/>
      <c r="Z587" s="10"/>
    </row>
    <row r="588" spans="1:26" ht="12.75" customHeight="1" x14ac:dyDescent="0.2">
      <c r="A588" s="49"/>
      <c r="B588" s="13"/>
      <c r="C588" s="10"/>
      <c r="D588" s="10"/>
      <c r="E588" s="10"/>
      <c r="F588" s="10"/>
      <c r="G588" s="10"/>
      <c r="H588" s="10"/>
      <c r="I588" s="10"/>
      <c r="J588" s="10"/>
      <c r="K588" s="11"/>
      <c r="L588" s="10"/>
      <c r="M588" s="10"/>
      <c r="N588" s="10"/>
      <c r="O588" s="10"/>
      <c r="P588" s="10"/>
      <c r="Q588" s="10"/>
      <c r="R588" s="10"/>
      <c r="S588" s="10"/>
      <c r="T588" s="10"/>
      <c r="U588" s="10"/>
      <c r="V588" s="10"/>
      <c r="W588" s="10"/>
      <c r="X588" s="10"/>
      <c r="Y588" s="10"/>
      <c r="Z588" s="10"/>
    </row>
    <row r="589" spans="1:26" ht="12.75" customHeight="1" x14ac:dyDescent="0.2">
      <c r="A589" s="49"/>
      <c r="B589" s="13"/>
      <c r="C589" s="10"/>
      <c r="D589" s="10"/>
      <c r="E589" s="10"/>
      <c r="F589" s="10"/>
      <c r="G589" s="10"/>
      <c r="H589" s="10"/>
      <c r="I589" s="10"/>
      <c r="J589" s="10"/>
      <c r="K589" s="11"/>
      <c r="L589" s="10"/>
      <c r="M589" s="10"/>
      <c r="N589" s="10"/>
      <c r="O589" s="10"/>
      <c r="P589" s="10"/>
      <c r="Q589" s="10"/>
      <c r="R589" s="10"/>
      <c r="S589" s="10"/>
      <c r="T589" s="10"/>
      <c r="U589" s="10"/>
      <c r="V589" s="10"/>
      <c r="W589" s="10"/>
      <c r="X589" s="10"/>
      <c r="Y589" s="10"/>
      <c r="Z589" s="10"/>
    </row>
    <row r="590" spans="1:26" ht="12.75" customHeight="1" x14ac:dyDescent="0.2">
      <c r="A590" s="49"/>
      <c r="B590" s="13"/>
      <c r="C590" s="10"/>
      <c r="D590" s="10"/>
      <c r="E590" s="10"/>
      <c r="F590" s="10"/>
      <c r="G590" s="10"/>
      <c r="H590" s="10"/>
      <c r="I590" s="10"/>
      <c r="J590" s="10"/>
      <c r="K590" s="11"/>
      <c r="L590" s="10"/>
      <c r="M590" s="10"/>
      <c r="N590" s="10"/>
      <c r="O590" s="10"/>
      <c r="P590" s="10"/>
      <c r="Q590" s="10"/>
      <c r="R590" s="10"/>
      <c r="S590" s="10"/>
      <c r="T590" s="10"/>
      <c r="U590" s="10"/>
      <c r="V590" s="10"/>
      <c r="W590" s="10"/>
      <c r="X590" s="10"/>
      <c r="Y590" s="10"/>
      <c r="Z590" s="10"/>
    </row>
    <row r="591" spans="1:26" ht="12.75" customHeight="1" x14ac:dyDescent="0.2">
      <c r="A591" s="49"/>
      <c r="B591" s="13"/>
      <c r="C591" s="10"/>
      <c r="D591" s="10"/>
      <c r="E591" s="10"/>
      <c r="F591" s="10"/>
      <c r="G591" s="10"/>
      <c r="H591" s="10"/>
      <c r="I591" s="10"/>
      <c r="J591" s="10"/>
      <c r="K591" s="11"/>
      <c r="L591" s="10"/>
      <c r="M591" s="10"/>
      <c r="N591" s="10"/>
      <c r="O591" s="10"/>
      <c r="P591" s="10"/>
      <c r="Q591" s="10"/>
      <c r="R591" s="10"/>
      <c r="S591" s="10"/>
      <c r="T591" s="10"/>
      <c r="U591" s="10"/>
      <c r="V591" s="10"/>
      <c r="W591" s="10"/>
      <c r="X591" s="10"/>
      <c r="Y591" s="10"/>
      <c r="Z591" s="10"/>
    </row>
    <row r="592" spans="1:26" ht="12.75" customHeight="1" x14ac:dyDescent="0.2">
      <c r="A592" s="49"/>
      <c r="B592" s="13"/>
      <c r="C592" s="10"/>
      <c r="D592" s="10"/>
      <c r="E592" s="10"/>
      <c r="F592" s="10"/>
      <c r="G592" s="10"/>
      <c r="H592" s="10"/>
      <c r="I592" s="10"/>
      <c r="J592" s="10"/>
      <c r="K592" s="11"/>
      <c r="L592" s="10"/>
      <c r="M592" s="10"/>
      <c r="N592" s="10"/>
      <c r="O592" s="10"/>
      <c r="P592" s="10"/>
      <c r="Q592" s="10"/>
      <c r="R592" s="10"/>
      <c r="S592" s="10"/>
      <c r="T592" s="10"/>
      <c r="U592" s="10"/>
      <c r="V592" s="10"/>
      <c r="W592" s="10"/>
      <c r="X592" s="10"/>
      <c r="Y592" s="10"/>
      <c r="Z592" s="10"/>
    </row>
    <row r="593" spans="1:26" ht="12.75" customHeight="1" x14ac:dyDescent="0.2">
      <c r="A593" s="49"/>
      <c r="B593" s="13"/>
      <c r="C593" s="10"/>
      <c r="D593" s="10"/>
      <c r="E593" s="10"/>
      <c r="F593" s="10"/>
      <c r="G593" s="10"/>
      <c r="H593" s="10"/>
      <c r="I593" s="10"/>
      <c r="J593" s="10"/>
      <c r="K593" s="11"/>
      <c r="L593" s="10"/>
      <c r="M593" s="10"/>
      <c r="N593" s="10"/>
      <c r="O593" s="10"/>
      <c r="P593" s="10"/>
      <c r="Q593" s="10"/>
      <c r="R593" s="10"/>
      <c r="S593" s="10"/>
      <c r="T593" s="10"/>
      <c r="U593" s="10"/>
      <c r="V593" s="10"/>
      <c r="W593" s="10"/>
      <c r="X593" s="10"/>
      <c r="Y593" s="10"/>
      <c r="Z593" s="10"/>
    </row>
    <row r="594" spans="1:26" ht="12.75" customHeight="1" x14ac:dyDescent="0.2">
      <c r="A594" s="49"/>
      <c r="B594" s="13"/>
      <c r="C594" s="10"/>
      <c r="D594" s="10"/>
      <c r="E594" s="10"/>
      <c r="F594" s="10"/>
      <c r="G594" s="10"/>
      <c r="H594" s="10"/>
      <c r="I594" s="10"/>
      <c r="J594" s="10"/>
      <c r="K594" s="11"/>
      <c r="L594" s="10"/>
      <c r="M594" s="10"/>
      <c r="N594" s="10"/>
      <c r="O594" s="10"/>
      <c r="P594" s="10"/>
      <c r="Q594" s="10"/>
      <c r="R594" s="10"/>
      <c r="S594" s="10"/>
      <c r="T594" s="10"/>
      <c r="U594" s="10"/>
      <c r="V594" s="10"/>
      <c r="W594" s="10"/>
      <c r="X594" s="10"/>
      <c r="Y594" s="10"/>
      <c r="Z594" s="10"/>
    </row>
    <row r="595" spans="1:26" ht="12.75" customHeight="1" x14ac:dyDescent="0.2">
      <c r="A595" s="49"/>
      <c r="B595" s="13"/>
      <c r="C595" s="10"/>
      <c r="D595" s="10"/>
      <c r="E595" s="10"/>
      <c r="F595" s="10"/>
      <c r="G595" s="10"/>
      <c r="H595" s="10"/>
      <c r="I595" s="10"/>
      <c r="J595" s="10"/>
      <c r="K595" s="11"/>
      <c r="L595" s="10"/>
      <c r="M595" s="10"/>
      <c r="N595" s="10"/>
      <c r="O595" s="10"/>
      <c r="P595" s="10"/>
      <c r="Q595" s="10"/>
      <c r="R595" s="10"/>
      <c r="S595" s="10"/>
      <c r="T595" s="10"/>
      <c r="U595" s="10"/>
      <c r="V595" s="10"/>
      <c r="W595" s="10"/>
      <c r="X595" s="10"/>
      <c r="Y595" s="10"/>
      <c r="Z595" s="10"/>
    </row>
    <row r="596" spans="1:26" ht="12.75" customHeight="1" x14ac:dyDescent="0.2">
      <c r="A596" s="49"/>
      <c r="B596" s="13"/>
      <c r="C596" s="10"/>
      <c r="D596" s="10"/>
      <c r="E596" s="10"/>
      <c r="F596" s="10"/>
      <c r="G596" s="10"/>
      <c r="H596" s="10"/>
      <c r="I596" s="10"/>
      <c r="J596" s="10"/>
      <c r="K596" s="11"/>
      <c r="L596" s="10"/>
      <c r="M596" s="10"/>
      <c r="N596" s="10"/>
      <c r="O596" s="10"/>
      <c r="P596" s="10"/>
      <c r="Q596" s="10"/>
      <c r="R596" s="10"/>
      <c r="S596" s="10"/>
      <c r="T596" s="10"/>
      <c r="U596" s="10"/>
      <c r="V596" s="10"/>
      <c r="W596" s="10"/>
      <c r="X596" s="10"/>
      <c r="Y596" s="10"/>
      <c r="Z596" s="10"/>
    </row>
    <row r="597" spans="1:26" ht="12.75" customHeight="1" x14ac:dyDescent="0.2">
      <c r="A597" s="49"/>
      <c r="B597" s="13"/>
      <c r="C597" s="10"/>
      <c r="D597" s="10"/>
      <c r="E597" s="10"/>
      <c r="F597" s="10"/>
      <c r="G597" s="10"/>
      <c r="H597" s="10"/>
      <c r="I597" s="10"/>
      <c r="J597" s="10"/>
      <c r="K597" s="11"/>
      <c r="L597" s="10"/>
      <c r="M597" s="10"/>
      <c r="N597" s="10"/>
      <c r="O597" s="10"/>
      <c r="P597" s="10"/>
      <c r="Q597" s="10"/>
      <c r="R597" s="10"/>
      <c r="S597" s="10"/>
      <c r="T597" s="10"/>
      <c r="U597" s="10"/>
      <c r="V597" s="10"/>
      <c r="W597" s="10"/>
      <c r="X597" s="10"/>
      <c r="Y597" s="10"/>
      <c r="Z597" s="10"/>
    </row>
    <row r="598" spans="1:26" ht="12.75" customHeight="1" x14ac:dyDescent="0.2">
      <c r="A598" s="49"/>
      <c r="B598" s="13"/>
      <c r="C598" s="10"/>
      <c r="D598" s="10"/>
      <c r="E598" s="10"/>
      <c r="F598" s="10"/>
      <c r="G598" s="10"/>
      <c r="H598" s="10"/>
      <c r="I598" s="10"/>
      <c r="J598" s="10"/>
      <c r="K598" s="11"/>
      <c r="L598" s="10"/>
      <c r="M598" s="10"/>
      <c r="N598" s="10"/>
      <c r="O598" s="10"/>
      <c r="P598" s="10"/>
      <c r="Q598" s="10"/>
      <c r="R598" s="10"/>
      <c r="S598" s="10"/>
      <c r="T598" s="10"/>
      <c r="U598" s="10"/>
      <c r="V598" s="10"/>
      <c r="W598" s="10"/>
      <c r="X598" s="10"/>
      <c r="Y598" s="10"/>
      <c r="Z598" s="10"/>
    </row>
    <row r="599" spans="1:26" ht="12.75" customHeight="1" x14ac:dyDescent="0.2">
      <c r="A599" s="49"/>
      <c r="B599" s="13"/>
      <c r="C599" s="10"/>
      <c r="D599" s="10"/>
      <c r="E599" s="10"/>
      <c r="F599" s="10"/>
      <c r="G599" s="10"/>
      <c r="H599" s="10"/>
      <c r="I599" s="10"/>
      <c r="J599" s="10"/>
      <c r="K599" s="11"/>
      <c r="L599" s="10"/>
      <c r="M599" s="10"/>
      <c r="N599" s="10"/>
      <c r="O599" s="10"/>
      <c r="P599" s="10"/>
      <c r="Q599" s="10"/>
      <c r="R599" s="10"/>
      <c r="S599" s="10"/>
      <c r="T599" s="10"/>
      <c r="U599" s="10"/>
      <c r="V599" s="10"/>
      <c r="W599" s="10"/>
      <c r="X599" s="10"/>
      <c r="Y599" s="10"/>
      <c r="Z599" s="10"/>
    </row>
    <row r="600" spans="1:26" ht="12.75" customHeight="1" x14ac:dyDescent="0.2">
      <c r="A600" s="49"/>
      <c r="B600" s="13"/>
      <c r="C600" s="10"/>
      <c r="D600" s="10"/>
      <c r="E600" s="10"/>
      <c r="F600" s="10"/>
      <c r="G600" s="10"/>
      <c r="H600" s="10"/>
      <c r="I600" s="10"/>
      <c r="J600" s="10"/>
      <c r="K600" s="11"/>
      <c r="L600" s="10"/>
      <c r="M600" s="10"/>
      <c r="N600" s="10"/>
      <c r="O600" s="10"/>
      <c r="P600" s="10"/>
      <c r="Q600" s="10"/>
      <c r="R600" s="10"/>
      <c r="S600" s="10"/>
      <c r="T600" s="10"/>
      <c r="U600" s="10"/>
      <c r="V600" s="10"/>
      <c r="W600" s="10"/>
      <c r="X600" s="10"/>
      <c r="Y600" s="10"/>
      <c r="Z600" s="10"/>
    </row>
    <row r="601" spans="1:26" ht="12.75" customHeight="1" x14ac:dyDescent="0.2">
      <c r="A601" s="49"/>
      <c r="B601" s="13"/>
      <c r="C601" s="10"/>
      <c r="D601" s="10"/>
      <c r="E601" s="10"/>
      <c r="F601" s="10"/>
      <c r="G601" s="10"/>
      <c r="H601" s="10"/>
      <c r="I601" s="10"/>
      <c r="J601" s="10"/>
      <c r="K601" s="11"/>
      <c r="L601" s="10"/>
      <c r="M601" s="10"/>
      <c r="N601" s="10"/>
      <c r="O601" s="10"/>
      <c r="P601" s="10"/>
      <c r="Q601" s="10"/>
      <c r="R601" s="10"/>
      <c r="S601" s="10"/>
      <c r="T601" s="10"/>
      <c r="U601" s="10"/>
      <c r="V601" s="10"/>
      <c r="W601" s="10"/>
      <c r="X601" s="10"/>
      <c r="Y601" s="10"/>
      <c r="Z601" s="10"/>
    </row>
    <row r="602" spans="1:26" ht="12.75" customHeight="1" x14ac:dyDescent="0.2">
      <c r="A602" s="49"/>
      <c r="B602" s="13"/>
      <c r="C602" s="10"/>
      <c r="D602" s="10"/>
      <c r="E602" s="10"/>
      <c r="F602" s="10"/>
      <c r="G602" s="10"/>
      <c r="H602" s="10"/>
      <c r="I602" s="10"/>
      <c r="J602" s="10"/>
      <c r="K602" s="11"/>
      <c r="L602" s="10"/>
      <c r="M602" s="10"/>
      <c r="N602" s="10"/>
      <c r="O602" s="10"/>
      <c r="P602" s="10"/>
      <c r="Q602" s="10"/>
      <c r="R602" s="10"/>
      <c r="S602" s="10"/>
      <c r="T602" s="10"/>
      <c r="U602" s="10"/>
      <c r="V602" s="10"/>
      <c r="W602" s="10"/>
      <c r="X602" s="10"/>
      <c r="Y602" s="10"/>
      <c r="Z602" s="10"/>
    </row>
    <row r="603" spans="1:26" ht="12.75" customHeight="1" x14ac:dyDescent="0.2">
      <c r="A603" s="49"/>
      <c r="B603" s="13"/>
      <c r="C603" s="10"/>
      <c r="D603" s="10"/>
      <c r="E603" s="10"/>
      <c r="F603" s="10"/>
      <c r="G603" s="10"/>
      <c r="H603" s="10"/>
      <c r="I603" s="10"/>
      <c r="J603" s="10"/>
      <c r="K603" s="11"/>
      <c r="L603" s="10"/>
      <c r="M603" s="10"/>
      <c r="N603" s="10"/>
      <c r="O603" s="10"/>
      <c r="P603" s="10"/>
      <c r="Q603" s="10"/>
      <c r="R603" s="10"/>
      <c r="S603" s="10"/>
      <c r="T603" s="10"/>
      <c r="U603" s="10"/>
      <c r="V603" s="10"/>
      <c r="W603" s="10"/>
      <c r="X603" s="10"/>
      <c r="Y603" s="10"/>
      <c r="Z603" s="10"/>
    </row>
    <row r="604" spans="1:26" ht="12.75" customHeight="1" x14ac:dyDescent="0.2">
      <c r="A604" s="49"/>
      <c r="B604" s="13"/>
      <c r="C604" s="10"/>
      <c r="D604" s="10"/>
      <c r="E604" s="10"/>
      <c r="F604" s="10"/>
      <c r="G604" s="10"/>
      <c r="H604" s="10"/>
      <c r="I604" s="10"/>
      <c r="J604" s="10"/>
      <c r="K604" s="11"/>
      <c r="L604" s="10"/>
      <c r="M604" s="10"/>
      <c r="N604" s="10"/>
      <c r="O604" s="10"/>
      <c r="P604" s="10"/>
      <c r="Q604" s="10"/>
      <c r="R604" s="10"/>
      <c r="S604" s="10"/>
      <c r="T604" s="10"/>
      <c r="U604" s="10"/>
      <c r="V604" s="10"/>
      <c r="W604" s="10"/>
      <c r="X604" s="10"/>
      <c r="Y604" s="10"/>
      <c r="Z604" s="10"/>
    </row>
    <row r="605" spans="1:26" ht="12.75" customHeight="1" x14ac:dyDescent="0.2">
      <c r="A605" s="49"/>
      <c r="B605" s="13"/>
      <c r="C605" s="10"/>
      <c r="D605" s="10"/>
      <c r="E605" s="10"/>
      <c r="F605" s="10"/>
      <c r="G605" s="10"/>
      <c r="H605" s="10"/>
      <c r="I605" s="10"/>
      <c r="J605" s="10"/>
      <c r="K605" s="11"/>
      <c r="L605" s="10"/>
      <c r="M605" s="10"/>
      <c r="N605" s="10"/>
      <c r="O605" s="10"/>
      <c r="P605" s="10"/>
      <c r="Q605" s="10"/>
      <c r="R605" s="10"/>
      <c r="S605" s="10"/>
      <c r="T605" s="10"/>
      <c r="U605" s="10"/>
      <c r="V605" s="10"/>
      <c r="W605" s="10"/>
      <c r="X605" s="10"/>
      <c r="Y605" s="10"/>
      <c r="Z605" s="10"/>
    </row>
    <row r="606" spans="1:26" ht="12.75" customHeight="1" x14ac:dyDescent="0.2">
      <c r="A606" s="49"/>
      <c r="B606" s="13"/>
      <c r="C606" s="10"/>
      <c r="D606" s="10"/>
      <c r="E606" s="10"/>
      <c r="F606" s="10"/>
      <c r="G606" s="10"/>
      <c r="H606" s="10"/>
      <c r="I606" s="10"/>
      <c r="J606" s="10"/>
      <c r="K606" s="11"/>
      <c r="L606" s="10"/>
      <c r="M606" s="10"/>
      <c r="N606" s="10"/>
      <c r="O606" s="10"/>
      <c r="P606" s="10"/>
      <c r="Q606" s="10"/>
      <c r="R606" s="10"/>
      <c r="S606" s="10"/>
      <c r="T606" s="10"/>
      <c r="U606" s="10"/>
      <c r="V606" s="10"/>
      <c r="W606" s="10"/>
      <c r="X606" s="10"/>
      <c r="Y606" s="10"/>
      <c r="Z606" s="10"/>
    </row>
    <row r="607" spans="1:26" ht="12.75" customHeight="1" x14ac:dyDescent="0.2">
      <c r="A607" s="49"/>
      <c r="B607" s="13"/>
      <c r="C607" s="10"/>
      <c r="D607" s="10"/>
      <c r="E607" s="10"/>
      <c r="F607" s="10"/>
      <c r="G607" s="10"/>
      <c r="H607" s="10"/>
      <c r="I607" s="10"/>
      <c r="J607" s="10"/>
      <c r="K607" s="11"/>
      <c r="L607" s="10"/>
      <c r="M607" s="10"/>
      <c r="N607" s="10"/>
      <c r="O607" s="10"/>
      <c r="P607" s="10"/>
      <c r="Q607" s="10"/>
      <c r="R607" s="10"/>
      <c r="S607" s="10"/>
      <c r="T607" s="10"/>
      <c r="U607" s="10"/>
      <c r="V607" s="10"/>
      <c r="W607" s="10"/>
      <c r="X607" s="10"/>
      <c r="Y607" s="10"/>
      <c r="Z607" s="10"/>
    </row>
    <row r="608" spans="1:26" ht="12.75" customHeight="1" x14ac:dyDescent="0.2">
      <c r="A608" s="49"/>
      <c r="B608" s="13"/>
      <c r="C608" s="10"/>
      <c r="D608" s="10"/>
      <c r="E608" s="10"/>
      <c r="F608" s="10"/>
      <c r="G608" s="10"/>
      <c r="H608" s="10"/>
      <c r="I608" s="10"/>
      <c r="J608" s="10"/>
      <c r="K608" s="11"/>
      <c r="L608" s="10"/>
      <c r="M608" s="10"/>
      <c r="N608" s="10"/>
      <c r="O608" s="10"/>
      <c r="P608" s="10"/>
      <c r="Q608" s="10"/>
      <c r="R608" s="10"/>
      <c r="S608" s="10"/>
      <c r="T608" s="10"/>
      <c r="U608" s="10"/>
      <c r="V608" s="10"/>
      <c r="W608" s="10"/>
      <c r="X608" s="10"/>
      <c r="Y608" s="10"/>
      <c r="Z608" s="10"/>
    </row>
    <row r="609" spans="1:26" ht="12.75" customHeight="1" x14ac:dyDescent="0.2">
      <c r="A609" s="49"/>
      <c r="B609" s="13"/>
      <c r="C609" s="10"/>
      <c r="D609" s="10"/>
      <c r="E609" s="10"/>
      <c r="F609" s="10"/>
      <c r="G609" s="10"/>
      <c r="H609" s="10"/>
      <c r="I609" s="10"/>
      <c r="J609" s="10"/>
      <c r="K609" s="11"/>
      <c r="L609" s="10"/>
      <c r="M609" s="10"/>
      <c r="N609" s="10"/>
      <c r="O609" s="10"/>
      <c r="P609" s="10"/>
      <c r="Q609" s="10"/>
      <c r="R609" s="10"/>
      <c r="S609" s="10"/>
      <c r="T609" s="10"/>
      <c r="U609" s="10"/>
      <c r="V609" s="10"/>
      <c r="W609" s="10"/>
      <c r="X609" s="10"/>
      <c r="Y609" s="10"/>
      <c r="Z609" s="10"/>
    </row>
    <row r="610" spans="1:26" ht="12.75" customHeight="1" x14ac:dyDescent="0.2">
      <c r="A610" s="49"/>
      <c r="B610" s="13"/>
      <c r="C610" s="10"/>
      <c r="D610" s="10"/>
      <c r="E610" s="10"/>
      <c r="F610" s="10"/>
      <c r="G610" s="10"/>
      <c r="H610" s="10"/>
      <c r="I610" s="10"/>
      <c r="J610" s="10"/>
      <c r="K610" s="11"/>
      <c r="L610" s="10"/>
      <c r="M610" s="10"/>
      <c r="N610" s="10"/>
      <c r="O610" s="10"/>
      <c r="P610" s="10"/>
      <c r="Q610" s="10"/>
      <c r="R610" s="10"/>
      <c r="S610" s="10"/>
      <c r="T610" s="10"/>
      <c r="U610" s="10"/>
      <c r="V610" s="10"/>
      <c r="W610" s="10"/>
      <c r="X610" s="10"/>
      <c r="Y610" s="10"/>
      <c r="Z610" s="10"/>
    </row>
    <row r="611" spans="1:26" ht="12.75" customHeight="1" x14ac:dyDescent="0.2">
      <c r="A611" s="49"/>
      <c r="B611" s="13"/>
      <c r="C611" s="10"/>
      <c r="D611" s="10"/>
      <c r="E611" s="10"/>
      <c r="F611" s="10"/>
      <c r="G611" s="10"/>
      <c r="H611" s="10"/>
      <c r="I611" s="10"/>
      <c r="J611" s="10"/>
      <c r="K611" s="11"/>
      <c r="L611" s="10"/>
      <c r="M611" s="10"/>
      <c r="N611" s="10"/>
      <c r="O611" s="10"/>
      <c r="P611" s="10"/>
      <c r="Q611" s="10"/>
      <c r="R611" s="10"/>
      <c r="S611" s="10"/>
      <c r="T611" s="10"/>
      <c r="U611" s="10"/>
      <c r="V611" s="10"/>
      <c r="W611" s="10"/>
      <c r="X611" s="10"/>
      <c r="Y611" s="10"/>
      <c r="Z611" s="10"/>
    </row>
    <row r="612" spans="1:26" ht="12.75" customHeight="1" x14ac:dyDescent="0.2">
      <c r="A612" s="49"/>
      <c r="B612" s="13"/>
      <c r="C612" s="10"/>
      <c r="D612" s="10"/>
      <c r="E612" s="10"/>
      <c r="F612" s="10"/>
      <c r="G612" s="10"/>
      <c r="H612" s="10"/>
      <c r="I612" s="10"/>
      <c r="J612" s="10"/>
      <c r="K612" s="11"/>
      <c r="L612" s="10"/>
      <c r="M612" s="10"/>
      <c r="N612" s="10"/>
      <c r="O612" s="10"/>
      <c r="P612" s="10"/>
      <c r="Q612" s="10"/>
      <c r="R612" s="10"/>
      <c r="S612" s="10"/>
      <c r="T612" s="10"/>
      <c r="U612" s="10"/>
      <c r="V612" s="10"/>
      <c r="W612" s="10"/>
      <c r="X612" s="10"/>
      <c r="Y612" s="10"/>
      <c r="Z612" s="10"/>
    </row>
    <row r="613" spans="1:26" ht="12.75" customHeight="1" x14ac:dyDescent="0.2">
      <c r="A613" s="49"/>
      <c r="B613" s="13"/>
      <c r="C613" s="10"/>
      <c r="D613" s="10"/>
      <c r="E613" s="10"/>
      <c r="F613" s="10"/>
      <c r="G613" s="10"/>
      <c r="H613" s="10"/>
      <c r="I613" s="10"/>
      <c r="J613" s="10"/>
      <c r="K613" s="11"/>
      <c r="L613" s="10"/>
      <c r="M613" s="10"/>
      <c r="N613" s="10"/>
      <c r="O613" s="10"/>
      <c r="P613" s="10"/>
      <c r="Q613" s="10"/>
      <c r="R613" s="10"/>
      <c r="S613" s="10"/>
      <c r="T613" s="10"/>
      <c r="U613" s="10"/>
      <c r="V613" s="10"/>
      <c r="W613" s="10"/>
      <c r="X613" s="10"/>
      <c r="Y613" s="10"/>
      <c r="Z613" s="10"/>
    </row>
    <row r="614" spans="1:26" ht="12.75" customHeight="1" x14ac:dyDescent="0.2">
      <c r="A614" s="49"/>
      <c r="B614" s="13"/>
      <c r="C614" s="10"/>
      <c r="D614" s="10"/>
      <c r="E614" s="10"/>
      <c r="F614" s="10"/>
      <c r="G614" s="10"/>
      <c r="H614" s="10"/>
      <c r="I614" s="10"/>
      <c r="J614" s="10"/>
      <c r="K614" s="11"/>
      <c r="L614" s="10"/>
      <c r="M614" s="10"/>
      <c r="N614" s="10"/>
      <c r="O614" s="10"/>
      <c r="P614" s="10"/>
      <c r="Q614" s="10"/>
      <c r="R614" s="10"/>
      <c r="S614" s="10"/>
      <c r="T614" s="10"/>
      <c r="U614" s="10"/>
      <c r="V614" s="10"/>
      <c r="W614" s="10"/>
      <c r="X614" s="10"/>
      <c r="Y614" s="10"/>
      <c r="Z614" s="10"/>
    </row>
    <row r="615" spans="1:26" ht="12.75" customHeight="1" x14ac:dyDescent="0.2">
      <c r="A615" s="49"/>
      <c r="B615" s="13"/>
      <c r="C615" s="10"/>
      <c r="D615" s="10"/>
      <c r="E615" s="10"/>
      <c r="F615" s="10"/>
      <c r="G615" s="10"/>
      <c r="H615" s="10"/>
      <c r="I615" s="10"/>
      <c r="J615" s="10"/>
      <c r="K615" s="11"/>
      <c r="L615" s="10"/>
      <c r="M615" s="10"/>
      <c r="N615" s="10"/>
      <c r="O615" s="10"/>
      <c r="P615" s="10"/>
      <c r="Q615" s="10"/>
      <c r="R615" s="10"/>
      <c r="S615" s="10"/>
      <c r="T615" s="10"/>
      <c r="U615" s="10"/>
      <c r="V615" s="10"/>
      <c r="W615" s="10"/>
      <c r="X615" s="10"/>
      <c r="Y615" s="10"/>
      <c r="Z615" s="10"/>
    </row>
    <row r="616" spans="1:26" ht="12.75" customHeight="1" x14ac:dyDescent="0.2">
      <c r="A616" s="49"/>
      <c r="B616" s="13"/>
      <c r="C616" s="10"/>
      <c r="D616" s="10"/>
      <c r="E616" s="10"/>
      <c r="F616" s="10"/>
      <c r="G616" s="10"/>
      <c r="H616" s="10"/>
      <c r="I616" s="10"/>
      <c r="J616" s="10"/>
      <c r="K616" s="11"/>
      <c r="L616" s="10"/>
      <c r="M616" s="10"/>
      <c r="N616" s="10"/>
      <c r="O616" s="10"/>
      <c r="P616" s="10"/>
      <c r="Q616" s="10"/>
      <c r="R616" s="10"/>
      <c r="S616" s="10"/>
      <c r="T616" s="10"/>
      <c r="U616" s="10"/>
      <c r="V616" s="10"/>
      <c r="W616" s="10"/>
      <c r="X616" s="10"/>
      <c r="Y616" s="10"/>
      <c r="Z616" s="10"/>
    </row>
    <row r="617" spans="1:26" ht="12.75" customHeight="1" x14ac:dyDescent="0.2">
      <c r="A617" s="49"/>
      <c r="B617" s="13"/>
      <c r="C617" s="10"/>
      <c r="D617" s="10"/>
      <c r="E617" s="10"/>
      <c r="F617" s="10"/>
      <c r="G617" s="10"/>
      <c r="H617" s="10"/>
      <c r="I617" s="10"/>
      <c r="J617" s="10"/>
      <c r="K617" s="11"/>
      <c r="L617" s="10"/>
      <c r="M617" s="10"/>
      <c r="N617" s="10"/>
      <c r="O617" s="10"/>
      <c r="P617" s="10"/>
      <c r="Q617" s="10"/>
      <c r="R617" s="10"/>
      <c r="S617" s="10"/>
      <c r="T617" s="10"/>
      <c r="U617" s="10"/>
      <c r="V617" s="10"/>
      <c r="W617" s="10"/>
      <c r="X617" s="10"/>
      <c r="Y617" s="10"/>
      <c r="Z617" s="10"/>
    </row>
    <row r="618" spans="1:26" ht="12.75" customHeight="1" x14ac:dyDescent="0.2">
      <c r="A618" s="49"/>
      <c r="B618" s="13"/>
      <c r="C618" s="10"/>
      <c r="D618" s="10"/>
      <c r="E618" s="10"/>
      <c r="F618" s="10"/>
      <c r="G618" s="10"/>
      <c r="H618" s="10"/>
      <c r="I618" s="10"/>
      <c r="J618" s="10"/>
      <c r="K618" s="11"/>
      <c r="L618" s="10"/>
      <c r="M618" s="10"/>
      <c r="N618" s="10"/>
      <c r="O618" s="10"/>
      <c r="P618" s="10"/>
      <c r="Q618" s="10"/>
      <c r="R618" s="10"/>
      <c r="S618" s="10"/>
      <c r="T618" s="10"/>
      <c r="U618" s="10"/>
      <c r="V618" s="10"/>
      <c r="W618" s="10"/>
      <c r="X618" s="10"/>
      <c r="Y618" s="10"/>
      <c r="Z618" s="10"/>
    </row>
    <row r="619" spans="1:26" ht="12.75" customHeight="1" x14ac:dyDescent="0.2">
      <c r="A619" s="49"/>
      <c r="B619" s="13"/>
      <c r="C619" s="10"/>
      <c r="D619" s="10"/>
      <c r="E619" s="10"/>
      <c r="F619" s="10"/>
      <c r="G619" s="10"/>
      <c r="H619" s="10"/>
      <c r="I619" s="10"/>
      <c r="J619" s="10"/>
      <c r="K619" s="11"/>
      <c r="L619" s="10"/>
      <c r="M619" s="10"/>
      <c r="N619" s="10"/>
      <c r="O619" s="10"/>
      <c r="P619" s="10"/>
      <c r="Q619" s="10"/>
      <c r="R619" s="10"/>
      <c r="S619" s="10"/>
      <c r="T619" s="10"/>
      <c r="U619" s="10"/>
      <c r="V619" s="10"/>
      <c r="W619" s="10"/>
      <c r="X619" s="10"/>
      <c r="Y619" s="10"/>
      <c r="Z619" s="10"/>
    </row>
    <row r="620" spans="1:26" ht="12.75" customHeight="1" x14ac:dyDescent="0.2">
      <c r="A620" s="49"/>
      <c r="B620" s="13"/>
      <c r="C620" s="10"/>
      <c r="D620" s="10"/>
      <c r="E620" s="10"/>
      <c r="F620" s="10"/>
      <c r="G620" s="10"/>
      <c r="H620" s="10"/>
      <c r="I620" s="10"/>
      <c r="J620" s="10"/>
      <c r="K620" s="11"/>
      <c r="L620" s="10"/>
      <c r="M620" s="10"/>
      <c r="N620" s="10"/>
      <c r="O620" s="10"/>
      <c r="P620" s="10"/>
      <c r="Q620" s="10"/>
      <c r="R620" s="10"/>
      <c r="S620" s="10"/>
      <c r="T620" s="10"/>
      <c r="U620" s="10"/>
      <c r="V620" s="10"/>
      <c r="W620" s="10"/>
      <c r="X620" s="10"/>
      <c r="Y620" s="10"/>
      <c r="Z620" s="10"/>
    </row>
    <row r="621" spans="1:26" ht="12.75" customHeight="1" x14ac:dyDescent="0.2">
      <c r="A621" s="49"/>
      <c r="B621" s="13"/>
      <c r="C621" s="10"/>
      <c r="D621" s="10"/>
      <c r="E621" s="10"/>
      <c r="F621" s="10"/>
      <c r="G621" s="10"/>
      <c r="H621" s="10"/>
      <c r="I621" s="10"/>
      <c r="J621" s="10"/>
      <c r="K621" s="11"/>
      <c r="L621" s="10"/>
      <c r="M621" s="10"/>
      <c r="N621" s="10"/>
      <c r="O621" s="10"/>
      <c r="P621" s="10"/>
      <c r="Q621" s="10"/>
      <c r="R621" s="10"/>
      <c r="S621" s="10"/>
      <c r="T621" s="10"/>
      <c r="U621" s="10"/>
      <c r="V621" s="10"/>
      <c r="W621" s="10"/>
      <c r="X621" s="10"/>
      <c r="Y621" s="10"/>
      <c r="Z621" s="10"/>
    </row>
    <row r="622" spans="1:26" ht="12.75" customHeight="1" x14ac:dyDescent="0.2">
      <c r="A622" s="49"/>
      <c r="B622" s="13"/>
      <c r="C622" s="10"/>
      <c r="D622" s="10"/>
      <c r="E622" s="10"/>
      <c r="F622" s="10"/>
      <c r="G622" s="10"/>
      <c r="H622" s="10"/>
      <c r="I622" s="10"/>
      <c r="J622" s="10"/>
      <c r="K622" s="11"/>
      <c r="L622" s="10"/>
      <c r="M622" s="10"/>
      <c r="N622" s="10"/>
      <c r="O622" s="10"/>
      <c r="P622" s="10"/>
      <c r="Q622" s="10"/>
      <c r="R622" s="10"/>
      <c r="S622" s="10"/>
      <c r="T622" s="10"/>
      <c r="U622" s="10"/>
      <c r="V622" s="10"/>
      <c r="W622" s="10"/>
      <c r="X622" s="10"/>
      <c r="Y622" s="10"/>
      <c r="Z622" s="10"/>
    </row>
    <row r="623" spans="1:26" ht="12.75" customHeight="1" x14ac:dyDescent="0.2">
      <c r="A623" s="49"/>
      <c r="B623" s="13"/>
      <c r="C623" s="10"/>
      <c r="D623" s="10"/>
      <c r="E623" s="10"/>
      <c r="F623" s="10"/>
      <c r="G623" s="10"/>
      <c r="H623" s="10"/>
      <c r="I623" s="10"/>
      <c r="J623" s="10"/>
      <c r="K623" s="11"/>
      <c r="L623" s="10"/>
      <c r="M623" s="10"/>
      <c r="N623" s="10"/>
      <c r="O623" s="10"/>
      <c r="P623" s="10"/>
      <c r="Q623" s="10"/>
      <c r="R623" s="10"/>
      <c r="S623" s="10"/>
      <c r="T623" s="10"/>
      <c r="U623" s="10"/>
      <c r="V623" s="10"/>
      <c r="W623" s="10"/>
      <c r="X623" s="10"/>
      <c r="Y623" s="10"/>
      <c r="Z623" s="10"/>
    </row>
    <row r="624" spans="1:26" ht="12.75" customHeight="1" x14ac:dyDescent="0.2">
      <c r="A624" s="49"/>
      <c r="B624" s="13"/>
      <c r="C624" s="10"/>
      <c r="D624" s="10"/>
      <c r="E624" s="10"/>
      <c r="F624" s="10"/>
      <c r="G624" s="10"/>
      <c r="H624" s="10"/>
      <c r="I624" s="10"/>
      <c r="J624" s="10"/>
      <c r="K624" s="11"/>
      <c r="L624" s="10"/>
      <c r="M624" s="10"/>
      <c r="N624" s="10"/>
      <c r="O624" s="10"/>
      <c r="P624" s="10"/>
      <c r="Q624" s="10"/>
      <c r="R624" s="10"/>
      <c r="S624" s="10"/>
      <c r="T624" s="10"/>
      <c r="U624" s="10"/>
      <c r="V624" s="10"/>
      <c r="W624" s="10"/>
      <c r="X624" s="10"/>
      <c r="Y624" s="10"/>
      <c r="Z624" s="10"/>
    </row>
    <row r="625" spans="1:26" ht="12.75" customHeight="1" x14ac:dyDescent="0.2">
      <c r="A625" s="49"/>
      <c r="B625" s="13"/>
      <c r="C625" s="10"/>
      <c r="D625" s="10"/>
      <c r="E625" s="10"/>
      <c r="F625" s="10"/>
      <c r="G625" s="10"/>
      <c r="H625" s="10"/>
      <c r="I625" s="10"/>
      <c r="J625" s="10"/>
      <c r="K625" s="11"/>
      <c r="L625" s="10"/>
      <c r="M625" s="10"/>
      <c r="N625" s="10"/>
      <c r="O625" s="10"/>
      <c r="P625" s="10"/>
      <c r="Q625" s="10"/>
      <c r="R625" s="10"/>
      <c r="S625" s="10"/>
      <c r="T625" s="10"/>
      <c r="U625" s="10"/>
      <c r="V625" s="10"/>
      <c r="W625" s="10"/>
      <c r="X625" s="10"/>
      <c r="Y625" s="10"/>
      <c r="Z625" s="10"/>
    </row>
    <row r="626" spans="1:26" ht="12.75" customHeight="1" x14ac:dyDescent="0.2">
      <c r="A626" s="49"/>
      <c r="B626" s="13"/>
      <c r="C626" s="10"/>
      <c r="D626" s="10"/>
      <c r="E626" s="10"/>
      <c r="F626" s="10"/>
      <c r="G626" s="10"/>
      <c r="H626" s="10"/>
      <c r="I626" s="10"/>
      <c r="J626" s="10"/>
      <c r="K626" s="11"/>
      <c r="L626" s="10"/>
      <c r="M626" s="10"/>
      <c r="N626" s="10"/>
      <c r="O626" s="10"/>
      <c r="P626" s="10"/>
      <c r="Q626" s="10"/>
      <c r="R626" s="10"/>
      <c r="S626" s="10"/>
      <c r="T626" s="10"/>
      <c r="U626" s="10"/>
      <c r="V626" s="10"/>
      <c r="W626" s="10"/>
      <c r="X626" s="10"/>
      <c r="Y626" s="10"/>
      <c r="Z626" s="10"/>
    </row>
    <row r="627" spans="1:26" ht="12.75" customHeight="1" x14ac:dyDescent="0.2">
      <c r="A627" s="49"/>
      <c r="B627" s="13"/>
      <c r="C627" s="10"/>
      <c r="D627" s="10"/>
      <c r="E627" s="10"/>
      <c r="F627" s="10"/>
      <c r="G627" s="10"/>
      <c r="H627" s="10"/>
      <c r="I627" s="10"/>
      <c r="J627" s="10"/>
      <c r="K627" s="11"/>
      <c r="L627" s="10"/>
      <c r="M627" s="10"/>
      <c r="N627" s="10"/>
      <c r="O627" s="10"/>
      <c r="P627" s="10"/>
      <c r="Q627" s="10"/>
      <c r="R627" s="10"/>
      <c r="S627" s="10"/>
      <c r="T627" s="10"/>
      <c r="U627" s="10"/>
      <c r="V627" s="10"/>
      <c r="W627" s="10"/>
      <c r="X627" s="10"/>
      <c r="Y627" s="10"/>
      <c r="Z627" s="10"/>
    </row>
    <row r="628" spans="1:26" ht="12.75" customHeight="1" x14ac:dyDescent="0.2">
      <c r="A628" s="49"/>
      <c r="B628" s="13"/>
      <c r="C628" s="10"/>
      <c r="D628" s="10"/>
      <c r="E628" s="10"/>
      <c r="F628" s="10"/>
      <c r="G628" s="10"/>
      <c r="H628" s="10"/>
      <c r="I628" s="10"/>
      <c r="J628" s="10"/>
      <c r="K628" s="11"/>
      <c r="L628" s="10"/>
      <c r="M628" s="10"/>
      <c r="N628" s="10"/>
      <c r="O628" s="10"/>
      <c r="P628" s="10"/>
      <c r="Q628" s="10"/>
      <c r="R628" s="10"/>
      <c r="S628" s="10"/>
      <c r="T628" s="10"/>
      <c r="U628" s="10"/>
      <c r="V628" s="10"/>
      <c r="W628" s="10"/>
      <c r="X628" s="10"/>
      <c r="Y628" s="10"/>
      <c r="Z628" s="10"/>
    </row>
    <row r="629" spans="1:26" ht="12.75" customHeight="1" x14ac:dyDescent="0.2">
      <c r="A629" s="49"/>
      <c r="B629" s="13"/>
      <c r="C629" s="10"/>
      <c r="D629" s="10"/>
      <c r="E629" s="10"/>
      <c r="F629" s="10"/>
      <c r="G629" s="10"/>
      <c r="H629" s="10"/>
      <c r="I629" s="10"/>
      <c r="J629" s="10"/>
      <c r="K629" s="11"/>
      <c r="L629" s="10"/>
      <c r="M629" s="10"/>
      <c r="N629" s="10"/>
      <c r="O629" s="10"/>
      <c r="P629" s="10"/>
      <c r="Q629" s="10"/>
      <c r="R629" s="10"/>
      <c r="S629" s="10"/>
      <c r="T629" s="10"/>
      <c r="U629" s="10"/>
      <c r="V629" s="10"/>
      <c r="W629" s="10"/>
      <c r="X629" s="10"/>
      <c r="Y629" s="10"/>
      <c r="Z629" s="10"/>
    </row>
    <row r="630" spans="1:26" ht="12.75" customHeight="1" x14ac:dyDescent="0.2">
      <c r="A630" s="49"/>
      <c r="B630" s="13"/>
      <c r="C630" s="10"/>
      <c r="D630" s="10"/>
      <c r="E630" s="10"/>
      <c r="F630" s="10"/>
      <c r="G630" s="10"/>
      <c r="H630" s="10"/>
      <c r="I630" s="10"/>
      <c r="J630" s="10"/>
      <c r="K630" s="11"/>
      <c r="L630" s="10"/>
      <c r="M630" s="10"/>
      <c r="N630" s="10"/>
      <c r="O630" s="10"/>
      <c r="P630" s="10"/>
      <c r="Q630" s="10"/>
      <c r="R630" s="10"/>
      <c r="S630" s="10"/>
      <c r="T630" s="10"/>
      <c r="U630" s="10"/>
      <c r="V630" s="10"/>
      <c r="W630" s="10"/>
      <c r="X630" s="10"/>
      <c r="Y630" s="10"/>
      <c r="Z630" s="10"/>
    </row>
    <row r="631" spans="1:26" ht="12.75" customHeight="1" x14ac:dyDescent="0.2">
      <c r="A631" s="49"/>
      <c r="B631" s="13"/>
      <c r="C631" s="10"/>
      <c r="D631" s="10"/>
      <c r="E631" s="10"/>
      <c r="F631" s="10"/>
      <c r="G631" s="10"/>
      <c r="H631" s="10"/>
      <c r="I631" s="10"/>
      <c r="J631" s="10"/>
      <c r="K631" s="11"/>
      <c r="L631" s="10"/>
      <c r="M631" s="10"/>
      <c r="N631" s="10"/>
      <c r="O631" s="10"/>
      <c r="P631" s="10"/>
      <c r="Q631" s="10"/>
      <c r="R631" s="10"/>
      <c r="S631" s="10"/>
      <c r="T631" s="10"/>
      <c r="U631" s="10"/>
      <c r="V631" s="10"/>
      <c r="W631" s="10"/>
      <c r="X631" s="10"/>
      <c r="Y631" s="10"/>
      <c r="Z631" s="10"/>
    </row>
    <row r="632" spans="1:26" ht="12.75" customHeight="1" x14ac:dyDescent="0.2">
      <c r="A632" s="49"/>
      <c r="B632" s="13"/>
      <c r="C632" s="10"/>
      <c r="D632" s="10"/>
      <c r="E632" s="10"/>
      <c r="F632" s="10"/>
      <c r="G632" s="10"/>
      <c r="H632" s="10"/>
      <c r="I632" s="10"/>
      <c r="J632" s="10"/>
      <c r="K632" s="11"/>
      <c r="L632" s="10"/>
      <c r="M632" s="10"/>
      <c r="N632" s="10"/>
      <c r="O632" s="10"/>
      <c r="P632" s="10"/>
      <c r="Q632" s="10"/>
      <c r="R632" s="10"/>
      <c r="S632" s="10"/>
      <c r="T632" s="10"/>
      <c r="U632" s="10"/>
      <c r="V632" s="10"/>
      <c r="W632" s="10"/>
      <c r="X632" s="10"/>
      <c r="Y632" s="10"/>
      <c r="Z632" s="10"/>
    </row>
    <row r="633" spans="1:26" ht="12.75" customHeight="1" x14ac:dyDescent="0.2">
      <c r="A633" s="49"/>
      <c r="B633" s="13"/>
      <c r="C633" s="10"/>
      <c r="D633" s="10"/>
      <c r="E633" s="10"/>
      <c r="F633" s="10"/>
      <c r="G633" s="10"/>
      <c r="H633" s="10"/>
      <c r="I633" s="10"/>
      <c r="J633" s="10"/>
      <c r="K633" s="11"/>
      <c r="L633" s="10"/>
      <c r="M633" s="10"/>
      <c r="N633" s="10"/>
      <c r="O633" s="10"/>
      <c r="P633" s="10"/>
      <c r="Q633" s="10"/>
      <c r="R633" s="10"/>
      <c r="S633" s="10"/>
      <c r="T633" s="10"/>
      <c r="U633" s="10"/>
      <c r="V633" s="10"/>
      <c r="W633" s="10"/>
      <c r="X633" s="10"/>
      <c r="Y633" s="10"/>
      <c r="Z633" s="10"/>
    </row>
    <row r="634" spans="1:26" ht="12.75" customHeight="1" x14ac:dyDescent="0.2">
      <c r="A634" s="49"/>
      <c r="B634" s="13"/>
      <c r="C634" s="10"/>
      <c r="D634" s="10"/>
      <c r="E634" s="10"/>
      <c r="F634" s="10"/>
      <c r="G634" s="10"/>
      <c r="H634" s="10"/>
      <c r="I634" s="10"/>
      <c r="J634" s="10"/>
      <c r="K634" s="11"/>
      <c r="L634" s="10"/>
      <c r="M634" s="10"/>
      <c r="N634" s="10"/>
      <c r="O634" s="10"/>
      <c r="P634" s="10"/>
      <c r="Q634" s="10"/>
      <c r="R634" s="10"/>
      <c r="S634" s="10"/>
      <c r="T634" s="10"/>
      <c r="U634" s="10"/>
      <c r="V634" s="10"/>
      <c r="W634" s="10"/>
      <c r="X634" s="10"/>
      <c r="Y634" s="10"/>
      <c r="Z634" s="10"/>
    </row>
    <row r="635" spans="1:26" ht="12.75" customHeight="1" x14ac:dyDescent="0.2">
      <c r="A635" s="49"/>
      <c r="B635" s="13"/>
      <c r="C635" s="10"/>
      <c r="D635" s="10"/>
      <c r="E635" s="10"/>
      <c r="F635" s="10"/>
      <c r="G635" s="10"/>
      <c r="H635" s="10"/>
      <c r="I635" s="10"/>
      <c r="J635" s="10"/>
      <c r="K635" s="11"/>
      <c r="L635" s="10"/>
      <c r="M635" s="10"/>
      <c r="N635" s="10"/>
      <c r="O635" s="10"/>
      <c r="P635" s="10"/>
      <c r="Q635" s="10"/>
      <c r="R635" s="10"/>
      <c r="S635" s="10"/>
      <c r="T635" s="10"/>
      <c r="U635" s="10"/>
      <c r="V635" s="10"/>
      <c r="W635" s="10"/>
      <c r="X635" s="10"/>
      <c r="Y635" s="10"/>
      <c r="Z635" s="10"/>
    </row>
    <row r="636" spans="1:26" ht="12.75" customHeight="1" x14ac:dyDescent="0.2">
      <c r="A636" s="49"/>
      <c r="B636" s="13"/>
      <c r="C636" s="10"/>
      <c r="D636" s="10"/>
      <c r="E636" s="10"/>
      <c r="F636" s="10"/>
      <c r="G636" s="10"/>
      <c r="H636" s="10"/>
      <c r="I636" s="10"/>
      <c r="J636" s="10"/>
      <c r="K636" s="11"/>
      <c r="L636" s="10"/>
      <c r="M636" s="10"/>
      <c r="N636" s="10"/>
      <c r="O636" s="10"/>
      <c r="P636" s="10"/>
      <c r="Q636" s="10"/>
      <c r="R636" s="10"/>
      <c r="S636" s="10"/>
      <c r="T636" s="10"/>
      <c r="U636" s="10"/>
      <c r="V636" s="10"/>
      <c r="W636" s="10"/>
      <c r="X636" s="10"/>
      <c r="Y636" s="10"/>
      <c r="Z636" s="10"/>
    </row>
    <row r="637" spans="1:26" ht="12.75" customHeight="1" x14ac:dyDescent="0.2">
      <c r="A637" s="49"/>
      <c r="B637" s="13"/>
      <c r="C637" s="10"/>
      <c r="D637" s="10"/>
      <c r="E637" s="10"/>
      <c r="F637" s="10"/>
      <c r="G637" s="10"/>
      <c r="H637" s="10"/>
      <c r="I637" s="10"/>
      <c r="J637" s="10"/>
      <c r="K637" s="11"/>
      <c r="L637" s="10"/>
      <c r="M637" s="10"/>
      <c r="N637" s="10"/>
      <c r="O637" s="10"/>
      <c r="P637" s="10"/>
      <c r="Q637" s="10"/>
      <c r="R637" s="10"/>
      <c r="S637" s="10"/>
      <c r="T637" s="10"/>
      <c r="U637" s="10"/>
      <c r="V637" s="10"/>
      <c r="W637" s="10"/>
      <c r="X637" s="10"/>
      <c r="Y637" s="10"/>
      <c r="Z637" s="10"/>
    </row>
    <row r="638" spans="1:26" ht="12.75" customHeight="1" x14ac:dyDescent="0.2">
      <c r="A638" s="49"/>
      <c r="B638" s="13"/>
      <c r="C638" s="10"/>
      <c r="D638" s="10"/>
      <c r="E638" s="10"/>
      <c r="F638" s="10"/>
      <c r="G638" s="10"/>
      <c r="H638" s="10"/>
      <c r="I638" s="10"/>
      <c r="J638" s="10"/>
      <c r="K638" s="11"/>
      <c r="L638" s="10"/>
      <c r="M638" s="10"/>
      <c r="N638" s="10"/>
      <c r="O638" s="10"/>
      <c r="P638" s="10"/>
      <c r="Q638" s="10"/>
      <c r="R638" s="10"/>
      <c r="S638" s="10"/>
      <c r="T638" s="10"/>
      <c r="U638" s="10"/>
      <c r="V638" s="10"/>
      <c r="W638" s="10"/>
      <c r="X638" s="10"/>
      <c r="Y638" s="10"/>
      <c r="Z638" s="10"/>
    </row>
    <row r="639" spans="1:26" ht="12.75" customHeight="1" x14ac:dyDescent="0.2">
      <c r="A639" s="49"/>
      <c r="B639" s="13"/>
      <c r="C639" s="10"/>
      <c r="D639" s="10"/>
      <c r="E639" s="10"/>
      <c r="F639" s="10"/>
      <c r="G639" s="10"/>
      <c r="H639" s="10"/>
      <c r="I639" s="10"/>
      <c r="J639" s="10"/>
      <c r="K639" s="11"/>
      <c r="L639" s="10"/>
      <c r="M639" s="10"/>
      <c r="N639" s="10"/>
      <c r="O639" s="10"/>
      <c r="P639" s="10"/>
      <c r="Q639" s="10"/>
      <c r="R639" s="10"/>
      <c r="S639" s="10"/>
      <c r="T639" s="10"/>
      <c r="U639" s="10"/>
      <c r="V639" s="10"/>
      <c r="W639" s="10"/>
      <c r="X639" s="10"/>
      <c r="Y639" s="10"/>
      <c r="Z639" s="10"/>
    </row>
    <row r="640" spans="1:26" ht="12.75" customHeight="1" x14ac:dyDescent="0.2">
      <c r="A640" s="49"/>
      <c r="B640" s="13"/>
      <c r="C640" s="10"/>
      <c r="D640" s="10"/>
      <c r="E640" s="10"/>
      <c r="F640" s="10"/>
      <c r="G640" s="10"/>
      <c r="H640" s="10"/>
      <c r="I640" s="10"/>
      <c r="J640" s="10"/>
      <c r="K640" s="11"/>
      <c r="L640" s="10"/>
      <c r="M640" s="10"/>
      <c r="N640" s="10"/>
      <c r="O640" s="10"/>
      <c r="P640" s="10"/>
      <c r="Q640" s="10"/>
      <c r="R640" s="10"/>
      <c r="S640" s="10"/>
      <c r="T640" s="10"/>
      <c r="U640" s="10"/>
      <c r="V640" s="10"/>
      <c r="W640" s="10"/>
      <c r="X640" s="10"/>
      <c r="Y640" s="10"/>
      <c r="Z640" s="10"/>
    </row>
    <row r="641" spans="1:26" ht="12.75" customHeight="1" x14ac:dyDescent="0.2">
      <c r="A641" s="49"/>
      <c r="B641" s="13"/>
      <c r="C641" s="10"/>
      <c r="D641" s="10"/>
      <c r="E641" s="10"/>
      <c r="F641" s="10"/>
      <c r="G641" s="10"/>
      <c r="H641" s="10"/>
      <c r="I641" s="10"/>
      <c r="J641" s="10"/>
      <c r="K641" s="11"/>
      <c r="L641" s="10"/>
      <c r="M641" s="10"/>
      <c r="N641" s="10"/>
      <c r="O641" s="10"/>
      <c r="P641" s="10"/>
      <c r="Q641" s="10"/>
      <c r="R641" s="10"/>
      <c r="S641" s="10"/>
      <c r="T641" s="10"/>
      <c r="U641" s="10"/>
      <c r="V641" s="10"/>
      <c r="W641" s="10"/>
      <c r="X641" s="10"/>
      <c r="Y641" s="10"/>
      <c r="Z641" s="10"/>
    </row>
    <row r="642" spans="1:26" ht="12.75" customHeight="1" x14ac:dyDescent="0.2">
      <c r="A642" s="49"/>
      <c r="B642" s="13"/>
      <c r="C642" s="10"/>
      <c r="D642" s="10"/>
      <c r="E642" s="10"/>
      <c r="F642" s="10"/>
      <c r="G642" s="10"/>
      <c r="H642" s="10"/>
      <c r="I642" s="10"/>
      <c r="J642" s="10"/>
      <c r="K642" s="11"/>
      <c r="L642" s="10"/>
      <c r="M642" s="10"/>
      <c r="N642" s="10"/>
      <c r="O642" s="10"/>
      <c r="P642" s="10"/>
      <c r="Q642" s="10"/>
      <c r="R642" s="10"/>
      <c r="S642" s="10"/>
      <c r="T642" s="10"/>
      <c r="U642" s="10"/>
      <c r="V642" s="10"/>
      <c r="W642" s="10"/>
      <c r="X642" s="10"/>
      <c r="Y642" s="10"/>
      <c r="Z642" s="10"/>
    </row>
    <row r="643" spans="1:26" ht="12.75" customHeight="1" x14ac:dyDescent="0.2">
      <c r="A643" s="49"/>
      <c r="B643" s="13"/>
      <c r="C643" s="10"/>
      <c r="D643" s="10"/>
      <c r="E643" s="10"/>
      <c r="F643" s="10"/>
      <c r="G643" s="10"/>
      <c r="H643" s="10"/>
      <c r="I643" s="10"/>
      <c r="J643" s="10"/>
      <c r="K643" s="11"/>
      <c r="L643" s="10"/>
      <c r="M643" s="10"/>
      <c r="N643" s="10"/>
      <c r="O643" s="10"/>
      <c r="P643" s="10"/>
      <c r="Q643" s="10"/>
      <c r="R643" s="10"/>
      <c r="S643" s="10"/>
      <c r="T643" s="10"/>
      <c r="U643" s="10"/>
      <c r="V643" s="10"/>
      <c r="W643" s="10"/>
      <c r="X643" s="10"/>
      <c r="Y643" s="10"/>
      <c r="Z643" s="10"/>
    </row>
    <row r="644" spans="1:26" ht="12.75" customHeight="1" x14ac:dyDescent="0.2">
      <c r="A644" s="49"/>
      <c r="B644" s="13"/>
      <c r="C644" s="10"/>
      <c r="D644" s="10"/>
      <c r="E644" s="10"/>
      <c r="F644" s="10"/>
      <c r="G644" s="10"/>
      <c r="H644" s="10"/>
      <c r="I644" s="10"/>
      <c r="J644" s="10"/>
      <c r="K644" s="11"/>
      <c r="L644" s="10"/>
      <c r="M644" s="10"/>
      <c r="N644" s="10"/>
      <c r="O644" s="10"/>
      <c r="P644" s="10"/>
      <c r="Q644" s="10"/>
      <c r="R644" s="10"/>
      <c r="S644" s="10"/>
      <c r="T644" s="10"/>
      <c r="U644" s="10"/>
      <c r="V644" s="10"/>
      <c r="W644" s="10"/>
      <c r="X644" s="10"/>
      <c r="Y644" s="10"/>
      <c r="Z644" s="10"/>
    </row>
    <row r="645" spans="1:26" ht="12.75" customHeight="1" x14ac:dyDescent="0.2">
      <c r="A645" s="49"/>
      <c r="B645" s="13"/>
      <c r="C645" s="10"/>
      <c r="D645" s="10"/>
      <c r="E645" s="10"/>
      <c r="F645" s="10"/>
      <c r="G645" s="10"/>
      <c r="H645" s="10"/>
      <c r="I645" s="10"/>
      <c r="J645" s="10"/>
      <c r="K645" s="11"/>
      <c r="L645" s="10"/>
      <c r="M645" s="10"/>
      <c r="N645" s="10"/>
      <c r="O645" s="10"/>
      <c r="P645" s="10"/>
      <c r="Q645" s="10"/>
      <c r="R645" s="10"/>
      <c r="S645" s="10"/>
      <c r="T645" s="10"/>
      <c r="U645" s="10"/>
      <c r="V645" s="10"/>
      <c r="W645" s="10"/>
      <c r="X645" s="10"/>
      <c r="Y645" s="10"/>
      <c r="Z645" s="10"/>
    </row>
    <row r="646" spans="1:26" ht="12.75" customHeight="1" x14ac:dyDescent="0.2">
      <c r="A646" s="49"/>
      <c r="B646" s="13"/>
      <c r="C646" s="10"/>
      <c r="D646" s="10"/>
      <c r="E646" s="10"/>
      <c r="F646" s="10"/>
      <c r="G646" s="10"/>
      <c r="H646" s="10"/>
      <c r="I646" s="10"/>
      <c r="J646" s="10"/>
      <c r="K646" s="11"/>
      <c r="L646" s="10"/>
      <c r="M646" s="10"/>
      <c r="N646" s="10"/>
      <c r="O646" s="10"/>
      <c r="P646" s="10"/>
      <c r="Q646" s="10"/>
      <c r="R646" s="10"/>
      <c r="S646" s="10"/>
      <c r="T646" s="10"/>
      <c r="U646" s="10"/>
      <c r="V646" s="10"/>
      <c r="W646" s="10"/>
      <c r="X646" s="10"/>
      <c r="Y646" s="10"/>
      <c r="Z646" s="10"/>
    </row>
    <row r="647" spans="1:26" ht="12.75" customHeight="1" x14ac:dyDescent="0.2">
      <c r="A647" s="49"/>
      <c r="B647" s="13"/>
      <c r="C647" s="10"/>
      <c r="D647" s="10"/>
      <c r="E647" s="10"/>
      <c r="F647" s="10"/>
      <c r="G647" s="10"/>
      <c r="H647" s="10"/>
      <c r="I647" s="10"/>
      <c r="J647" s="10"/>
      <c r="K647" s="11"/>
      <c r="L647" s="10"/>
      <c r="M647" s="10"/>
      <c r="N647" s="10"/>
      <c r="O647" s="10"/>
      <c r="P647" s="10"/>
      <c r="Q647" s="10"/>
      <c r="R647" s="10"/>
      <c r="S647" s="10"/>
      <c r="T647" s="10"/>
      <c r="U647" s="10"/>
      <c r="V647" s="10"/>
      <c r="W647" s="10"/>
      <c r="X647" s="10"/>
      <c r="Y647" s="10"/>
      <c r="Z647" s="10"/>
    </row>
    <row r="648" spans="1:26" ht="12.75" customHeight="1" x14ac:dyDescent="0.2">
      <c r="A648" s="49"/>
      <c r="B648" s="13"/>
      <c r="C648" s="10"/>
      <c r="D648" s="10"/>
      <c r="E648" s="10"/>
      <c r="F648" s="10"/>
      <c r="G648" s="10"/>
      <c r="H648" s="10"/>
      <c r="I648" s="10"/>
      <c r="J648" s="10"/>
      <c r="K648" s="11"/>
      <c r="L648" s="10"/>
      <c r="M648" s="10"/>
      <c r="N648" s="10"/>
      <c r="O648" s="10"/>
      <c r="P648" s="10"/>
      <c r="Q648" s="10"/>
      <c r="R648" s="10"/>
      <c r="S648" s="10"/>
      <c r="T648" s="10"/>
      <c r="U648" s="10"/>
      <c r="V648" s="10"/>
      <c r="W648" s="10"/>
      <c r="X648" s="10"/>
      <c r="Y648" s="10"/>
      <c r="Z648" s="10"/>
    </row>
    <row r="649" spans="1:26" ht="12.75" customHeight="1" x14ac:dyDescent="0.2">
      <c r="A649" s="49"/>
      <c r="B649" s="13"/>
      <c r="C649" s="10"/>
      <c r="D649" s="10"/>
      <c r="E649" s="10"/>
      <c r="F649" s="10"/>
      <c r="G649" s="10"/>
      <c r="H649" s="10"/>
      <c r="I649" s="10"/>
      <c r="J649" s="10"/>
      <c r="K649" s="11"/>
      <c r="L649" s="10"/>
      <c r="M649" s="10"/>
      <c r="N649" s="10"/>
      <c r="O649" s="10"/>
      <c r="P649" s="10"/>
      <c r="Q649" s="10"/>
      <c r="R649" s="10"/>
      <c r="S649" s="10"/>
      <c r="T649" s="10"/>
      <c r="U649" s="10"/>
      <c r="V649" s="10"/>
      <c r="W649" s="10"/>
      <c r="X649" s="10"/>
      <c r="Y649" s="10"/>
      <c r="Z649" s="10"/>
    </row>
    <row r="650" spans="1:26" ht="12.75" customHeight="1" x14ac:dyDescent="0.2">
      <c r="A650" s="49"/>
      <c r="B650" s="13"/>
      <c r="C650" s="10"/>
      <c r="D650" s="10"/>
      <c r="E650" s="10"/>
      <c r="F650" s="10"/>
      <c r="G650" s="10"/>
      <c r="H650" s="10"/>
      <c r="I650" s="10"/>
      <c r="J650" s="10"/>
      <c r="K650" s="11"/>
      <c r="L650" s="10"/>
      <c r="M650" s="10"/>
      <c r="N650" s="10"/>
      <c r="O650" s="10"/>
      <c r="P650" s="10"/>
      <c r="Q650" s="10"/>
      <c r="R650" s="10"/>
      <c r="S650" s="10"/>
      <c r="T650" s="10"/>
      <c r="U650" s="10"/>
      <c r="V650" s="10"/>
      <c r="W650" s="10"/>
      <c r="X650" s="10"/>
      <c r="Y650" s="10"/>
      <c r="Z650" s="10"/>
    </row>
    <row r="651" spans="1:26" ht="12.75" customHeight="1" x14ac:dyDescent="0.2">
      <c r="A651" s="49"/>
      <c r="B651" s="13"/>
      <c r="C651" s="10"/>
      <c r="D651" s="10"/>
      <c r="E651" s="10"/>
      <c r="F651" s="10"/>
      <c r="G651" s="10"/>
      <c r="H651" s="10"/>
      <c r="I651" s="10"/>
      <c r="J651" s="10"/>
      <c r="K651" s="11"/>
      <c r="L651" s="10"/>
      <c r="M651" s="10"/>
      <c r="N651" s="10"/>
      <c r="O651" s="10"/>
      <c r="P651" s="10"/>
      <c r="Q651" s="10"/>
      <c r="R651" s="10"/>
      <c r="S651" s="10"/>
      <c r="T651" s="10"/>
      <c r="U651" s="10"/>
      <c r="V651" s="10"/>
      <c r="W651" s="10"/>
      <c r="X651" s="10"/>
      <c r="Y651" s="10"/>
      <c r="Z651" s="10"/>
    </row>
    <row r="652" spans="1:26" ht="12.75" customHeight="1" x14ac:dyDescent="0.2">
      <c r="A652" s="49"/>
      <c r="B652" s="13"/>
      <c r="C652" s="10"/>
      <c r="D652" s="10"/>
      <c r="E652" s="10"/>
      <c r="F652" s="10"/>
      <c r="G652" s="10"/>
      <c r="H652" s="10"/>
      <c r="I652" s="10"/>
      <c r="J652" s="10"/>
      <c r="K652" s="11"/>
      <c r="L652" s="10"/>
      <c r="M652" s="10"/>
      <c r="N652" s="10"/>
      <c r="O652" s="10"/>
      <c r="P652" s="10"/>
      <c r="Q652" s="10"/>
      <c r="R652" s="10"/>
      <c r="S652" s="10"/>
      <c r="T652" s="10"/>
      <c r="U652" s="10"/>
      <c r="V652" s="10"/>
      <c r="W652" s="10"/>
      <c r="X652" s="10"/>
      <c r="Y652" s="10"/>
      <c r="Z652" s="10"/>
    </row>
    <row r="653" spans="1:26" ht="12.75" customHeight="1" x14ac:dyDescent="0.2">
      <c r="A653" s="49"/>
      <c r="B653" s="13"/>
      <c r="C653" s="10"/>
      <c r="D653" s="10"/>
      <c r="E653" s="10"/>
      <c r="F653" s="10"/>
      <c r="G653" s="10"/>
      <c r="H653" s="10"/>
      <c r="I653" s="10"/>
      <c r="J653" s="10"/>
      <c r="K653" s="11"/>
      <c r="L653" s="10"/>
      <c r="M653" s="10"/>
      <c r="N653" s="10"/>
      <c r="O653" s="10"/>
      <c r="P653" s="10"/>
      <c r="Q653" s="10"/>
      <c r="R653" s="10"/>
      <c r="S653" s="10"/>
      <c r="T653" s="10"/>
      <c r="U653" s="10"/>
      <c r="V653" s="10"/>
      <c r="W653" s="10"/>
      <c r="X653" s="10"/>
      <c r="Y653" s="10"/>
      <c r="Z653" s="10"/>
    </row>
    <row r="654" spans="1:26" ht="12.75" customHeight="1" x14ac:dyDescent="0.2">
      <c r="A654" s="49"/>
      <c r="B654" s="13"/>
      <c r="C654" s="10"/>
      <c r="D654" s="10"/>
      <c r="E654" s="10"/>
      <c r="F654" s="10"/>
      <c r="G654" s="10"/>
      <c r="H654" s="10"/>
      <c r="I654" s="10"/>
      <c r="J654" s="10"/>
      <c r="K654" s="11"/>
      <c r="L654" s="10"/>
      <c r="M654" s="10"/>
      <c r="N654" s="10"/>
      <c r="O654" s="10"/>
      <c r="P654" s="10"/>
      <c r="Q654" s="10"/>
      <c r="R654" s="10"/>
      <c r="S654" s="10"/>
      <c r="T654" s="10"/>
      <c r="U654" s="10"/>
      <c r="V654" s="10"/>
      <c r="W654" s="10"/>
      <c r="X654" s="10"/>
      <c r="Y654" s="10"/>
      <c r="Z654" s="10"/>
    </row>
    <row r="655" spans="1:26" ht="12.75" customHeight="1" x14ac:dyDescent="0.2">
      <c r="A655" s="49"/>
      <c r="B655" s="13"/>
      <c r="C655" s="10"/>
      <c r="D655" s="10"/>
      <c r="E655" s="10"/>
      <c r="F655" s="10"/>
      <c r="G655" s="10"/>
      <c r="H655" s="10"/>
      <c r="I655" s="10"/>
      <c r="J655" s="10"/>
      <c r="K655" s="11"/>
      <c r="L655" s="10"/>
      <c r="M655" s="10"/>
      <c r="N655" s="10"/>
      <c r="O655" s="10"/>
      <c r="P655" s="10"/>
      <c r="Q655" s="10"/>
      <c r="R655" s="10"/>
      <c r="S655" s="10"/>
      <c r="T655" s="10"/>
      <c r="U655" s="10"/>
      <c r="V655" s="10"/>
      <c r="W655" s="10"/>
      <c r="X655" s="10"/>
      <c r="Y655" s="10"/>
      <c r="Z655" s="10"/>
    </row>
    <row r="656" spans="1:26" ht="12.75" customHeight="1" x14ac:dyDescent="0.2">
      <c r="A656" s="49"/>
      <c r="B656" s="13"/>
      <c r="C656" s="10"/>
      <c r="D656" s="10"/>
      <c r="E656" s="10"/>
      <c r="F656" s="10"/>
      <c r="G656" s="10"/>
      <c r="H656" s="10"/>
      <c r="I656" s="10"/>
      <c r="J656" s="10"/>
      <c r="K656" s="11"/>
      <c r="L656" s="10"/>
      <c r="M656" s="10"/>
      <c r="N656" s="10"/>
      <c r="O656" s="10"/>
      <c r="P656" s="10"/>
      <c r="Q656" s="10"/>
      <c r="R656" s="10"/>
      <c r="S656" s="10"/>
      <c r="T656" s="10"/>
      <c r="U656" s="10"/>
      <c r="V656" s="10"/>
      <c r="W656" s="10"/>
      <c r="X656" s="10"/>
      <c r="Y656" s="10"/>
      <c r="Z656" s="10"/>
    </row>
    <row r="657" spans="1:26" ht="12.75" customHeight="1" x14ac:dyDescent="0.2">
      <c r="A657" s="49"/>
      <c r="B657" s="13"/>
      <c r="C657" s="10"/>
      <c r="D657" s="10"/>
      <c r="E657" s="10"/>
      <c r="F657" s="10"/>
      <c r="G657" s="10"/>
      <c r="H657" s="10"/>
      <c r="I657" s="10"/>
      <c r="J657" s="10"/>
      <c r="K657" s="11"/>
      <c r="L657" s="10"/>
      <c r="M657" s="10"/>
      <c r="N657" s="10"/>
      <c r="O657" s="10"/>
      <c r="P657" s="10"/>
      <c r="Q657" s="10"/>
      <c r="R657" s="10"/>
      <c r="S657" s="10"/>
      <c r="T657" s="10"/>
      <c r="U657" s="10"/>
      <c r="V657" s="10"/>
      <c r="W657" s="10"/>
      <c r="X657" s="10"/>
      <c r="Y657" s="10"/>
      <c r="Z657" s="10"/>
    </row>
    <row r="658" spans="1:26" ht="12.75" customHeight="1" x14ac:dyDescent="0.2">
      <c r="A658" s="49"/>
      <c r="B658" s="13"/>
      <c r="C658" s="10"/>
      <c r="D658" s="10"/>
      <c r="E658" s="10"/>
      <c r="F658" s="10"/>
      <c r="G658" s="10"/>
      <c r="H658" s="10"/>
      <c r="I658" s="10"/>
      <c r="J658" s="10"/>
      <c r="K658" s="11"/>
      <c r="L658" s="10"/>
      <c r="M658" s="10"/>
      <c r="N658" s="10"/>
      <c r="O658" s="10"/>
      <c r="P658" s="10"/>
      <c r="Q658" s="10"/>
      <c r="R658" s="10"/>
      <c r="S658" s="10"/>
      <c r="T658" s="10"/>
      <c r="U658" s="10"/>
      <c r="V658" s="10"/>
      <c r="W658" s="10"/>
      <c r="X658" s="10"/>
      <c r="Y658" s="10"/>
      <c r="Z658" s="10"/>
    </row>
    <row r="659" spans="1:26" ht="12.75" customHeight="1" x14ac:dyDescent="0.2">
      <c r="A659" s="49"/>
      <c r="B659" s="13"/>
      <c r="C659" s="10"/>
      <c r="D659" s="10"/>
      <c r="E659" s="10"/>
      <c r="F659" s="10"/>
      <c r="G659" s="10"/>
      <c r="H659" s="10"/>
      <c r="I659" s="10"/>
      <c r="J659" s="10"/>
      <c r="K659" s="11"/>
      <c r="L659" s="10"/>
      <c r="M659" s="10"/>
      <c r="N659" s="10"/>
      <c r="O659" s="10"/>
      <c r="P659" s="10"/>
      <c r="Q659" s="10"/>
      <c r="R659" s="10"/>
      <c r="S659" s="10"/>
      <c r="T659" s="10"/>
      <c r="U659" s="10"/>
      <c r="V659" s="10"/>
      <c r="W659" s="10"/>
      <c r="X659" s="10"/>
      <c r="Y659" s="10"/>
      <c r="Z659" s="10"/>
    </row>
    <row r="660" spans="1:26" ht="12.75" customHeight="1" x14ac:dyDescent="0.2">
      <c r="A660" s="49"/>
      <c r="B660" s="13"/>
      <c r="C660" s="10"/>
      <c r="D660" s="10"/>
      <c r="E660" s="10"/>
      <c r="F660" s="10"/>
      <c r="G660" s="10"/>
      <c r="H660" s="10"/>
      <c r="I660" s="10"/>
      <c r="J660" s="10"/>
      <c r="K660" s="11"/>
      <c r="L660" s="10"/>
      <c r="M660" s="10"/>
      <c r="N660" s="10"/>
      <c r="O660" s="10"/>
      <c r="P660" s="10"/>
      <c r="Q660" s="10"/>
      <c r="R660" s="10"/>
      <c r="S660" s="10"/>
      <c r="T660" s="10"/>
      <c r="U660" s="10"/>
      <c r="V660" s="10"/>
      <c r="W660" s="10"/>
      <c r="X660" s="10"/>
      <c r="Y660" s="10"/>
      <c r="Z660" s="10"/>
    </row>
    <row r="661" spans="1:26" ht="12.75" customHeight="1" x14ac:dyDescent="0.2">
      <c r="A661" s="49"/>
      <c r="B661" s="13"/>
      <c r="C661" s="10"/>
      <c r="D661" s="10"/>
      <c r="E661" s="10"/>
      <c r="F661" s="10"/>
      <c r="G661" s="10"/>
      <c r="H661" s="10"/>
      <c r="I661" s="10"/>
      <c r="J661" s="10"/>
      <c r="K661" s="11"/>
      <c r="L661" s="10"/>
      <c r="M661" s="10"/>
      <c r="N661" s="10"/>
      <c r="O661" s="10"/>
      <c r="P661" s="10"/>
      <c r="Q661" s="10"/>
      <c r="R661" s="10"/>
      <c r="S661" s="10"/>
      <c r="T661" s="10"/>
      <c r="U661" s="10"/>
      <c r="V661" s="10"/>
      <c r="W661" s="10"/>
      <c r="X661" s="10"/>
      <c r="Y661" s="10"/>
      <c r="Z661" s="10"/>
    </row>
    <row r="662" spans="1:26" ht="12.75" customHeight="1" x14ac:dyDescent="0.2">
      <c r="A662" s="49"/>
      <c r="B662" s="13"/>
      <c r="C662" s="10"/>
      <c r="D662" s="10"/>
      <c r="E662" s="10"/>
      <c r="F662" s="10"/>
      <c r="G662" s="10"/>
      <c r="H662" s="10"/>
      <c r="I662" s="10"/>
      <c r="J662" s="10"/>
      <c r="K662" s="11"/>
      <c r="L662" s="10"/>
      <c r="M662" s="10"/>
      <c r="N662" s="10"/>
      <c r="O662" s="10"/>
      <c r="P662" s="10"/>
      <c r="Q662" s="10"/>
      <c r="R662" s="10"/>
      <c r="S662" s="10"/>
      <c r="T662" s="10"/>
      <c r="U662" s="10"/>
      <c r="V662" s="10"/>
      <c r="W662" s="10"/>
      <c r="X662" s="10"/>
      <c r="Y662" s="10"/>
      <c r="Z662" s="10"/>
    </row>
    <row r="663" spans="1:26" ht="12.75" customHeight="1" x14ac:dyDescent="0.2">
      <c r="A663" s="49"/>
      <c r="B663" s="13"/>
      <c r="C663" s="10"/>
      <c r="D663" s="10"/>
      <c r="E663" s="10"/>
      <c r="F663" s="10"/>
      <c r="G663" s="10"/>
      <c r="H663" s="10"/>
      <c r="I663" s="10"/>
      <c r="J663" s="10"/>
      <c r="K663" s="11"/>
      <c r="L663" s="10"/>
      <c r="M663" s="10"/>
      <c r="N663" s="10"/>
      <c r="O663" s="10"/>
      <c r="P663" s="10"/>
      <c r="Q663" s="10"/>
      <c r="R663" s="10"/>
      <c r="S663" s="10"/>
      <c r="T663" s="10"/>
      <c r="U663" s="10"/>
      <c r="V663" s="10"/>
      <c r="W663" s="10"/>
      <c r="X663" s="10"/>
      <c r="Y663" s="10"/>
      <c r="Z663" s="10"/>
    </row>
    <row r="664" spans="1:26" ht="12.75" customHeight="1" x14ac:dyDescent="0.2">
      <c r="A664" s="49"/>
      <c r="B664" s="13"/>
      <c r="C664" s="10"/>
      <c r="D664" s="10"/>
      <c r="E664" s="10"/>
      <c r="F664" s="10"/>
      <c r="G664" s="10"/>
      <c r="H664" s="10"/>
      <c r="I664" s="10"/>
      <c r="J664" s="10"/>
      <c r="K664" s="11"/>
      <c r="L664" s="10"/>
      <c r="M664" s="10"/>
      <c r="N664" s="10"/>
      <c r="O664" s="10"/>
      <c r="P664" s="10"/>
      <c r="Q664" s="10"/>
      <c r="R664" s="10"/>
      <c r="S664" s="10"/>
      <c r="T664" s="10"/>
      <c r="U664" s="10"/>
      <c r="V664" s="10"/>
      <c r="W664" s="10"/>
      <c r="X664" s="10"/>
      <c r="Y664" s="10"/>
      <c r="Z664" s="10"/>
    </row>
    <row r="665" spans="1:26" ht="12.75" customHeight="1" x14ac:dyDescent="0.2">
      <c r="A665" s="49"/>
      <c r="B665" s="13"/>
      <c r="C665" s="10"/>
      <c r="D665" s="10"/>
      <c r="E665" s="10"/>
      <c r="F665" s="10"/>
      <c r="G665" s="10"/>
      <c r="H665" s="10"/>
      <c r="I665" s="10"/>
      <c r="J665" s="10"/>
      <c r="K665" s="11"/>
      <c r="L665" s="10"/>
      <c r="M665" s="10"/>
      <c r="N665" s="10"/>
      <c r="O665" s="10"/>
      <c r="P665" s="10"/>
      <c r="Q665" s="10"/>
      <c r="R665" s="10"/>
      <c r="S665" s="10"/>
      <c r="T665" s="10"/>
      <c r="U665" s="10"/>
      <c r="V665" s="10"/>
      <c r="W665" s="10"/>
      <c r="X665" s="10"/>
      <c r="Y665" s="10"/>
      <c r="Z665" s="10"/>
    </row>
    <row r="666" spans="1:26" ht="12.75" customHeight="1" x14ac:dyDescent="0.2">
      <c r="A666" s="49"/>
      <c r="B666" s="13"/>
      <c r="C666" s="10"/>
      <c r="D666" s="10"/>
      <c r="E666" s="10"/>
      <c r="F666" s="10"/>
      <c r="G666" s="10"/>
      <c r="H666" s="10"/>
      <c r="I666" s="10"/>
      <c r="J666" s="10"/>
      <c r="K666" s="11"/>
      <c r="L666" s="10"/>
      <c r="M666" s="10"/>
      <c r="N666" s="10"/>
      <c r="O666" s="10"/>
      <c r="P666" s="10"/>
      <c r="Q666" s="10"/>
      <c r="R666" s="10"/>
      <c r="S666" s="10"/>
      <c r="T666" s="10"/>
      <c r="U666" s="10"/>
      <c r="V666" s="10"/>
      <c r="W666" s="10"/>
      <c r="X666" s="10"/>
      <c r="Y666" s="10"/>
      <c r="Z666" s="10"/>
    </row>
    <row r="667" spans="1:26" ht="12.75" customHeight="1" x14ac:dyDescent="0.2">
      <c r="A667" s="49"/>
      <c r="B667" s="13"/>
      <c r="C667" s="10"/>
      <c r="D667" s="10"/>
      <c r="E667" s="10"/>
      <c r="F667" s="10"/>
      <c r="G667" s="10"/>
      <c r="H667" s="10"/>
      <c r="I667" s="10"/>
      <c r="J667" s="10"/>
      <c r="K667" s="11"/>
      <c r="L667" s="10"/>
      <c r="M667" s="10"/>
      <c r="N667" s="10"/>
      <c r="O667" s="10"/>
      <c r="P667" s="10"/>
      <c r="Q667" s="10"/>
      <c r="R667" s="10"/>
      <c r="S667" s="10"/>
      <c r="T667" s="10"/>
      <c r="U667" s="10"/>
      <c r="V667" s="10"/>
      <c r="W667" s="10"/>
      <c r="X667" s="10"/>
      <c r="Y667" s="10"/>
      <c r="Z667" s="10"/>
    </row>
    <row r="668" spans="1:26" ht="12.75" customHeight="1" x14ac:dyDescent="0.2">
      <c r="A668" s="49"/>
      <c r="B668" s="13"/>
      <c r="C668" s="10"/>
      <c r="D668" s="10"/>
      <c r="E668" s="10"/>
      <c r="F668" s="10"/>
      <c r="G668" s="10"/>
      <c r="H668" s="10"/>
      <c r="I668" s="10"/>
      <c r="J668" s="10"/>
      <c r="K668" s="11"/>
      <c r="L668" s="10"/>
      <c r="M668" s="10"/>
      <c r="N668" s="10"/>
      <c r="O668" s="10"/>
      <c r="P668" s="10"/>
      <c r="Q668" s="10"/>
      <c r="R668" s="10"/>
      <c r="S668" s="10"/>
      <c r="T668" s="10"/>
      <c r="U668" s="10"/>
      <c r="V668" s="10"/>
      <c r="W668" s="10"/>
      <c r="X668" s="10"/>
      <c r="Y668" s="10"/>
      <c r="Z668" s="10"/>
    </row>
    <row r="669" spans="1:26" ht="12.75" customHeight="1" x14ac:dyDescent="0.2">
      <c r="A669" s="49"/>
      <c r="B669" s="13"/>
      <c r="C669" s="10"/>
      <c r="D669" s="10"/>
      <c r="E669" s="10"/>
      <c r="F669" s="10"/>
      <c r="G669" s="10"/>
      <c r="H669" s="10"/>
      <c r="I669" s="10"/>
      <c r="J669" s="10"/>
      <c r="K669" s="11"/>
      <c r="L669" s="10"/>
      <c r="M669" s="10"/>
      <c r="N669" s="10"/>
      <c r="O669" s="10"/>
      <c r="P669" s="10"/>
      <c r="Q669" s="10"/>
      <c r="R669" s="10"/>
      <c r="S669" s="10"/>
      <c r="T669" s="10"/>
      <c r="U669" s="10"/>
      <c r="V669" s="10"/>
      <c r="W669" s="10"/>
      <c r="X669" s="10"/>
      <c r="Y669" s="10"/>
      <c r="Z669" s="10"/>
    </row>
    <row r="670" spans="1:26" ht="12.75" customHeight="1" x14ac:dyDescent="0.2">
      <c r="A670" s="49"/>
      <c r="B670" s="13"/>
      <c r="C670" s="10"/>
      <c r="D670" s="10"/>
      <c r="E670" s="10"/>
      <c r="F670" s="10"/>
      <c r="G670" s="10"/>
      <c r="H670" s="10"/>
      <c r="I670" s="10"/>
      <c r="J670" s="10"/>
      <c r="K670" s="11"/>
      <c r="L670" s="10"/>
      <c r="M670" s="10"/>
      <c r="N670" s="10"/>
      <c r="O670" s="10"/>
      <c r="P670" s="10"/>
      <c r="Q670" s="10"/>
      <c r="R670" s="10"/>
      <c r="S670" s="10"/>
      <c r="T670" s="10"/>
      <c r="U670" s="10"/>
      <c r="V670" s="10"/>
      <c r="W670" s="10"/>
      <c r="X670" s="10"/>
      <c r="Y670" s="10"/>
      <c r="Z670" s="10"/>
    </row>
    <row r="671" spans="1:26" ht="12.75" customHeight="1" x14ac:dyDescent="0.2">
      <c r="A671" s="49"/>
      <c r="B671" s="13"/>
      <c r="C671" s="10"/>
      <c r="D671" s="10"/>
      <c r="E671" s="10"/>
      <c r="F671" s="10"/>
      <c r="G671" s="10"/>
      <c r="H671" s="10"/>
      <c r="I671" s="10"/>
      <c r="J671" s="10"/>
      <c r="K671" s="11"/>
      <c r="L671" s="10"/>
      <c r="M671" s="10"/>
      <c r="N671" s="10"/>
      <c r="O671" s="10"/>
      <c r="P671" s="10"/>
      <c r="Q671" s="10"/>
      <c r="R671" s="10"/>
      <c r="S671" s="10"/>
      <c r="T671" s="10"/>
      <c r="U671" s="10"/>
      <c r="V671" s="10"/>
      <c r="W671" s="10"/>
      <c r="X671" s="10"/>
      <c r="Y671" s="10"/>
      <c r="Z671" s="10"/>
    </row>
    <row r="672" spans="1:26" ht="12.75" customHeight="1" x14ac:dyDescent="0.2">
      <c r="A672" s="49"/>
      <c r="B672" s="13"/>
      <c r="C672" s="10"/>
      <c r="D672" s="10"/>
      <c r="E672" s="10"/>
      <c r="F672" s="10"/>
      <c r="G672" s="10"/>
      <c r="H672" s="10"/>
      <c r="I672" s="10"/>
      <c r="J672" s="10"/>
      <c r="K672" s="11"/>
      <c r="L672" s="10"/>
      <c r="M672" s="10"/>
      <c r="N672" s="10"/>
      <c r="O672" s="10"/>
      <c r="P672" s="10"/>
      <c r="Q672" s="10"/>
      <c r="R672" s="10"/>
      <c r="S672" s="10"/>
      <c r="T672" s="10"/>
      <c r="U672" s="10"/>
      <c r="V672" s="10"/>
      <c r="W672" s="10"/>
      <c r="X672" s="10"/>
      <c r="Y672" s="10"/>
      <c r="Z672" s="10"/>
    </row>
    <row r="673" spans="1:26" ht="12.75" customHeight="1" x14ac:dyDescent="0.2">
      <c r="A673" s="49"/>
      <c r="B673" s="13"/>
      <c r="C673" s="10"/>
      <c r="D673" s="10"/>
      <c r="E673" s="10"/>
      <c r="F673" s="10"/>
      <c r="G673" s="10"/>
      <c r="H673" s="10"/>
      <c r="I673" s="10"/>
      <c r="J673" s="10"/>
      <c r="K673" s="11"/>
      <c r="L673" s="10"/>
      <c r="M673" s="10"/>
      <c r="N673" s="10"/>
      <c r="O673" s="10"/>
      <c r="P673" s="10"/>
      <c r="Q673" s="10"/>
      <c r="R673" s="10"/>
      <c r="S673" s="10"/>
      <c r="T673" s="10"/>
      <c r="U673" s="10"/>
      <c r="V673" s="10"/>
      <c r="W673" s="10"/>
      <c r="X673" s="10"/>
      <c r="Y673" s="10"/>
      <c r="Z673" s="10"/>
    </row>
    <row r="674" spans="1:26" ht="12.75" customHeight="1" x14ac:dyDescent="0.2">
      <c r="A674" s="49"/>
      <c r="B674" s="13"/>
      <c r="C674" s="10"/>
      <c r="D674" s="10"/>
      <c r="E674" s="10"/>
      <c r="F674" s="10"/>
      <c r="G674" s="10"/>
      <c r="H674" s="10"/>
      <c r="I674" s="10"/>
      <c r="J674" s="10"/>
      <c r="K674" s="11"/>
      <c r="L674" s="10"/>
      <c r="M674" s="10"/>
      <c r="N674" s="10"/>
      <c r="O674" s="10"/>
      <c r="P674" s="10"/>
      <c r="Q674" s="10"/>
      <c r="R674" s="10"/>
      <c r="S674" s="10"/>
      <c r="T674" s="10"/>
      <c r="U674" s="10"/>
      <c r="V674" s="10"/>
      <c r="W674" s="10"/>
      <c r="X674" s="10"/>
      <c r="Y674" s="10"/>
      <c r="Z674" s="10"/>
    </row>
    <row r="675" spans="1:26" ht="12.75" customHeight="1" x14ac:dyDescent="0.2">
      <c r="A675" s="49"/>
      <c r="B675" s="13"/>
      <c r="C675" s="10"/>
      <c r="D675" s="10"/>
      <c r="E675" s="10"/>
      <c r="F675" s="10"/>
      <c r="G675" s="10"/>
      <c r="H675" s="10"/>
      <c r="I675" s="10"/>
      <c r="J675" s="10"/>
      <c r="K675" s="11"/>
      <c r="L675" s="10"/>
      <c r="M675" s="10"/>
      <c r="N675" s="10"/>
      <c r="O675" s="10"/>
      <c r="P675" s="10"/>
      <c r="Q675" s="10"/>
      <c r="R675" s="10"/>
      <c r="S675" s="10"/>
      <c r="T675" s="10"/>
      <c r="U675" s="10"/>
      <c r="V675" s="10"/>
      <c r="W675" s="10"/>
      <c r="X675" s="10"/>
      <c r="Y675" s="10"/>
      <c r="Z675" s="10"/>
    </row>
    <row r="676" spans="1:26" ht="12.75" customHeight="1" x14ac:dyDescent="0.2">
      <c r="A676" s="49"/>
      <c r="B676" s="13"/>
      <c r="C676" s="10"/>
      <c r="D676" s="10"/>
      <c r="E676" s="10"/>
      <c r="F676" s="10"/>
      <c r="G676" s="10"/>
      <c r="H676" s="10"/>
      <c r="I676" s="10"/>
      <c r="J676" s="10"/>
      <c r="K676" s="11"/>
      <c r="L676" s="10"/>
      <c r="M676" s="10"/>
      <c r="N676" s="10"/>
      <c r="O676" s="10"/>
      <c r="P676" s="10"/>
      <c r="Q676" s="10"/>
      <c r="R676" s="10"/>
      <c r="S676" s="10"/>
      <c r="T676" s="10"/>
      <c r="U676" s="10"/>
      <c r="V676" s="10"/>
      <c r="W676" s="10"/>
      <c r="X676" s="10"/>
      <c r="Y676" s="10"/>
      <c r="Z676" s="10"/>
    </row>
    <row r="677" spans="1:26" ht="12.75" customHeight="1" x14ac:dyDescent="0.2">
      <c r="A677" s="49"/>
      <c r="B677" s="13"/>
      <c r="C677" s="10"/>
      <c r="D677" s="10"/>
      <c r="E677" s="10"/>
      <c r="F677" s="10"/>
      <c r="G677" s="10"/>
      <c r="H677" s="10"/>
      <c r="I677" s="10"/>
      <c r="J677" s="10"/>
      <c r="K677" s="11"/>
      <c r="L677" s="10"/>
      <c r="M677" s="10"/>
      <c r="N677" s="10"/>
      <c r="O677" s="10"/>
      <c r="P677" s="10"/>
      <c r="Q677" s="10"/>
      <c r="R677" s="10"/>
      <c r="S677" s="10"/>
      <c r="T677" s="10"/>
      <c r="U677" s="10"/>
      <c r="V677" s="10"/>
      <c r="W677" s="10"/>
      <c r="X677" s="10"/>
      <c r="Y677" s="10"/>
      <c r="Z677" s="10"/>
    </row>
    <row r="678" spans="1:26" ht="12.75" customHeight="1" x14ac:dyDescent="0.2">
      <c r="A678" s="49"/>
      <c r="B678" s="13"/>
      <c r="C678" s="10"/>
      <c r="D678" s="10"/>
      <c r="E678" s="10"/>
      <c r="F678" s="10"/>
      <c r="G678" s="10"/>
      <c r="H678" s="10"/>
      <c r="I678" s="10"/>
      <c r="J678" s="10"/>
      <c r="K678" s="11"/>
      <c r="L678" s="10"/>
      <c r="M678" s="10"/>
      <c r="N678" s="10"/>
      <c r="O678" s="10"/>
      <c r="P678" s="10"/>
      <c r="Q678" s="10"/>
      <c r="R678" s="10"/>
      <c r="S678" s="10"/>
      <c r="T678" s="10"/>
      <c r="U678" s="10"/>
      <c r="V678" s="10"/>
      <c r="W678" s="10"/>
      <c r="X678" s="10"/>
      <c r="Y678" s="10"/>
      <c r="Z678" s="10"/>
    </row>
    <row r="679" spans="1:26" ht="12.75" customHeight="1" x14ac:dyDescent="0.2">
      <c r="A679" s="49"/>
      <c r="B679" s="13"/>
      <c r="C679" s="10"/>
      <c r="D679" s="10"/>
      <c r="E679" s="10"/>
      <c r="F679" s="10"/>
      <c r="G679" s="10"/>
      <c r="H679" s="10"/>
      <c r="I679" s="10"/>
      <c r="J679" s="10"/>
      <c r="K679" s="11"/>
      <c r="L679" s="10"/>
      <c r="M679" s="10"/>
      <c r="N679" s="10"/>
      <c r="O679" s="10"/>
      <c r="P679" s="10"/>
      <c r="Q679" s="10"/>
      <c r="R679" s="10"/>
      <c r="S679" s="10"/>
      <c r="T679" s="10"/>
      <c r="U679" s="10"/>
      <c r="V679" s="10"/>
      <c r="W679" s="10"/>
      <c r="X679" s="10"/>
      <c r="Y679" s="10"/>
      <c r="Z679" s="10"/>
    </row>
    <row r="680" spans="1:26" ht="12.75" customHeight="1" x14ac:dyDescent="0.2">
      <c r="A680" s="49"/>
      <c r="B680" s="13"/>
      <c r="C680" s="10"/>
      <c r="D680" s="10"/>
      <c r="E680" s="10"/>
      <c r="F680" s="10"/>
      <c r="G680" s="10"/>
      <c r="H680" s="10"/>
      <c r="I680" s="10"/>
      <c r="J680" s="10"/>
      <c r="K680" s="11"/>
      <c r="L680" s="10"/>
      <c r="M680" s="10"/>
      <c r="N680" s="10"/>
      <c r="O680" s="10"/>
      <c r="P680" s="10"/>
      <c r="Q680" s="10"/>
      <c r="R680" s="10"/>
      <c r="S680" s="10"/>
      <c r="T680" s="10"/>
      <c r="U680" s="10"/>
      <c r="V680" s="10"/>
      <c r="W680" s="10"/>
      <c r="X680" s="10"/>
      <c r="Y680" s="10"/>
      <c r="Z680" s="10"/>
    </row>
    <row r="681" spans="1:26" ht="12.75" customHeight="1" x14ac:dyDescent="0.2">
      <c r="A681" s="49"/>
      <c r="B681" s="13"/>
      <c r="C681" s="10"/>
      <c r="D681" s="10"/>
      <c r="E681" s="10"/>
      <c r="F681" s="10"/>
      <c r="G681" s="10"/>
      <c r="H681" s="10"/>
      <c r="I681" s="10"/>
      <c r="J681" s="10"/>
      <c r="K681" s="11"/>
      <c r="L681" s="10"/>
      <c r="M681" s="10"/>
      <c r="N681" s="10"/>
      <c r="O681" s="10"/>
      <c r="P681" s="10"/>
      <c r="Q681" s="10"/>
      <c r="R681" s="10"/>
      <c r="S681" s="10"/>
      <c r="T681" s="10"/>
      <c r="U681" s="10"/>
      <c r="V681" s="10"/>
      <c r="W681" s="10"/>
      <c r="X681" s="10"/>
      <c r="Y681" s="10"/>
      <c r="Z681" s="10"/>
    </row>
    <row r="682" spans="1:26" ht="12.75" customHeight="1" x14ac:dyDescent="0.2">
      <c r="A682" s="49"/>
      <c r="B682" s="13"/>
      <c r="C682" s="10"/>
      <c r="D682" s="10"/>
      <c r="E682" s="10"/>
      <c r="F682" s="10"/>
      <c r="G682" s="10"/>
      <c r="H682" s="10"/>
      <c r="I682" s="10"/>
      <c r="J682" s="10"/>
      <c r="K682" s="11"/>
      <c r="L682" s="10"/>
      <c r="M682" s="10"/>
      <c r="N682" s="10"/>
      <c r="O682" s="10"/>
      <c r="P682" s="10"/>
      <c r="Q682" s="10"/>
      <c r="R682" s="10"/>
      <c r="S682" s="10"/>
      <c r="T682" s="10"/>
      <c r="U682" s="10"/>
      <c r="V682" s="10"/>
      <c r="W682" s="10"/>
      <c r="X682" s="10"/>
      <c r="Y682" s="10"/>
      <c r="Z682" s="10"/>
    </row>
    <row r="683" spans="1:26" ht="12.75" customHeight="1" x14ac:dyDescent="0.2">
      <c r="A683" s="49"/>
      <c r="B683" s="13"/>
      <c r="C683" s="10"/>
      <c r="D683" s="10"/>
      <c r="E683" s="10"/>
      <c r="F683" s="10"/>
      <c r="G683" s="10"/>
      <c r="H683" s="10"/>
      <c r="I683" s="10"/>
      <c r="J683" s="10"/>
      <c r="K683" s="11"/>
      <c r="L683" s="10"/>
      <c r="M683" s="10"/>
      <c r="N683" s="10"/>
      <c r="O683" s="10"/>
      <c r="P683" s="10"/>
      <c r="Q683" s="10"/>
      <c r="R683" s="10"/>
      <c r="S683" s="10"/>
      <c r="T683" s="10"/>
      <c r="U683" s="10"/>
      <c r="V683" s="10"/>
      <c r="W683" s="10"/>
      <c r="X683" s="10"/>
      <c r="Y683" s="10"/>
      <c r="Z683" s="10"/>
    </row>
    <row r="684" spans="1:26" ht="12.75" customHeight="1" x14ac:dyDescent="0.2">
      <c r="A684" s="49"/>
      <c r="B684" s="13"/>
      <c r="C684" s="10"/>
      <c r="D684" s="10"/>
      <c r="E684" s="10"/>
      <c r="F684" s="10"/>
      <c r="G684" s="10"/>
      <c r="H684" s="10"/>
      <c r="I684" s="10"/>
      <c r="J684" s="10"/>
      <c r="K684" s="11"/>
      <c r="L684" s="10"/>
      <c r="M684" s="10"/>
      <c r="N684" s="10"/>
      <c r="O684" s="10"/>
      <c r="P684" s="10"/>
      <c r="Q684" s="10"/>
      <c r="R684" s="10"/>
      <c r="S684" s="10"/>
      <c r="T684" s="10"/>
      <c r="U684" s="10"/>
      <c r="V684" s="10"/>
      <c r="W684" s="10"/>
      <c r="X684" s="10"/>
      <c r="Y684" s="10"/>
      <c r="Z684" s="10"/>
    </row>
    <row r="685" spans="1:26" ht="12.75" customHeight="1" x14ac:dyDescent="0.2">
      <c r="A685" s="49"/>
      <c r="B685" s="13"/>
      <c r="C685" s="10"/>
      <c r="D685" s="10"/>
      <c r="E685" s="10"/>
      <c r="F685" s="10"/>
      <c r="G685" s="10"/>
      <c r="H685" s="10"/>
      <c r="I685" s="10"/>
      <c r="J685" s="10"/>
      <c r="K685" s="11"/>
      <c r="L685" s="10"/>
      <c r="M685" s="10"/>
      <c r="N685" s="10"/>
      <c r="O685" s="10"/>
      <c r="P685" s="10"/>
      <c r="Q685" s="10"/>
      <c r="R685" s="10"/>
      <c r="S685" s="10"/>
      <c r="T685" s="10"/>
      <c r="U685" s="10"/>
      <c r="V685" s="10"/>
      <c r="W685" s="10"/>
      <c r="X685" s="10"/>
      <c r="Y685" s="10"/>
      <c r="Z685" s="10"/>
    </row>
    <row r="686" spans="1:26" ht="12.75" customHeight="1" x14ac:dyDescent="0.2">
      <c r="A686" s="49"/>
      <c r="B686" s="13"/>
      <c r="C686" s="10"/>
      <c r="D686" s="10"/>
      <c r="E686" s="10"/>
      <c r="F686" s="10"/>
      <c r="G686" s="10"/>
      <c r="H686" s="10"/>
      <c r="I686" s="10"/>
      <c r="J686" s="10"/>
      <c r="K686" s="11"/>
      <c r="L686" s="10"/>
      <c r="M686" s="10"/>
      <c r="N686" s="10"/>
      <c r="O686" s="10"/>
      <c r="P686" s="10"/>
      <c r="Q686" s="10"/>
      <c r="R686" s="10"/>
      <c r="S686" s="10"/>
      <c r="T686" s="10"/>
      <c r="U686" s="10"/>
      <c r="V686" s="10"/>
      <c r="W686" s="10"/>
      <c r="X686" s="10"/>
      <c r="Y686" s="10"/>
      <c r="Z686" s="10"/>
    </row>
    <row r="687" spans="1:26" ht="12.75" customHeight="1" x14ac:dyDescent="0.2">
      <c r="A687" s="49"/>
      <c r="B687" s="13"/>
      <c r="C687" s="10"/>
      <c r="D687" s="10"/>
      <c r="E687" s="10"/>
      <c r="F687" s="10"/>
      <c r="G687" s="10"/>
      <c r="H687" s="10"/>
      <c r="I687" s="10"/>
      <c r="J687" s="10"/>
      <c r="K687" s="11"/>
      <c r="L687" s="10"/>
      <c r="M687" s="10"/>
      <c r="N687" s="10"/>
      <c r="O687" s="10"/>
      <c r="P687" s="10"/>
      <c r="Q687" s="10"/>
      <c r="R687" s="10"/>
      <c r="S687" s="10"/>
      <c r="T687" s="10"/>
      <c r="U687" s="10"/>
      <c r="V687" s="10"/>
      <c r="W687" s="10"/>
      <c r="X687" s="10"/>
      <c r="Y687" s="10"/>
      <c r="Z687" s="10"/>
    </row>
    <row r="688" spans="1:26" ht="12.75" customHeight="1" x14ac:dyDescent="0.2">
      <c r="A688" s="49"/>
      <c r="B688" s="13"/>
      <c r="C688" s="10"/>
      <c r="D688" s="10"/>
      <c r="E688" s="10"/>
      <c r="F688" s="10"/>
      <c r="G688" s="10"/>
      <c r="H688" s="10"/>
      <c r="I688" s="10"/>
      <c r="J688" s="10"/>
      <c r="K688" s="11"/>
      <c r="L688" s="10"/>
      <c r="M688" s="10"/>
      <c r="N688" s="10"/>
      <c r="O688" s="10"/>
      <c r="P688" s="10"/>
      <c r="Q688" s="10"/>
      <c r="R688" s="10"/>
      <c r="S688" s="10"/>
      <c r="T688" s="10"/>
      <c r="U688" s="10"/>
      <c r="V688" s="10"/>
      <c r="W688" s="10"/>
      <c r="X688" s="10"/>
      <c r="Y688" s="10"/>
      <c r="Z688" s="10"/>
    </row>
    <row r="689" spans="1:26" ht="12.75" customHeight="1" x14ac:dyDescent="0.2">
      <c r="A689" s="49"/>
      <c r="B689" s="13"/>
      <c r="C689" s="10"/>
      <c r="D689" s="10"/>
      <c r="E689" s="10"/>
      <c r="F689" s="10"/>
      <c r="G689" s="10"/>
      <c r="H689" s="10"/>
      <c r="I689" s="10"/>
      <c r="J689" s="10"/>
      <c r="K689" s="11"/>
      <c r="L689" s="10"/>
      <c r="M689" s="10"/>
      <c r="N689" s="10"/>
      <c r="O689" s="10"/>
      <c r="P689" s="10"/>
      <c r="Q689" s="10"/>
      <c r="R689" s="10"/>
      <c r="S689" s="10"/>
      <c r="T689" s="10"/>
      <c r="U689" s="10"/>
      <c r="V689" s="10"/>
      <c r="W689" s="10"/>
      <c r="X689" s="10"/>
      <c r="Y689" s="10"/>
      <c r="Z689" s="10"/>
    </row>
    <row r="690" spans="1:26" ht="12.75" customHeight="1" x14ac:dyDescent="0.2">
      <c r="A690" s="49"/>
      <c r="B690" s="13"/>
      <c r="C690" s="10"/>
      <c r="D690" s="10"/>
      <c r="E690" s="10"/>
      <c r="F690" s="10"/>
      <c r="G690" s="10"/>
      <c r="H690" s="10"/>
      <c r="I690" s="10"/>
      <c r="J690" s="10"/>
      <c r="K690" s="11"/>
      <c r="L690" s="10"/>
      <c r="M690" s="10"/>
      <c r="N690" s="10"/>
      <c r="O690" s="10"/>
      <c r="P690" s="10"/>
      <c r="Q690" s="10"/>
      <c r="R690" s="10"/>
      <c r="S690" s="10"/>
      <c r="T690" s="10"/>
      <c r="U690" s="10"/>
      <c r="V690" s="10"/>
      <c r="W690" s="10"/>
      <c r="X690" s="10"/>
      <c r="Y690" s="10"/>
      <c r="Z690" s="10"/>
    </row>
    <row r="691" spans="1:26" ht="12.75" customHeight="1" x14ac:dyDescent="0.2">
      <c r="A691" s="49"/>
      <c r="B691" s="13"/>
      <c r="C691" s="10"/>
      <c r="D691" s="10"/>
      <c r="E691" s="10"/>
      <c r="F691" s="10"/>
      <c r="G691" s="10"/>
      <c r="H691" s="10"/>
      <c r="I691" s="10"/>
      <c r="J691" s="10"/>
      <c r="K691" s="11"/>
      <c r="L691" s="10"/>
      <c r="M691" s="10"/>
      <c r="N691" s="10"/>
      <c r="O691" s="10"/>
      <c r="P691" s="10"/>
      <c r="Q691" s="10"/>
      <c r="R691" s="10"/>
      <c r="S691" s="10"/>
      <c r="T691" s="10"/>
      <c r="U691" s="10"/>
      <c r="V691" s="10"/>
      <c r="W691" s="10"/>
      <c r="X691" s="10"/>
      <c r="Y691" s="10"/>
      <c r="Z691" s="10"/>
    </row>
    <row r="692" spans="1:26" ht="12.75" customHeight="1" x14ac:dyDescent="0.2">
      <c r="A692" s="49"/>
      <c r="B692" s="13"/>
      <c r="C692" s="10"/>
      <c r="D692" s="10"/>
      <c r="E692" s="10"/>
      <c r="F692" s="10"/>
      <c r="G692" s="10"/>
      <c r="H692" s="10"/>
      <c r="I692" s="10"/>
      <c r="J692" s="10"/>
      <c r="K692" s="11"/>
      <c r="L692" s="10"/>
      <c r="M692" s="10"/>
      <c r="N692" s="10"/>
      <c r="O692" s="10"/>
      <c r="P692" s="10"/>
      <c r="Q692" s="10"/>
      <c r="R692" s="10"/>
      <c r="S692" s="10"/>
      <c r="T692" s="10"/>
      <c r="U692" s="10"/>
      <c r="V692" s="10"/>
      <c r="W692" s="10"/>
      <c r="X692" s="10"/>
      <c r="Y692" s="10"/>
      <c r="Z692" s="10"/>
    </row>
    <row r="693" spans="1:26" ht="12.75" customHeight="1" x14ac:dyDescent="0.2">
      <c r="A693" s="49"/>
      <c r="B693" s="13"/>
      <c r="C693" s="10"/>
      <c r="D693" s="10"/>
      <c r="E693" s="10"/>
      <c r="F693" s="10"/>
      <c r="G693" s="10"/>
      <c r="H693" s="10"/>
      <c r="I693" s="10"/>
      <c r="J693" s="10"/>
      <c r="K693" s="11"/>
      <c r="L693" s="10"/>
      <c r="M693" s="10"/>
      <c r="N693" s="10"/>
      <c r="O693" s="10"/>
      <c r="P693" s="10"/>
      <c r="Q693" s="10"/>
      <c r="R693" s="10"/>
      <c r="S693" s="10"/>
      <c r="T693" s="10"/>
      <c r="U693" s="10"/>
      <c r="V693" s="10"/>
      <c r="W693" s="10"/>
      <c r="X693" s="10"/>
      <c r="Y693" s="10"/>
      <c r="Z693" s="10"/>
    </row>
    <row r="694" spans="1:26" ht="12.75" customHeight="1" x14ac:dyDescent="0.2">
      <c r="A694" s="49"/>
      <c r="B694" s="13"/>
      <c r="C694" s="10"/>
      <c r="D694" s="10"/>
      <c r="E694" s="10"/>
      <c r="F694" s="10"/>
      <c r="G694" s="10"/>
      <c r="H694" s="10"/>
      <c r="I694" s="10"/>
      <c r="J694" s="10"/>
      <c r="K694" s="11"/>
      <c r="L694" s="10"/>
      <c r="M694" s="10"/>
      <c r="N694" s="10"/>
      <c r="O694" s="10"/>
      <c r="P694" s="10"/>
      <c r="Q694" s="10"/>
      <c r="R694" s="10"/>
      <c r="S694" s="10"/>
      <c r="T694" s="10"/>
      <c r="U694" s="10"/>
      <c r="V694" s="10"/>
      <c r="W694" s="10"/>
      <c r="X694" s="10"/>
      <c r="Y694" s="10"/>
      <c r="Z694" s="10"/>
    </row>
    <row r="695" spans="1:26" ht="12.75" customHeight="1" x14ac:dyDescent="0.2">
      <c r="A695" s="49"/>
      <c r="B695" s="13"/>
      <c r="C695" s="10"/>
      <c r="D695" s="10"/>
      <c r="E695" s="10"/>
      <c r="F695" s="10"/>
      <c r="G695" s="10"/>
      <c r="H695" s="10"/>
      <c r="I695" s="10"/>
      <c r="J695" s="10"/>
      <c r="K695" s="11"/>
      <c r="L695" s="10"/>
      <c r="M695" s="10"/>
      <c r="N695" s="10"/>
      <c r="O695" s="10"/>
      <c r="P695" s="10"/>
      <c r="Q695" s="10"/>
      <c r="R695" s="10"/>
      <c r="S695" s="10"/>
      <c r="T695" s="10"/>
      <c r="U695" s="10"/>
      <c r="V695" s="10"/>
      <c r="W695" s="10"/>
      <c r="X695" s="10"/>
      <c r="Y695" s="10"/>
      <c r="Z695" s="10"/>
    </row>
    <row r="696" spans="1:26" ht="12.75" customHeight="1" x14ac:dyDescent="0.2">
      <c r="A696" s="49"/>
      <c r="B696" s="13"/>
      <c r="C696" s="10"/>
      <c r="D696" s="10"/>
      <c r="E696" s="10"/>
      <c r="F696" s="10"/>
      <c r="G696" s="10"/>
      <c r="H696" s="10"/>
      <c r="I696" s="10"/>
      <c r="J696" s="10"/>
      <c r="K696" s="11"/>
      <c r="L696" s="10"/>
      <c r="M696" s="10"/>
      <c r="N696" s="10"/>
      <c r="O696" s="10"/>
      <c r="P696" s="10"/>
      <c r="Q696" s="10"/>
      <c r="R696" s="10"/>
      <c r="S696" s="10"/>
      <c r="T696" s="10"/>
      <c r="U696" s="10"/>
      <c r="V696" s="10"/>
      <c r="W696" s="10"/>
      <c r="X696" s="10"/>
      <c r="Y696" s="10"/>
      <c r="Z696" s="10"/>
    </row>
    <row r="697" spans="1:26" ht="12.75" customHeight="1" x14ac:dyDescent="0.2">
      <c r="A697" s="49"/>
      <c r="B697" s="13"/>
      <c r="C697" s="10"/>
      <c r="D697" s="10"/>
      <c r="E697" s="10"/>
      <c r="F697" s="10"/>
      <c r="G697" s="10"/>
      <c r="H697" s="10"/>
      <c r="I697" s="10"/>
      <c r="J697" s="10"/>
      <c r="K697" s="11"/>
      <c r="L697" s="10"/>
      <c r="M697" s="10"/>
      <c r="N697" s="10"/>
      <c r="O697" s="10"/>
      <c r="P697" s="10"/>
      <c r="Q697" s="10"/>
      <c r="R697" s="10"/>
      <c r="S697" s="10"/>
      <c r="T697" s="10"/>
      <c r="U697" s="10"/>
      <c r="V697" s="10"/>
      <c r="W697" s="10"/>
      <c r="X697" s="10"/>
      <c r="Y697" s="10"/>
      <c r="Z697" s="10"/>
    </row>
    <row r="698" spans="1:26" ht="12.75" customHeight="1" x14ac:dyDescent="0.2">
      <c r="A698" s="49"/>
      <c r="B698" s="13"/>
      <c r="C698" s="10"/>
      <c r="D698" s="10"/>
      <c r="E698" s="10"/>
      <c r="F698" s="10"/>
      <c r="G698" s="10"/>
      <c r="H698" s="10"/>
      <c r="I698" s="10"/>
      <c r="J698" s="10"/>
      <c r="K698" s="11"/>
      <c r="L698" s="10"/>
      <c r="M698" s="10"/>
      <c r="N698" s="10"/>
      <c r="O698" s="10"/>
      <c r="P698" s="10"/>
      <c r="Q698" s="10"/>
      <c r="R698" s="10"/>
      <c r="S698" s="10"/>
      <c r="T698" s="10"/>
      <c r="U698" s="10"/>
      <c r="V698" s="10"/>
      <c r="W698" s="10"/>
      <c r="X698" s="10"/>
      <c r="Y698" s="10"/>
      <c r="Z698" s="10"/>
    </row>
    <row r="699" spans="1:26" ht="12.75" customHeight="1" x14ac:dyDescent="0.2">
      <c r="A699" s="49"/>
      <c r="B699" s="13"/>
      <c r="C699" s="10"/>
      <c r="D699" s="10"/>
      <c r="E699" s="10"/>
      <c r="F699" s="10"/>
      <c r="G699" s="10"/>
      <c r="H699" s="10"/>
      <c r="I699" s="10"/>
      <c r="J699" s="10"/>
      <c r="K699" s="11"/>
      <c r="L699" s="10"/>
      <c r="M699" s="10"/>
      <c r="N699" s="10"/>
      <c r="O699" s="10"/>
      <c r="P699" s="10"/>
      <c r="Q699" s="10"/>
      <c r="R699" s="10"/>
      <c r="S699" s="10"/>
      <c r="T699" s="10"/>
      <c r="U699" s="10"/>
      <c r="V699" s="10"/>
      <c r="W699" s="10"/>
      <c r="X699" s="10"/>
      <c r="Y699" s="10"/>
      <c r="Z699" s="10"/>
    </row>
    <row r="700" spans="1:26" ht="12.75" customHeight="1" x14ac:dyDescent="0.2">
      <c r="A700" s="49"/>
      <c r="B700" s="13"/>
      <c r="C700" s="10"/>
      <c r="D700" s="10"/>
      <c r="E700" s="10"/>
      <c r="F700" s="10"/>
      <c r="G700" s="10"/>
      <c r="H700" s="10"/>
      <c r="I700" s="10"/>
      <c r="J700" s="10"/>
      <c r="K700" s="11"/>
      <c r="L700" s="10"/>
      <c r="M700" s="10"/>
      <c r="N700" s="10"/>
      <c r="O700" s="10"/>
      <c r="P700" s="10"/>
      <c r="Q700" s="10"/>
      <c r="R700" s="10"/>
      <c r="S700" s="10"/>
      <c r="T700" s="10"/>
      <c r="U700" s="10"/>
      <c r="V700" s="10"/>
      <c r="W700" s="10"/>
      <c r="X700" s="10"/>
      <c r="Y700" s="10"/>
      <c r="Z700" s="10"/>
    </row>
    <row r="701" spans="1:26" ht="12.75" customHeight="1" x14ac:dyDescent="0.2">
      <c r="A701" s="49"/>
      <c r="B701" s="13"/>
      <c r="C701" s="10"/>
      <c r="D701" s="10"/>
      <c r="E701" s="10"/>
      <c r="F701" s="10"/>
      <c r="G701" s="10"/>
      <c r="H701" s="10"/>
      <c r="I701" s="10"/>
      <c r="J701" s="10"/>
      <c r="K701" s="11"/>
      <c r="L701" s="10"/>
      <c r="M701" s="10"/>
      <c r="N701" s="10"/>
      <c r="O701" s="10"/>
      <c r="P701" s="10"/>
      <c r="Q701" s="10"/>
      <c r="R701" s="10"/>
      <c r="S701" s="10"/>
      <c r="T701" s="10"/>
      <c r="U701" s="10"/>
      <c r="V701" s="10"/>
      <c r="W701" s="10"/>
      <c r="X701" s="10"/>
      <c r="Y701" s="10"/>
      <c r="Z701" s="10"/>
    </row>
    <row r="702" spans="1:26" ht="12.75" customHeight="1" x14ac:dyDescent="0.2">
      <c r="A702" s="49"/>
      <c r="B702" s="13"/>
      <c r="C702" s="10"/>
      <c r="D702" s="10"/>
      <c r="E702" s="10"/>
      <c r="F702" s="10"/>
      <c r="G702" s="10"/>
      <c r="H702" s="10"/>
      <c r="I702" s="10"/>
      <c r="J702" s="10"/>
      <c r="K702" s="11"/>
      <c r="L702" s="10"/>
      <c r="M702" s="10"/>
      <c r="N702" s="10"/>
      <c r="O702" s="10"/>
      <c r="P702" s="10"/>
      <c r="Q702" s="10"/>
      <c r="R702" s="10"/>
      <c r="S702" s="10"/>
      <c r="T702" s="10"/>
      <c r="U702" s="10"/>
      <c r="V702" s="10"/>
      <c r="W702" s="10"/>
      <c r="X702" s="10"/>
      <c r="Y702" s="10"/>
      <c r="Z702" s="10"/>
    </row>
    <row r="703" spans="1:26" ht="12.75" customHeight="1" x14ac:dyDescent="0.2">
      <c r="A703" s="49"/>
      <c r="B703" s="13"/>
      <c r="C703" s="10"/>
      <c r="D703" s="10"/>
      <c r="E703" s="10"/>
      <c r="F703" s="10"/>
      <c r="G703" s="10"/>
      <c r="H703" s="10"/>
      <c r="I703" s="10"/>
      <c r="J703" s="10"/>
      <c r="K703" s="11"/>
      <c r="L703" s="10"/>
      <c r="M703" s="10"/>
      <c r="N703" s="10"/>
      <c r="O703" s="10"/>
      <c r="P703" s="10"/>
      <c r="Q703" s="10"/>
      <c r="R703" s="10"/>
      <c r="S703" s="10"/>
      <c r="T703" s="10"/>
      <c r="U703" s="10"/>
      <c r="V703" s="10"/>
      <c r="W703" s="10"/>
      <c r="X703" s="10"/>
      <c r="Y703" s="10"/>
      <c r="Z703" s="10"/>
    </row>
    <row r="704" spans="1:26" ht="12.75" customHeight="1" x14ac:dyDescent="0.2">
      <c r="A704" s="49"/>
      <c r="B704" s="13"/>
      <c r="C704" s="10"/>
      <c r="D704" s="10"/>
      <c r="E704" s="10"/>
      <c r="F704" s="10"/>
      <c r="G704" s="10"/>
      <c r="H704" s="10"/>
      <c r="I704" s="10"/>
      <c r="J704" s="10"/>
      <c r="K704" s="11"/>
      <c r="L704" s="10"/>
      <c r="M704" s="10"/>
      <c r="N704" s="10"/>
      <c r="O704" s="10"/>
      <c r="P704" s="10"/>
      <c r="Q704" s="10"/>
      <c r="R704" s="10"/>
      <c r="S704" s="10"/>
      <c r="T704" s="10"/>
      <c r="U704" s="10"/>
      <c r="V704" s="10"/>
      <c r="W704" s="10"/>
      <c r="X704" s="10"/>
      <c r="Y704" s="10"/>
      <c r="Z704" s="10"/>
    </row>
    <row r="705" spans="1:26" ht="12.75" customHeight="1" x14ac:dyDescent="0.2">
      <c r="A705" s="49"/>
      <c r="B705" s="13"/>
      <c r="C705" s="10"/>
      <c r="D705" s="10"/>
      <c r="E705" s="10"/>
      <c r="F705" s="10"/>
      <c r="G705" s="10"/>
      <c r="H705" s="10"/>
      <c r="I705" s="10"/>
      <c r="J705" s="10"/>
      <c r="K705" s="11"/>
      <c r="L705" s="10"/>
      <c r="M705" s="10"/>
      <c r="N705" s="10"/>
      <c r="O705" s="10"/>
      <c r="P705" s="10"/>
      <c r="Q705" s="10"/>
      <c r="R705" s="10"/>
      <c r="S705" s="10"/>
      <c r="T705" s="10"/>
      <c r="U705" s="10"/>
      <c r="V705" s="10"/>
      <c r="W705" s="10"/>
      <c r="X705" s="10"/>
      <c r="Y705" s="10"/>
      <c r="Z705" s="10"/>
    </row>
    <row r="706" spans="1:26" ht="12.75" customHeight="1" x14ac:dyDescent="0.2">
      <c r="A706" s="49"/>
      <c r="B706" s="13"/>
      <c r="C706" s="10"/>
      <c r="D706" s="10"/>
      <c r="E706" s="10"/>
      <c r="F706" s="10"/>
      <c r="G706" s="10"/>
      <c r="H706" s="10"/>
      <c r="I706" s="10"/>
      <c r="J706" s="10"/>
      <c r="K706" s="11"/>
      <c r="L706" s="10"/>
      <c r="M706" s="10"/>
      <c r="N706" s="10"/>
      <c r="O706" s="10"/>
      <c r="P706" s="10"/>
      <c r="Q706" s="10"/>
      <c r="R706" s="10"/>
      <c r="S706" s="10"/>
      <c r="T706" s="10"/>
      <c r="U706" s="10"/>
      <c r="V706" s="10"/>
      <c r="W706" s="10"/>
      <c r="X706" s="10"/>
      <c r="Y706" s="10"/>
      <c r="Z706" s="10"/>
    </row>
    <row r="707" spans="1:26" ht="12.75" customHeight="1" x14ac:dyDescent="0.2">
      <c r="A707" s="49"/>
      <c r="B707" s="13"/>
      <c r="C707" s="10"/>
      <c r="D707" s="10"/>
      <c r="E707" s="10"/>
      <c r="F707" s="10"/>
      <c r="G707" s="10"/>
      <c r="H707" s="10"/>
      <c r="I707" s="10"/>
      <c r="J707" s="10"/>
      <c r="K707" s="11"/>
      <c r="L707" s="10"/>
      <c r="M707" s="10"/>
      <c r="N707" s="10"/>
      <c r="O707" s="10"/>
      <c r="P707" s="10"/>
      <c r="Q707" s="10"/>
      <c r="R707" s="10"/>
      <c r="S707" s="10"/>
      <c r="T707" s="10"/>
      <c r="U707" s="10"/>
      <c r="V707" s="10"/>
      <c r="W707" s="10"/>
      <c r="X707" s="10"/>
      <c r="Y707" s="10"/>
      <c r="Z707" s="10"/>
    </row>
    <row r="708" spans="1:26" ht="12.75" customHeight="1" x14ac:dyDescent="0.2">
      <c r="A708" s="49"/>
      <c r="B708" s="13"/>
      <c r="C708" s="10"/>
      <c r="D708" s="10"/>
      <c r="E708" s="10"/>
      <c r="F708" s="10"/>
      <c r="G708" s="10"/>
      <c r="H708" s="10"/>
      <c r="I708" s="10"/>
      <c r="J708" s="10"/>
      <c r="K708" s="11"/>
      <c r="L708" s="10"/>
      <c r="M708" s="10"/>
      <c r="N708" s="10"/>
      <c r="O708" s="10"/>
      <c r="P708" s="10"/>
      <c r="Q708" s="10"/>
      <c r="R708" s="10"/>
      <c r="S708" s="10"/>
      <c r="T708" s="10"/>
      <c r="U708" s="10"/>
      <c r="V708" s="10"/>
      <c r="W708" s="10"/>
      <c r="X708" s="10"/>
      <c r="Y708" s="10"/>
      <c r="Z708" s="10"/>
    </row>
    <row r="709" spans="1:26" ht="12.75" customHeight="1" x14ac:dyDescent="0.2">
      <c r="A709" s="49"/>
      <c r="B709" s="13"/>
      <c r="C709" s="10"/>
      <c r="D709" s="10"/>
      <c r="E709" s="10"/>
      <c r="F709" s="10"/>
      <c r="G709" s="10"/>
      <c r="H709" s="10"/>
      <c r="I709" s="10"/>
      <c r="J709" s="10"/>
      <c r="K709" s="11"/>
      <c r="L709" s="10"/>
      <c r="M709" s="10"/>
      <c r="N709" s="10"/>
      <c r="O709" s="10"/>
      <c r="P709" s="10"/>
      <c r="Q709" s="10"/>
      <c r="R709" s="10"/>
      <c r="S709" s="10"/>
      <c r="T709" s="10"/>
      <c r="U709" s="10"/>
      <c r="V709" s="10"/>
      <c r="W709" s="10"/>
      <c r="X709" s="10"/>
      <c r="Y709" s="10"/>
      <c r="Z709" s="10"/>
    </row>
    <row r="710" spans="1:26" ht="12.75" customHeight="1" x14ac:dyDescent="0.2">
      <c r="A710" s="49"/>
      <c r="B710" s="13"/>
      <c r="C710" s="10"/>
      <c r="D710" s="10"/>
      <c r="E710" s="10"/>
      <c r="F710" s="10"/>
      <c r="G710" s="10"/>
      <c r="H710" s="10"/>
      <c r="I710" s="10"/>
      <c r="J710" s="10"/>
      <c r="K710" s="11"/>
      <c r="L710" s="10"/>
      <c r="M710" s="10"/>
      <c r="N710" s="10"/>
      <c r="O710" s="10"/>
      <c r="P710" s="10"/>
      <c r="Q710" s="10"/>
      <c r="R710" s="10"/>
      <c r="S710" s="10"/>
      <c r="T710" s="10"/>
      <c r="U710" s="10"/>
      <c r="V710" s="10"/>
      <c r="W710" s="10"/>
      <c r="X710" s="10"/>
      <c r="Y710" s="10"/>
      <c r="Z710" s="10"/>
    </row>
    <row r="711" spans="1:26" ht="12.75" customHeight="1" x14ac:dyDescent="0.2">
      <c r="A711" s="49"/>
      <c r="B711" s="13"/>
      <c r="C711" s="10"/>
      <c r="D711" s="10"/>
      <c r="E711" s="10"/>
      <c r="F711" s="10"/>
      <c r="G711" s="10"/>
      <c r="H711" s="10"/>
      <c r="I711" s="10"/>
      <c r="J711" s="10"/>
      <c r="K711" s="11"/>
      <c r="L711" s="10"/>
      <c r="M711" s="10"/>
      <c r="N711" s="10"/>
      <c r="O711" s="10"/>
      <c r="P711" s="10"/>
      <c r="Q711" s="10"/>
      <c r="R711" s="10"/>
      <c r="S711" s="10"/>
      <c r="T711" s="10"/>
      <c r="U711" s="10"/>
      <c r="V711" s="10"/>
      <c r="W711" s="10"/>
      <c r="X711" s="10"/>
      <c r="Y711" s="10"/>
      <c r="Z711" s="10"/>
    </row>
    <row r="712" spans="1:26" ht="12.75" customHeight="1" x14ac:dyDescent="0.2">
      <c r="A712" s="49"/>
      <c r="B712" s="13"/>
      <c r="C712" s="10"/>
      <c r="D712" s="10"/>
      <c r="E712" s="10"/>
      <c r="F712" s="10"/>
      <c r="G712" s="10"/>
      <c r="H712" s="10"/>
      <c r="I712" s="10"/>
      <c r="J712" s="10"/>
      <c r="K712" s="11"/>
      <c r="L712" s="10"/>
      <c r="M712" s="10"/>
      <c r="N712" s="10"/>
      <c r="O712" s="10"/>
      <c r="P712" s="10"/>
      <c r="Q712" s="10"/>
      <c r="R712" s="10"/>
      <c r="S712" s="10"/>
      <c r="T712" s="10"/>
      <c r="U712" s="10"/>
      <c r="V712" s="10"/>
      <c r="W712" s="10"/>
      <c r="X712" s="10"/>
      <c r="Y712" s="10"/>
      <c r="Z712" s="10"/>
    </row>
    <row r="713" spans="1:26" ht="12.75" customHeight="1" x14ac:dyDescent="0.2">
      <c r="A713" s="49"/>
      <c r="B713" s="13"/>
      <c r="C713" s="10"/>
      <c r="D713" s="10"/>
      <c r="E713" s="10"/>
      <c r="F713" s="10"/>
      <c r="G713" s="10"/>
      <c r="H713" s="10"/>
      <c r="I713" s="10"/>
      <c r="J713" s="10"/>
      <c r="K713" s="11"/>
      <c r="L713" s="10"/>
      <c r="M713" s="10"/>
      <c r="N713" s="10"/>
      <c r="O713" s="10"/>
      <c r="P713" s="10"/>
      <c r="Q713" s="10"/>
      <c r="R713" s="10"/>
      <c r="S713" s="10"/>
      <c r="T713" s="10"/>
      <c r="U713" s="10"/>
      <c r="V713" s="10"/>
      <c r="W713" s="10"/>
      <c r="X713" s="10"/>
      <c r="Y713" s="10"/>
      <c r="Z713" s="10"/>
    </row>
    <row r="714" spans="1:26" ht="12.75" customHeight="1" x14ac:dyDescent="0.2">
      <c r="A714" s="49"/>
      <c r="B714" s="13"/>
      <c r="C714" s="10"/>
      <c r="D714" s="10"/>
      <c r="E714" s="10"/>
      <c r="F714" s="10"/>
      <c r="G714" s="10"/>
      <c r="H714" s="10"/>
      <c r="I714" s="10"/>
      <c r="J714" s="10"/>
      <c r="K714" s="11"/>
      <c r="L714" s="10"/>
      <c r="M714" s="10"/>
      <c r="N714" s="10"/>
      <c r="O714" s="10"/>
      <c r="P714" s="10"/>
      <c r="Q714" s="10"/>
      <c r="R714" s="10"/>
      <c r="S714" s="10"/>
      <c r="T714" s="10"/>
      <c r="U714" s="10"/>
      <c r="V714" s="10"/>
      <c r="W714" s="10"/>
      <c r="X714" s="10"/>
      <c r="Y714" s="10"/>
      <c r="Z714" s="10"/>
    </row>
    <row r="715" spans="1:26" ht="12.75" customHeight="1" x14ac:dyDescent="0.2">
      <c r="A715" s="49"/>
      <c r="B715" s="13"/>
      <c r="C715" s="10"/>
      <c r="D715" s="10"/>
      <c r="E715" s="10"/>
      <c r="F715" s="10"/>
      <c r="G715" s="10"/>
      <c r="H715" s="10"/>
      <c r="I715" s="10"/>
      <c r="J715" s="10"/>
      <c r="K715" s="11"/>
      <c r="L715" s="10"/>
      <c r="M715" s="10"/>
      <c r="N715" s="10"/>
      <c r="O715" s="10"/>
      <c r="P715" s="10"/>
      <c r="Q715" s="10"/>
      <c r="R715" s="10"/>
      <c r="S715" s="10"/>
      <c r="T715" s="10"/>
      <c r="U715" s="10"/>
      <c r="V715" s="10"/>
      <c r="W715" s="10"/>
      <c r="X715" s="10"/>
      <c r="Y715" s="10"/>
      <c r="Z715" s="10"/>
    </row>
    <row r="716" spans="1:26" ht="12.75" customHeight="1" x14ac:dyDescent="0.2">
      <c r="A716" s="49"/>
      <c r="B716" s="13"/>
      <c r="C716" s="10"/>
      <c r="D716" s="10"/>
      <c r="E716" s="10"/>
      <c r="F716" s="10"/>
      <c r="G716" s="10"/>
      <c r="H716" s="10"/>
      <c r="I716" s="10"/>
      <c r="J716" s="10"/>
      <c r="K716" s="11"/>
      <c r="L716" s="10"/>
      <c r="M716" s="10"/>
      <c r="N716" s="10"/>
      <c r="O716" s="10"/>
      <c r="P716" s="10"/>
      <c r="Q716" s="10"/>
      <c r="R716" s="10"/>
      <c r="S716" s="10"/>
      <c r="T716" s="10"/>
      <c r="U716" s="10"/>
      <c r="V716" s="10"/>
      <c r="W716" s="10"/>
      <c r="X716" s="10"/>
      <c r="Y716" s="10"/>
      <c r="Z716" s="10"/>
    </row>
    <row r="717" spans="1:26" ht="12.75" customHeight="1" x14ac:dyDescent="0.2">
      <c r="A717" s="49"/>
      <c r="B717" s="13"/>
      <c r="C717" s="10"/>
      <c r="D717" s="10"/>
      <c r="E717" s="10"/>
      <c r="F717" s="10"/>
      <c r="G717" s="10"/>
      <c r="H717" s="10"/>
      <c r="I717" s="10"/>
      <c r="J717" s="10"/>
      <c r="K717" s="11"/>
      <c r="L717" s="10"/>
      <c r="M717" s="10"/>
      <c r="N717" s="10"/>
      <c r="O717" s="10"/>
      <c r="P717" s="10"/>
      <c r="Q717" s="10"/>
      <c r="R717" s="10"/>
      <c r="S717" s="10"/>
      <c r="T717" s="10"/>
      <c r="U717" s="10"/>
      <c r="V717" s="10"/>
      <c r="W717" s="10"/>
      <c r="X717" s="10"/>
      <c r="Y717" s="10"/>
      <c r="Z717" s="10"/>
    </row>
    <row r="718" spans="1:26" ht="12.75" customHeight="1" x14ac:dyDescent="0.2">
      <c r="A718" s="49"/>
      <c r="B718" s="13"/>
      <c r="C718" s="10"/>
      <c r="D718" s="10"/>
      <c r="E718" s="10"/>
      <c r="F718" s="10"/>
      <c r="G718" s="10"/>
      <c r="H718" s="10"/>
      <c r="I718" s="10"/>
      <c r="J718" s="10"/>
      <c r="K718" s="11"/>
      <c r="L718" s="10"/>
      <c r="M718" s="10"/>
      <c r="N718" s="10"/>
      <c r="O718" s="10"/>
      <c r="P718" s="10"/>
      <c r="Q718" s="10"/>
      <c r="R718" s="10"/>
      <c r="S718" s="10"/>
      <c r="T718" s="10"/>
      <c r="U718" s="10"/>
      <c r="V718" s="10"/>
      <c r="W718" s="10"/>
      <c r="X718" s="10"/>
      <c r="Y718" s="10"/>
      <c r="Z718" s="10"/>
    </row>
    <row r="719" spans="1:26" ht="12.75" customHeight="1" x14ac:dyDescent="0.2">
      <c r="A719" s="49"/>
      <c r="B719" s="13"/>
      <c r="C719" s="10"/>
      <c r="D719" s="10"/>
      <c r="E719" s="10"/>
      <c r="F719" s="10"/>
      <c r="G719" s="10"/>
      <c r="H719" s="10"/>
      <c r="I719" s="10"/>
      <c r="J719" s="10"/>
      <c r="K719" s="11"/>
      <c r="L719" s="10"/>
      <c r="M719" s="10"/>
      <c r="N719" s="10"/>
      <c r="O719" s="10"/>
      <c r="P719" s="10"/>
      <c r="Q719" s="10"/>
      <c r="R719" s="10"/>
      <c r="S719" s="10"/>
      <c r="T719" s="10"/>
      <c r="U719" s="10"/>
      <c r="V719" s="10"/>
      <c r="W719" s="10"/>
      <c r="X719" s="10"/>
      <c r="Y719" s="10"/>
      <c r="Z719" s="10"/>
    </row>
    <row r="720" spans="1:26" ht="12.75" customHeight="1" x14ac:dyDescent="0.2">
      <c r="A720" s="49"/>
      <c r="B720" s="13"/>
      <c r="C720" s="10"/>
      <c r="D720" s="10"/>
      <c r="E720" s="10"/>
      <c r="F720" s="10"/>
      <c r="G720" s="10"/>
      <c r="H720" s="10"/>
      <c r="I720" s="10"/>
      <c r="J720" s="10"/>
      <c r="K720" s="11"/>
      <c r="L720" s="10"/>
      <c r="M720" s="10"/>
      <c r="N720" s="10"/>
      <c r="O720" s="10"/>
      <c r="P720" s="10"/>
      <c r="Q720" s="10"/>
      <c r="R720" s="10"/>
      <c r="S720" s="10"/>
      <c r="T720" s="10"/>
      <c r="U720" s="10"/>
      <c r="V720" s="10"/>
      <c r="W720" s="10"/>
      <c r="X720" s="10"/>
      <c r="Y720" s="10"/>
      <c r="Z720" s="10"/>
    </row>
    <row r="721" spans="1:26" ht="12.75" customHeight="1" x14ac:dyDescent="0.2">
      <c r="A721" s="49"/>
      <c r="B721" s="13"/>
      <c r="C721" s="10"/>
      <c r="D721" s="10"/>
      <c r="E721" s="10"/>
      <c r="F721" s="10"/>
      <c r="G721" s="10"/>
      <c r="H721" s="10"/>
      <c r="I721" s="10"/>
      <c r="J721" s="10"/>
      <c r="K721" s="11"/>
      <c r="L721" s="10"/>
      <c r="M721" s="10"/>
      <c r="N721" s="10"/>
      <c r="O721" s="10"/>
      <c r="P721" s="10"/>
      <c r="Q721" s="10"/>
      <c r="R721" s="10"/>
      <c r="S721" s="10"/>
      <c r="T721" s="10"/>
      <c r="U721" s="10"/>
      <c r="V721" s="10"/>
      <c r="W721" s="10"/>
      <c r="X721" s="10"/>
      <c r="Y721" s="10"/>
      <c r="Z721" s="10"/>
    </row>
    <row r="722" spans="1:26" ht="12.75" customHeight="1" x14ac:dyDescent="0.2">
      <c r="A722" s="49"/>
      <c r="B722" s="13"/>
      <c r="C722" s="10"/>
      <c r="D722" s="10"/>
      <c r="E722" s="10"/>
      <c r="F722" s="10"/>
      <c r="G722" s="10"/>
      <c r="H722" s="10"/>
      <c r="I722" s="10"/>
      <c r="J722" s="10"/>
      <c r="K722" s="11"/>
      <c r="L722" s="10"/>
      <c r="M722" s="10"/>
      <c r="N722" s="10"/>
      <c r="O722" s="10"/>
      <c r="P722" s="10"/>
      <c r="Q722" s="10"/>
      <c r="R722" s="10"/>
      <c r="S722" s="10"/>
      <c r="T722" s="10"/>
      <c r="U722" s="10"/>
      <c r="V722" s="10"/>
      <c r="W722" s="10"/>
      <c r="X722" s="10"/>
      <c r="Y722" s="10"/>
      <c r="Z722" s="10"/>
    </row>
    <row r="723" spans="1:26" ht="12.75" customHeight="1" x14ac:dyDescent="0.2">
      <c r="A723" s="49"/>
      <c r="B723" s="13"/>
      <c r="C723" s="10"/>
      <c r="D723" s="10"/>
      <c r="E723" s="10"/>
      <c r="F723" s="10"/>
      <c r="G723" s="10"/>
      <c r="H723" s="10"/>
      <c r="I723" s="10"/>
      <c r="J723" s="10"/>
      <c r="K723" s="11"/>
      <c r="L723" s="10"/>
      <c r="M723" s="10"/>
      <c r="N723" s="10"/>
      <c r="O723" s="10"/>
      <c r="P723" s="10"/>
      <c r="Q723" s="10"/>
      <c r="R723" s="10"/>
      <c r="S723" s="10"/>
      <c r="T723" s="10"/>
      <c r="U723" s="10"/>
      <c r="V723" s="10"/>
      <c r="W723" s="10"/>
      <c r="X723" s="10"/>
      <c r="Y723" s="10"/>
      <c r="Z723" s="10"/>
    </row>
    <row r="724" spans="1:26" ht="12.75" customHeight="1" x14ac:dyDescent="0.2">
      <c r="A724" s="49"/>
      <c r="B724" s="13"/>
      <c r="C724" s="10"/>
      <c r="D724" s="10"/>
      <c r="E724" s="10"/>
      <c r="F724" s="10"/>
      <c r="G724" s="10"/>
      <c r="H724" s="10"/>
      <c r="I724" s="10"/>
      <c r="J724" s="10"/>
      <c r="K724" s="11"/>
      <c r="L724" s="10"/>
      <c r="M724" s="10"/>
      <c r="N724" s="10"/>
      <c r="O724" s="10"/>
      <c r="P724" s="10"/>
      <c r="Q724" s="10"/>
      <c r="R724" s="10"/>
      <c r="S724" s="10"/>
      <c r="T724" s="10"/>
      <c r="U724" s="10"/>
      <c r="V724" s="10"/>
      <c r="W724" s="10"/>
      <c r="X724" s="10"/>
      <c r="Y724" s="10"/>
      <c r="Z724" s="10"/>
    </row>
    <row r="725" spans="1:26" ht="12.75" customHeight="1" x14ac:dyDescent="0.2">
      <c r="A725" s="49"/>
      <c r="B725" s="13"/>
      <c r="C725" s="10"/>
      <c r="D725" s="10"/>
      <c r="E725" s="10"/>
      <c r="F725" s="10"/>
      <c r="G725" s="10"/>
      <c r="H725" s="10"/>
      <c r="I725" s="10"/>
      <c r="J725" s="10"/>
      <c r="K725" s="11"/>
      <c r="L725" s="10"/>
      <c r="M725" s="10"/>
      <c r="N725" s="10"/>
      <c r="O725" s="10"/>
      <c r="P725" s="10"/>
      <c r="Q725" s="10"/>
      <c r="R725" s="10"/>
      <c r="S725" s="10"/>
      <c r="T725" s="10"/>
      <c r="U725" s="10"/>
      <c r="V725" s="10"/>
      <c r="W725" s="10"/>
      <c r="X725" s="10"/>
      <c r="Y725" s="10"/>
      <c r="Z725" s="10"/>
    </row>
    <row r="726" spans="1:26" ht="12.75" customHeight="1" x14ac:dyDescent="0.2">
      <c r="A726" s="49"/>
      <c r="B726" s="13"/>
      <c r="C726" s="10"/>
      <c r="D726" s="10"/>
      <c r="E726" s="10"/>
      <c r="F726" s="10"/>
      <c r="G726" s="10"/>
      <c r="H726" s="10"/>
      <c r="I726" s="10"/>
      <c r="J726" s="10"/>
      <c r="K726" s="11"/>
      <c r="L726" s="10"/>
      <c r="M726" s="10"/>
      <c r="N726" s="10"/>
      <c r="O726" s="10"/>
      <c r="P726" s="10"/>
      <c r="Q726" s="10"/>
      <c r="R726" s="10"/>
      <c r="S726" s="10"/>
      <c r="T726" s="10"/>
      <c r="U726" s="10"/>
      <c r="V726" s="10"/>
      <c r="W726" s="10"/>
      <c r="X726" s="10"/>
      <c r="Y726" s="10"/>
      <c r="Z726" s="10"/>
    </row>
    <row r="727" spans="1:26" ht="12.75" customHeight="1" x14ac:dyDescent="0.2">
      <c r="A727" s="49"/>
      <c r="B727" s="13"/>
      <c r="C727" s="10"/>
      <c r="D727" s="10"/>
      <c r="E727" s="10"/>
      <c r="F727" s="10"/>
      <c r="G727" s="10"/>
      <c r="H727" s="10"/>
      <c r="I727" s="10"/>
      <c r="J727" s="10"/>
      <c r="K727" s="11"/>
      <c r="L727" s="10"/>
      <c r="M727" s="10"/>
      <c r="N727" s="10"/>
      <c r="O727" s="10"/>
      <c r="P727" s="10"/>
      <c r="Q727" s="10"/>
      <c r="R727" s="10"/>
      <c r="S727" s="10"/>
      <c r="T727" s="10"/>
      <c r="U727" s="10"/>
      <c r="V727" s="10"/>
      <c r="W727" s="10"/>
      <c r="X727" s="10"/>
      <c r="Y727" s="10"/>
      <c r="Z727" s="10"/>
    </row>
    <row r="728" spans="1:26" ht="12.75" customHeight="1" x14ac:dyDescent="0.2">
      <c r="A728" s="49"/>
      <c r="B728" s="13"/>
      <c r="C728" s="10"/>
      <c r="D728" s="10"/>
      <c r="E728" s="10"/>
      <c r="F728" s="10"/>
      <c r="G728" s="10"/>
      <c r="H728" s="10"/>
      <c r="I728" s="10"/>
      <c r="J728" s="10"/>
      <c r="K728" s="11"/>
      <c r="L728" s="10"/>
      <c r="M728" s="10"/>
      <c r="N728" s="10"/>
      <c r="O728" s="10"/>
      <c r="P728" s="10"/>
      <c r="Q728" s="10"/>
      <c r="R728" s="10"/>
      <c r="S728" s="10"/>
      <c r="T728" s="10"/>
      <c r="U728" s="10"/>
      <c r="V728" s="10"/>
      <c r="W728" s="10"/>
      <c r="X728" s="10"/>
      <c r="Y728" s="10"/>
      <c r="Z728" s="10"/>
    </row>
    <row r="729" spans="1:26" ht="12.75" customHeight="1" x14ac:dyDescent="0.2">
      <c r="A729" s="49"/>
      <c r="B729" s="13"/>
      <c r="C729" s="10"/>
      <c r="D729" s="10"/>
      <c r="E729" s="10"/>
      <c r="F729" s="10"/>
      <c r="G729" s="10"/>
      <c r="H729" s="10"/>
      <c r="I729" s="10"/>
      <c r="J729" s="10"/>
      <c r="K729" s="11"/>
      <c r="L729" s="10"/>
      <c r="M729" s="10"/>
      <c r="N729" s="10"/>
      <c r="O729" s="10"/>
      <c r="P729" s="10"/>
      <c r="Q729" s="10"/>
      <c r="R729" s="10"/>
      <c r="S729" s="10"/>
      <c r="T729" s="10"/>
      <c r="U729" s="10"/>
      <c r="V729" s="10"/>
      <c r="W729" s="10"/>
      <c r="X729" s="10"/>
      <c r="Y729" s="10"/>
      <c r="Z729" s="10"/>
    </row>
    <row r="730" spans="1:26" ht="12.75" customHeight="1" x14ac:dyDescent="0.2">
      <c r="A730" s="49"/>
      <c r="B730" s="13"/>
      <c r="C730" s="10"/>
      <c r="D730" s="10"/>
      <c r="E730" s="10"/>
      <c r="F730" s="10"/>
      <c r="G730" s="10"/>
      <c r="H730" s="10"/>
      <c r="I730" s="10"/>
      <c r="J730" s="10"/>
      <c r="K730" s="11"/>
      <c r="L730" s="10"/>
      <c r="M730" s="10"/>
      <c r="N730" s="10"/>
      <c r="O730" s="10"/>
      <c r="P730" s="10"/>
      <c r="Q730" s="10"/>
      <c r="R730" s="10"/>
      <c r="S730" s="10"/>
      <c r="T730" s="10"/>
      <c r="U730" s="10"/>
      <c r="V730" s="10"/>
      <c r="W730" s="10"/>
      <c r="X730" s="10"/>
      <c r="Y730" s="10"/>
      <c r="Z730" s="10"/>
    </row>
    <row r="731" spans="1:26" ht="12.75" customHeight="1" x14ac:dyDescent="0.2">
      <c r="A731" s="49"/>
      <c r="B731" s="13"/>
      <c r="C731" s="10"/>
      <c r="D731" s="10"/>
      <c r="E731" s="10"/>
      <c r="F731" s="10"/>
      <c r="G731" s="10"/>
      <c r="H731" s="10"/>
      <c r="I731" s="10"/>
      <c r="J731" s="10"/>
      <c r="K731" s="11"/>
      <c r="L731" s="10"/>
      <c r="M731" s="10"/>
      <c r="N731" s="10"/>
      <c r="O731" s="10"/>
      <c r="P731" s="10"/>
      <c r="Q731" s="10"/>
      <c r="R731" s="10"/>
      <c r="S731" s="10"/>
      <c r="T731" s="10"/>
      <c r="U731" s="10"/>
      <c r="V731" s="10"/>
      <c r="W731" s="10"/>
      <c r="X731" s="10"/>
      <c r="Y731" s="10"/>
      <c r="Z731" s="10"/>
    </row>
    <row r="732" spans="1:26" ht="12.75" customHeight="1" x14ac:dyDescent="0.2">
      <c r="A732" s="49"/>
      <c r="B732" s="13"/>
      <c r="C732" s="10"/>
      <c r="D732" s="10"/>
      <c r="E732" s="10"/>
      <c r="F732" s="10"/>
      <c r="G732" s="10"/>
      <c r="H732" s="10"/>
      <c r="I732" s="10"/>
      <c r="J732" s="10"/>
      <c r="K732" s="11"/>
      <c r="L732" s="10"/>
      <c r="M732" s="10"/>
      <c r="N732" s="10"/>
      <c r="O732" s="10"/>
      <c r="P732" s="10"/>
      <c r="Q732" s="10"/>
      <c r="R732" s="10"/>
      <c r="S732" s="10"/>
      <c r="T732" s="10"/>
      <c r="U732" s="10"/>
      <c r="V732" s="10"/>
      <c r="W732" s="10"/>
      <c r="X732" s="10"/>
      <c r="Y732" s="10"/>
      <c r="Z732" s="10"/>
    </row>
    <row r="733" spans="1:26" ht="12.75" customHeight="1" x14ac:dyDescent="0.2">
      <c r="A733" s="49"/>
      <c r="B733" s="13"/>
      <c r="C733" s="10"/>
      <c r="D733" s="10"/>
      <c r="E733" s="10"/>
      <c r="F733" s="10"/>
      <c r="G733" s="10"/>
      <c r="H733" s="10"/>
      <c r="I733" s="10"/>
      <c r="J733" s="10"/>
      <c r="K733" s="11"/>
      <c r="L733" s="10"/>
      <c r="M733" s="10"/>
      <c r="N733" s="10"/>
      <c r="O733" s="10"/>
      <c r="P733" s="10"/>
      <c r="Q733" s="10"/>
      <c r="R733" s="10"/>
      <c r="S733" s="10"/>
      <c r="T733" s="10"/>
      <c r="U733" s="10"/>
      <c r="V733" s="10"/>
      <c r="W733" s="10"/>
      <c r="X733" s="10"/>
      <c r="Y733" s="10"/>
      <c r="Z733" s="10"/>
    </row>
    <row r="734" spans="1:26" ht="12.75" customHeight="1" x14ac:dyDescent="0.2">
      <c r="A734" s="49"/>
      <c r="B734" s="13"/>
      <c r="C734" s="10"/>
      <c r="D734" s="10"/>
      <c r="E734" s="10"/>
      <c r="F734" s="10"/>
      <c r="G734" s="10"/>
      <c r="H734" s="10"/>
      <c r="I734" s="10"/>
      <c r="J734" s="10"/>
      <c r="K734" s="11"/>
      <c r="L734" s="10"/>
      <c r="M734" s="10"/>
      <c r="N734" s="10"/>
      <c r="O734" s="10"/>
      <c r="P734" s="10"/>
      <c r="Q734" s="10"/>
      <c r="R734" s="10"/>
      <c r="S734" s="10"/>
      <c r="T734" s="10"/>
      <c r="U734" s="10"/>
      <c r="V734" s="10"/>
      <c r="W734" s="10"/>
      <c r="X734" s="10"/>
      <c r="Y734" s="10"/>
      <c r="Z734" s="10"/>
    </row>
    <row r="735" spans="1:26" ht="12.75" customHeight="1" x14ac:dyDescent="0.2">
      <c r="A735" s="49"/>
      <c r="B735" s="13"/>
      <c r="C735" s="10"/>
      <c r="D735" s="10"/>
      <c r="E735" s="10"/>
      <c r="F735" s="10"/>
      <c r="G735" s="10"/>
      <c r="H735" s="10"/>
      <c r="I735" s="10"/>
      <c r="J735" s="10"/>
      <c r="K735" s="11"/>
      <c r="L735" s="10"/>
      <c r="M735" s="10"/>
      <c r="N735" s="10"/>
      <c r="O735" s="10"/>
      <c r="P735" s="10"/>
      <c r="Q735" s="10"/>
      <c r="R735" s="10"/>
      <c r="S735" s="10"/>
      <c r="T735" s="10"/>
      <c r="U735" s="10"/>
      <c r="V735" s="10"/>
      <c r="W735" s="10"/>
      <c r="X735" s="10"/>
      <c r="Y735" s="10"/>
      <c r="Z735" s="10"/>
    </row>
    <row r="736" spans="1:26" ht="12.75" customHeight="1" x14ac:dyDescent="0.2">
      <c r="A736" s="49"/>
      <c r="B736" s="13"/>
      <c r="C736" s="10"/>
      <c r="D736" s="10"/>
      <c r="E736" s="10"/>
      <c r="F736" s="10"/>
      <c r="G736" s="10"/>
      <c r="H736" s="10"/>
      <c r="I736" s="10"/>
      <c r="J736" s="10"/>
      <c r="K736" s="11"/>
      <c r="L736" s="10"/>
      <c r="M736" s="10"/>
      <c r="N736" s="10"/>
      <c r="O736" s="10"/>
      <c r="P736" s="10"/>
      <c r="Q736" s="10"/>
      <c r="R736" s="10"/>
      <c r="S736" s="10"/>
      <c r="T736" s="10"/>
      <c r="U736" s="10"/>
      <c r="V736" s="10"/>
      <c r="W736" s="10"/>
      <c r="X736" s="10"/>
      <c r="Y736" s="10"/>
      <c r="Z736" s="10"/>
    </row>
    <row r="737" spans="1:26" ht="12.75" customHeight="1" x14ac:dyDescent="0.2">
      <c r="A737" s="49"/>
      <c r="B737" s="13"/>
      <c r="C737" s="10"/>
      <c r="D737" s="10"/>
      <c r="E737" s="10"/>
      <c r="F737" s="10"/>
      <c r="G737" s="10"/>
      <c r="H737" s="10"/>
      <c r="I737" s="10"/>
      <c r="J737" s="10"/>
      <c r="K737" s="11"/>
      <c r="L737" s="10"/>
      <c r="M737" s="10"/>
      <c r="N737" s="10"/>
      <c r="O737" s="10"/>
      <c r="P737" s="10"/>
      <c r="Q737" s="10"/>
      <c r="R737" s="10"/>
      <c r="S737" s="10"/>
      <c r="T737" s="10"/>
      <c r="U737" s="10"/>
      <c r="V737" s="10"/>
      <c r="W737" s="10"/>
      <c r="X737" s="10"/>
      <c r="Y737" s="10"/>
      <c r="Z737" s="10"/>
    </row>
    <row r="738" spans="1:26" ht="12.75" customHeight="1" x14ac:dyDescent="0.2">
      <c r="A738" s="49"/>
      <c r="B738" s="13"/>
      <c r="C738" s="10"/>
      <c r="D738" s="10"/>
      <c r="E738" s="10"/>
      <c r="F738" s="10"/>
      <c r="G738" s="10"/>
      <c r="H738" s="10"/>
      <c r="I738" s="10"/>
      <c r="J738" s="10"/>
      <c r="K738" s="11"/>
      <c r="L738" s="10"/>
      <c r="M738" s="10"/>
      <c r="N738" s="10"/>
      <c r="O738" s="10"/>
      <c r="P738" s="10"/>
      <c r="Q738" s="10"/>
      <c r="R738" s="10"/>
      <c r="S738" s="10"/>
      <c r="T738" s="10"/>
      <c r="U738" s="10"/>
      <c r="V738" s="10"/>
      <c r="W738" s="10"/>
      <c r="X738" s="10"/>
      <c r="Y738" s="10"/>
      <c r="Z738" s="10"/>
    </row>
    <row r="739" spans="1:26" ht="12.75" customHeight="1" x14ac:dyDescent="0.2">
      <c r="A739" s="49"/>
      <c r="B739" s="13"/>
      <c r="C739" s="10"/>
      <c r="D739" s="10"/>
      <c r="E739" s="10"/>
      <c r="F739" s="10"/>
      <c r="G739" s="10"/>
      <c r="H739" s="10"/>
      <c r="I739" s="10"/>
      <c r="J739" s="10"/>
      <c r="K739" s="11"/>
      <c r="L739" s="10"/>
      <c r="M739" s="10"/>
      <c r="N739" s="10"/>
      <c r="O739" s="10"/>
      <c r="P739" s="10"/>
      <c r="Q739" s="10"/>
      <c r="R739" s="10"/>
      <c r="S739" s="10"/>
      <c r="T739" s="10"/>
      <c r="U739" s="10"/>
      <c r="V739" s="10"/>
      <c r="W739" s="10"/>
      <c r="X739" s="10"/>
      <c r="Y739" s="10"/>
      <c r="Z739" s="10"/>
    </row>
    <row r="740" spans="1:26" ht="12.75" customHeight="1" x14ac:dyDescent="0.2">
      <c r="A740" s="49"/>
      <c r="B740" s="13"/>
      <c r="C740" s="10"/>
      <c r="D740" s="10"/>
      <c r="E740" s="10"/>
      <c r="F740" s="10"/>
      <c r="G740" s="10"/>
      <c r="H740" s="10"/>
      <c r="I740" s="10"/>
      <c r="J740" s="10"/>
      <c r="K740" s="11"/>
      <c r="L740" s="10"/>
      <c r="M740" s="10"/>
      <c r="N740" s="10"/>
      <c r="O740" s="10"/>
      <c r="P740" s="10"/>
      <c r="Q740" s="10"/>
      <c r="R740" s="10"/>
      <c r="S740" s="10"/>
      <c r="T740" s="10"/>
      <c r="U740" s="10"/>
      <c r="V740" s="10"/>
      <c r="W740" s="10"/>
      <c r="X740" s="10"/>
      <c r="Y740" s="10"/>
      <c r="Z740" s="10"/>
    </row>
    <row r="741" spans="1:26" ht="12.75" customHeight="1" x14ac:dyDescent="0.2">
      <c r="A741" s="49"/>
      <c r="B741" s="13"/>
      <c r="C741" s="10"/>
      <c r="D741" s="10"/>
      <c r="E741" s="10"/>
      <c r="F741" s="10"/>
      <c r="G741" s="10"/>
      <c r="H741" s="10"/>
      <c r="I741" s="10"/>
      <c r="J741" s="10"/>
      <c r="K741" s="11"/>
      <c r="L741" s="10"/>
      <c r="M741" s="10"/>
      <c r="N741" s="10"/>
      <c r="O741" s="10"/>
      <c r="P741" s="10"/>
      <c r="Q741" s="10"/>
      <c r="R741" s="10"/>
      <c r="S741" s="10"/>
      <c r="T741" s="10"/>
      <c r="U741" s="10"/>
      <c r="V741" s="10"/>
      <c r="W741" s="10"/>
      <c r="X741" s="10"/>
      <c r="Y741" s="10"/>
      <c r="Z741" s="10"/>
    </row>
    <row r="742" spans="1:26" ht="12.75" customHeight="1" x14ac:dyDescent="0.2">
      <c r="A742" s="49"/>
      <c r="B742" s="13"/>
      <c r="C742" s="10"/>
      <c r="D742" s="10"/>
      <c r="E742" s="10"/>
      <c r="F742" s="10"/>
      <c r="G742" s="10"/>
      <c r="H742" s="10"/>
      <c r="I742" s="10"/>
      <c r="J742" s="10"/>
      <c r="K742" s="11"/>
      <c r="L742" s="10"/>
      <c r="M742" s="10"/>
      <c r="N742" s="10"/>
      <c r="O742" s="10"/>
      <c r="P742" s="10"/>
      <c r="Q742" s="10"/>
      <c r="R742" s="10"/>
      <c r="S742" s="10"/>
      <c r="T742" s="10"/>
      <c r="U742" s="10"/>
      <c r="V742" s="10"/>
      <c r="W742" s="10"/>
      <c r="X742" s="10"/>
      <c r="Y742" s="10"/>
      <c r="Z742" s="10"/>
    </row>
    <row r="743" spans="1:26" ht="12.75" customHeight="1" x14ac:dyDescent="0.2">
      <c r="A743" s="49"/>
      <c r="B743" s="13"/>
      <c r="C743" s="10"/>
      <c r="D743" s="10"/>
      <c r="E743" s="10"/>
      <c r="F743" s="10"/>
      <c r="G743" s="10"/>
      <c r="H743" s="10"/>
      <c r="I743" s="10"/>
      <c r="J743" s="10"/>
      <c r="K743" s="11"/>
      <c r="L743" s="10"/>
      <c r="M743" s="10"/>
      <c r="N743" s="10"/>
      <c r="O743" s="10"/>
      <c r="P743" s="10"/>
      <c r="Q743" s="10"/>
      <c r="R743" s="10"/>
      <c r="S743" s="10"/>
      <c r="T743" s="10"/>
      <c r="U743" s="10"/>
      <c r="V743" s="10"/>
      <c r="W743" s="10"/>
      <c r="X743" s="10"/>
      <c r="Y743" s="10"/>
      <c r="Z743" s="10"/>
    </row>
    <row r="744" spans="1:26" ht="12.75" customHeight="1" x14ac:dyDescent="0.2">
      <c r="A744" s="49"/>
      <c r="B744" s="13"/>
      <c r="C744" s="10"/>
      <c r="D744" s="10"/>
      <c r="E744" s="10"/>
      <c r="F744" s="10"/>
      <c r="G744" s="10"/>
      <c r="H744" s="10"/>
      <c r="I744" s="10"/>
      <c r="J744" s="10"/>
      <c r="K744" s="11"/>
      <c r="L744" s="10"/>
      <c r="M744" s="10"/>
      <c r="N744" s="10"/>
      <c r="O744" s="10"/>
      <c r="P744" s="10"/>
      <c r="Q744" s="10"/>
      <c r="R744" s="10"/>
      <c r="S744" s="10"/>
      <c r="T744" s="10"/>
      <c r="U744" s="10"/>
      <c r="V744" s="10"/>
      <c r="W744" s="10"/>
      <c r="X744" s="10"/>
      <c r="Y744" s="10"/>
      <c r="Z744" s="10"/>
    </row>
    <row r="745" spans="1:26" ht="12.75" customHeight="1" x14ac:dyDescent="0.2">
      <c r="A745" s="49"/>
      <c r="B745" s="13"/>
      <c r="C745" s="10"/>
      <c r="D745" s="10"/>
      <c r="E745" s="10"/>
      <c r="F745" s="10"/>
      <c r="G745" s="10"/>
      <c r="H745" s="10"/>
      <c r="I745" s="10"/>
      <c r="J745" s="10"/>
      <c r="K745" s="11"/>
      <c r="L745" s="10"/>
      <c r="M745" s="10"/>
      <c r="N745" s="10"/>
      <c r="O745" s="10"/>
      <c r="P745" s="10"/>
      <c r="Q745" s="10"/>
      <c r="R745" s="10"/>
      <c r="S745" s="10"/>
      <c r="T745" s="10"/>
      <c r="U745" s="10"/>
      <c r="V745" s="10"/>
      <c r="W745" s="10"/>
      <c r="X745" s="10"/>
      <c r="Y745" s="10"/>
      <c r="Z745" s="10"/>
    </row>
    <row r="746" spans="1:26" ht="12.75" customHeight="1" x14ac:dyDescent="0.2">
      <c r="A746" s="49"/>
      <c r="B746" s="13"/>
      <c r="C746" s="10"/>
      <c r="D746" s="10"/>
      <c r="E746" s="10"/>
      <c r="F746" s="10"/>
      <c r="G746" s="10"/>
      <c r="H746" s="10"/>
      <c r="I746" s="10"/>
      <c r="J746" s="10"/>
      <c r="K746" s="11"/>
      <c r="L746" s="10"/>
      <c r="M746" s="10"/>
      <c r="N746" s="10"/>
      <c r="O746" s="10"/>
      <c r="P746" s="10"/>
      <c r="Q746" s="10"/>
      <c r="R746" s="10"/>
      <c r="S746" s="10"/>
      <c r="T746" s="10"/>
      <c r="U746" s="10"/>
      <c r="V746" s="10"/>
      <c r="W746" s="10"/>
      <c r="X746" s="10"/>
      <c r="Y746" s="10"/>
      <c r="Z746" s="10"/>
    </row>
    <row r="747" spans="1:26" ht="12.75" customHeight="1" x14ac:dyDescent="0.2">
      <c r="A747" s="49"/>
      <c r="B747" s="13"/>
      <c r="C747" s="10"/>
      <c r="D747" s="10"/>
      <c r="E747" s="10"/>
      <c r="F747" s="10"/>
      <c r="G747" s="10"/>
      <c r="H747" s="10"/>
      <c r="I747" s="10"/>
      <c r="J747" s="10"/>
      <c r="K747" s="11"/>
      <c r="L747" s="10"/>
      <c r="M747" s="10"/>
      <c r="N747" s="10"/>
      <c r="O747" s="10"/>
      <c r="P747" s="10"/>
      <c r="Q747" s="10"/>
      <c r="R747" s="10"/>
      <c r="S747" s="10"/>
      <c r="T747" s="10"/>
      <c r="U747" s="10"/>
      <c r="V747" s="10"/>
      <c r="W747" s="10"/>
      <c r="X747" s="10"/>
      <c r="Y747" s="10"/>
      <c r="Z747" s="10"/>
    </row>
    <row r="748" spans="1:26" ht="12.75" customHeight="1" x14ac:dyDescent="0.2">
      <c r="A748" s="49"/>
      <c r="B748" s="13"/>
      <c r="C748" s="10"/>
      <c r="D748" s="10"/>
      <c r="E748" s="10"/>
      <c r="F748" s="10"/>
      <c r="G748" s="10"/>
      <c r="H748" s="10"/>
      <c r="I748" s="10"/>
      <c r="J748" s="10"/>
      <c r="K748" s="11"/>
      <c r="L748" s="10"/>
      <c r="M748" s="10"/>
      <c r="N748" s="10"/>
      <c r="O748" s="10"/>
      <c r="P748" s="10"/>
      <c r="Q748" s="10"/>
      <c r="R748" s="10"/>
      <c r="S748" s="10"/>
      <c r="T748" s="10"/>
      <c r="U748" s="10"/>
      <c r="V748" s="10"/>
      <c r="W748" s="10"/>
      <c r="X748" s="10"/>
      <c r="Y748" s="10"/>
      <c r="Z748" s="10"/>
    </row>
    <row r="749" spans="1:26" ht="12.75" customHeight="1" x14ac:dyDescent="0.2">
      <c r="A749" s="49"/>
      <c r="B749" s="13"/>
      <c r="C749" s="10"/>
      <c r="D749" s="10"/>
      <c r="E749" s="10"/>
      <c r="F749" s="10"/>
      <c r="G749" s="10"/>
      <c r="H749" s="10"/>
      <c r="I749" s="10"/>
      <c r="J749" s="10"/>
      <c r="K749" s="11"/>
      <c r="L749" s="10"/>
      <c r="M749" s="10"/>
      <c r="N749" s="10"/>
      <c r="O749" s="10"/>
      <c r="P749" s="10"/>
      <c r="Q749" s="10"/>
      <c r="R749" s="10"/>
      <c r="S749" s="10"/>
      <c r="T749" s="10"/>
      <c r="U749" s="10"/>
      <c r="V749" s="10"/>
      <c r="W749" s="10"/>
      <c r="X749" s="10"/>
      <c r="Y749" s="10"/>
      <c r="Z749" s="10"/>
    </row>
    <row r="750" spans="1:26" ht="12.75" customHeight="1" x14ac:dyDescent="0.2">
      <c r="A750" s="49"/>
      <c r="B750" s="13"/>
      <c r="C750" s="10"/>
      <c r="D750" s="10"/>
      <c r="E750" s="10"/>
      <c r="F750" s="10"/>
      <c r="G750" s="10"/>
      <c r="H750" s="10"/>
      <c r="I750" s="10"/>
      <c r="J750" s="10"/>
      <c r="K750" s="11"/>
      <c r="L750" s="10"/>
      <c r="M750" s="10"/>
      <c r="N750" s="10"/>
      <c r="O750" s="10"/>
      <c r="P750" s="10"/>
      <c r="Q750" s="10"/>
      <c r="R750" s="10"/>
      <c r="S750" s="10"/>
      <c r="T750" s="10"/>
      <c r="U750" s="10"/>
      <c r="V750" s="10"/>
      <c r="W750" s="10"/>
      <c r="X750" s="10"/>
      <c r="Y750" s="10"/>
      <c r="Z750" s="10"/>
    </row>
    <row r="751" spans="1:26" ht="12.75" customHeight="1" x14ac:dyDescent="0.2">
      <c r="A751" s="49"/>
      <c r="B751" s="13"/>
      <c r="C751" s="10"/>
      <c r="D751" s="10"/>
      <c r="E751" s="10"/>
      <c r="F751" s="10"/>
      <c r="G751" s="10"/>
      <c r="H751" s="10"/>
      <c r="I751" s="10"/>
      <c r="J751" s="10"/>
      <c r="K751" s="11"/>
      <c r="L751" s="10"/>
      <c r="M751" s="10"/>
      <c r="N751" s="10"/>
      <c r="O751" s="10"/>
      <c r="P751" s="10"/>
      <c r="Q751" s="10"/>
      <c r="R751" s="10"/>
      <c r="S751" s="10"/>
      <c r="T751" s="10"/>
      <c r="U751" s="10"/>
      <c r="V751" s="10"/>
      <c r="W751" s="10"/>
      <c r="X751" s="10"/>
      <c r="Y751" s="10"/>
      <c r="Z751" s="10"/>
    </row>
    <row r="752" spans="1:26" ht="12.75" customHeight="1" x14ac:dyDescent="0.2">
      <c r="A752" s="49"/>
      <c r="B752" s="13"/>
      <c r="C752" s="10"/>
      <c r="D752" s="10"/>
      <c r="E752" s="10"/>
      <c r="F752" s="10"/>
      <c r="G752" s="10"/>
      <c r="H752" s="10"/>
      <c r="I752" s="10"/>
      <c r="J752" s="10"/>
      <c r="K752" s="11"/>
      <c r="L752" s="10"/>
      <c r="M752" s="10"/>
      <c r="N752" s="10"/>
      <c r="O752" s="10"/>
      <c r="P752" s="10"/>
      <c r="Q752" s="10"/>
      <c r="R752" s="10"/>
      <c r="S752" s="10"/>
      <c r="T752" s="10"/>
      <c r="U752" s="10"/>
      <c r="V752" s="10"/>
      <c r="W752" s="10"/>
      <c r="X752" s="10"/>
      <c r="Y752" s="10"/>
      <c r="Z752" s="10"/>
    </row>
    <row r="753" spans="1:26" ht="12.75" customHeight="1" x14ac:dyDescent="0.2">
      <c r="A753" s="49"/>
      <c r="B753" s="13"/>
      <c r="C753" s="10"/>
      <c r="D753" s="10"/>
      <c r="E753" s="10"/>
      <c r="F753" s="10"/>
      <c r="G753" s="10"/>
      <c r="H753" s="10"/>
      <c r="I753" s="10"/>
      <c r="J753" s="10"/>
      <c r="K753" s="11"/>
      <c r="L753" s="10"/>
      <c r="M753" s="10"/>
      <c r="N753" s="10"/>
      <c r="O753" s="10"/>
      <c r="P753" s="10"/>
      <c r="Q753" s="10"/>
      <c r="R753" s="10"/>
      <c r="S753" s="10"/>
      <c r="T753" s="10"/>
      <c r="U753" s="10"/>
      <c r="V753" s="10"/>
      <c r="W753" s="10"/>
      <c r="X753" s="10"/>
      <c r="Y753" s="10"/>
      <c r="Z753" s="10"/>
    </row>
    <row r="754" spans="1:26" ht="12.75" customHeight="1" x14ac:dyDescent="0.2">
      <c r="A754" s="49"/>
      <c r="B754" s="13"/>
      <c r="C754" s="10"/>
      <c r="D754" s="10"/>
      <c r="E754" s="10"/>
      <c r="F754" s="10"/>
      <c r="G754" s="10"/>
      <c r="H754" s="10"/>
      <c r="I754" s="10"/>
      <c r="J754" s="10"/>
      <c r="K754" s="11"/>
      <c r="L754" s="10"/>
      <c r="M754" s="10"/>
      <c r="N754" s="10"/>
      <c r="O754" s="10"/>
      <c r="P754" s="10"/>
      <c r="Q754" s="10"/>
      <c r="R754" s="10"/>
      <c r="S754" s="10"/>
      <c r="T754" s="10"/>
      <c r="U754" s="10"/>
      <c r="V754" s="10"/>
      <c r="W754" s="10"/>
      <c r="X754" s="10"/>
      <c r="Y754" s="10"/>
      <c r="Z754" s="10"/>
    </row>
    <row r="755" spans="1:26" ht="12.75" customHeight="1" x14ac:dyDescent="0.2">
      <c r="A755" s="49"/>
      <c r="B755" s="13"/>
      <c r="C755" s="10"/>
      <c r="D755" s="10"/>
      <c r="E755" s="10"/>
      <c r="F755" s="10"/>
      <c r="G755" s="10"/>
      <c r="H755" s="10"/>
      <c r="I755" s="10"/>
      <c r="J755" s="10"/>
      <c r="K755" s="11"/>
      <c r="L755" s="10"/>
      <c r="M755" s="10"/>
      <c r="N755" s="10"/>
      <c r="O755" s="10"/>
      <c r="P755" s="10"/>
      <c r="Q755" s="10"/>
      <c r="R755" s="10"/>
      <c r="S755" s="10"/>
      <c r="T755" s="10"/>
      <c r="U755" s="10"/>
      <c r="V755" s="10"/>
      <c r="W755" s="10"/>
      <c r="X755" s="10"/>
      <c r="Y755" s="10"/>
      <c r="Z755" s="10"/>
    </row>
    <row r="756" spans="1:26" ht="12.75" customHeight="1" x14ac:dyDescent="0.2">
      <c r="A756" s="49"/>
      <c r="B756" s="13"/>
      <c r="C756" s="10"/>
      <c r="D756" s="10"/>
      <c r="E756" s="10"/>
      <c r="F756" s="10"/>
      <c r="G756" s="10"/>
      <c r="H756" s="10"/>
      <c r="I756" s="10"/>
      <c r="J756" s="10"/>
      <c r="K756" s="11"/>
      <c r="L756" s="10"/>
      <c r="M756" s="10"/>
      <c r="N756" s="10"/>
      <c r="O756" s="10"/>
      <c r="P756" s="10"/>
      <c r="Q756" s="10"/>
      <c r="R756" s="10"/>
      <c r="S756" s="10"/>
      <c r="T756" s="10"/>
      <c r="U756" s="10"/>
      <c r="V756" s="10"/>
      <c r="W756" s="10"/>
      <c r="X756" s="10"/>
      <c r="Y756" s="10"/>
      <c r="Z756" s="10"/>
    </row>
    <row r="757" spans="1:26" ht="12.75" customHeight="1" x14ac:dyDescent="0.2">
      <c r="A757" s="49"/>
      <c r="B757" s="13"/>
      <c r="C757" s="10"/>
      <c r="D757" s="10"/>
      <c r="E757" s="10"/>
      <c r="F757" s="10"/>
      <c r="G757" s="10"/>
      <c r="H757" s="10"/>
      <c r="I757" s="10"/>
      <c r="J757" s="10"/>
      <c r="K757" s="11"/>
      <c r="L757" s="10"/>
      <c r="M757" s="10"/>
      <c r="N757" s="10"/>
      <c r="O757" s="10"/>
      <c r="P757" s="10"/>
      <c r="Q757" s="10"/>
      <c r="R757" s="10"/>
      <c r="S757" s="10"/>
      <c r="T757" s="10"/>
      <c r="U757" s="10"/>
      <c r="V757" s="10"/>
      <c r="W757" s="10"/>
      <c r="X757" s="10"/>
      <c r="Y757" s="10"/>
      <c r="Z757" s="10"/>
    </row>
    <row r="758" spans="1:26" ht="12.75" customHeight="1" x14ac:dyDescent="0.2">
      <c r="A758" s="49"/>
      <c r="B758" s="13"/>
      <c r="C758" s="10"/>
      <c r="D758" s="10"/>
      <c r="E758" s="10"/>
      <c r="F758" s="10"/>
      <c r="G758" s="10"/>
      <c r="H758" s="10"/>
      <c r="I758" s="10"/>
      <c r="J758" s="10"/>
      <c r="K758" s="11"/>
      <c r="L758" s="10"/>
      <c r="M758" s="10"/>
      <c r="N758" s="10"/>
      <c r="O758" s="10"/>
      <c r="P758" s="10"/>
      <c r="Q758" s="10"/>
      <c r="R758" s="10"/>
      <c r="S758" s="10"/>
      <c r="T758" s="10"/>
      <c r="U758" s="10"/>
      <c r="V758" s="10"/>
      <c r="W758" s="10"/>
      <c r="X758" s="10"/>
      <c r="Y758" s="10"/>
      <c r="Z758" s="10"/>
    </row>
    <row r="759" spans="1:26" ht="12.75" customHeight="1" x14ac:dyDescent="0.2">
      <c r="A759" s="49"/>
      <c r="B759" s="13"/>
      <c r="C759" s="10"/>
      <c r="D759" s="10"/>
      <c r="E759" s="10"/>
      <c r="F759" s="10"/>
      <c r="G759" s="10"/>
      <c r="H759" s="10"/>
      <c r="I759" s="10"/>
      <c r="J759" s="10"/>
      <c r="K759" s="11"/>
      <c r="L759" s="10"/>
      <c r="M759" s="10"/>
      <c r="N759" s="10"/>
      <c r="O759" s="10"/>
      <c r="P759" s="10"/>
      <c r="Q759" s="10"/>
      <c r="R759" s="10"/>
      <c r="S759" s="10"/>
      <c r="T759" s="10"/>
      <c r="U759" s="10"/>
      <c r="V759" s="10"/>
      <c r="W759" s="10"/>
      <c r="X759" s="10"/>
      <c r="Y759" s="10"/>
      <c r="Z759" s="10"/>
    </row>
    <row r="760" spans="1:26" ht="12.75" customHeight="1" x14ac:dyDescent="0.2">
      <c r="A760" s="49"/>
      <c r="B760" s="13"/>
      <c r="C760" s="10"/>
      <c r="D760" s="10"/>
      <c r="E760" s="10"/>
      <c r="F760" s="10"/>
      <c r="G760" s="10"/>
      <c r="H760" s="10"/>
      <c r="I760" s="10"/>
      <c r="J760" s="10"/>
      <c r="K760" s="11"/>
      <c r="L760" s="10"/>
      <c r="M760" s="10"/>
      <c r="N760" s="10"/>
      <c r="O760" s="10"/>
      <c r="P760" s="10"/>
      <c r="Q760" s="10"/>
      <c r="R760" s="10"/>
      <c r="S760" s="10"/>
      <c r="T760" s="10"/>
      <c r="U760" s="10"/>
      <c r="V760" s="10"/>
      <c r="W760" s="10"/>
      <c r="X760" s="10"/>
      <c r="Y760" s="10"/>
      <c r="Z760" s="10"/>
    </row>
    <row r="761" spans="1:26" ht="12.75" customHeight="1" x14ac:dyDescent="0.2">
      <c r="A761" s="49"/>
      <c r="B761" s="13"/>
      <c r="C761" s="10"/>
      <c r="D761" s="10"/>
      <c r="E761" s="10"/>
      <c r="F761" s="10"/>
      <c r="G761" s="10"/>
      <c r="H761" s="10"/>
      <c r="I761" s="10"/>
      <c r="J761" s="10"/>
      <c r="K761" s="11"/>
      <c r="L761" s="10"/>
      <c r="M761" s="10"/>
      <c r="N761" s="10"/>
      <c r="O761" s="10"/>
      <c r="P761" s="10"/>
      <c r="Q761" s="10"/>
      <c r="R761" s="10"/>
      <c r="S761" s="10"/>
      <c r="T761" s="10"/>
      <c r="U761" s="10"/>
      <c r="V761" s="10"/>
      <c r="W761" s="10"/>
      <c r="X761" s="10"/>
      <c r="Y761" s="10"/>
      <c r="Z761" s="10"/>
    </row>
    <row r="762" spans="1:26" ht="12.75" customHeight="1" x14ac:dyDescent="0.2">
      <c r="A762" s="49"/>
      <c r="B762" s="13"/>
      <c r="C762" s="10"/>
      <c r="D762" s="10"/>
      <c r="E762" s="10"/>
      <c r="F762" s="10"/>
      <c r="G762" s="10"/>
      <c r="H762" s="10"/>
      <c r="I762" s="10"/>
      <c r="J762" s="10"/>
      <c r="K762" s="11"/>
      <c r="L762" s="10"/>
      <c r="M762" s="10"/>
      <c r="N762" s="10"/>
      <c r="O762" s="10"/>
      <c r="P762" s="10"/>
      <c r="Q762" s="10"/>
      <c r="R762" s="10"/>
      <c r="S762" s="10"/>
      <c r="T762" s="10"/>
      <c r="U762" s="10"/>
      <c r="V762" s="10"/>
      <c r="W762" s="10"/>
      <c r="X762" s="10"/>
      <c r="Y762" s="10"/>
      <c r="Z762" s="10"/>
    </row>
    <row r="763" spans="1:26" ht="12.75" customHeight="1" x14ac:dyDescent="0.2">
      <c r="A763" s="49"/>
      <c r="B763" s="13"/>
      <c r="C763" s="10"/>
      <c r="D763" s="10"/>
      <c r="E763" s="10"/>
      <c r="F763" s="10"/>
      <c r="G763" s="10"/>
      <c r="H763" s="10"/>
      <c r="I763" s="10"/>
      <c r="J763" s="10"/>
      <c r="K763" s="11"/>
      <c r="L763" s="10"/>
      <c r="M763" s="10"/>
      <c r="N763" s="10"/>
      <c r="O763" s="10"/>
      <c r="P763" s="10"/>
      <c r="Q763" s="10"/>
      <c r="R763" s="10"/>
      <c r="S763" s="10"/>
      <c r="T763" s="10"/>
      <c r="U763" s="10"/>
      <c r="V763" s="10"/>
      <c r="W763" s="10"/>
      <c r="X763" s="10"/>
      <c r="Y763" s="10"/>
      <c r="Z763" s="10"/>
    </row>
    <row r="764" spans="1:26" ht="12.75" customHeight="1" x14ac:dyDescent="0.2">
      <c r="A764" s="49"/>
      <c r="B764" s="13"/>
      <c r="C764" s="10"/>
      <c r="D764" s="10"/>
      <c r="E764" s="10"/>
      <c r="F764" s="10"/>
      <c r="G764" s="10"/>
      <c r="H764" s="10"/>
      <c r="I764" s="10"/>
      <c r="J764" s="10"/>
      <c r="K764" s="11"/>
      <c r="L764" s="10"/>
      <c r="M764" s="10"/>
      <c r="N764" s="10"/>
      <c r="O764" s="10"/>
      <c r="P764" s="10"/>
      <c r="Q764" s="10"/>
      <c r="R764" s="10"/>
      <c r="S764" s="10"/>
      <c r="T764" s="10"/>
      <c r="U764" s="10"/>
      <c r="V764" s="10"/>
      <c r="W764" s="10"/>
      <c r="X764" s="10"/>
      <c r="Y764" s="10"/>
      <c r="Z764" s="10"/>
    </row>
    <row r="765" spans="1:26" ht="12.75" customHeight="1" x14ac:dyDescent="0.2">
      <c r="A765" s="49"/>
      <c r="B765" s="13"/>
      <c r="C765" s="10"/>
      <c r="D765" s="10"/>
      <c r="E765" s="10"/>
      <c r="F765" s="10"/>
      <c r="G765" s="10"/>
      <c r="H765" s="10"/>
      <c r="I765" s="10"/>
      <c r="J765" s="10"/>
      <c r="K765" s="11"/>
      <c r="L765" s="10"/>
      <c r="M765" s="10"/>
      <c r="N765" s="10"/>
      <c r="O765" s="10"/>
      <c r="P765" s="10"/>
      <c r="Q765" s="10"/>
      <c r="R765" s="10"/>
      <c r="S765" s="10"/>
      <c r="T765" s="10"/>
      <c r="U765" s="10"/>
      <c r="V765" s="10"/>
      <c r="W765" s="10"/>
      <c r="X765" s="10"/>
      <c r="Y765" s="10"/>
      <c r="Z765" s="10"/>
    </row>
    <row r="766" spans="1:26" ht="12.75" customHeight="1" x14ac:dyDescent="0.2">
      <c r="A766" s="49"/>
      <c r="B766" s="13"/>
      <c r="C766" s="10"/>
      <c r="D766" s="10"/>
      <c r="E766" s="10"/>
      <c r="F766" s="10"/>
      <c r="G766" s="10"/>
      <c r="H766" s="10"/>
      <c r="I766" s="10"/>
      <c r="J766" s="10"/>
      <c r="K766" s="11"/>
      <c r="L766" s="10"/>
      <c r="M766" s="10"/>
      <c r="N766" s="10"/>
      <c r="O766" s="10"/>
      <c r="P766" s="10"/>
      <c r="Q766" s="10"/>
      <c r="R766" s="10"/>
      <c r="S766" s="10"/>
      <c r="T766" s="10"/>
      <c r="U766" s="10"/>
      <c r="V766" s="10"/>
      <c r="W766" s="10"/>
      <c r="X766" s="10"/>
      <c r="Y766" s="10"/>
      <c r="Z766" s="10"/>
    </row>
    <row r="767" spans="1:26" ht="12.75" customHeight="1" x14ac:dyDescent="0.2">
      <c r="A767" s="49"/>
      <c r="B767" s="13"/>
      <c r="C767" s="10"/>
      <c r="D767" s="10"/>
      <c r="E767" s="10"/>
      <c r="F767" s="10"/>
      <c r="G767" s="10"/>
      <c r="H767" s="10"/>
      <c r="I767" s="10"/>
      <c r="J767" s="10"/>
      <c r="K767" s="11"/>
      <c r="L767" s="10"/>
      <c r="M767" s="10"/>
      <c r="N767" s="10"/>
      <c r="O767" s="10"/>
      <c r="P767" s="10"/>
      <c r="Q767" s="10"/>
      <c r="R767" s="10"/>
      <c r="S767" s="10"/>
      <c r="T767" s="10"/>
      <c r="U767" s="10"/>
      <c r="V767" s="10"/>
      <c r="W767" s="10"/>
      <c r="X767" s="10"/>
      <c r="Y767" s="10"/>
      <c r="Z767" s="10"/>
    </row>
    <row r="768" spans="1:26" ht="12.75" customHeight="1" x14ac:dyDescent="0.2">
      <c r="A768" s="49"/>
      <c r="B768" s="13"/>
      <c r="C768" s="10"/>
      <c r="D768" s="10"/>
      <c r="E768" s="10"/>
      <c r="F768" s="10"/>
      <c r="G768" s="10"/>
      <c r="H768" s="10"/>
      <c r="I768" s="10"/>
      <c r="J768" s="10"/>
      <c r="K768" s="11"/>
      <c r="L768" s="10"/>
      <c r="M768" s="10"/>
      <c r="N768" s="10"/>
      <c r="O768" s="10"/>
      <c r="P768" s="10"/>
      <c r="Q768" s="10"/>
      <c r="R768" s="10"/>
      <c r="S768" s="10"/>
      <c r="T768" s="10"/>
      <c r="U768" s="10"/>
      <c r="V768" s="10"/>
      <c r="W768" s="10"/>
      <c r="X768" s="10"/>
      <c r="Y768" s="10"/>
      <c r="Z768" s="10"/>
    </row>
    <row r="769" spans="1:26" ht="12.75" customHeight="1" x14ac:dyDescent="0.2">
      <c r="A769" s="49"/>
      <c r="B769" s="13"/>
      <c r="C769" s="10"/>
      <c r="D769" s="10"/>
      <c r="E769" s="10"/>
      <c r="F769" s="10"/>
      <c r="G769" s="10"/>
      <c r="H769" s="10"/>
      <c r="I769" s="10"/>
      <c r="J769" s="10"/>
      <c r="K769" s="11"/>
      <c r="L769" s="10"/>
      <c r="M769" s="10"/>
      <c r="N769" s="10"/>
      <c r="O769" s="10"/>
      <c r="P769" s="10"/>
      <c r="Q769" s="10"/>
      <c r="R769" s="10"/>
      <c r="S769" s="10"/>
      <c r="T769" s="10"/>
      <c r="U769" s="10"/>
      <c r="V769" s="10"/>
      <c r="W769" s="10"/>
      <c r="X769" s="10"/>
      <c r="Y769" s="10"/>
      <c r="Z769" s="10"/>
    </row>
    <row r="770" spans="1:26" ht="12.75" customHeight="1" x14ac:dyDescent="0.2">
      <c r="A770" s="49"/>
      <c r="B770" s="13"/>
      <c r="C770" s="10"/>
      <c r="D770" s="10"/>
      <c r="E770" s="10"/>
      <c r="F770" s="10"/>
      <c r="G770" s="10"/>
      <c r="H770" s="10"/>
      <c r="I770" s="10"/>
      <c r="J770" s="10"/>
      <c r="K770" s="11"/>
      <c r="L770" s="10"/>
      <c r="M770" s="10"/>
      <c r="N770" s="10"/>
      <c r="O770" s="10"/>
      <c r="P770" s="10"/>
      <c r="Q770" s="10"/>
      <c r="R770" s="10"/>
      <c r="S770" s="10"/>
      <c r="T770" s="10"/>
      <c r="U770" s="10"/>
      <c r="V770" s="10"/>
      <c r="W770" s="10"/>
      <c r="X770" s="10"/>
      <c r="Y770" s="10"/>
      <c r="Z770" s="10"/>
    </row>
    <row r="771" spans="1:26" ht="12.75" customHeight="1" x14ac:dyDescent="0.2">
      <c r="A771" s="49"/>
      <c r="B771" s="13"/>
      <c r="C771" s="10"/>
      <c r="D771" s="10"/>
      <c r="E771" s="10"/>
      <c r="F771" s="10"/>
      <c r="G771" s="10"/>
      <c r="H771" s="10"/>
      <c r="I771" s="10"/>
      <c r="J771" s="10"/>
      <c r="K771" s="11"/>
      <c r="L771" s="10"/>
      <c r="M771" s="10"/>
      <c r="N771" s="10"/>
      <c r="O771" s="10"/>
      <c r="P771" s="10"/>
      <c r="Q771" s="10"/>
      <c r="R771" s="10"/>
      <c r="S771" s="10"/>
      <c r="T771" s="10"/>
      <c r="U771" s="10"/>
      <c r="V771" s="10"/>
      <c r="W771" s="10"/>
      <c r="X771" s="10"/>
      <c r="Y771" s="10"/>
      <c r="Z771" s="10"/>
    </row>
    <row r="772" spans="1:26" ht="12.75" customHeight="1" x14ac:dyDescent="0.2">
      <c r="A772" s="49"/>
      <c r="B772" s="13"/>
      <c r="C772" s="10"/>
      <c r="D772" s="10"/>
      <c r="E772" s="10"/>
      <c r="F772" s="10"/>
      <c r="G772" s="10"/>
      <c r="H772" s="10"/>
      <c r="I772" s="10"/>
      <c r="J772" s="10"/>
      <c r="K772" s="11"/>
      <c r="L772" s="10"/>
      <c r="M772" s="10"/>
      <c r="N772" s="10"/>
      <c r="O772" s="10"/>
      <c r="P772" s="10"/>
      <c r="Q772" s="10"/>
      <c r="R772" s="10"/>
      <c r="S772" s="10"/>
      <c r="T772" s="10"/>
      <c r="U772" s="10"/>
      <c r="V772" s="10"/>
      <c r="W772" s="10"/>
      <c r="X772" s="10"/>
      <c r="Y772" s="10"/>
      <c r="Z772" s="10"/>
    </row>
    <row r="773" spans="1:26" ht="12.75" customHeight="1" x14ac:dyDescent="0.2">
      <c r="A773" s="49"/>
      <c r="B773" s="13"/>
      <c r="C773" s="10"/>
      <c r="D773" s="10"/>
      <c r="E773" s="10"/>
      <c r="F773" s="10"/>
      <c r="G773" s="10"/>
      <c r="H773" s="10"/>
      <c r="I773" s="10"/>
      <c r="J773" s="10"/>
      <c r="K773" s="11"/>
      <c r="L773" s="10"/>
      <c r="M773" s="10"/>
      <c r="N773" s="10"/>
      <c r="O773" s="10"/>
      <c r="P773" s="10"/>
      <c r="Q773" s="10"/>
      <c r="R773" s="10"/>
      <c r="S773" s="10"/>
      <c r="T773" s="10"/>
      <c r="U773" s="10"/>
      <c r="V773" s="10"/>
      <c r="W773" s="10"/>
      <c r="X773" s="10"/>
      <c r="Y773" s="10"/>
      <c r="Z773" s="10"/>
    </row>
    <row r="774" spans="1:26" ht="12.75" customHeight="1" x14ac:dyDescent="0.2">
      <c r="A774" s="49"/>
      <c r="B774" s="13"/>
      <c r="C774" s="10"/>
      <c r="D774" s="10"/>
      <c r="E774" s="10"/>
      <c r="F774" s="10"/>
      <c r="G774" s="10"/>
      <c r="H774" s="10"/>
      <c r="I774" s="10"/>
      <c r="J774" s="10"/>
      <c r="K774" s="11"/>
      <c r="L774" s="10"/>
      <c r="M774" s="10"/>
      <c r="N774" s="10"/>
      <c r="O774" s="10"/>
      <c r="P774" s="10"/>
      <c r="Q774" s="10"/>
      <c r="R774" s="10"/>
      <c r="S774" s="10"/>
      <c r="T774" s="10"/>
      <c r="U774" s="10"/>
      <c r="V774" s="10"/>
      <c r="W774" s="10"/>
      <c r="X774" s="10"/>
      <c r="Y774" s="10"/>
      <c r="Z774" s="10"/>
    </row>
    <row r="775" spans="1:26" ht="12.75" customHeight="1" x14ac:dyDescent="0.2">
      <c r="A775" s="49"/>
      <c r="B775" s="13"/>
      <c r="C775" s="10"/>
      <c r="D775" s="10"/>
      <c r="E775" s="10"/>
      <c r="F775" s="10"/>
      <c r="G775" s="10"/>
      <c r="H775" s="10"/>
      <c r="I775" s="10"/>
      <c r="J775" s="10"/>
      <c r="K775" s="11"/>
      <c r="L775" s="10"/>
      <c r="M775" s="10"/>
      <c r="N775" s="10"/>
      <c r="O775" s="10"/>
      <c r="P775" s="10"/>
      <c r="Q775" s="10"/>
      <c r="R775" s="10"/>
      <c r="S775" s="10"/>
      <c r="T775" s="10"/>
      <c r="U775" s="10"/>
      <c r="V775" s="10"/>
      <c r="W775" s="10"/>
      <c r="X775" s="10"/>
      <c r="Y775" s="10"/>
      <c r="Z775" s="10"/>
    </row>
    <row r="776" spans="1:26" ht="12.75" customHeight="1" x14ac:dyDescent="0.2">
      <c r="A776" s="49"/>
      <c r="B776" s="13"/>
      <c r="C776" s="10"/>
      <c r="D776" s="10"/>
      <c r="E776" s="10"/>
      <c r="F776" s="10"/>
      <c r="G776" s="10"/>
      <c r="H776" s="10"/>
      <c r="I776" s="10"/>
      <c r="J776" s="10"/>
      <c r="K776" s="11"/>
      <c r="L776" s="10"/>
      <c r="M776" s="10"/>
      <c r="N776" s="10"/>
      <c r="O776" s="10"/>
      <c r="P776" s="10"/>
      <c r="Q776" s="10"/>
      <c r="R776" s="10"/>
      <c r="S776" s="10"/>
      <c r="T776" s="10"/>
      <c r="U776" s="10"/>
      <c r="V776" s="10"/>
      <c r="W776" s="10"/>
      <c r="X776" s="10"/>
      <c r="Y776" s="10"/>
      <c r="Z776" s="10"/>
    </row>
    <row r="777" spans="1:26" ht="12.75" customHeight="1" x14ac:dyDescent="0.2">
      <c r="A777" s="49"/>
      <c r="B777" s="13"/>
      <c r="C777" s="10"/>
      <c r="D777" s="10"/>
      <c r="E777" s="10"/>
      <c r="F777" s="10"/>
      <c r="G777" s="10"/>
      <c r="H777" s="10"/>
      <c r="I777" s="10"/>
      <c r="J777" s="10"/>
      <c r="K777" s="11"/>
      <c r="L777" s="10"/>
      <c r="M777" s="10"/>
      <c r="N777" s="10"/>
      <c r="O777" s="10"/>
      <c r="P777" s="10"/>
      <c r="Q777" s="10"/>
      <c r="R777" s="10"/>
      <c r="S777" s="10"/>
      <c r="T777" s="10"/>
      <c r="U777" s="10"/>
      <c r="V777" s="10"/>
      <c r="W777" s="10"/>
      <c r="X777" s="10"/>
      <c r="Y777" s="10"/>
      <c r="Z777" s="10"/>
    </row>
    <row r="778" spans="1:26" ht="12.75" customHeight="1" x14ac:dyDescent="0.2">
      <c r="A778" s="49"/>
      <c r="B778" s="13"/>
      <c r="C778" s="10"/>
      <c r="D778" s="10"/>
      <c r="E778" s="10"/>
      <c r="F778" s="10"/>
      <c r="G778" s="10"/>
      <c r="H778" s="10"/>
      <c r="I778" s="10"/>
      <c r="J778" s="10"/>
      <c r="K778" s="11"/>
      <c r="L778" s="10"/>
      <c r="M778" s="10"/>
      <c r="N778" s="10"/>
      <c r="O778" s="10"/>
      <c r="P778" s="10"/>
      <c r="Q778" s="10"/>
      <c r="R778" s="10"/>
      <c r="S778" s="10"/>
      <c r="T778" s="10"/>
      <c r="U778" s="10"/>
      <c r="V778" s="10"/>
      <c r="W778" s="10"/>
      <c r="X778" s="10"/>
      <c r="Y778" s="10"/>
      <c r="Z778" s="10"/>
    </row>
    <row r="779" spans="1:26" ht="12.75" customHeight="1" x14ac:dyDescent="0.2">
      <c r="A779" s="49"/>
      <c r="B779" s="13"/>
      <c r="C779" s="10"/>
      <c r="D779" s="10"/>
      <c r="E779" s="10"/>
      <c r="F779" s="10"/>
      <c r="G779" s="10"/>
      <c r="H779" s="10"/>
      <c r="I779" s="10"/>
      <c r="J779" s="10"/>
      <c r="K779" s="11"/>
      <c r="L779" s="10"/>
      <c r="M779" s="10"/>
      <c r="N779" s="10"/>
      <c r="O779" s="10"/>
      <c r="P779" s="10"/>
      <c r="Q779" s="10"/>
      <c r="R779" s="10"/>
      <c r="S779" s="10"/>
      <c r="T779" s="10"/>
      <c r="U779" s="10"/>
      <c r="V779" s="10"/>
      <c r="W779" s="10"/>
      <c r="X779" s="10"/>
      <c r="Y779" s="10"/>
      <c r="Z779" s="10"/>
    </row>
    <row r="780" spans="1:26" ht="12.75" customHeight="1" x14ac:dyDescent="0.2">
      <c r="A780" s="49"/>
      <c r="B780" s="13"/>
      <c r="C780" s="10"/>
      <c r="D780" s="10"/>
      <c r="E780" s="10"/>
      <c r="F780" s="10"/>
      <c r="G780" s="10"/>
      <c r="H780" s="10"/>
      <c r="I780" s="10"/>
      <c r="J780" s="10"/>
      <c r="K780" s="11"/>
      <c r="L780" s="10"/>
      <c r="M780" s="10"/>
      <c r="N780" s="10"/>
      <c r="O780" s="10"/>
      <c r="P780" s="10"/>
      <c r="Q780" s="10"/>
      <c r="R780" s="10"/>
      <c r="S780" s="10"/>
      <c r="T780" s="10"/>
      <c r="U780" s="10"/>
      <c r="V780" s="10"/>
      <c r="W780" s="10"/>
      <c r="X780" s="10"/>
      <c r="Y780" s="10"/>
      <c r="Z780" s="10"/>
    </row>
    <row r="781" spans="1:26" ht="12.75" customHeight="1" x14ac:dyDescent="0.2">
      <c r="A781" s="49"/>
      <c r="B781" s="13"/>
      <c r="C781" s="10"/>
      <c r="D781" s="10"/>
      <c r="E781" s="10"/>
      <c r="F781" s="10"/>
      <c r="G781" s="10"/>
      <c r="H781" s="10"/>
      <c r="I781" s="10"/>
      <c r="J781" s="10"/>
      <c r="K781" s="11"/>
      <c r="L781" s="10"/>
      <c r="M781" s="10"/>
      <c r="N781" s="10"/>
      <c r="O781" s="10"/>
      <c r="P781" s="10"/>
      <c r="Q781" s="10"/>
      <c r="R781" s="10"/>
      <c r="S781" s="10"/>
      <c r="T781" s="10"/>
      <c r="U781" s="10"/>
      <c r="V781" s="10"/>
      <c r="W781" s="10"/>
      <c r="X781" s="10"/>
      <c r="Y781" s="10"/>
      <c r="Z781" s="10"/>
    </row>
    <row r="782" spans="1:26" ht="12.75" customHeight="1" x14ac:dyDescent="0.2">
      <c r="A782" s="49"/>
      <c r="B782" s="13"/>
      <c r="C782" s="10"/>
      <c r="D782" s="10"/>
      <c r="E782" s="10"/>
      <c r="F782" s="10"/>
      <c r="G782" s="10"/>
      <c r="H782" s="10"/>
      <c r="I782" s="10"/>
      <c r="J782" s="10"/>
      <c r="K782" s="11"/>
      <c r="L782" s="10"/>
      <c r="M782" s="10"/>
      <c r="N782" s="10"/>
      <c r="O782" s="10"/>
      <c r="P782" s="10"/>
      <c r="Q782" s="10"/>
      <c r="R782" s="10"/>
      <c r="S782" s="10"/>
      <c r="T782" s="10"/>
      <c r="U782" s="10"/>
      <c r="V782" s="10"/>
      <c r="W782" s="10"/>
      <c r="X782" s="10"/>
      <c r="Y782" s="10"/>
      <c r="Z782" s="10"/>
    </row>
    <row r="783" spans="1:26" ht="12.75" customHeight="1" x14ac:dyDescent="0.2">
      <c r="A783" s="49"/>
      <c r="B783" s="13"/>
      <c r="C783" s="10"/>
      <c r="D783" s="10"/>
      <c r="E783" s="10"/>
      <c r="F783" s="10"/>
      <c r="G783" s="10"/>
      <c r="H783" s="10"/>
      <c r="I783" s="10"/>
      <c r="J783" s="10"/>
      <c r="K783" s="11"/>
      <c r="L783" s="10"/>
      <c r="M783" s="10"/>
      <c r="N783" s="10"/>
      <c r="O783" s="10"/>
      <c r="P783" s="10"/>
      <c r="Q783" s="10"/>
      <c r="R783" s="10"/>
      <c r="S783" s="10"/>
      <c r="T783" s="10"/>
      <c r="U783" s="10"/>
      <c r="V783" s="10"/>
      <c r="W783" s="10"/>
      <c r="X783" s="10"/>
      <c r="Y783" s="10"/>
      <c r="Z783" s="10"/>
    </row>
    <row r="784" spans="1:26" ht="12.75" customHeight="1" x14ac:dyDescent="0.2">
      <c r="A784" s="49"/>
      <c r="B784" s="13"/>
      <c r="C784" s="10"/>
      <c r="D784" s="10"/>
      <c r="E784" s="10"/>
      <c r="F784" s="10"/>
      <c r="G784" s="10"/>
      <c r="H784" s="10"/>
      <c r="I784" s="10"/>
      <c r="J784" s="10"/>
      <c r="K784" s="11"/>
      <c r="L784" s="10"/>
      <c r="M784" s="10"/>
      <c r="N784" s="10"/>
      <c r="O784" s="10"/>
      <c r="P784" s="10"/>
      <c r="Q784" s="10"/>
      <c r="R784" s="10"/>
      <c r="S784" s="10"/>
      <c r="T784" s="10"/>
      <c r="U784" s="10"/>
      <c r="V784" s="10"/>
      <c r="W784" s="10"/>
      <c r="X784" s="10"/>
      <c r="Y784" s="10"/>
      <c r="Z784" s="10"/>
    </row>
    <row r="785" spans="1:26" ht="12.75" customHeight="1" x14ac:dyDescent="0.2">
      <c r="A785" s="49"/>
      <c r="B785" s="13"/>
      <c r="C785" s="10"/>
      <c r="D785" s="10"/>
      <c r="E785" s="10"/>
      <c r="F785" s="10"/>
      <c r="G785" s="10"/>
      <c r="H785" s="10"/>
      <c r="I785" s="10"/>
      <c r="J785" s="10"/>
      <c r="K785" s="11"/>
      <c r="L785" s="10"/>
      <c r="M785" s="10"/>
      <c r="N785" s="10"/>
      <c r="O785" s="10"/>
      <c r="P785" s="10"/>
      <c r="Q785" s="10"/>
      <c r="R785" s="10"/>
      <c r="S785" s="10"/>
      <c r="T785" s="10"/>
      <c r="U785" s="10"/>
      <c r="V785" s="10"/>
      <c r="W785" s="10"/>
      <c r="X785" s="10"/>
      <c r="Y785" s="10"/>
      <c r="Z785" s="10"/>
    </row>
    <row r="786" spans="1:26" ht="12.75" customHeight="1" x14ac:dyDescent="0.2">
      <c r="A786" s="49"/>
      <c r="B786" s="13"/>
      <c r="C786" s="10"/>
      <c r="D786" s="10"/>
      <c r="E786" s="10"/>
      <c r="F786" s="10"/>
      <c r="G786" s="10"/>
      <c r="H786" s="10"/>
      <c r="I786" s="10"/>
      <c r="J786" s="10"/>
      <c r="K786" s="11"/>
      <c r="L786" s="10"/>
      <c r="M786" s="10"/>
      <c r="N786" s="10"/>
      <c r="O786" s="10"/>
      <c r="P786" s="10"/>
      <c r="Q786" s="10"/>
      <c r="R786" s="10"/>
      <c r="S786" s="10"/>
      <c r="T786" s="10"/>
      <c r="U786" s="10"/>
      <c r="V786" s="10"/>
      <c r="W786" s="10"/>
      <c r="X786" s="10"/>
      <c r="Y786" s="10"/>
      <c r="Z786" s="10"/>
    </row>
    <row r="787" spans="1:26" ht="12.75" customHeight="1" x14ac:dyDescent="0.2">
      <c r="A787" s="49"/>
      <c r="B787" s="13"/>
      <c r="C787" s="10"/>
      <c r="D787" s="10"/>
      <c r="E787" s="10"/>
      <c r="F787" s="10"/>
      <c r="G787" s="10"/>
      <c r="H787" s="10"/>
      <c r="I787" s="10"/>
      <c r="J787" s="10"/>
      <c r="K787" s="11"/>
      <c r="L787" s="10"/>
      <c r="M787" s="10"/>
      <c r="N787" s="10"/>
      <c r="O787" s="10"/>
      <c r="P787" s="10"/>
      <c r="Q787" s="10"/>
      <c r="R787" s="10"/>
      <c r="S787" s="10"/>
      <c r="T787" s="10"/>
      <c r="U787" s="10"/>
      <c r="V787" s="10"/>
      <c r="W787" s="10"/>
      <c r="X787" s="10"/>
      <c r="Y787" s="10"/>
      <c r="Z787" s="10"/>
    </row>
    <row r="788" spans="1:26" ht="12.75" customHeight="1" x14ac:dyDescent="0.2">
      <c r="A788" s="49"/>
      <c r="B788" s="13"/>
      <c r="C788" s="10"/>
      <c r="D788" s="10"/>
      <c r="E788" s="10"/>
      <c r="F788" s="10"/>
      <c r="G788" s="10"/>
      <c r="H788" s="10"/>
      <c r="I788" s="10"/>
      <c r="J788" s="10"/>
      <c r="K788" s="11"/>
      <c r="L788" s="10"/>
      <c r="M788" s="10"/>
      <c r="N788" s="10"/>
      <c r="O788" s="10"/>
      <c r="P788" s="10"/>
      <c r="Q788" s="10"/>
      <c r="R788" s="10"/>
      <c r="S788" s="10"/>
      <c r="T788" s="10"/>
      <c r="U788" s="10"/>
      <c r="V788" s="10"/>
      <c r="W788" s="10"/>
      <c r="X788" s="10"/>
      <c r="Y788" s="10"/>
      <c r="Z788" s="10"/>
    </row>
    <row r="789" spans="1:26" ht="12.75" customHeight="1" x14ac:dyDescent="0.2">
      <c r="A789" s="49"/>
      <c r="B789" s="13"/>
      <c r="C789" s="10"/>
      <c r="D789" s="10"/>
      <c r="E789" s="10"/>
      <c r="F789" s="10"/>
      <c r="G789" s="10"/>
      <c r="H789" s="10"/>
      <c r="I789" s="10"/>
      <c r="J789" s="10"/>
      <c r="K789" s="11"/>
      <c r="L789" s="10"/>
      <c r="M789" s="10"/>
      <c r="N789" s="10"/>
      <c r="O789" s="10"/>
      <c r="P789" s="10"/>
      <c r="Q789" s="10"/>
      <c r="R789" s="10"/>
      <c r="S789" s="10"/>
      <c r="T789" s="10"/>
      <c r="U789" s="10"/>
      <c r="V789" s="10"/>
      <c r="W789" s="10"/>
      <c r="X789" s="10"/>
      <c r="Y789" s="10"/>
      <c r="Z789" s="10"/>
    </row>
    <row r="790" spans="1:26" ht="12.75" customHeight="1" x14ac:dyDescent="0.2">
      <c r="A790" s="49"/>
      <c r="B790" s="13"/>
      <c r="C790" s="10"/>
      <c r="D790" s="10"/>
      <c r="E790" s="10"/>
      <c r="F790" s="10"/>
      <c r="G790" s="10"/>
      <c r="H790" s="10"/>
      <c r="I790" s="10"/>
      <c r="J790" s="10"/>
      <c r="K790" s="11"/>
      <c r="L790" s="10"/>
      <c r="M790" s="10"/>
      <c r="N790" s="10"/>
      <c r="O790" s="10"/>
      <c r="P790" s="10"/>
      <c r="Q790" s="10"/>
      <c r="R790" s="10"/>
      <c r="S790" s="10"/>
      <c r="T790" s="10"/>
      <c r="U790" s="10"/>
      <c r="V790" s="10"/>
      <c r="W790" s="10"/>
      <c r="X790" s="10"/>
      <c r="Y790" s="10"/>
      <c r="Z790" s="10"/>
    </row>
    <row r="791" spans="1:26" ht="12.75" customHeight="1" x14ac:dyDescent="0.2">
      <c r="A791" s="49"/>
      <c r="B791" s="13"/>
      <c r="C791" s="10"/>
      <c r="D791" s="10"/>
      <c r="E791" s="10"/>
      <c r="F791" s="10"/>
      <c r="G791" s="10"/>
      <c r="H791" s="10"/>
      <c r="I791" s="10"/>
      <c r="J791" s="10"/>
      <c r="K791" s="11"/>
      <c r="L791" s="10"/>
      <c r="M791" s="10"/>
      <c r="N791" s="10"/>
      <c r="O791" s="10"/>
      <c r="P791" s="10"/>
      <c r="Q791" s="10"/>
      <c r="R791" s="10"/>
      <c r="S791" s="10"/>
      <c r="T791" s="10"/>
      <c r="U791" s="10"/>
      <c r="V791" s="10"/>
      <c r="W791" s="10"/>
      <c r="X791" s="10"/>
      <c r="Y791" s="10"/>
      <c r="Z791" s="10"/>
    </row>
    <row r="792" spans="1:26" ht="12.75" customHeight="1" x14ac:dyDescent="0.2">
      <c r="A792" s="49"/>
      <c r="B792" s="13"/>
      <c r="C792" s="10"/>
      <c r="D792" s="10"/>
      <c r="E792" s="10"/>
      <c r="F792" s="10"/>
      <c r="G792" s="10"/>
      <c r="H792" s="10"/>
      <c r="I792" s="10"/>
      <c r="J792" s="10"/>
      <c r="K792" s="11"/>
      <c r="L792" s="10"/>
      <c r="M792" s="10"/>
      <c r="N792" s="10"/>
      <c r="O792" s="10"/>
      <c r="P792" s="10"/>
      <c r="Q792" s="10"/>
      <c r="R792" s="10"/>
      <c r="S792" s="10"/>
      <c r="T792" s="10"/>
      <c r="U792" s="10"/>
      <c r="V792" s="10"/>
      <c r="W792" s="10"/>
      <c r="X792" s="10"/>
      <c r="Y792" s="10"/>
      <c r="Z792" s="10"/>
    </row>
    <row r="793" spans="1:26" ht="12.75" customHeight="1" x14ac:dyDescent="0.2">
      <c r="A793" s="49"/>
      <c r="B793" s="13"/>
      <c r="C793" s="10"/>
      <c r="D793" s="10"/>
      <c r="E793" s="10"/>
      <c r="F793" s="10"/>
      <c r="G793" s="10"/>
      <c r="H793" s="10"/>
      <c r="I793" s="10"/>
      <c r="J793" s="10"/>
      <c r="K793" s="11"/>
      <c r="L793" s="10"/>
      <c r="M793" s="10"/>
      <c r="N793" s="10"/>
      <c r="O793" s="10"/>
      <c r="P793" s="10"/>
      <c r="Q793" s="10"/>
      <c r="R793" s="10"/>
      <c r="S793" s="10"/>
      <c r="T793" s="10"/>
      <c r="U793" s="10"/>
      <c r="V793" s="10"/>
      <c r="W793" s="10"/>
      <c r="X793" s="10"/>
      <c r="Y793" s="10"/>
      <c r="Z793" s="10"/>
    </row>
    <row r="794" spans="1:26" ht="12.75" customHeight="1" x14ac:dyDescent="0.2">
      <c r="A794" s="49"/>
      <c r="B794" s="13"/>
      <c r="C794" s="10"/>
      <c r="D794" s="10"/>
      <c r="E794" s="10"/>
      <c r="F794" s="10"/>
      <c r="G794" s="10"/>
      <c r="H794" s="10"/>
      <c r="I794" s="10"/>
      <c r="J794" s="10"/>
      <c r="K794" s="11"/>
      <c r="L794" s="10"/>
      <c r="M794" s="10"/>
      <c r="N794" s="10"/>
      <c r="O794" s="10"/>
      <c r="P794" s="10"/>
      <c r="Q794" s="10"/>
      <c r="R794" s="10"/>
      <c r="S794" s="10"/>
      <c r="T794" s="10"/>
      <c r="U794" s="10"/>
      <c r="V794" s="10"/>
      <c r="W794" s="10"/>
      <c r="X794" s="10"/>
      <c r="Y794" s="10"/>
      <c r="Z794" s="10"/>
    </row>
    <row r="795" spans="1:26" ht="12.75" customHeight="1" x14ac:dyDescent="0.2">
      <c r="A795" s="49"/>
      <c r="B795" s="13"/>
      <c r="C795" s="10"/>
      <c r="D795" s="10"/>
      <c r="E795" s="10"/>
      <c r="F795" s="10"/>
      <c r="G795" s="10"/>
      <c r="H795" s="10"/>
      <c r="I795" s="10"/>
      <c r="J795" s="10"/>
      <c r="K795" s="11"/>
      <c r="L795" s="10"/>
      <c r="M795" s="10"/>
      <c r="N795" s="10"/>
      <c r="O795" s="10"/>
      <c r="P795" s="10"/>
      <c r="Q795" s="10"/>
      <c r="R795" s="10"/>
      <c r="S795" s="10"/>
      <c r="T795" s="10"/>
      <c r="U795" s="10"/>
      <c r="V795" s="10"/>
      <c r="W795" s="10"/>
      <c r="X795" s="10"/>
      <c r="Y795" s="10"/>
      <c r="Z795" s="10"/>
    </row>
    <row r="796" spans="1:26" ht="12.75" customHeight="1" x14ac:dyDescent="0.2">
      <c r="A796" s="49"/>
      <c r="B796" s="13"/>
      <c r="C796" s="10"/>
      <c r="D796" s="10"/>
      <c r="E796" s="10"/>
      <c r="F796" s="10"/>
      <c r="G796" s="10"/>
      <c r="H796" s="10"/>
      <c r="I796" s="10"/>
      <c r="J796" s="10"/>
      <c r="K796" s="11"/>
      <c r="L796" s="10"/>
      <c r="M796" s="10"/>
      <c r="N796" s="10"/>
      <c r="O796" s="10"/>
      <c r="P796" s="10"/>
      <c r="Q796" s="10"/>
      <c r="R796" s="10"/>
      <c r="S796" s="10"/>
      <c r="T796" s="10"/>
      <c r="U796" s="10"/>
      <c r="V796" s="10"/>
      <c r="W796" s="10"/>
      <c r="X796" s="10"/>
      <c r="Y796" s="10"/>
      <c r="Z796" s="10"/>
    </row>
    <row r="797" spans="1:26" ht="12.75" customHeight="1" x14ac:dyDescent="0.2">
      <c r="A797" s="49"/>
      <c r="B797" s="13"/>
      <c r="C797" s="10"/>
      <c r="D797" s="10"/>
      <c r="E797" s="10"/>
      <c r="F797" s="10"/>
      <c r="G797" s="10"/>
      <c r="H797" s="10"/>
      <c r="I797" s="10"/>
      <c r="J797" s="10"/>
      <c r="K797" s="11"/>
      <c r="L797" s="10"/>
      <c r="M797" s="10"/>
      <c r="N797" s="10"/>
      <c r="O797" s="10"/>
      <c r="P797" s="10"/>
      <c r="Q797" s="10"/>
      <c r="R797" s="10"/>
      <c r="S797" s="10"/>
      <c r="T797" s="10"/>
      <c r="U797" s="10"/>
      <c r="V797" s="10"/>
      <c r="W797" s="10"/>
      <c r="X797" s="10"/>
      <c r="Y797" s="10"/>
      <c r="Z797" s="10"/>
    </row>
    <row r="798" spans="1:26" ht="12.75" customHeight="1" x14ac:dyDescent="0.2">
      <c r="A798" s="49"/>
      <c r="B798" s="13"/>
      <c r="C798" s="10"/>
      <c r="D798" s="10"/>
      <c r="E798" s="10"/>
      <c r="F798" s="10"/>
      <c r="G798" s="10"/>
      <c r="H798" s="10"/>
      <c r="I798" s="10"/>
      <c r="J798" s="10"/>
      <c r="K798" s="11"/>
      <c r="L798" s="10"/>
      <c r="M798" s="10"/>
      <c r="N798" s="10"/>
      <c r="O798" s="10"/>
      <c r="P798" s="10"/>
      <c r="Q798" s="10"/>
      <c r="R798" s="10"/>
      <c r="S798" s="10"/>
      <c r="T798" s="10"/>
      <c r="U798" s="10"/>
      <c r="V798" s="10"/>
      <c r="W798" s="10"/>
      <c r="X798" s="10"/>
      <c r="Y798" s="10"/>
      <c r="Z798" s="10"/>
    </row>
    <row r="799" spans="1:26" ht="12.75" customHeight="1" x14ac:dyDescent="0.2">
      <c r="A799" s="49"/>
      <c r="B799" s="13"/>
      <c r="C799" s="10"/>
      <c r="D799" s="10"/>
      <c r="E799" s="10"/>
      <c r="F799" s="10"/>
      <c r="G799" s="10"/>
      <c r="H799" s="10"/>
      <c r="I799" s="10"/>
      <c r="J799" s="10"/>
      <c r="K799" s="11"/>
      <c r="L799" s="10"/>
      <c r="M799" s="10"/>
      <c r="N799" s="10"/>
      <c r="O799" s="10"/>
      <c r="P799" s="10"/>
      <c r="Q799" s="10"/>
      <c r="R799" s="10"/>
      <c r="S799" s="10"/>
      <c r="T799" s="10"/>
      <c r="U799" s="10"/>
      <c r="V799" s="10"/>
      <c r="W799" s="10"/>
      <c r="X799" s="10"/>
      <c r="Y799" s="10"/>
      <c r="Z799" s="10"/>
    </row>
    <row r="800" spans="1:26" ht="12.75" customHeight="1" x14ac:dyDescent="0.2">
      <c r="A800" s="49"/>
      <c r="B800" s="13"/>
      <c r="C800" s="10"/>
      <c r="D800" s="10"/>
      <c r="E800" s="10"/>
      <c r="F800" s="10"/>
      <c r="G800" s="10"/>
      <c r="H800" s="10"/>
      <c r="I800" s="10"/>
      <c r="J800" s="10"/>
      <c r="K800" s="11"/>
      <c r="L800" s="10"/>
      <c r="M800" s="10"/>
      <c r="N800" s="10"/>
      <c r="O800" s="10"/>
      <c r="P800" s="10"/>
      <c r="Q800" s="10"/>
      <c r="R800" s="10"/>
      <c r="S800" s="10"/>
      <c r="T800" s="10"/>
      <c r="U800" s="10"/>
      <c r="V800" s="10"/>
      <c r="W800" s="10"/>
      <c r="X800" s="10"/>
      <c r="Y800" s="10"/>
      <c r="Z800" s="10"/>
    </row>
    <row r="801" spans="1:26" ht="12.75" customHeight="1" x14ac:dyDescent="0.2">
      <c r="A801" s="49"/>
      <c r="B801" s="13"/>
      <c r="C801" s="10"/>
      <c r="D801" s="10"/>
      <c r="E801" s="10"/>
      <c r="F801" s="10"/>
      <c r="G801" s="10"/>
      <c r="H801" s="10"/>
      <c r="I801" s="10"/>
      <c r="J801" s="10"/>
      <c r="K801" s="11"/>
      <c r="L801" s="10"/>
      <c r="M801" s="10"/>
      <c r="N801" s="10"/>
      <c r="O801" s="10"/>
      <c r="P801" s="10"/>
      <c r="Q801" s="10"/>
      <c r="R801" s="10"/>
      <c r="S801" s="10"/>
      <c r="T801" s="10"/>
      <c r="U801" s="10"/>
      <c r="V801" s="10"/>
      <c r="W801" s="10"/>
      <c r="X801" s="10"/>
      <c r="Y801" s="10"/>
      <c r="Z801" s="10"/>
    </row>
    <row r="802" spans="1:26" ht="12.75" customHeight="1" x14ac:dyDescent="0.2">
      <c r="A802" s="49"/>
      <c r="B802" s="13"/>
      <c r="C802" s="10"/>
      <c r="D802" s="10"/>
      <c r="E802" s="10"/>
      <c r="F802" s="10"/>
      <c r="G802" s="10"/>
      <c r="H802" s="10"/>
      <c r="I802" s="10"/>
      <c r="J802" s="10"/>
      <c r="K802" s="11"/>
      <c r="L802" s="10"/>
      <c r="M802" s="10"/>
      <c r="N802" s="10"/>
      <c r="O802" s="10"/>
      <c r="P802" s="10"/>
      <c r="Q802" s="10"/>
      <c r="R802" s="10"/>
      <c r="S802" s="10"/>
      <c r="T802" s="10"/>
      <c r="U802" s="10"/>
      <c r="V802" s="10"/>
      <c r="W802" s="10"/>
      <c r="X802" s="10"/>
      <c r="Y802" s="10"/>
      <c r="Z802" s="10"/>
    </row>
    <row r="803" spans="1:26" ht="12.75" customHeight="1" x14ac:dyDescent="0.2">
      <c r="A803" s="49"/>
      <c r="B803" s="13"/>
      <c r="C803" s="10"/>
      <c r="D803" s="10"/>
      <c r="E803" s="10"/>
      <c r="F803" s="10"/>
      <c r="G803" s="10"/>
      <c r="H803" s="10"/>
      <c r="I803" s="10"/>
      <c r="J803" s="10"/>
      <c r="K803" s="11"/>
      <c r="L803" s="10"/>
      <c r="M803" s="10"/>
      <c r="N803" s="10"/>
      <c r="O803" s="10"/>
      <c r="P803" s="10"/>
      <c r="Q803" s="10"/>
      <c r="R803" s="10"/>
      <c r="S803" s="10"/>
      <c r="T803" s="10"/>
      <c r="U803" s="10"/>
      <c r="V803" s="10"/>
      <c r="W803" s="10"/>
      <c r="X803" s="10"/>
      <c r="Y803" s="10"/>
      <c r="Z803" s="10"/>
    </row>
    <row r="804" spans="1:26" ht="12.75" customHeight="1" x14ac:dyDescent="0.2">
      <c r="A804" s="49"/>
      <c r="B804" s="13"/>
      <c r="C804" s="10"/>
      <c r="D804" s="10"/>
      <c r="E804" s="10"/>
      <c r="F804" s="10"/>
      <c r="G804" s="10"/>
      <c r="H804" s="10"/>
      <c r="I804" s="10"/>
      <c r="J804" s="10"/>
      <c r="K804" s="11"/>
      <c r="L804" s="10"/>
      <c r="M804" s="10"/>
      <c r="N804" s="10"/>
      <c r="O804" s="10"/>
      <c r="P804" s="10"/>
      <c r="Q804" s="10"/>
      <c r="R804" s="10"/>
      <c r="S804" s="10"/>
      <c r="T804" s="10"/>
      <c r="U804" s="10"/>
      <c r="V804" s="10"/>
      <c r="W804" s="10"/>
      <c r="X804" s="10"/>
      <c r="Y804" s="10"/>
      <c r="Z804" s="10"/>
    </row>
    <row r="805" spans="1:26" ht="12.75" customHeight="1" x14ac:dyDescent="0.2">
      <c r="A805" s="49"/>
      <c r="B805" s="13"/>
      <c r="C805" s="10"/>
      <c r="D805" s="10"/>
      <c r="E805" s="10"/>
      <c r="F805" s="10"/>
      <c r="G805" s="10"/>
      <c r="H805" s="10"/>
      <c r="I805" s="10"/>
      <c r="J805" s="10"/>
      <c r="K805" s="11"/>
      <c r="L805" s="10"/>
      <c r="M805" s="10"/>
      <c r="N805" s="10"/>
      <c r="O805" s="10"/>
      <c r="P805" s="10"/>
      <c r="Q805" s="10"/>
      <c r="R805" s="10"/>
      <c r="S805" s="10"/>
      <c r="T805" s="10"/>
      <c r="U805" s="10"/>
      <c r="V805" s="10"/>
      <c r="W805" s="10"/>
      <c r="X805" s="10"/>
      <c r="Y805" s="10"/>
      <c r="Z805" s="10"/>
    </row>
    <row r="806" spans="1:26" ht="12.75" customHeight="1" x14ac:dyDescent="0.2">
      <c r="A806" s="49"/>
      <c r="B806" s="13"/>
      <c r="C806" s="10"/>
      <c r="D806" s="10"/>
      <c r="E806" s="10"/>
      <c r="F806" s="10"/>
      <c r="G806" s="10"/>
      <c r="H806" s="10"/>
      <c r="I806" s="10"/>
      <c r="J806" s="10"/>
      <c r="K806" s="11"/>
      <c r="L806" s="10"/>
      <c r="M806" s="10"/>
      <c r="N806" s="10"/>
      <c r="O806" s="10"/>
      <c r="P806" s="10"/>
      <c r="Q806" s="10"/>
      <c r="R806" s="10"/>
      <c r="S806" s="10"/>
      <c r="T806" s="10"/>
      <c r="U806" s="10"/>
      <c r="V806" s="10"/>
      <c r="W806" s="10"/>
      <c r="X806" s="10"/>
      <c r="Y806" s="10"/>
      <c r="Z806" s="10"/>
    </row>
    <row r="807" spans="1:26" ht="12.75" customHeight="1" x14ac:dyDescent="0.2">
      <c r="A807" s="49"/>
      <c r="B807" s="13"/>
      <c r="C807" s="10"/>
      <c r="D807" s="10"/>
      <c r="E807" s="10"/>
      <c r="F807" s="10"/>
      <c r="G807" s="10"/>
      <c r="H807" s="10"/>
      <c r="I807" s="10"/>
      <c r="J807" s="10"/>
      <c r="K807" s="11"/>
      <c r="L807" s="10"/>
      <c r="M807" s="10"/>
      <c r="N807" s="10"/>
      <c r="O807" s="10"/>
      <c r="P807" s="10"/>
      <c r="Q807" s="10"/>
      <c r="R807" s="10"/>
      <c r="S807" s="10"/>
      <c r="T807" s="10"/>
      <c r="U807" s="10"/>
      <c r="V807" s="10"/>
      <c r="W807" s="10"/>
      <c r="X807" s="10"/>
      <c r="Y807" s="10"/>
      <c r="Z807" s="10"/>
    </row>
    <row r="808" spans="1:26" ht="12.75" customHeight="1" x14ac:dyDescent="0.2">
      <c r="A808" s="49"/>
      <c r="B808" s="13"/>
      <c r="C808" s="10"/>
      <c r="D808" s="10"/>
      <c r="E808" s="10"/>
      <c r="F808" s="10"/>
      <c r="G808" s="10"/>
      <c r="H808" s="10"/>
      <c r="I808" s="10"/>
      <c r="J808" s="10"/>
      <c r="K808" s="11"/>
      <c r="L808" s="10"/>
      <c r="M808" s="10"/>
      <c r="N808" s="10"/>
      <c r="O808" s="10"/>
      <c r="P808" s="10"/>
      <c r="Q808" s="10"/>
      <c r="R808" s="10"/>
      <c r="S808" s="10"/>
      <c r="T808" s="10"/>
      <c r="U808" s="10"/>
      <c r="V808" s="10"/>
      <c r="W808" s="10"/>
      <c r="X808" s="10"/>
      <c r="Y808" s="10"/>
      <c r="Z808" s="10"/>
    </row>
    <row r="809" spans="1:26" ht="12.75" customHeight="1" x14ac:dyDescent="0.2">
      <c r="A809" s="49"/>
      <c r="B809" s="13"/>
      <c r="C809" s="10"/>
      <c r="D809" s="10"/>
      <c r="E809" s="10"/>
      <c r="F809" s="10"/>
      <c r="G809" s="10"/>
      <c r="H809" s="10"/>
      <c r="I809" s="10"/>
      <c r="J809" s="10"/>
      <c r="K809" s="11"/>
      <c r="L809" s="10"/>
      <c r="M809" s="10"/>
      <c r="N809" s="10"/>
      <c r="O809" s="10"/>
      <c r="P809" s="10"/>
      <c r="Q809" s="10"/>
      <c r="R809" s="10"/>
      <c r="S809" s="10"/>
      <c r="T809" s="10"/>
      <c r="U809" s="10"/>
      <c r="V809" s="10"/>
      <c r="W809" s="10"/>
      <c r="X809" s="10"/>
      <c r="Y809" s="10"/>
      <c r="Z809" s="10"/>
    </row>
    <row r="810" spans="1:26" ht="12.75" customHeight="1" x14ac:dyDescent="0.2">
      <c r="A810" s="49"/>
      <c r="B810" s="13"/>
      <c r="C810" s="10"/>
      <c r="D810" s="10"/>
      <c r="E810" s="10"/>
      <c r="F810" s="10"/>
      <c r="G810" s="10"/>
      <c r="H810" s="10"/>
      <c r="I810" s="10"/>
      <c r="J810" s="10"/>
      <c r="K810" s="11"/>
      <c r="L810" s="10"/>
      <c r="M810" s="10"/>
      <c r="N810" s="10"/>
      <c r="O810" s="10"/>
      <c r="P810" s="10"/>
      <c r="Q810" s="10"/>
      <c r="R810" s="10"/>
      <c r="S810" s="10"/>
      <c r="T810" s="10"/>
      <c r="U810" s="10"/>
      <c r="V810" s="10"/>
      <c r="W810" s="10"/>
      <c r="X810" s="10"/>
      <c r="Y810" s="10"/>
      <c r="Z810" s="10"/>
    </row>
    <row r="811" spans="1:26" ht="12.75" customHeight="1" x14ac:dyDescent="0.2">
      <c r="A811" s="49"/>
      <c r="B811" s="13"/>
      <c r="C811" s="10"/>
      <c r="D811" s="10"/>
      <c r="E811" s="10"/>
      <c r="F811" s="10"/>
      <c r="G811" s="10"/>
      <c r="H811" s="10"/>
      <c r="I811" s="10"/>
      <c r="J811" s="10"/>
      <c r="K811" s="11"/>
      <c r="L811" s="10"/>
      <c r="M811" s="10"/>
      <c r="N811" s="10"/>
      <c r="O811" s="10"/>
      <c r="P811" s="10"/>
      <c r="Q811" s="10"/>
      <c r="R811" s="10"/>
      <c r="S811" s="10"/>
      <c r="T811" s="10"/>
      <c r="U811" s="10"/>
      <c r="V811" s="10"/>
      <c r="W811" s="10"/>
      <c r="X811" s="10"/>
      <c r="Y811" s="10"/>
      <c r="Z811" s="10"/>
    </row>
    <row r="812" spans="1:26" ht="12.75" customHeight="1" x14ac:dyDescent="0.2">
      <c r="A812" s="49"/>
      <c r="B812" s="13"/>
      <c r="C812" s="10"/>
      <c r="D812" s="10"/>
      <c r="E812" s="10"/>
      <c r="F812" s="10"/>
      <c r="G812" s="10"/>
      <c r="H812" s="10"/>
      <c r="I812" s="10"/>
      <c r="J812" s="10"/>
      <c r="K812" s="11"/>
      <c r="L812" s="10"/>
      <c r="M812" s="10"/>
      <c r="N812" s="10"/>
      <c r="O812" s="10"/>
      <c r="P812" s="10"/>
      <c r="Q812" s="10"/>
      <c r="R812" s="10"/>
      <c r="S812" s="10"/>
      <c r="T812" s="10"/>
      <c r="U812" s="10"/>
      <c r="V812" s="10"/>
      <c r="W812" s="10"/>
      <c r="X812" s="10"/>
      <c r="Y812" s="10"/>
      <c r="Z812" s="10"/>
    </row>
    <row r="813" spans="1:26" ht="12.75" customHeight="1" x14ac:dyDescent="0.2">
      <c r="A813" s="49"/>
      <c r="B813" s="13"/>
      <c r="C813" s="10"/>
      <c r="D813" s="10"/>
      <c r="E813" s="10"/>
      <c r="F813" s="10"/>
      <c r="G813" s="10"/>
      <c r="H813" s="10"/>
      <c r="I813" s="10"/>
      <c r="J813" s="10"/>
      <c r="K813" s="11"/>
      <c r="L813" s="10"/>
      <c r="M813" s="10"/>
      <c r="N813" s="10"/>
      <c r="O813" s="10"/>
      <c r="P813" s="10"/>
      <c r="Q813" s="10"/>
      <c r="R813" s="10"/>
      <c r="S813" s="10"/>
      <c r="T813" s="10"/>
      <c r="U813" s="10"/>
      <c r="V813" s="10"/>
      <c r="W813" s="10"/>
      <c r="X813" s="10"/>
      <c r="Y813" s="10"/>
      <c r="Z813" s="10"/>
    </row>
    <row r="814" spans="1:26" ht="12.75" customHeight="1" x14ac:dyDescent="0.2">
      <c r="A814" s="49"/>
      <c r="B814" s="13"/>
      <c r="C814" s="10"/>
      <c r="D814" s="10"/>
      <c r="E814" s="10"/>
      <c r="F814" s="10"/>
      <c r="G814" s="10"/>
      <c r="H814" s="10"/>
      <c r="I814" s="10"/>
      <c r="J814" s="10"/>
      <c r="K814" s="11"/>
      <c r="L814" s="10"/>
      <c r="M814" s="10"/>
      <c r="N814" s="10"/>
      <c r="O814" s="10"/>
      <c r="P814" s="10"/>
      <c r="Q814" s="10"/>
      <c r="R814" s="10"/>
      <c r="S814" s="10"/>
      <c r="T814" s="10"/>
      <c r="U814" s="10"/>
      <c r="V814" s="10"/>
      <c r="W814" s="10"/>
      <c r="X814" s="10"/>
      <c r="Y814" s="10"/>
      <c r="Z814" s="10"/>
    </row>
    <row r="815" spans="1:26" ht="12.75" customHeight="1" x14ac:dyDescent="0.2">
      <c r="A815" s="49"/>
      <c r="B815" s="13"/>
      <c r="C815" s="10"/>
      <c r="D815" s="10"/>
      <c r="E815" s="10"/>
      <c r="F815" s="10"/>
      <c r="G815" s="10"/>
      <c r="H815" s="10"/>
      <c r="I815" s="10"/>
      <c r="J815" s="10"/>
      <c r="K815" s="11"/>
      <c r="L815" s="10"/>
      <c r="M815" s="10"/>
      <c r="N815" s="10"/>
      <c r="O815" s="10"/>
      <c r="P815" s="10"/>
      <c r="Q815" s="10"/>
      <c r="R815" s="10"/>
      <c r="S815" s="10"/>
      <c r="T815" s="10"/>
      <c r="U815" s="10"/>
      <c r="V815" s="10"/>
      <c r="W815" s="10"/>
      <c r="X815" s="10"/>
      <c r="Y815" s="10"/>
      <c r="Z815" s="10"/>
    </row>
    <row r="816" spans="1:26" ht="12.75" customHeight="1" x14ac:dyDescent="0.2">
      <c r="A816" s="49"/>
      <c r="B816" s="13"/>
      <c r="C816" s="10"/>
      <c r="D816" s="10"/>
      <c r="E816" s="10"/>
      <c r="F816" s="10"/>
      <c r="G816" s="10"/>
      <c r="H816" s="10"/>
      <c r="I816" s="10"/>
      <c r="J816" s="10"/>
      <c r="K816" s="11"/>
      <c r="L816" s="10"/>
      <c r="M816" s="10"/>
      <c r="N816" s="10"/>
      <c r="O816" s="10"/>
      <c r="P816" s="10"/>
      <c r="Q816" s="10"/>
      <c r="R816" s="10"/>
      <c r="S816" s="10"/>
      <c r="T816" s="10"/>
      <c r="U816" s="10"/>
      <c r="V816" s="10"/>
      <c r="W816" s="10"/>
      <c r="X816" s="10"/>
      <c r="Y816" s="10"/>
      <c r="Z816" s="10"/>
    </row>
    <row r="817" spans="1:26" ht="12.75" customHeight="1" x14ac:dyDescent="0.2">
      <c r="A817" s="49"/>
      <c r="B817" s="13"/>
      <c r="C817" s="10"/>
      <c r="D817" s="10"/>
      <c r="E817" s="10"/>
      <c r="F817" s="10"/>
      <c r="G817" s="10"/>
      <c r="H817" s="10"/>
      <c r="I817" s="10"/>
      <c r="J817" s="10"/>
      <c r="K817" s="11"/>
      <c r="L817" s="10"/>
      <c r="M817" s="10"/>
      <c r="N817" s="10"/>
      <c r="O817" s="10"/>
      <c r="P817" s="10"/>
      <c r="Q817" s="10"/>
      <c r="R817" s="10"/>
      <c r="S817" s="10"/>
      <c r="T817" s="10"/>
      <c r="U817" s="10"/>
      <c r="V817" s="10"/>
      <c r="W817" s="10"/>
      <c r="X817" s="10"/>
      <c r="Y817" s="10"/>
      <c r="Z817" s="10"/>
    </row>
    <row r="818" spans="1:26" ht="12.75" customHeight="1" x14ac:dyDescent="0.2">
      <c r="A818" s="49"/>
      <c r="B818" s="13"/>
      <c r="C818" s="10"/>
      <c r="D818" s="10"/>
      <c r="E818" s="10"/>
      <c r="F818" s="10"/>
      <c r="G818" s="10"/>
      <c r="H818" s="10"/>
      <c r="I818" s="10"/>
      <c r="J818" s="10"/>
      <c r="K818" s="11"/>
      <c r="L818" s="10"/>
      <c r="M818" s="10"/>
      <c r="N818" s="10"/>
      <c r="O818" s="10"/>
      <c r="P818" s="10"/>
      <c r="Q818" s="10"/>
      <c r="R818" s="10"/>
      <c r="S818" s="10"/>
      <c r="T818" s="10"/>
      <c r="U818" s="10"/>
      <c r="V818" s="10"/>
      <c r="W818" s="10"/>
      <c r="X818" s="10"/>
      <c r="Y818" s="10"/>
      <c r="Z818" s="10"/>
    </row>
    <row r="819" spans="1:26" ht="12.75" customHeight="1" x14ac:dyDescent="0.2">
      <c r="A819" s="49"/>
      <c r="B819" s="13"/>
      <c r="C819" s="10"/>
      <c r="D819" s="10"/>
      <c r="E819" s="10"/>
      <c r="F819" s="10"/>
      <c r="G819" s="10"/>
      <c r="H819" s="10"/>
      <c r="I819" s="10"/>
      <c r="J819" s="10"/>
      <c r="K819" s="11"/>
      <c r="L819" s="10"/>
      <c r="M819" s="10"/>
      <c r="N819" s="10"/>
      <c r="O819" s="10"/>
      <c r="P819" s="10"/>
      <c r="Q819" s="10"/>
      <c r="R819" s="10"/>
      <c r="S819" s="10"/>
      <c r="T819" s="10"/>
      <c r="U819" s="10"/>
      <c r="V819" s="10"/>
      <c r="W819" s="10"/>
      <c r="X819" s="10"/>
      <c r="Y819" s="10"/>
      <c r="Z819" s="10"/>
    </row>
    <row r="820" spans="1:26" ht="12.75" customHeight="1" x14ac:dyDescent="0.2">
      <c r="A820" s="49"/>
      <c r="B820" s="13"/>
      <c r="C820" s="10"/>
      <c r="D820" s="10"/>
      <c r="E820" s="10"/>
      <c r="F820" s="10"/>
      <c r="G820" s="10"/>
      <c r="H820" s="10"/>
      <c r="I820" s="10"/>
      <c r="J820" s="10"/>
      <c r="K820" s="11"/>
      <c r="L820" s="10"/>
      <c r="M820" s="10"/>
      <c r="N820" s="10"/>
      <c r="O820" s="10"/>
      <c r="P820" s="10"/>
      <c r="Q820" s="10"/>
      <c r="R820" s="10"/>
      <c r="S820" s="10"/>
      <c r="T820" s="10"/>
      <c r="U820" s="10"/>
      <c r="V820" s="10"/>
      <c r="W820" s="10"/>
      <c r="X820" s="10"/>
      <c r="Y820" s="10"/>
      <c r="Z820" s="10"/>
    </row>
    <row r="821" spans="1:26" ht="12.75" customHeight="1" x14ac:dyDescent="0.2">
      <c r="A821" s="49"/>
      <c r="B821" s="13"/>
      <c r="C821" s="10"/>
      <c r="D821" s="10"/>
      <c r="E821" s="10"/>
      <c r="F821" s="10"/>
      <c r="G821" s="10"/>
      <c r="H821" s="10"/>
      <c r="I821" s="10"/>
      <c r="J821" s="10"/>
      <c r="K821" s="11"/>
      <c r="L821" s="10"/>
      <c r="M821" s="10"/>
      <c r="N821" s="10"/>
      <c r="O821" s="10"/>
      <c r="P821" s="10"/>
      <c r="Q821" s="10"/>
      <c r="R821" s="10"/>
      <c r="S821" s="10"/>
      <c r="T821" s="10"/>
      <c r="U821" s="10"/>
      <c r="V821" s="10"/>
      <c r="W821" s="10"/>
      <c r="X821" s="10"/>
      <c r="Y821" s="10"/>
      <c r="Z821" s="10"/>
    </row>
    <row r="822" spans="1:26" ht="12.75" customHeight="1" x14ac:dyDescent="0.2">
      <c r="A822" s="49"/>
      <c r="B822" s="13"/>
      <c r="C822" s="10"/>
      <c r="D822" s="10"/>
      <c r="E822" s="10"/>
      <c r="F822" s="10"/>
      <c r="G822" s="10"/>
      <c r="H822" s="10"/>
      <c r="I822" s="10"/>
      <c r="J822" s="10"/>
      <c r="K822" s="11"/>
      <c r="L822" s="10"/>
      <c r="M822" s="10"/>
      <c r="N822" s="10"/>
      <c r="O822" s="10"/>
      <c r="P822" s="10"/>
      <c r="Q822" s="10"/>
      <c r="R822" s="10"/>
      <c r="S822" s="10"/>
      <c r="T822" s="10"/>
      <c r="U822" s="10"/>
      <c r="V822" s="10"/>
      <c r="W822" s="10"/>
      <c r="X822" s="10"/>
      <c r="Y822" s="10"/>
      <c r="Z822" s="10"/>
    </row>
    <row r="823" spans="1:26" ht="12.75" customHeight="1" x14ac:dyDescent="0.2">
      <c r="A823" s="49"/>
      <c r="B823" s="13"/>
      <c r="C823" s="10"/>
      <c r="D823" s="10"/>
      <c r="E823" s="10"/>
      <c r="F823" s="10"/>
      <c r="G823" s="10"/>
      <c r="H823" s="10"/>
      <c r="I823" s="10"/>
      <c r="J823" s="10"/>
      <c r="K823" s="11"/>
      <c r="L823" s="10"/>
      <c r="M823" s="10"/>
      <c r="N823" s="10"/>
      <c r="O823" s="10"/>
      <c r="P823" s="10"/>
      <c r="Q823" s="10"/>
      <c r="R823" s="10"/>
      <c r="S823" s="10"/>
      <c r="T823" s="10"/>
      <c r="U823" s="10"/>
      <c r="V823" s="10"/>
      <c r="W823" s="10"/>
      <c r="X823" s="10"/>
      <c r="Y823" s="10"/>
      <c r="Z823" s="10"/>
    </row>
    <row r="824" spans="1:26" ht="12.75" customHeight="1" x14ac:dyDescent="0.2">
      <c r="A824" s="49"/>
      <c r="B824" s="13"/>
      <c r="C824" s="10"/>
      <c r="D824" s="10"/>
      <c r="E824" s="10"/>
      <c r="F824" s="10"/>
      <c r="G824" s="10"/>
      <c r="H824" s="10"/>
      <c r="I824" s="10"/>
      <c r="J824" s="10"/>
      <c r="K824" s="11"/>
      <c r="L824" s="10"/>
      <c r="M824" s="10"/>
      <c r="N824" s="10"/>
      <c r="O824" s="10"/>
      <c r="P824" s="10"/>
      <c r="Q824" s="10"/>
      <c r="R824" s="10"/>
      <c r="S824" s="10"/>
      <c r="T824" s="10"/>
      <c r="U824" s="10"/>
      <c r="V824" s="10"/>
      <c r="W824" s="10"/>
      <c r="X824" s="10"/>
      <c r="Y824" s="10"/>
      <c r="Z824" s="10"/>
    </row>
    <row r="825" spans="1:26" ht="12.75" customHeight="1" x14ac:dyDescent="0.2">
      <c r="A825" s="49"/>
      <c r="B825" s="13"/>
      <c r="C825" s="10"/>
      <c r="D825" s="10"/>
      <c r="E825" s="10"/>
      <c r="F825" s="10"/>
      <c r="G825" s="10"/>
      <c r="H825" s="10"/>
      <c r="I825" s="10"/>
      <c r="J825" s="10"/>
      <c r="K825" s="11"/>
      <c r="L825" s="10"/>
      <c r="M825" s="10"/>
      <c r="N825" s="10"/>
      <c r="O825" s="10"/>
      <c r="P825" s="10"/>
      <c r="Q825" s="10"/>
      <c r="R825" s="10"/>
      <c r="S825" s="10"/>
      <c r="T825" s="10"/>
      <c r="U825" s="10"/>
      <c r="V825" s="10"/>
      <c r="W825" s="10"/>
      <c r="X825" s="10"/>
      <c r="Y825" s="10"/>
      <c r="Z825" s="10"/>
    </row>
    <row r="826" spans="1:26" ht="12.75" customHeight="1" x14ac:dyDescent="0.2">
      <c r="A826" s="49"/>
      <c r="B826" s="13"/>
      <c r="C826" s="10"/>
      <c r="D826" s="10"/>
      <c r="E826" s="10"/>
      <c r="F826" s="10"/>
      <c r="G826" s="10"/>
      <c r="H826" s="10"/>
      <c r="I826" s="10"/>
      <c r="J826" s="10"/>
      <c r="K826" s="11"/>
      <c r="L826" s="10"/>
      <c r="M826" s="10"/>
      <c r="N826" s="10"/>
      <c r="O826" s="10"/>
      <c r="P826" s="10"/>
      <c r="Q826" s="10"/>
      <c r="R826" s="10"/>
      <c r="S826" s="10"/>
      <c r="T826" s="10"/>
      <c r="U826" s="10"/>
      <c r="V826" s="10"/>
      <c r="W826" s="10"/>
      <c r="X826" s="10"/>
      <c r="Y826" s="10"/>
      <c r="Z826" s="10"/>
    </row>
    <row r="827" spans="1:26" ht="12.75" customHeight="1" x14ac:dyDescent="0.2">
      <c r="A827" s="49"/>
      <c r="B827" s="13"/>
      <c r="C827" s="10"/>
      <c r="D827" s="10"/>
      <c r="E827" s="10"/>
      <c r="F827" s="10"/>
      <c r="G827" s="10"/>
      <c r="H827" s="10"/>
      <c r="I827" s="10"/>
      <c r="J827" s="10"/>
      <c r="K827" s="11"/>
      <c r="L827" s="10"/>
      <c r="M827" s="10"/>
      <c r="N827" s="10"/>
      <c r="O827" s="10"/>
      <c r="P827" s="10"/>
      <c r="Q827" s="10"/>
      <c r="R827" s="10"/>
      <c r="S827" s="10"/>
      <c r="T827" s="10"/>
      <c r="U827" s="10"/>
      <c r="V827" s="10"/>
      <c r="W827" s="10"/>
      <c r="X827" s="10"/>
      <c r="Y827" s="10"/>
      <c r="Z827" s="10"/>
    </row>
    <row r="828" spans="1:26" ht="12.75" customHeight="1" x14ac:dyDescent="0.2">
      <c r="A828" s="49"/>
      <c r="B828" s="13"/>
      <c r="C828" s="10"/>
      <c r="D828" s="10"/>
      <c r="E828" s="10"/>
      <c r="F828" s="10"/>
      <c r="G828" s="10"/>
      <c r="H828" s="10"/>
      <c r="I828" s="10"/>
      <c r="J828" s="10"/>
      <c r="K828" s="11"/>
      <c r="L828" s="10"/>
      <c r="M828" s="10"/>
      <c r="N828" s="10"/>
      <c r="O828" s="10"/>
      <c r="P828" s="10"/>
      <c r="Q828" s="10"/>
      <c r="R828" s="10"/>
      <c r="S828" s="10"/>
      <c r="T828" s="10"/>
      <c r="U828" s="10"/>
      <c r="V828" s="10"/>
      <c r="W828" s="10"/>
      <c r="X828" s="10"/>
      <c r="Y828" s="10"/>
      <c r="Z828" s="10"/>
    </row>
    <row r="829" spans="1:26" ht="12.75" customHeight="1" x14ac:dyDescent="0.2">
      <c r="A829" s="49"/>
      <c r="B829" s="13"/>
      <c r="C829" s="10"/>
      <c r="D829" s="10"/>
      <c r="E829" s="10"/>
      <c r="F829" s="10"/>
      <c r="G829" s="10"/>
      <c r="H829" s="10"/>
      <c r="I829" s="10"/>
      <c r="J829" s="10"/>
      <c r="K829" s="11"/>
      <c r="L829" s="10"/>
      <c r="M829" s="10"/>
      <c r="N829" s="10"/>
      <c r="O829" s="10"/>
      <c r="P829" s="10"/>
      <c r="Q829" s="10"/>
      <c r="R829" s="10"/>
      <c r="S829" s="10"/>
      <c r="T829" s="10"/>
      <c r="U829" s="10"/>
      <c r="V829" s="10"/>
      <c r="W829" s="10"/>
      <c r="X829" s="10"/>
      <c r="Y829" s="10"/>
      <c r="Z829" s="10"/>
    </row>
    <row r="830" spans="1:26" ht="12.75" customHeight="1" x14ac:dyDescent="0.2">
      <c r="A830" s="49"/>
      <c r="B830" s="13"/>
      <c r="C830" s="10"/>
      <c r="D830" s="10"/>
      <c r="E830" s="10"/>
      <c r="F830" s="10"/>
      <c r="G830" s="10"/>
      <c r="H830" s="10"/>
      <c r="I830" s="10"/>
      <c r="J830" s="10"/>
      <c r="K830" s="11"/>
      <c r="L830" s="10"/>
      <c r="M830" s="10"/>
      <c r="N830" s="10"/>
      <c r="O830" s="10"/>
      <c r="P830" s="10"/>
      <c r="Q830" s="10"/>
      <c r="R830" s="10"/>
      <c r="S830" s="10"/>
      <c r="T830" s="10"/>
      <c r="U830" s="10"/>
      <c r="V830" s="10"/>
      <c r="W830" s="10"/>
      <c r="X830" s="10"/>
      <c r="Y830" s="10"/>
      <c r="Z830" s="10"/>
    </row>
    <row r="831" spans="1:26" ht="12.75" customHeight="1" x14ac:dyDescent="0.2">
      <c r="A831" s="49"/>
      <c r="B831" s="13"/>
      <c r="C831" s="10"/>
      <c r="D831" s="10"/>
      <c r="E831" s="10"/>
      <c r="F831" s="10"/>
      <c r="G831" s="10"/>
      <c r="H831" s="10"/>
      <c r="I831" s="10"/>
      <c r="J831" s="10"/>
      <c r="K831" s="11"/>
      <c r="L831" s="10"/>
      <c r="M831" s="10"/>
      <c r="N831" s="10"/>
      <c r="O831" s="10"/>
      <c r="P831" s="10"/>
      <c r="Q831" s="10"/>
      <c r="R831" s="10"/>
      <c r="S831" s="10"/>
      <c r="T831" s="10"/>
      <c r="U831" s="10"/>
      <c r="V831" s="10"/>
      <c r="W831" s="10"/>
      <c r="X831" s="10"/>
      <c r="Y831" s="10"/>
      <c r="Z831" s="10"/>
    </row>
    <row r="832" spans="1:26" ht="12.75" customHeight="1" x14ac:dyDescent="0.2">
      <c r="A832" s="49"/>
      <c r="B832" s="13"/>
      <c r="C832" s="10"/>
      <c r="D832" s="10"/>
      <c r="E832" s="10"/>
      <c r="F832" s="10"/>
      <c r="G832" s="10"/>
      <c r="H832" s="10"/>
      <c r="I832" s="10"/>
      <c r="J832" s="10"/>
      <c r="K832" s="11"/>
      <c r="L832" s="10"/>
      <c r="M832" s="10"/>
      <c r="N832" s="10"/>
      <c r="O832" s="10"/>
      <c r="P832" s="10"/>
      <c r="Q832" s="10"/>
      <c r="R832" s="10"/>
      <c r="S832" s="10"/>
      <c r="T832" s="10"/>
      <c r="U832" s="10"/>
      <c r="V832" s="10"/>
      <c r="W832" s="10"/>
      <c r="X832" s="10"/>
      <c r="Y832" s="10"/>
      <c r="Z832" s="10"/>
    </row>
    <row r="833" spans="1:26" ht="12.75" customHeight="1" x14ac:dyDescent="0.2">
      <c r="A833" s="49"/>
      <c r="B833" s="13"/>
      <c r="C833" s="10"/>
      <c r="D833" s="10"/>
      <c r="E833" s="10"/>
      <c r="F833" s="10"/>
      <c r="G833" s="10"/>
      <c r="H833" s="10"/>
      <c r="I833" s="10"/>
      <c r="J833" s="10"/>
      <c r="K833" s="11"/>
      <c r="L833" s="10"/>
      <c r="M833" s="10"/>
      <c r="N833" s="10"/>
      <c r="O833" s="10"/>
      <c r="P833" s="10"/>
      <c r="Q833" s="10"/>
      <c r="R833" s="10"/>
      <c r="S833" s="10"/>
      <c r="T833" s="10"/>
      <c r="U833" s="10"/>
      <c r="V833" s="10"/>
      <c r="W833" s="10"/>
      <c r="X833" s="10"/>
      <c r="Y833" s="10"/>
      <c r="Z833" s="10"/>
    </row>
    <row r="834" spans="1:26" ht="12.75" customHeight="1" x14ac:dyDescent="0.2">
      <c r="A834" s="49"/>
      <c r="B834" s="13"/>
      <c r="C834" s="10"/>
      <c r="D834" s="10"/>
      <c r="E834" s="10"/>
      <c r="F834" s="10"/>
      <c r="G834" s="10"/>
      <c r="H834" s="10"/>
      <c r="I834" s="10"/>
      <c r="J834" s="10"/>
      <c r="K834" s="11"/>
      <c r="L834" s="10"/>
      <c r="M834" s="10"/>
      <c r="N834" s="10"/>
      <c r="O834" s="10"/>
      <c r="P834" s="10"/>
      <c r="Q834" s="10"/>
      <c r="R834" s="10"/>
      <c r="S834" s="10"/>
      <c r="T834" s="10"/>
      <c r="U834" s="10"/>
      <c r="V834" s="10"/>
      <c r="W834" s="10"/>
      <c r="X834" s="10"/>
      <c r="Y834" s="10"/>
      <c r="Z834" s="10"/>
    </row>
    <row r="835" spans="1:26" ht="12.75" customHeight="1" x14ac:dyDescent="0.2">
      <c r="A835" s="49"/>
      <c r="B835" s="13"/>
      <c r="C835" s="10"/>
      <c r="D835" s="10"/>
      <c r="E835" s="10"/>
      <c r="F835" s="10"/>
      <c r="G835" s="10"/>
      <c r="H835" s="10"/>
      <c r="I835" s="10"/>
      <c r="J835" s="10"/>
      <c r="K835" s="11"/>
      <c r="L835" s="10"/>
      <c r="M835" s="10"/>
      <c r="N835" s="10"/>
      <c r="O835" s="10"/>
      <c r="P835" s="10"/>
      <c r="Q835" s="10"/>
      <c r="R835" s="10"/>
      <c r="S835" s="10"/>
      <c r="T835" s="10"/>
      <c r="U835" s="10"/>
      <c r="V835" s="10"/>
      <c r="W835" s="10"/>
      <c r="X835" s="10"/>
      <c r="Y835" s="10"/>
      <c r="Z835" s="10"/>
    </row>
    <row r="836" spans="1:26" ht="12.75" customHeight="1" x14ac:dyDescent="0.2">
      <c r="A836" s="49"/>
      <c r="B836" s="13"/>
      <c r="C836" s="10"/>
      <c r="D836" s="10"/>
      <c r="E836" s="10"/>
      <c r="F836" s="10"/>
      <c r="G836" s="10"/>
      <c r="H836" s="10"/>
      <c r="I836" s="10"/>
      <c r="J836" s="10"/>
      <c r="K836" s="11"/>
      <c r="L836" s="10"/>
      <c r="M836" s="10"/>
      <c r="N836" s="10"/>
      <c r="O836" s="10"/>
      <c r="P836" s="10"/>
      <c r="Q836" s="10"/>
      <c r="R836" s="10"/>
      <c r="S836" s="10"/>
      <c r="T836" s="10"/>
      <c r="U836" s="10"/>
      <c r="V836" s="10"/>
      <c r="W836" s="10"/>
      <c r="X836" s="10"/>
      <c r="Y836" s="10"/>
      <c r="Z836" s="10"/>
    </row>
    <row r="837" spans="1:26" ht="12.75" customHeight="1" x14ac:dyDescent="0.2">
      <c r="A837" s="49"/>
      <c r="B837" s="13"/>
      <c r="C837" s="10"/>
      <c r="D837" s="10"/>
      <c r="E837" s="10"/>
      <c r="F837" s="10"/>
      <c r="G837" s="10"/>
      <c r="H837" s="10"/>
      <c r="I837" s="10"/>
      <c r="J837" s="10"/>
      <c r="K837" s="11"/>
      <c r="L837" s="10"/>
      <c r="M837" s="10"/>
      <c r="N837" s="10"/>
      <c r="O837" s="10"/>
      <c r="P837" s="10"/>
      <c r="Q837" s="10"/>
      <c r="R837" s="10"/>
      <c r="S837" s="10"/>
      <c r="T837" s="10"/>
      <c r="U837" s="10"/>
      <c r="V837" s="10"/>
      <c r="W837" s="10"/>
      <c r="X837" s="10"/>
      <c r="Y837" s="10"/>
      <c r="Z837" s="10"/>
    </row>
    <row r="838" spans="1:26" ht="12.75" customHeight="1" x14ac:dyDescent="0.2">
      <c r="A838" s="49"/>
      <c r="B838" s="13"/>
      <c r="C838" s="10"/>
      <c r="D838" s="10"/>
      <c r="E838" s="10"/>
      <c r="F838" s="10"/>
      <c r="G838" s="10"/>
      <c r="H838" s="10"/>
      <c r="I838" s="10"/>
      <c r="J838" s="10"/>
      <c r="K838" s="11"/>
      <c r="L838" s="10"/>
      <c r="M838" s="10"/>
      <c r="N838" s="10"/>
      <c r="O838" s="10"/>
      <c r="P838" s="10"/>
      <c r="Q838" s="10"/>
      <c r="R838" s="10"/>
      <c r="S838" s="10"/>
      <c r="T838" s="10"/>
      <c r="U838" s="10"/>
      <c r="V838" s="10"/>
      <c r="W838" s="10"/>
      <c r="X838" s="10"/>
      <c r="Y838" s="10"/>
      <c r="Z838" s="10"/>
    </row>
    <row r="839" spans="1:26" ht="12.75" customHeight="1" x14ac:dyDescent="0.2">
      <c r="A839" s="49"/>
      <c r="B839" s="13"/>
      <c r="C839" s="10"/>
      <c r="D839" s="10"/>
      <c r="E839" s="10"/>
      <c r="F839" s="10"/>
      <c r="G839" s="10"/>
      <c r="H839" s="10"/>
      <c r="I839" s="10"/>
      <c r="J839" s="10"/>
      <c r="K839" s="11"/>
      <c r="L839" s="10"/>
      <c r="M839" s="10"/>
      <c r="N839" s="10"/>
      <c r="O839" s="10"/>
      <c r="P839" s="10"/>
      <c r="Q839" s="10"/>
      <c r="R839" s="10"/>
      <c r="S839" s="10"/>
      <c r="T839" s="10"/>
      <c r="U839" s="10"/>
      <c r="V839" s="10"/>
      <c r="W839" s="10"/>
      <c r="X839" s="10"/>
      <c r="Y839" s="10"/>
      <c r="Z839" s="10"/>
    </row>
    <row r="840" spans="1:26" ht="12.75" customHeight="1" x14ac:dyDescent="0.2">
      <c r="A840" s="49"/>
      <c r="B840" s="13"/>
      <c r="C840" s="10"/>
      <c r="D840" s="10"/>
      <c r="E840" s="10"/>
      <c r="F840" s="10"/>
      <c r="G840" s="10"/>
      <c r="H840" s="10"/>
      <c r="I840" s="10"/>
      <c r="J840" s="10"/>
      <c r="K840" s="11"/>
      <c r="L840" s="10"/>
      <c r="M840" s="10"/>
      <c r="N840" s="10"/>
      <c r="O840" s="10"/>
      <c r="P840" s="10"/>
      <c r="Q840" s="10"/>
      <c r="R840" s="10"/>
      <c r="S840" s="10"/>
      <c r="T840" s="10"/>
      <c r="U840" s="10"/>
      <c r="V840" s="10"/>
      <c r="W840" s="10"/>
      <c r="X840" s="10"/>
      <c r="Y840" s="10"/>
      <c r="Z840" s="10"/>
    </row>
    <row r="841" spans="1:26" ht="12.75" customHeight="1" x14ac:dyDescent="0.2">
      <c r="A841" s="49"/>
      <c r="B841" s="13"/>
      <c r="C841" s="10"/>
      <c r="D841" s="10"/>
      <c r="E841" s="10"/>
      <c r="F841" s="10"/>
      <c r="G841" s="10"/>
      <c r="H841" s="10"/>
      <c r="I841" s="10"/>
      <c r="J841" s="10"/>
      <c r="K841" s="11"/>
      <c r="L841" s="10"/>
      <c r="M841" s="10"/>
      <c r="N841" s="10"/>
      <c r="O841" s="10"/>
      <c r="P841" s="10"/>
      <c r="Q841" s="10"/>
      <c r="R841" s="10"/>
      <c r="S841" s="10"/>
      <c r="T841" s="10"/>
      <c r="U841" s="10"/>
      <c r="V841" s="10"/>
      <c r="W841" s="10"/>
      <c r="X841" s="10"/>
      <c r="Y841" s="10"/>
      <c r="Z841" s="10"/>
    </row>
    <row r="842" spans="1:26" ht="12.75" customHeight="1" x14ac:dyDescent="0.2">
      <c r="A842" s="49"/>
      <c r="B842" s="13"/>
      <c r="C842" s="10"/>
      <c r="D842" s="10"/>
      <c r="E842" s="10"/>
      <c r="F842" s="10"/>
      <c r="G842" s="10"/>
      <c r="H842" s="10"/>
      <c r="I842" s="10"/>
      <c r="J842" s="10"/>
      <c r="K842" s="11"/>
      <c r="L842" s="10"/>
      <c r="M842" s="10"/>
      <c r="N842" s="10"/>
      <c r="O842" s="10"/>
      <c r="P842" s="10"/>
      <c r="Q842" s="10"/>
      <c r="R842" s="10"/>
      <c r="S842" s="10"/>
      <c r="T842" s="10"/>
      <c r="U842" s="10"/>
      <c r="V842" s="10"/>
      <c r="W842" s="10"/>
      <c r="X842" s="10"/>
      <c r="Y842" s="10"/>
      <c r="Z842" s="10"/>
    </row>
    <row r="843" spans="1:26" ht="12.75" customHeight="1" x14ac:dyDescent="0.2">
      <c r="A843" s="49"/>
      <c r="B843" s="13"/>
      <c r="C843" s="10"/>
      <c r="D843" s="10"/>
      <c r="E843" s="10"/>
      <c r="F843" s="10"/>
      <c r="G843" s="10"/>
      <c r="H843" s="10"/>
      <c r="I843" s="10"/>
      <c r="J843" s="10"/>
      <c r="K843" s="11"/>
      <c r="L843" s="10"/>
      <c r="M843" s="10"/>
      <c r="N843" s="10"/>
      <c r="O843" s="10"/>
      <c r="P843" s="10"/>
      <c r="Q843" s="10"/>
      <c r="R843" s="10"/>
      <c r="S843" s="10"/>
      <c r="T843" s="10"/>
      <c r="U843" s="10"/>
      <c r="V843" s="10"/>
      <c r="W843" s="10"/>
      <c r="X843" s="10"/>
      <c r="Y843" s="10"/>
      <c r="Z843" s="10"/>
    </row>
    <row r="844" spans="1:26" ht="12.75" customHeight="1" x14ac:dyDescent="0.2">
      <c r="A844" s="49"/>
      <c r="B844" s="13"/>
      <c r="C844" s="10"/>
      <c r="D844" s="10"/>
      <c r="E844" s="10"/>
      <c r="F844" s="10"/>
      <c r="G844" s="10"/>
      <c r="H844" s="10"/>
      <c r="I844" s="10"/>
      <c r="J844" s="10"/>
      <c r="K844" s="11"/>
      <c r="L844" s="10"/>
      <c r="M844" s="10"/>
      <c r="N844" s="10"/>
      <c r="O844" s="10"/>
      <c r="P844" s="10"/>
      <c r="Q844" s="10"/>
      <c r="R844" s="10"/>
      <c r="S844" s="10"/>
      <c r="T844" s="10"/>
      <c r="U844" s="10"/>
      <c r="V844" s="10"/>
      <c r="W844" s="10"/>
      <c r="X844" s="10"/>
      <c r="Y844" s="10"/>
      <c r="Z844" s="10"/>
    </row>
    <row r="845" spans="1:26" ht="12.75" customHeight="1" x14ac:dyDescent="0.2">
      <c r="A845" s="49"/>
      <c r="B845" s="13"/>
      <c r="C845" s="10"/>
      <c r="D845" s="10"/>
      <c r="E845" s="10"/>
      <c r="F845" s="10"/>
      <c r="G845" s="10"/>
      <c r="H845" s="10"/>
      <c r="I845" s="10"/>
      <c r="J845" s="10"/>
      <c r="K845" s="11"/>
      <c r="L845" s="10"/>
      <c r="M845" s="10"/>
      <c r="N845" s="10"/>
      <c r="O845" s="10"/>
      <c r="P845" s="10"/>
      <c r="Q845" s="10"/>
      <c r="R845" s="10"/>
      <c r="S845" s="10"/>
      <c r="T845" s="10"/>
      <c r="U845" s="10"/>
      <c r="V845" s="10"/>
      <c r="W845" s="10"/>
      <c r="X845" s="10"/>
      <c r="Y845" s="10"/>
      <c r="Z845" s="10"/>
    </row>
    <row r="846" spans="1:26" ht="12.75" customHeight="1" x14ac:dyDescent="0.2">
      <c r="A846" s="49"/>
      <c r="B846" s="13"/>
      <c r="C846" s="10"/>
      <c r="D846" s="10"/>
      <c r="E846" s="10"/>
      <c r="F846" s="10"/>
      <c r="G846" s="10"/>
      <c r="H846" s="10"/>
      <c r="I846" s="10"/>
      <c r="J846" s="10"/>
      <c r="K846" s="11"/>
      <c r="L846" s="10"/>
      <c r="M846" s="10"/>
      <c r="N846" s="10"/>
      <c r="O846" s="10"/>
      <c r="P846" s="10"/>
      <c r="Q846" s="10"/>
      <c r="R846" s="10"/>
      <c r="S846" s="10"/>
      <c r="T846" s="10"/>
      <c r="U846" s="10"/>
      <c r="V846" s="10"/>
      <c r="W846" s="10"/>
      <c r="X846" s="10"/>
      <c r="Y846" s="10"/>
      <c r="Z846" s="10"/>
    </row>
    <row r="847" spans="1:26" ht="12.75" customHeight="1" x14ac:dyDescent="0.2">
      <c r="A847" s="49"/>
      <c r="B847" s="13"/>
      <c r="C847" s="10"/>
      <c r="D847" s="10"/>
      <c r="E847" s="10"/>
      <c r="F847" s="10"/>
      <c r="G847" s="10"/>
      <c r="H847" s="10"/>
      <c r="I847" s="10"/>
      <c r="J847" s="10"/>
      <c r="K847" s="11"/>
      <c r="L847" s="10"/>
      <c r="M847" s="10"/>
      <c r="N847" s="10"/>
      <c r="O847" s="10"/>
      <c r="P847" s="10"/>
      <c r="Q847" s="10"/>
      <c r="R847" s="10"/>
      <c r="S847" s="10"/>
      <c r="T847" s="10"/>
      <c r="U847" s="10"/>
      <c r="V847" s="10"/>
      <c r="W847" s="10"/>
      <c r="X847" s="10"/>
      <c r="Y847" s="10"/>
      <c r="Z847" s="10"/>
    </row>
    <row r="848" spans="1:26" ht="12.75" customHeight="1" x14ac:dyDescent="0.2">
      <c r="A848" s="49"/>
      <c r="B848" s="13"/>
      <c r="C848" s="10"/>
      <c r="D848" s="10"/>
      <c r="E848" s="10"/>
      <c r="F848" s="10"/>
      <c r="G848" s="10"/>
      <c r="H848" s="10"/>
      <c r="I848" s="10"/>
      <c r="J848" s="10"/>
      <c r="K848" s="11"/>
      <c r="L848" s="10"/>
      <c r="M848" s="10"/>
      <c r="N848" s="10"/>
      <c r="O848" s="10"/>
      <c r="P848" s="10"/>
      <c r="Q848" s="10"/>
      <c r="R848" s="10"/>
      <c r="S848" s="10"/>
      <c r="T848" s="10"/>
      <c r="U848" s="10"/>
      <c r="V848" s="10"/>
      <c r="W848" s="10"/>
      <c r="X848" s="10"/>
      <c r="Y848" s="10"/>
      <c r="Z848" s="10"/>
    </row>
    <row r="849" spans="1:26" ht="12.75" customHeight="1" x14ac:dyDescent="0.2">
      <c r="A849" s="49"/>
      <c r="B849" s="13"/>
      <c r="C849" s="10"/>
      <c r="D849" s="10"/>
      <c r="E849" s="10"/>
      <c r="F849" s="10"/>
      <c r="G849" s="10"/>
      <c r="H849" s="10"/>
      <c r="I849" s="10"/>
      <c r="J849" s="10"/>
      <c r="K849" s="11"/>
      <c r="L849" s="10"/>
      <c r="M849" s="10"/>
      <c r="N849" s="10"/>
      <c r="O849" s="10"/>
      <c r="P849" s="10"/>
      <c r="Q849" s="10"/>
      <c r="R849" s="10"/>
      <c r="S849" s="10"/>
      <c r="T849" s="10"/>
      <c r="U849" s="10"/>
      <c r="V849" s="10"/>
      <c r="W849" s="10"/>
      <c r="X849" s="10"/>
      <c r="Y849" s="10"/>
      <c r="Z849" s="10"/>
    </row>
    <row r="850" spans="1:26" ht="12.75" customHeight="1" x14ac:dyDescent="0.2">
      <c r="A850" s="49"/>
      <c r="B850" s="13"/>
      <c r="C850" s="10"/>
      <c r="D850" s="10"/>
      <c r="E850" s="10"/>
      <c r="F850" s="10"/>
      <c r="G850" s="10"/>
      <c r="H850" s="10"/>
      <c r="I850" s="10"/>
      <c r="J850" s="10"/>
      <c r="K850" s="11"/>
      <c r="L850" s="10"/>
      <c r="M850" s="10"/>
      <c r="N850" s="10"/>
      <c r="O850" s="10"/>
      <c r="P850" s="10"/>
      <c r="Q850" s="10"/>
      <c r="R850" s="10"/>
      <c r="S850" s="10"/>
      <c r="T850" s="10"/>
      <c r="U850" s="10"/>
      <c r="V850" s="10"/>
      <c r="W850" s="10"/>
      <c r="X850" s="10"/>
      <c r="Y850" s="10"/>
      <c r="Z850" s="10"/>
    </row>
    <row r="851" spans="1:26" ht="12.75" customHeight="1" x14ac:dyDescent="0.2">
      <c r="A851" s="49"/>
      <c r="B851" s="13"/>
      <c r="C851" s="10"/>
      <c r="D851" s="10"/>
      <c r="E851" s="10"/>
      <c r="F851" s="10"/>
      <c r="G851" s="10"/>
      <c r="H851" s="10"/>
      <c r="I851" s="10"/>
      <c r="J851" s="10"/>
      <c r="K851" s="11"/>
      <c r="L851" s="10"/>
      <c r="M851" s="10"/>
      <c r="N851" s="10"/>
      <c r="O851" s="10"/>
      <c r="P851" s="10"/>
      <c r="Q851" s="10"/>
      <c r="R851" s="10"/>
      <c r="S851" s="10"/>
      <c r="T851" s="10"/>
      <c r="U851" s="10"/>
      <c r="V851" s="10"/>
      <c r="W851" s="10"/>
      <c r="X851" s="10"/>
      <c r="Y851" s="10"/>
      <c r="Z851" s="10"/>
    </row>
    <row r="852" spans="1:26" ht="12.75" customHeight="1" x14ac:dyDescent="0.2">
      <c r="A852" s="49"/>
      <c r="B852" s="13"/>
      <c r="C852" s="10"/>
      <c r="D852" s="10"/>
      <c r="E852" s="10"/>
      <c r="F852" s="10"/>
      <c r="G852" s="10"/>
      <c r="H852" s="10"/>
      <c r="I852" s="10"/>
      <c r="J852" s="10"/>
      <c r="K852" s="11"/>
      <c r="L852" s="10"/>
      <c r="M852" s="10"/>
      <c r="N852" s="10"/>
      <c r="O852" s="10"/>
      <c r="P852" s="10"/>
      <c r="Q852" s="10"/>
      <c r="R852" s="10"/>
      <c r="S852" s="10"/>
      <c r="T852" s="10"/>
      <c r="U852" s="10"/>
      <c r="V852" s="10"/>
      <c r="W852" s="10"/>
      <c r="X852" s="10"/>
      <c r="Y852" s="10"/>
      <c r="Z852" s="10"/>
    </row>
    <row r="853" spans="1:26" ht="12.75" customHeight="1" x14ac:dyDescent="0.2">
      <c r="A853" s="49"/>
      <c r="B853" s="13"/>
      <c r="C853" s="10"/>
      <c r="D853" s="10"/>
      <c r="E853" s="10"/>
      <c r="F853" s="10"/>
      <c r="G853" s="10"/>
      <c r="H853" s="10"/>
      <c r="I853" s="10"/>
      <c r="J853" s="10"/>
      <c r="K853" s="11"/>
      <c r="L853" s="10"/>
      <c r="M853" s="10"/>
      <c r="N853" s="10"/>
      <c r="O853" s="10"/>
      <c r="P853" s="10"/>
      <c r="Q853" s="10"/>
      <c r="R853" s="10"/>
      <c r="S853" s="10"/>
      <c r="T853" s="10"/>
      <c r="U853" s="10"/>
      <c r="V853" s="10"/>
      <c r="W853" s="10"/>
      <c r="X853" s="10"/>
      <c r="Y853" s="10"/>
      <c r="Z853" s="10"/>
    </row>
    <row r="854" spans="1:26" ht="12.75" customHeight="1" x14ac:dyDescent="0.2">
      <c r="A854" s="49"/>
      <c r="B854" s="13"/>
      <c r="C854" s="10"/>
      <c r="D854" s="10"/>
      <c r="E854" s="10"/>
      <c r="F854" s="10"/>
      <c r="G854" s="10"/>
      <c r="H854" s="10"/>
      <c r="I854" s="10"/>
      <c r="J854" s="10"/>
      <c r="K854" s="11"/>
      <c r="L854" s="10"/>
      <c r="M854" s="10"/>
      <c r="N854" s="10"/>
      <c r="O854" s="10"/>
      <c r="P854" s="10"/>
      <c r="Q854" s="10"/>
      <c r="R854" s="10"/>
      <c r="S854" s="10"/>
      <c r="T854" s="10"/>
      <c r="U854" s="10"/>
      <c r="V854" s="10"/>
      <c r="W854" s="10"/>
      <c r="X854" s="10"/>
      <c r="Y854" s="10"/>
      <c r="Z854" s="10"/>
    </row>
    <row r="855" spans="1:26" ht="12.75" customHeight="1" x14ac:dyDescent="0.2">
      <c r="A855" s="49"/>
      <c r="B855" s="13"/>
      <c r="C855" s="10"/>
      <c r="D855" s="10"/>
      <c r="E855" s="10"/>
      <c r="F855" s="10"/>
      <c r="G855" s="10"/>
      <c r="H855" s="10"/>
      <c r="I855" s="10"/>
      <c r="J855" s="10"/>
      <c r="K855" s="11"/>
      <c r="L855" s="10"/>
      <c r="M855" s="10"/>
      <c r="N855" s="10"/>
      <c r="O855" s="10"/>
      <c r="P855" s="10"/>
      <c r="Q855" s="10"/>
      <c r="R855" s="10"/>
      <c r="S855" s="10"/>
      <c r="T855" s="10"/>
      <c r="U855" s="10"/>
      <c r="V855" s="10"/>
      <c r="W855" s="10"/>
      <c r="X855" s="10"/>
      <c r="Y855" s="10"/>
      <c r="Z855" s="10"/>
    </row>
    <row r="856" spans="1:26" ht="12.75" customHeight="1" x14ac:dyDescent="0.2">
      <c r="A856" s="49"/>
      <c r="B856" s="13"/>
      <c r="C856" s="10"/>
      <c r="D856" s="10"/>
      <c r="E856" s="10"/>
      <c r="F856" s="10"/>
      <c r="G856" s="10"/>
      <c r="H856" s="10"/>
      <c r="I856" s="10"/>
      <c r="J856" s="10"/>
      <c r="K856" s="11"/>
      <c r="L856" s="10"/>
      <c r="M856" s="10"/>
      <c r="N856" s="10"/>
      <c r="O856" s="10"/>
      <c r="P856" s="10"/>
      <c r="Q856" s="10"/>
      <c r="R856" s="10"/>
      <c r="S856" s="10"/>
      <c r="T856" s="10"/>
      <c r="U856" s="10"/>
      <c r="V856" s="10"/>
      <c r="W856" s="10"/>
      <c r="X856" s="10"/>
      <c r="Y856" s="10"/>
      <c r="Z856" s="10"/>
    </row>
    <row r="857" spans="1:26" ht="12.75" customHeight="1" x14ac:dyDescent="0.2">
      <c r="A857" s="49"/>
      <c r="B857" s="13"/>
      <c r="C857" s="10"/>
      <c r="D857" s="10"/>
      <c r="E857" s="10"/>
      <c r="F857" s="10"/>
      <c r="G857" s="10"/>
      <c r="H857" s="10"/>
      <c r="I857" s="10"/>
      <c r="J857" s="10"/>
      <c r="K857" s="11"/>
      <c r="L857" s="10"/>
      <c r="M857" s="10"/>
      <c r="N857" s="10"/>
      <c r="O857" s="10"/>
      <c r="P857" s="10"/>
      <c r="Q857" s="10"/>
      <c r="R857" s="10"/>
      <c r="S857" s="10"/>
      <c r="T857" s="10"/>
      <c r="U857" s="10"/>
      <c r="V857" s="10"/>
      <c r="W857" s="10"/>
      <c r="X857" s="10"/>
      <c r="Y857" s="10"/>
      <c r="Z857" s="10"/>
    </row>
    <row r="858" spans="1:26" ht="12.75" customHeight="1" x14ac:dyDescent="0.2">
      <c r="A858" s="49"/>
      <c r="B858" s="13"/>
      <c r="C858" s="10"/>
      <c r="D858" s="10"/>
      <c r="E858" s="10"/>
      <c r="F858" s="10"/>
      <c r="G858" s="10"/>
      <c r="H858" s="10"/>
      <c r="I858" s="10"/>
      <c r="J858" s="10"/>
      <c r="K858" s="11"/>
      <c r="L858" s="10"/>
      <c r="M858" s="10"/>
      <c r="N858" s="10"/>
      <c r="O858" s="10"/>
      <c r="P858" s="10"/>
      <c r="Q858" s="10"/>
      <c r="R858" s="10"/>
      <c r="S858" s="10"/>
      <c r="T858" s="10"/>
      <c r="U858" s="10"/>
      <c r="V858" s="10"/>
      <c r="W858" s="10"/>
      <c r="X858" s="10"/>
      <c r="Y858" s="10"/>
      <c r="Z858" s="10"/>
    </row>
    <row r="859" spans="1:26" ht="12.75" customHeight="1" x14ac:dyDescent="0.2">
      <c r="A859" s="49"/>
      <c r="B859" s="13"/>
      <c r="C859" s="10"/>
      <c r="D859" s="10"/>
      <c r="E859" s="10"/>
      <c r="F859" s="10"/>
      <c r="G859" s="10"/>
      <c r="H859" s="10"/>
      <c r="I859" s="10"/>
      <c r="J859" s="10"/>
      <c r="K859" s="11"/>
      <c r="L859" s="10"/>
      <c r="M859" s="10"/>
      <c r="N859" s="10"/>
      <c r="O859" s="10"/>
      <c r="P859" s="10"/>
      <c r="Q859" s="10"/>
      <c r="R859" s="10"/>
      <c r="S859" s="10"/>
      <c r="T859" s="10"/>
      <c r="U859" s="10"/>
      <c r="V859" s="10"/>
      <c r="W859" s="10"/>
      <c r="X859" s="10"/>
      <c r="Y859" s="10"/>
      <c r="Z859" s="10"/>
    </row>
    <row r="860" spans="1:26" ht="12.75" customHeight="1" x14ac:dyDescent="0.2">
      <c r="A860" s="49"/>
      <c r="B860" s="13"/>
      <c r="C860" s="10"/>
      <c r="D860" s="10"/>
      <c r="E860" s="10"/>
      <c r="F860" s="10"/>
      <c r="G860" s="10"/>
      <c r="H860" s="10"/>
      <c r="I860" s="10"/>
      <c r="J860" s="10"/>
      <c r="K860" s="11"/>
      <c r="L860" s="10"/>
      <c r="M860" s="10"/>
      <c r="N860" s="10"/>
      <c r="O860" s="10"/>
      <c r="P860" s="10"/>
      <c r="Q860" s="10"/>
      <c r="R860" s="10"/>
      <c r="S860" s="10"/>
      <c r="T860" s="10"/>
      <c r="U860" s="10"/>
      <c r="V860" s="10"/>
      <c r="W860" s="10"/>
      <c r="X860" s="10"/>
      <c r="Y860" s="10"/>
      <c r="Z860" s="10"/>
    </row>
    <row r="861" spans="1:26" ht="12.75" customHeight="1" x14ac:dyDescent="0.2">
      <c r="A861" s="49"/>
      <c r="B861" s="13"/>
      <c r="C861" s="10"/>
      <c r="D861" s="10"/>
      <c r="E861" s="10"/>
      <c r="F861" s="10"/>
      <c r="G861" s="10"/>
      <c r="H861" s="10"/>
      <c r="I861" s="10"/>
      <c r="J861" s="10"/>
      <c r="K861" s="11"/>
      <c r="L861" s="10"/>
      <c r="M861" s="10"/>
      <c r="N861" s="10"/>
      <c r="O861" s="10"/>
      <c r="P861" s="10"/>
      <c r="Q861" s="10"/>
      <c r="R861" s="10"/>
      <c r="S861" s="10"/>
      <c r="T861" s="10"/>
      <c r="U861" s="10"/>
      <c r="V861" s="10"/>
      <c r="W861" s="10"/>
      <c r="X861" s="10"/>
      <c r="Y861" s="10"/>
      <c r="Z861" s="10"/>
    </row>
    <row r="862" spans="1:26" ht="12.75" customHeight="1" x14ac:dyDescent="0.2">
      <c r="A862" s="49"/>
      <c r="B862" s="13"/>
      <c r="C862" s="10"/>
      <c r="D862" s="10"/>
      <c r="E862" s="10"/>
      <c r="F862" s="10"/>
      <c r="G862" s="10"/>
      <c r="H862" s="10"/>
      <c r="I862" s="10"/>
      <c r="J862" s="10"/>
      <c r="K862" s="11"/>
      <c r="L862" s="10"/>
      <c r="M862" s="10"/>
      <c r="N862" s="10"/>
      <c r="O862" s="10"/>
      <c r="P862" s="10"/>
      <c r="Q862" s="10"/>
      <c r="R862" s="10"/>
      <c r="S862" s="10"/>
      <c r="T862" s="10"/>
      <c r="U862" s="10"/>
      <c r="V862" s="10"/>
      <c r="W862" s="10"/>
      <c r="X862" s="10"/>
      <c r="Y862" s="10"/>
      <c r="Z862" s="10"/>
    </row>
    <row r="863" spans="1:26" ht="12.75" customHeight="1" x14ac:dyDescent="0.2">
      <c r="A863" s="49"/>
      <c r="B863" s="13"/>
      <c r="C863" s="10"/>
      <c r="D863" s="10"/>
      <c r="E863" s="10"/>
      <c r="F863" s="10"/>
      <c r="G863" s="10"/>
      <c r="H863" s="10"/>
      <c r="I863" s="10"/>
      <c r="J863" s="10"/>
      <c r="K863" s="11"/>
      <c r="L863" s="10"/>
      <c r="M863" s="10"/>
      <c r="N863" s="10"/>
      <c r="O863" s="10"/>
      <c r="P863" s="10"/>
      <c r="Q863" s="10"/>
      <c r="R863" s="10"/>
      <c r="S863" s="10"/>
      <c r="T863" s="10"/>
      <c r="U863" s="10"/>
      <c r="V863" s="10"/>
      <c r="W863" s="10"/>
      <c r="X863" s="10"/>
      <c r="Y863" s="10"/>
      <c r="Z863" s="10"/>
    </row>
    <row r="864" spans="1:26" ht="12.75" customHeight="1" x14ac:dyDescent="0.2">
      <c r="A864" s="49"/>
      <c r="B864" s="13"/>
      <c r="C864" s="10"/>
      <c r="D864" s="10"/>
      <c r="E864" s="10"/>
      <c r="F864" s="10"/>
      <c r="G864" s="10"/>
      <c r="H864" s="10"/>
      <c r="I864" s="10"/>
      <c r="J864" s="10"/>
      <c r="K864" s="11"/>
      <c r="L864" s="10"/>
      <c r="M864" s="10"/>
      <c r="N864" s="10"/>
      <c r="O864" s="10"/>
      <c r="P864" s="10"/>
      <c r="Q864" s="10"/>
      <c r="R864" s="10"/>
      <c r="S864" s="10"/>
      <c r="T864" s="10"/>
      <c r="U864" s="10"/>
      <c r="V864" s="10"/>
      <c r="W864" s="10"/>
      <c r="X864" s="10"/>
      <c r="Y864" s="10"/>
      <c r="Z864" s="10"/>
    </row>
    <row r="865" spans="1:26" ht="12.75" customHeight="1" x14ac:dyDescent="0.2">
      <c r="A865" s="49"/>
      <c r="B865" s="13"/>
      <c r="C865" s="10"/>
      <c r="D865" s="10"/>
      <c r="E865" s="10"/>
      <c r="F865" s="10"/>
      <c r="G865" s="10"/>
      <c r="H865" s="10"/>
      <c r="I865" s="10"/>
      <c r="J865" s="10"/>
      <c r="K865" s="11"/>
      <c r="L865" s="10"/>
      <c r="M865" s="10"/>
      <c r="N865" s="10"/>
      <c r="O865" s="10"/>
      <c r="P865" s="10"/>
      <c r="Q865" s="10"/>
      <c r="R865" s="10"/>
      <c r="S865" s="10"/>
      <c r="T865" s="10"/>
      <c r="U865" s="10"/>
      <c r="V865" s="10"/>
      <c r="W865" s="10"/>
      <c r="X865" s="10"/>
      <c r="Y865" s="10"/>
      <c r="Z865" s="10"/>
    </row>
    <row r="866" spans="1:26" ht="12.75" customHeight="1" x14ac:dyDescent="0.2">
      <c r="A866" s="49"/>
      <c r="B866" s="13"/>
      <c r="C866" s="10"/>
      <c r="D866" s="10"/>
      <c r="E866" s="10"/>
      <c r="F866" s="10"/>
      <c r="G866" s="10"/>
      <c r="H866" s="10"/>
      <c r="I866" s="10"/>
      <c r="J866" s="10"/>
      <c r="K866" s="11"/>
      <c r="L866" s="10"/>
      <c r="M866" s="10"/>
      <c r="N866" s="10"/>
      <c r="O866" s="10"/>
      <c r="P866" s="10"/>
      <c r="Q866" s="10"/>
      <c r="R866" s="10"/>
      <c r="S866" s="10"/>
      <c r="T866" s="10"/>
      <c r="U866" s="10"/>
      <c r="V866" s="10"/>
      <c r="W866" s="10"/>
      <c r="X866" s="10"/>
      <c r="Y866" s="10"/>
      <c r="Z866" s="10"/>
    </row>
    <row r="867" spans="1:26" ht="12.75" customHeight="1" x14ac:dyDescent="0.2">
      <c r="A867" s="49"/>
      <c r="B867" s="13"/>
      <c r="C867" s="10"/>
      <c r="D867" s="10"/>
      <c r="E867" s="10"/>
      <c r="F867" s="10"/>
      <c r="G867" s="10"/>
      <c r="H867" s="10"/>
      <c r="I867" s="10"/>
      <c r="J867" s="10"/>
      <c r="K867" s="11"/>
      <c r="L867" s="10"/>
      <c r="M867" s="10"/>
      <c r="N867" s="10"/>
      <c r="O867" s="10"/>
      <c r="P867" s="10"/>
      <c r="Q867" s="10"/>
      <c r="R867" s="10"/>
      <c r="S867" s="10"/>
      <c r="T867" s="10"/>
      <c r="U867" s="10"/>
      <c r="V867" s="10"/>
      <c r="W867" s="10"/>
      <c r="X867" s="10"/>
      <c r="Y867" s="10"/>
      <c r="Z867" s="10"/>
    </row>
    <row r="868" spans="1:26" ht="12.75" customHeight="1" x14ac:dyDescent="0.2">
      <c r="A868" s="49"/>
      <c r="B868" s="13"/>
      <c r="C868" s="10"/>
      <c r="D868" s="10"/>
      <c r="E868" s="10"/>
      <c r="F868" s="10"/>
      <c r="G868" s="10"/>
      <c r="H868" s="10"/>
      <c r="I868" s="10"/>
      <c r="J868" s="10"/>
      <c r="K868" s="11"/>
      <c r="L868" s="10"/>
      <c r="M868" s="10"/>
      <c r="N868" s="10"/>
      <c r="O868" s="10"/>
      <c r="P868" s="10"/>
      <c r="Q868" s="10"/>
      <c r="R868" s="10"/>
      <c r="S868" s="10"/>
      <c r="T868" s="10"/>
      <c r="U868" s="10"/>
      <c r="V868" s="10"/>
      <c r="W868" s="10"/>
      <c r="X868" s="10"/>
      <c r="Y868" s="10"/>
      <c r="Z868" s="10"/>
    </row>
    <row r="869" spans="1:26" ht="12.75" customHeight="1" x14ac:dyDescent="0.2">
      <c r="A869" s="49"/>
      <c r="B869" s="13"/>
      <c r="C869" s="10"/>
      <c r="D869" s="10"/>
      <c r="E869" s="10"/>
      <c r="F869" s="10"/>
      <c r="G869" s="10"/>
      <c r="H869" s="10"/>
      <c r="I869" s="10"/>
      <c r="J869" s="10"/>
      <c r="K869" s="11"/>
      <c r="L869" s="10"/>
      <c r="M869" s="10"/>
      <c r="N869" s="10"/>
      <c r="O869" s="10"/>
      <c r="P869" s="10"/>
      <c r="Q869" s="10"/>
      <c r="R869" s="10"/>
      <c r="S869" s="10"/>
      <c r="T869" s="10"/>
      <c r="U869" s="10"/>
      <c r="V869" s="10"/>
      <c r="W869" s="10"/>
      <c r="X869" s="10"/>
      <c r="Y869" s="10"/>
      <c r="Z869" s="10"/>
    </row>
    <row r="870" spans="1:26" ht="12.75" customHeight="1" x14ac:dyDescent="0.2">
      <c r="A870" s="49"/>
      <c r="B870" s="13"/>
      <c r="C870" s="10"/>
      <c r="D870" s="10"/>
      <c r="E870" s="10"/>
      <c r="F870" s="10"/>
      <c r="G870" s="10"/>
      <c r="H870" s="10"/>
      <c r="I870" s="10"/>
      <c r="J870" s="10"/>
      <c r="K870" s="11"/>
      <c r="L870" s="10"/>
      <c r="M870" s="10"/>
      <c r="N870" s="10"/>
      <c r="O870" s="10"/>
      <c r="P870" s="10"/>
      <c r="Q870" s="10"/>
      <c r="R870" s="10"/>
      <c r="S870" s="10"/>
      <c r="T870" s="10"/>
      <c r="U870" s="10"/>
      <c r="V870" s="10"/>
      <c r="W870" s="10"/>
      <c r="X870" s="10"/>
      <c r="Y870" s="10"/>
      <c r="Z870" s="10"/>
    </row>
    <row r="871" spans="1:26" ht="12.75" customHeight="1" x14ac:dyDescent="0.2">
      <c r="A871" s="49"/>
      <c r="B871" s="13"/>
      <c r="C871" s="10"/>
      <c r="D871" s="10"/>
      <c r="E871" s="10"/>
      <c r="F871" s="10"/>
      <c r="G871" s="10"/>
      <c r="H871" s="10"/>
      <c r="I871" s="10"/>
      <c r="J871" s="10"/>
      <c r="K871" s="11"/>
      <c r="L871" s="10"/>
      <c r="M871" s="10"/>
      <c r="N871" s="10"/>
      <c r="O871" s="10"/>
      <c r="P871" s="10"/>
      <c r="Q871" s="10"/>
      <c r="R871" s="10"/>
      <c r="S871" s="10"/>
      <c r="T871" s="10"/>
      <c r="U871" s="10"/>
      <c r="V871" s="10"/>
      <c r="W871" s="10"/>
      <c r="X871" s="10"/>
      <c r="Y871" s="10"/>
      <c r="Z871" s="10"/>
    </row>
    <row r="872" spans="1:26" ht="12.75" customHeight="1" x14ac:dyDescent="0.2">
      <c r="A872" s="49"/>
      <c r="B872" s="13"/>
      <c r="C872" s="10"/>
      <c r="D872" s="10"/>
      <c r="E872" s="10"/>
      <c r="F872" s="10"/>
      <c r="G872" s="10"/>
      <c r="H872" s="10"/>
      <c r="I872" s="10"/>
      <c r="J872" s="10"/>
      <c r="K872" s="11"/>
      <c r="L872" s="10"/>
      <c r="M872" s="10"/>
      <c r="N872" s="10"/>
      <c r="O872" s="10"/>
      <c r="P872" s="10"/>
      <c r="Q872" s="10"/>
      <c r="R872" s="10"/>
      <c r="S872" s="10"/>
      <c r="T872" s="10"/>
      <c r="U872" s="10"/>
      <c r="V872" s="10"/>
      <c r="W872" s="10"/>
      <c r="X872" s="10"/>
      <c r="Y872" s="10"/>
      <c r="Z872" s="10"/>
    </row>
    <row r="873" spans="1:26" ht="12.75" customHeight="1" x14ac:dyDescent="0.2">
      <c r="A873" s="49"/>
      <c r="B873" s="13"/>
      <c r="C873" s="10"/>
      <c r="D873" s="10"/>
      <c r="E873" s="10"/>
      <c r="F873" s="10"/>
      <c r="G873" s="10"/>
      <c r="H873" s="10"/>
      <c r="I873" s="10"/>
      <c r="J873" s="10"/>
      <c r="K873" s="11"/>
      <c r="L873" s="10"/>
      <c r="M873" s="10"/>
      <c r="N873" s="10"/>
      <c r="O873" s="10"/>
      <c r="P873" s="10"/>
      <c r="Q873" s="10"/>
      <c r="R873" s="10"/>
      <c r="S873" s="10"/>
      <c r="T873" s="10"/>
      <c r="U873" s="10"/>
      <c r="V873" s="10"/>
      <c r="W873" s="10"/>
      <c r="X873" s="10"/>
      <c r="Y873" s="10"/>
      <c r="Z873" s="10"/>
    </row>
    <row r="874" spans="1:26" ht="12.75" customHeight="1" x14ac:dyDescent="0.2">
      <c r="A874" s="49"/>
      <c r="B874" s="13"/>
      <c r="C874" s="10"/>
      <c r="D874" s="10"/>
      <c r="E874" s="10"/>
      <c r="F874" s="10"/>
      <c r="G874" s="10"/>
      <c r="H874" s="10"/>
      <c r="I874" s="10"/>
      <c r="J874" s="10"/>
      <c r="K874" s="11"/>
      <c r="L874" s="10"/>
      <c r="M874" s="10"/>
      <c r="N874" s="10"/>
      <c r="O874" s="10"/>
      <c r="P874" s="10"/>
      <c r="Q874" s="10"/>
      <c r="R874" s="10"/>
      <c r="S874" s="10"/>
      <c r="T874" s="10"/>
      <c r="U874" s="10"/>
      <c r="V874" s="10"/>
      <c r="W874" s="10"/>
      <c r="X874" s="10"/>
      <c r="Y874" s="10"/>
      <c r="Z874" s="10"/>
    </row>
    <row r="875" spans="1:26" ht="12.75" customHeight="1" x14ac:dyDescent="0.2">
      <c r="A875" s="49"/>
      <c r="B875" s="13"/>
      <c r="C875" s="10"/>
      <c r="D875" s="10"/>
      <c r="E875" s="10"/>
      <c r="F875" s="10"/>
      <c r="G875" s="10"/>
      <c r="H875" s="10"/>
      <c r="I875" s="10"/>
      <c r="J875" s="10"/>
      <c r="K875" s="11"/>
      <c r="L875" s="10"/>
      <c r="M875" s="10"/>
      <c r="N875" s="10"/>
      <c r="O875" s="10"/>
      <c r="P875" s="10"/>
      <c r="Q875" s="10"/>
      <c r="R875" s="10"/>
      <c r="S875" s="10"/>
      <c r="T875" s="10"/>
      <c r="U875" s="10"/>
      <c r="V875" s="10"/>
      <c r="W875" s="10"/>
      <c r="X875" s="10"/>
      <c r="Y875" s="10"/>
      <c r="Z875" s="10"/>
    </row>
    <row r="876" spans="1:26" ht="12.75" customHeight="1" x14ac:dyDescent="0.2">
      <c r="A876" s="49"/>
      <c r="B876" s="13"/>
      <c r="C876" s="10"/>
      <c r="D876" s="10"/>
      <c r="E876" s="10"/>
      <c r="F876" s="10"/>
      <c r="G876" s="10"/>
      <c r="H876" s="10"/>
      <c r="I876" s="10"/>
      <c r="J876" s="10"/>
      <c r="K876" s="11"/>
      <c r="L876" s="10"/>
      <c r="M876" s="10"/>
      <c r="N876" s="10"/>
      <c r="O876" s="10"/>
      <c r="P876" s="10"/>
      <c r="Q876" s="10"/>
      <c r="R876" s="10"/>
      <c r="S876" s="10"/>
      <c r="T876" s="10"/>
      <c r="U876" s="10"/>
      <c r="V876" s="10"/>
      <c r="W876" s="10"/>
      <c r="X876" s="10"/>
      <c r="Y876" s="10"/>
      <c r="Z876" s="10"/>
    </row>
    <row r="877" spans="1:26" ht="12.75" customHeight="1" x14ac:dyDescent="0.2">
      <c r="A877" s="49"/>
      <c r="B877" s="13"/>
      <c r="C877" s="10"/>
      <c r="D877" s="10"/>
      <c r="E877" s="10"/>
      <c r="F877" s="10"/>
      <c r="G877" s="10"/>
      <c r="H877" s="10"/>
      <c r="I877" s="10"/>
      <c r="J877" s="10"/>
      <c r="K877" s="11"/>
      <c r="L877" s="10"/>
      <c r="M877" s="10"/>
      <c r="N877" s="10"/>
      <c r="O877" s="10"/>
      <c r="P877" s="10"/>
      <c r="Q877" s="10"/>
      <c r="R877" s="10"/>
      <c r="S877" s="10"/>
      <c r="T877" s="10"/>
      <c r="U877" s="10"/>
      <c r="V877" s="10"/>
      <c r="W877" s="10"/>
      <c r="X877" s="10"/>
      <c r="Y877" s="10"/>
      <c r="Z877" s="10"/>
    </row>
    <row r="878" spans="1:26" ht="12.75" customHeight="1" x14ac:dyDescent="0.2">
      <c r="A878" s="49"/>
      <c r="B878" s="13"/>
      <c r="C878" s="10"/>
      <c r="D878" s="10"/>
      <c r="E878" s="10"/>
      <c r="F878" s="10"/>
      <c r="G878" s="10"/>
      <c r="H878" s="10"/>
      <c r="I878" s="10"/>
      <c r="J878" s="10"/>
      <c r="K878" s="11"/>
      <c r="L878" s="10"/>
      <c r="M878" s="10"/>
      <c r="N878" s="10"/>
      <c r="O878" s="10"/>
      <c r="P878" s="10"/>
      <c r="Q878" s="10"/>
      <c r="R878" s="10"/>
      <c r="S878" s="10"/>
      <c r="T878" s="10"/>
      <c r="U878" s="10"/>
      <c r="V878" s="10"/>
      <c r="W878" s="10"/>
      <c r="X878" s="10"/>
      <c r="Y878" s="10"/>
      <c r="Z878" s="10"/>
    </row>
    <row r="879" spans="1:26" ht="12.75" customHeight="1" x14ac:dyDescent="0.2">
      <c r="A879" s="49"/>
      <c r="B879" s="13"/>
      <c r="C879" s="10"/>
      <c r="D879" s="10"/>
      <c r="E879" s="10"/>
      <c r="F879" s="10"/>
      <c r="G879" s="10"/>
      <c r="H879" s="10"/>
      <c r="I879" s="10"/>
      <c r="J879" s="10"/>
      <c r="K879" s="11"/>
      <c r="L879" s="10"/>
      <c r="M879" s="10"/>
      <c r="N879" s="10"/>
      <c r="O879" s="10"/>
      <c r="P879" s="10"/>
      <c r="Q879" s="10"/>
      <c r="R879" s="10"/>
      <c r="S879" s="10"/>
      <c r="T879" s="10"/>
      <c r="U879" s="10"/>
      <c r="V879" s="10"/>
      <c r="W879" s="10"/>
      <c r="X879" s="10"/>
      <c r="Y879" s="10"/>
      <c r="Z879" s="10"/>
    </row>
    <row r="880" spans="1:26" ht="12.75" customHeight="1" x14ac:dyDescent="0.2">
      <c r="A880" s="49"/>
      <c r="B880" s="13"/>
      <c r="C880" s="10"/>
      <c r="D880" s="10"/>
      <c r="E880" s="10"/>
      <c r="F880" s="10"/>
      <c r="G880" s="10"/>
      <c r="H880" s="10"/>
      <c r="I880" s="10"/>
      <c r="J880" s="10"/>
      <c r="K880" s="11"/>
      <c r="L880" s="10"/>
      <c r="M880" s="10"/>
      <c r="N880" s="10"/>
      <c r="O880" s="10"/>
      <c r="P880" s="10"/>
      <c r="Q880" s="10"/>
      <c r="R880" s="10"/>
      <c r="S880" s="10"/>
      <c r="T880" s="10"/>
      <c r="U880" s="10"/>
      <c r="V880" s="10"/>
      <c r="W880" s="10"/>
      <c r="X880" s="10"/>
      <c r="Y880" s="10"/>
      <c r="Z880" s="10"/>
    </row>
    <row r="881" spans="1:26" ht="12.75" customHeight="1" x14ac:dyDescent="0.2">
      <c r="A881" s="49"/>
      <c r="B881" s="13"/>
      <c r="C881" s="10"/>
      <c r="D881" s="10"/>
      <c r="E881" s="10"/>
      <c r="F881" s="10"/>
      <c r="G881" s="10"/>
      <c r="H881" s="10"/>
      <c r="I881" s="10"/>
      <c r="J881" s="10"/>
      <c r="K881" s="11"/>
      <c r="L881" s="10"/>
      <c r="M881" s="10"/>
      <c r="N881" s="10"/>
      <c r="O881" s="10"/>
      <c r="P881" s="10"/>
      <c r="Q881" s="10"/>
      <c r="R881" s="10"/>
      <c r="S881" s="10"/>
      <c r="T881" s="10"/>
      <c r="U881" s="10"/>
      <c r="V881" s="10"/>
      <c r="W881" s="10"/>
      <c r="X881" s="10"/>
      <c r="Y881" s="10"/>
      <c r="Z881" s="10"/>
    </row>
    <row r="882" spans="1:26" ht="12.75" customHeight="1" x14ac:dyDescent="0.2">
      <c r="A882" s="49"/>
      <c r="B882" s="13"/>
      <c r="C882" s="10"/>
      <c r="D882" s="10"/>
      <c r="E882" s="10"/>
      <c r="F882" s="10"/>
      <c r="G882" s="10"/>
      <c r="H882" s="10"/>
      <c r="I882" s="10"/>
      <c r="J882" s="10"/>
      <c r="K882" s="11"/>
      <c r="L882" s="10"/>
      <c r="M882" s="10"/>
      <c r="N882" s="10"/>
      <c r="O882" s="10"/>
      <c r="P882" s="10"/>
      <c r="Q882" s="10"/>
      <c r="R882" s="10"/>
      <c r="S882" s="10"/>
      <c r="T882" s="10"/>
      <c r="U882" s="10"/>
      <c r="V882" s="10"/>
      <c r="W882" s="10"/>
      <c r="X882" s="10"/>
      <c r="Y882" s="10"/>
      <c r="Z882" s="10"/>
    </row>
    <row r="883" spans="1:26" ht="12.75" customHeight="1" x14ac:dyDescent="0.2">
      <c r="A883" s="49"/>
      <c r="B883" s="13"/>
      <c r="C883" s="10"/>
      <c r="D883" s="10"/>
      <c r="E883" s="10"/>
      <c r="F883" s="10"/>
      <c r="G883" s="10"/>
      <c r="H883" s="10"/>
      <c r="I883" s="10"/>
      <c r="J883" s="10"/>
      <c r="K883" s="11"/>
      <c r="L883" s="10"/>
      <c r="M883" s="10"/>
      <c r="N883" s="10"/>
      <c r="O883" s="10"/>
      <c r="P883" s="10"/>
      <c r="Q883" s="10"/>
      <c r="R883" s="10"/>
      <c r="S883" s="10"/>
      <c r="T883" s="10"/>
      <c r="U883" s="10"/>
      <c r="V883" s="10"/>
      <c r="W883" s="10"/>
      <c r="X883" s="10"/>
      <c r="Y883" s="10"/>
      <c r="Z883" s="10"/>
    </row>
    <row r="884" spans="1:26" ht="12.75" customHeight="1" x14ac:dyDescent="0.2">
      <c r="A884" s="49"/>
      <c r="B884" s="13"/>
      <c r="C884" s="10"/>
      <c r="D884" s="10"/>
      <c r="E884" s="10"/>
      <c r="F884" s="10"/>
      <c r="G884" s="10"/>
      <c r="H884" s="10"/>
      <c r="I884" s="10"/>
      <c r="J884" s="10"/>
      <c r="K884" s="11"/>
      <c r="L884" s="10"/>
      <c r="M884" s="10"/>
      <c r="N884" s="10"/>
      <c r="O884" s="10"/>
      <c r="P884" s="10"/>
      <c r="Q884" s="10"/>
      <c r="R884" s="10"/>
      <c r="S884" s="10"/>
      <c r="T884" s="10"/>
      <c r="U884" s="10"/>
      <c r="V884" s="10"/>
      <c r="W884" s="10"/>
      <c r="X884" s="10"/>
      <c r="Y884" s="10"/>
      <c r="Z884" s="10"/>
    </row>
    <row r="885" spans="1:26" ht="12.75" customHeight="1" x14ac:dyDescent="0.2">
      <c r="A885" s="49"/>
      <c r="B885" s="13"/>
      <c r="C885" s="10"/>
      <c r="D885" s="10"/>
      <c r="E885" s="10"/>
      <c r="F885" s="10"/>
      <c r="G885" s="10"/>
      <c r="H885" s="10"/>
      <c r="I885" s="10"/>
      <c r="J885" s="10"/>
      <c r="K885" s="11"/>
      <c r="L885" s="10"/>
      <c r="M885" s="10"/>
      <c r="N885" s="10"/>
      <c r="O885" s="10"/>
      <c r="P885" s="10"/>
      <c r="Q885" s="10"/>
      <c r="R885" s="10"/>
      <c r="S885" s="10"/>
      <c r="T885" s="10"/>
      <c r="U885" s="10"/>
      <c r="V885" s="10"/>
      <c r="W885" s="10"/>
      <c r="X885" s="10"/>
      <c r="Y885" s="10"/>
      <c r="Z885" s="10"/>
    </row>
    <row r="886" spans="1:26" ht="12.75" customHeight="1" x14ac:dyDescent="0.2">
      <c r="A886" s="49"/>
      <c r="B886" s="13"/>
      <c r="C886" s="10"/>
      <c r="D886" s="10"/>
      <c r="E886" s="10"/>
      <c r="F886" s="10"/>
      <c r="G886" s="10"/>
      <c r="H886" s="10"/>
      <c r="I886" s="10"/>
      <c r="J886" s="10"/>
      <c r="K886" s="11"/>
      <c r="L886" s="10"/>
      <c r="M886" s="10"/>
      <c r="N886" s="10"/>
      <c r="O886" s="10"/>
      <c r="P886" s="10"/>
      <c r="Q886" s="10"/>
      <c r="R886" s="10"/>
      <c r="S886" s="10"/>
      <c r="T886" s="10"/>
      <c r="U886" s="10"/>
      <c r="V886" s="10"/>
      <c r="W886" s="10"/>
      <c r="X886" s="10"/>
      <c r="Y886" s="10"/>
      <c r="Z886" s="10"/>
    </row>
    <row r="887" spans="1:26" ht="12.75" customHeight="1" x14ac:dyDescent="0.2">
      <c r="A887" s="49"/>
      <c r="B887" s="13"/>
      <c r="C887" s="10"/>
      <c r="D887" s="10"/>
      <c r="E887" s="10"/>
      <c r="F887" s="10"/>
      <c r="G887" s="10"/>
      <c r="H887" s="10"/>
      <c r="I887" s="10"/>
      <c r="J887" s="10"/>
      <c r="K887" s="11"/>
      <c r="L887" s="10"/>
      <c r="M887" s="10"/>
      <c r="N887" s="10"/>
      <c r="O887" s="10"/>
      <c r="P887" s="10"/>
      <c r="Q887" s="10"/>
      <c r="R887" s="10"/>
      <c r="S887" s="10"/>
      <c r="T887" s="10"/>
      <c r="U887" s="10"/>
      <c r="V887" s="10"/>
      <c r="W887" s="10"/>
      <c r="X887" s="10"/>
      <c r="Y887" s="10"/>
      <c r="Z887" s="10"/>
    </row>
    <row r="888" spans="1:26" ht="12.75" customHeight="1" x14ac:dyDescent="0.2">
      <c r="A888" s="49"/>
      <c r="B888" s="13"/>
      <c r="C888" s="10"/>
      <c r="D888" s="10"/>
      <c r="E888" s="10"/>
      <c r="F888" s="10"/>
      <c r="G888" s="10"/>
      <c r="H888" s="10"/>
      <c r="I888" s="10"/>
      <c r="J888" s="10"/>
      <c r="K888" s="11"/>
      <c r="L888" s="10"/>
      <c r="M888" s="10"/>
      <c r="N888" s="10"/>
      <c r="O888" s="10"/>
      <c r="P888" s="10"/>
      <c r="Q888" s="10"/>
      <c r="R888" s="10"/>
      <c r="S888" s="10"/>
      <c r="T888" s="10"/>
      <c r="U888" s="10"/>
      <c r="V888" s="10"/>
      <c r="W888" s="10"/>
      <c r="X888" s="10"/>
      <c r="Y888" s="10"/>
      <c r="Z888" s="10"/>
    </row>
    <row r="889" spans="1:26" ht="12.75" customHeight="1" x14ac:dyDescent="0.2">
      <c r="A889" s="49"/>
      <c r="B889" s="13"/>
      <c r="C889" s="10"/>
      <c r="D889" s="10"/>
      <c r="E889" s="10"/>
      <c r="F889" s="10"/>
      <c r="G889" s="10"/>
      <c r="H889" s="10"/>
      <c r="I889" s="10"/>
      <c r="J889" s="10"/>
      <c r="K889" s="11"/>
      <c r="L889" s="10"/>
      <c r="M889" s="10"/>
      <c r="N889" s="10"/>
      <c r="O889" s="10"/>
      <c r="P889" s="10"/>
      <c r="Q889" s="10"/>
      <c r="R889" s="10"/>
      <c r="S889" s="10"/>
      <c r="T889" s="10"/>
      <c r="U889" s="10"/>
      <c r="V889" s="10"/>
      <c r="W889" s="10"/>
      <c r="X889" s="10"/>
      <c r="Y889" s="10"/>
      <c r="Z889" s="10"/>
    </row>
    <row r="890" spans="1:26" ht="12.75" customHeight="1" x14ac:dyDescent="0.2">
      <c r="A890" s="49"/>
      <c r="B890" s="13"/>
      <c r="C890" s="10"/>
      <c r="D890" s="10"/>
      <c r="E890" s="10"/>
      <c r="F890" s="10"/>
      <c r="G890" s="10"/>
      <c r="H890" s="10"/>
      <c r="I890" s="10"/>
      <c r="J890" s="10"/>
      <c r="K890" s="11"/>
      <c r="L890" s="10"/>
      <c r="M890" s="10"/>
      <c r="N890" s="10"/>
      <c r="O890" s="10"/>
      <c r="P890" s="10"/>
      <c r="Q890" s="10"/>
      <c r="R890" s="10"/>
      <c r="S890" s="10"/>
      <c r="T890" s="10"/>
      <c r="U890" s="10"/>
      <c r="V890" s="10"/>
      <c r="W890" s="10"/>
      <c r="X890" s="10"/>
      <c r="Y890" s="10"/>
      <c r="Z890" s="10"/>
    </row>
    <row r="891" spans="1:26" ht="12.75" customHeight="1" x14ac:dyDescent="0.2">
      <c r="A891" s="49"/>
      <c r="B891" s="13"/>
      <c r="C891" s="10"/>
      <c r="D891" s="10"/>
      <c r="E891" s="10"/>
      <c r="F891" s="10"/>
      <c r="G891" s="10"/>
      <c r="H891" s="10"/>
      <c r="I891" s="10"/>
      <c r="J891" s="10"/>
      <c r="K891" s="11"/>
      <c r="L891" s="10"/>
      <c r="M891" s="10"/>
      <c r="N891" s="10"/>
      <c r="O891" s="10"/>
      <c r="P891" s="10"/>
      <c r="Q891" s="10"/>
      <c r="R891" s="10"/>
      <c r="S891" s="10"/>
      <c r="T891" s="10"/>
      <c r="U891" s="10"/>
      <c r="V891" s="10"/>
      <c r="W891" s="10"/>
      <c r="X891" s="10"/>
      <c r="Y891" s="10"/>
      <c r="Z891" s="10"/>
    </row>
    <row r="892" spans="1:26" ht="12.75" customHeight="1" x14ac:dyDescent="0.2">
      <c r="A892" s="49"/>
      <c r="B892" s="13"/>
      <c r="C892" s="10"/>
      <c r="D892" s="10"/>
      <c r="E892" s="10"/>
      <c r="F892" s="10"/>
      <c r="G892" s="10"/>
      <c r="H892" s="10"/>
      <c r="I892" s="10"/>
      <c r="J892" s="10"/>
      <c r="K892" s="11"/>
      <c r="L892" s="10"/>
      <c r="M892" s="10"/>
      <c r="N892" s="10"/>
      <c r="O892" s="10"/>
      <c r="P892" s="10"/>
      <c r="Q892" s="10"/>
      <c r="R892" s="10"/>
      <c r="S892" s="10"/>
      <c r="T892" s="10"/>
      <c r="U892" s="10"/>
      <c r="V892" s="10"/>
      <c r="W892" s="10"/>
      <c r="X892" s="10"/>
      <c r="Y892" s="10"/>
      <c r="Z892" s="10"/>
    </row>
    <row r="893" spans="1:26" ht="12.75" customHeight="1" x14ac:dyDescent="0.2">
      <c r="A893" s="49"/>
      <c r="B893" s="13"/>
      <c r="C893" s="10"/>
      <c r="D893" s="10"/>
      <c r="E893" s="10"/>
      <c r="F893" s="10"/>
      <c r="G893" s="10"/>
      <c r="H893" s="10"/>
      <c r="I893" s="10"/>
      <c r="J893" s="10"/>
      <c r="K893" s="11"/>
      <c r="L893" s="10"/>
      <c r="M893" s="10"/>
      <c r="N893" s="10"/>
      <c r="O893" s="10"/>
      <c r="P893" s="10"/>
      <c r="Q893" s="10"/>
      <c r="R893" s="10"/>
      <c r="S893" s="10"/>
      <c r="T893" s="10"/>
      <c r="U893" s="10"/>
      <c r="V893" s="10"/>
      <c r="W893" s="10"/>
      <c r="X893" s="10"/>
      <c r="Y893" s="10"/>
      <c r="Z893" s="10"/>
    </row>
    <row r="894" spans="1:26" ht="12.75" customHeight="1" x14ac:dyDescent="0.2">
      <c r="A894" s="49"/>
      <c r="B894" s="13"/>
      <c r="C894" s="10"/>
      <c r="D894" s="10"/>
      <c r="E894" s="10"/>
      <c r="F894" s="10"/>
      <c r="G894" s="10"/>
      <c r="H894" s="10"/>
      <c r="I894" s="10"/>
      <c r="J894" s="10"/>
      <c r="K894" s="11"/>
      <c r="L894" s="10"/>
      <c r="M894" s="10"/>
      <c r="N894" s="10"/>
      <c r="O894" s="10"/>
      <c r="P894" s="10"/>
      <c r="Q894" s="10"/>
      <c r="R894" s="10"/>
      <c r="S894" s="10"/>
      <c r="T894" s="10"/>
      <c r="U894" s="10"/>
      <c r="V894" s="10"/>
      <c r="W894" s="10"/>
      <c r="X894" s="10"/>
      <c r="Y894" s="10"/>
      <c r="Z894" s="10"/>
    </row>
    <row r="895" spans="1:26" ht="12.75" customHeight="1" x14ac:dyDescent="0.2">
      <c r="A895" s="49"/>
      <c r="B895" s="13"/>
      <c r="C895" s="10"/>
      <c r="D895" s="10"/>
      <c r="E895" s="10"/>
      <c r="F895" s="10"/>
      <c r="G895" s="10"/>
      <c r="H895" s="10"/>
      <c r="I895" s="10"/>
      <c r="J895" s="10"/>
      <c r="K895" s="11"/>
      <c r="L895" s="10"/>
      <c r="M895" s="10"/>
      <c r="N895" s="10"/>
      <c r="O895" s="10"/>
      <c r="P895" s="10"/>
      <c r="Q895" s="10"/>
      <c r="R895" s="10"/>
      <c r="S895" s="10"/>
      <c r="T895" s="10"/>
      <c r="U895" s="10"/>
      <c r="V895" s="10"/>
      <c r="W895" s="10"/>
      <c r="X895" s="10"/>
      <c r="Y895" s="10"/>
      <c r="Z895" s="10"/>
    </row>
    <row r="896" spans="1:26" ht="12.75" customHeight="1" x14ac:dyDescent="0.2">
      <c r="A896" s="49"/>
      <c r="B896" s="13"/>
      <c r="C896" s="10"/>
      <c r="D896" s="10"/>
      <c r="E896" s="10"/>
      <c r="F896" s="10"/>
      <c r="G896" s="10"/>
      <c r="H896" s="10"/>
      <c r="I896" s="10"/>
      <c r="J896" s="10"/>
      <c r="K896" s="11"/>
      <c r="L896" s="10"/>
      <c r="M896" s="10"/>
      <c r="N896" s="10"/>
      <c r="O896" s="10"/>
      <c r="P896" s="10"/>
      <c r="Q896" s="10"/>
      <c r="R896" s="10"/>
      <c r="S896" s="10"/>
      <c r="T896" s="10"/>
      <c r="U896" s="10"/>
      <c r="V896" s="10"/>
      <c r="W896" s="10"/>
      <c r="X896" s="10"/>
      <c r="Y896" s="10"/>
      <c r="Z896" s="10"/>
    </row>
    <row r="897" spans="1:26" ht="12.75" customHeight="1" x14ac:dyDescent="0.2">
      <c r="A897" s="49"/>
      <c r="B897" s="13"/>
      <c r="C897" s="10"/>
      <c r="D897" s="10"/>
      <c r="E897" s="10"/>
      <c r="F897" s="10"/>
      <c r="G897" s="10"/>
      <c r="H897" s="10"/>
      <c r="I897" s="10"/>
      <c r="J897" s="10"/>
      <c r="K897" s="11"/>
      <c r="L897" s="10"/>
      <c r="M897" s="10"/>
      <c r="N897" s="10"/>
      <c r="O897" s="10"/>
      <c r="P897" s="10"/>
      <c r="Q897" s="10"/>
      <c r="R897" s="10"/>
      <c r="S897" s="10"/>
      <c r="T897" s="10"/>
      <c r="U897" s="10"/>
      <c r="V897" s="10"/>
      <c r="W897" s="10"/>
      <c r="X897" s="10"/>
      <c r="Y897" s="10"/>
      <c r="Z897" s="10"/>
    </row>
    <row r="898" spans="1:26" ht="12.75" customHeight="1" x14ac:dyDescent="0.2">
      <c r="A898" s="49"/>
      <c r="B898" s="13"/>
      <c r="C898" s="10"/>
      <c r="D898" s="10"/>
      <c r="E898" s="10"/>
      <c r="F898" s="10"/>
      <c r="G898" s="10"/>
      <c r="H898" s="10"/>
      <c r="I898" s="10"/>
      <c r="J898" s="10"/>
      <c r="K898" s="11"/>
      <c r="L898" s="10"/>
      <c r="M898" s="10"/>
      <c r="N898" s="10"/>
      <c r="O898" s="10"/>
      <c r="P898" s="10"/>
      <c r="Q898" s="10"/>
      <c r="R898" s="10"/>
      <c r="S898" s="10"/>
      <c r="T898" s="10"/>
      <c r="U898" s="10"/>
      <c r="V898" s="10"/>
      <c r="W898" s="10"/>
      <c r="X898" s="10"/>
      <c r="Y898" s="10"/>
      <c r="Z898" s="10"/>
    </row>
    <row r="899" spans="1:26" ht="12.75" customHeight="1" x14ac:dyDescent="0.2">
      <c r="A899" s="49"/>
      <c r="B899" s="13"/>
      <c r="C899" s="10"/>
      <c r="D899" s="10"/>
      <c r="E899" s="10"/>
      <c r="F899" s="10"/>
      <c r="G899" s="10"/>
      <c r="H899" s="10"/>
      <c r="I899" s="10"/>
      <c r="J899" s="10"/>
      <c r="K899" s="11"/>
      <c r="L899" s="10"/>
      <c r="M899" s="10"/>
      <c r="N899" s="10"/>
      <c r="O899" s="10"/>
      <c r="P899" s="10"/>
      <c r="Q899" s="10"/>
      <c r="R899" s="10"/>
      <c r="S899" s="10"/>
      <c r="T899" s="10"/>
      <c r="U899" s="10"/>
      <c r="V899" s="10"/>
      <c r="W899" s="10"/>
      <c r="X899" s="10"/>
      <c r="Y899" s="10"/>
      <c r="Z899" s="10"/>
    </row>
    <row r="900" spans="1:26" ht="12.75" customHeight="1" x14ac:dyDescent="0.2">
      <c r="A900" s="49"/>
      <c r="B900" s="13"/>
      <c r="C900" s="10"/>
      <c r="D900" s="10"/>
      <c r="E900" s="10"/>
      <c r="F900" s="10"/>
      <c r="G900" s="10"/>
      <c r="H900" s="10"/>
      <c r="I900" s="10"/>
      <c r="J900" s="10"/>
      <c r="K900" s="11"/>
      <c r="L900" s="10"/>
      <c r="M900" s="10"/>
      <c r="N900" s="10"/>
      <c r="O900" s="10"/>
      <c r="P900" s="10"/>
      <c r="Q900" s="10"/>
      <c r="R900" s="10"/>
      <c r="S900" s="10"/>
      <c r="T900" s="10"/>
      <c r="U900" s="10"/>
      <c r="V900" s="10"/>
      <c r="W900" s="10"/>
      <c r="X900" s="10"/>
      <c r="Y900" s="10"/>
      <c r="Z900" s="10"/>
    </row>
    <row r="901" spans="1:26" ht="12.75" customHeight="1" x14ac:dyDescent="0.2">
      <c r="A901" s="49"/>
      <c r="B901" s="13"/>
      <c r="C901" s="10"/>
      <c r="D901" s="10"/>
      <c r="E901" s="10"/>
      <c r="F901" s="10"/>
      <c r="G901" s="10"/>
      <c r="H901" s="10"/>
      <c r="I901" s="10"/>
      <c r="J901" s="10"/>
      <c r="K901" s="11"/>
      <c r="L901" s="10"/>
      <c r="M901" s="10"/>
      <c r="N901" s="10"/>
      <c r="O901" s="10"/>
      <c r="P901" s="10"/>
      <c r="Q901" s="10"/>
      <c r="R901" s="10"/>
      <c r="S901" s="10"/>
      <c r="T901" s="10"/>
      <c r="U901" s="10"/>
      <c r="V901" s="10"/>
      <c r="W901" s="10"/>
      <c r="X901" s="10"/>
      <c r="Y901" s="10"/>
      <c r="Z901" s="10"/>
    </row>
    <row r="902" spans="1:26" ht="12.75" customHeight="1" x14ac:dyDescent="0.2">
      <c r="A902" s="49"/>
      <c r="B902" s="13"/>
      <c r="C902" s="10"/>
      <c r="D902" s="10"/>
      <c r="E902" s="10"/>
      <c r="F902" s="10"/>
      <c r="G902" s="10"/>
      <c r="H902" s="10"/>
      <c r="I902" s="10"/>
      <c r="J902" s="10"/>
      <c r="K902" s="11"/>
      <c r="L902" s="10"/>
      <c r="M902" s="10"/>
      <c r="N902" s="10"/>
      <c r="O902" s="10"/>
      <c r="P902" s="10"/>
      <c r="Q902" s="10"/>
      <c r="R902" s="10"/>
      <c r="S902" s="10"/>
      <c r="T902" s="10"/>
      <c r="U902" s="10"/>
      <c r="V902" s="10"/>
      <c r="W902" s="10"/>
      <c r="X902" s="10"/>
      <c r="Y902" s="10"/>
      <c r="Z902" s="10"/>
    </row>
    <row r="903" spans="1:26" ht="12.75" customHeight="1" x14ac:dyDescent="0.2">
      <c r="A903" s="49"/>
      <c r="B903" s="13"/>
      <c r="C903" s="10"/>
      <c r="D903" s="10"/>
      <c r="E903" s="10"/>
      <c r="F903" s="10"/>
      <c r="G903" s="10"/>
      <c r="H903" s="10"/>
      <c r="I903" s="10"/>
      <c r="J903" s="10"/>
      <c r="K903" s="11"/>
      <c r="L903" s="10"/>
      <c r="M903" s="10"/>
      <c r="N903" s="10"/>
      <c r="O903" s="10"/>
      <c r="P903" s="10"/>
      <c r="Q903" s="10"/>
      <c r="R903" s="10"/>
      <c r="S903" s="10"/>
      <c r="T903" s="10"/>
      <c r="U903" s="10"/>
      <c r="V903" s="10"/>
      <c r="W903" s="10"/>
      <c r="X903" s="10"/>
      <c r="Y903" s="10"/>
      <c r="Z903" s="10"/>
    </row>
    <row r="904" spans="1:26" ht="12.75" customHeight="1" x14ac:dyDescent="0.2">
      <c r="A904" s="49"/>
      <c r="B904" s="13"/>
      <c r="C904" s="10"/>
      <c r="D904" s="10"/>
      <c r="E904" s="10"/>
      <c r="F904" s="10"/>
      <c r="G904" s="10"/>
      <c r="H904" s="10"/>
      <c r="I904" s="10"/>
      <c r="J904" s="10"/>
      <c r="K904" s="11"/>
      <c r="L904" s="10"/>
      <c r="M904" s="10"/>
      <c r="N904" s="10"/>
      <c r="O904" s="10"/>
      <c r="P904" s="10"/>
      <c r="Q904" s="10"/>
      <c r="R904" s="10"/>
      <c r="S904" s="10"/>
      <c r="T904" s="10"/>
      <c r="U904" s="10"/>
      <c r="V904" s="10"/>
      <c r="W904" s="10"/>
      <c r="X904" s="10"/>
      <c r="Y904" s="10"/>
      <c r="Z904" s="10"/>
    </row>
    <row r="905" spans="1:26" ht="12.75" customHeight="1" x14ac:dyDescent="0.2">
      <c r="A905" s="49"/>
      <c r="B905" s="13"/>
      <c r="C905" s="10"/>
      <c r="D905" s="10"/>
      <c r="E905" s="10"/>
      <c r="F905" s="10"/>
      <c r="G905" s="10"/>
      <c r="H905" s="10"/>
      <c r="I905" s="10"/>
      <c r="J905" s="10"/>
      <c r="K905" s="11"/>
      <c r="L905" s="10"/>
      <c r="M905" s="10"/>
      <c r="N905" s="10"/>
      <c r="O905" s="10"/>
      <c r="P905" s="10"/>
      <c r="Q905" s="10"/>
      <c r="R905" s="10"/>
      <c r="S905" s="10"/>
      <c r="T905" s="10"/>
      <c r="U905" s="10"/>
      <c r="V905" s="10"/>
      <c r="W905" s="10"/>
      <c r="X905" s="10"/>
      <c r="Y905" s="10"/>
      <c r="Z905" s="10"/>
    </row>
    <row r="906" spans="1:26" ht="12.75" customHeight="1" x14ac:dyDescent="0.2">
      <c r="A906" s="49"/>
      <c r="B906" s="13"/>
      <c r="C906" s="10"/>
      <c r="D906" s="10"/>
      <c r="E906" s="10"/>
      <c r="F906" s="10"/>
      <c r="G906" s="10"/>
      <c r="H906" s="10"/>
      <c r="I906" s="10"/>
      <c r="J906" s="10"/>
      <c r="K906" s="11"/>
      <c r="L906" s="10"/>
      <c r="M906" s="10"/>
      <c r="N906" s="10"/>
      <c r="O906" s="10"/>
      <c r="P906" s="10"/>
      <c r="Q906" s="10"/>
      <c r="R906" s="10"/>
      <c r="S906" s="10"/>
      <c r="T906" s="10"/>
      <c r="U906" s="10"/>
      <c r="V906" s="10"/>
      <c r="W906" s="10"/>
      <c r="X906" s="10"/>
      <c r="Y906" s="10"/>
      <c r="Z906" s="10"/>
    </row>
    <row r="907" spans="1:26" ht="12.75" customHeight="1" x14ac:dyDescent="0.2">
      <c r="A907" s="49"/>
      <c r="B907" s="13"/>
      <c r="C907" s="10"/>
      <c r="D907" s="10"/>
      <c r="E907" s="10"/>
      <c r="F907" s="10"/>
      <c r="G907" s="10"/>
      <c r="H907" s="10"/>
      <c r="I907" s="10"/>
      <c r="J907" s="10"/>
      <c r="K907" s="11"/>
      <c r="L907" s="10"/>
      <c r="M907" s="10"/>
      <c r="N907" s="10"/>
      <c r="O907" s="10"/>
      <c r="P907" s="10"/>
      <c r="Q907" s="10"/>
      <c r="R907" s="10"/>
      <c r="S907" s="10"/>
      <c r="T907" s="10"/>
      <c r="U907" s="10"/>
      <c r="V907" s="10"/>
      <c r="W907" s="10"/>
      <c r="X907" s="10"/>
      <c r="Y907" s="10"/>
      <c r="Z907" s="10"/>
    </row>
    <row r="908" spans="1:26" ht="12.75" customHeight="1" x14ac:dyDescent="0.2">
      <c r="A908" s="49"/>
      <c r="B908" s="13"/>
      <c r="C908" s="10"/>
      <c r="D908" s="10"/>
      <c r="E908" s="10"/>
      <c r="F908" s="10"/>
      <c r="G908" s="10"/>
      <c r="H908" s="10"/>
      <c r="I908" s="10"/>
      <c r="J908" s="10"/>
      <c r="K908" s="11"/>
      <c r="L908" s="10"/>
      <c r="M908" s="10"/>
      <c r="N908" s="10"/>
      <c r="O908" s="10"/>
      <c r="P908" s="10"/>
      <c r="Q908" s="10"/>
      <c r="R908" s="10"/>
      <c r="S908" s="10"/>
      <c r="T908" s="10"/>
      <c r="U908" s="10"/>
      <c r="V908" s="10"/>
      <c r="W908" s="10"/>
      <c r="X908" s="10"/>
      <c r="Y908" s="10"/>
      <c r="Z908" s="10"/>
    </row>
    <row r="909" spans="1:26" ht="12.75" customHeight="1" x14ac:dyDescent="0.2">
      <c r="A909" s="49"/>
      <c r="B909" s="13"/>
      <c r="C909" s="10"/>
      <c r="D909" s="10"/>
      <c r="E909" s="10"/>
      <c r="F909" s="10"/>
      <c r="G909" s="10"/>
      <c r="H909" s="10"/>
      <c r="I909" s="10"/>
      <c r="J909" s="10"/>
      <c r="K909" s="11"/>
      <c r="L909" s="10"/>
      <c r="M909" s="10"/>
      <c r="N909" s="10"/>
      <c r="O909" s="10"/>
      <c r="P909" s="10"/>
      <c r="Q909" s="10"/>
      <c r="R909" s="10"/>
      <c r="S909" s="10"/>
      <c r="T909" s="10"/>
      <c r="U909" s="10"/>
      <c r="V909" s="10"/>
      <c r="W909" s="10"/>
      <c r="X909" s="10"/>
      <c r="Y909" s="10"/>
      <c r="Z909" s="10"/>
    </row>
    <row r="910" spans="1:26" ht="12.75" customHeight="1" x14ac:dyDescent="0.2">
      <c r="A910" s="49"/>
      <c r="B910" s="13"/>
      <c r="C910" s="10"/>
      <c r="D910" s="10"/>
      <c r="E910" s="10"/>
      <c r="F910" s="10"/>
      <c r="G910" s="10"/>
      <c r="H910" s="10"/>
      <c r="I910" s="10"/>
      <c r="J910" s="10"/>
      <c r="K910" s="11"/>
      <c r="L910" s="10"/>
      <c r="M910" s="10"/>
      <c r="N910" s="10"/>
      <c r="O910" s="10"/>
      <c r="P910" s="10"/>
      <c r="Q910" s="10"/>
      <c r="R910" s="10"/>
      <c r="S910" s="10"/>
      <c r="T910" s="10"/>
      <c r="U910" s="10"/>
      <c r="V910" s="10"/>
      <c r="W910" s="10"/>
      <c r="X910" s="10"/>
      <c r="Y910" s="10"/>
      <c r="Z910" s="10"/>
    </row>
    <row r="911" spans="1:26" ht="12.75" customHeight="1" x14ac:dyDescent="0.2">
      <c r="A911" s="49"/>
      <c r="B911" s="13"/>
      <c r="C911" s="10"/>
      <c r="D911" s="10"/>
      <c r="E911" s="10"/>
      <c r="F911" s="10"/>
      <c r="G911" s="10"/>
      <c r="H911" s="10"/>
      <c r="I911" s="10"/>
      <c r="J911" s="10"/>
      <c r="K911" s="11"/>
      <c r="L911" s="10"/>
      <c r="M911" s="10"/>
      <c r="N911" s="10"/>
      <c r="O911" s="10"/>
      <c r="P911" s="10"/>
      <c r="Q911" s="10"/>
      <c r="R911" s="10"/>
      <c r="S911" s="10"/>
      <c r="T911" s="10"/>
      <c r="U911" s="10"/>
      <c r="V911" s="10"/>
      <c r="W911" s="10"/>
      <c r="X911" s="10"/>
      <c r="Y911" s="10"/>
      <c r="Z911" s="10"/>
    </row>
    <row r="912" spans="1:26" ht="12.75" customHeight="1" x14ac:dyDescent="0.2">
      <c r="A912" s="49"/>
      <c r="B912" s="13"/>
      <c r="C912" s="10"/>
      <c r="D912" s="10"/>
      <c r="E912" s="10"/>
      <c r="F912" s="10"/>
      <c r="G912" s="10"/>
      <c r="H912" s="10"/>
      <c r="I912" s="10"/>
      <c r="J912" s="10"/>
      <c r="K912" s="11"/>
      <c r="L912" s="10"/>
      <c r="M912" s="10"/>
      <c r="N912" s="10"/>
      <c r="O912" s="10"/>
      <c r="P912" s="10"/>
      <c r="Q912" s="10"/>
      <c r="R912" s="10"/>
      <c r="S912" s="10"/>
      <c r="T912" s="10"/>
      <c r="U912" s="10"/>
      <c r="V912" s="10"/>
      <c r="W912" s="10"/>
      <c r="X912" s="10"/>
      <c r="Y912" s="10"/>
      <c r="Z912" s="10"/>
    </row>
    <row r="913" spans="1:26" ht="12.75" customHeight="1" x14ac:dyDescent="0.2">
      <c r="A913" s="49"/>
      <c r="B913" s="13"/>
      <c r="C913" s="10"/>
      <c r="D913" s="10"/>
      <c r="E913" s="10"/>
      <c r="F913" s="10"/>
      <c r="G913" s="10"/>
      <c r="H913" s="10"/>
      <c r="I913" s="10"/>
      <c r="J913" s="10"/>
      <c r="K913" s="11"/>
      <c r="L913" s="10"/>
      <c r="M913" s="10"/>
      <c r="N913" s="10"/>
      <c r="O913" s="10"/>
      <c r="P913" s="10"/>
      <c r="Q913" s="10"/>
      <c r="R913" s="10"/>
      <c r="S913" s="10"/>
      <c r="T913" s="10"/>
      <c r="U913" s="10"/>
      <c r="V913" s="10"/>
      <c r="W913" s="10"/>
      <c r="X913" s="10"/>
      <c r="Y913" s="10"/>
      <c r="Z913" s="10"/>
    </row>
    <row r="914" spans="1:26" ht="12.75" customHeight="1" x14ac:dyDescent="0.2">
      <c r="A914" s="49"/>
      <c r="B914" s="13"/>
      <c r="C914" s="10"/>
      <c r="D914" s="10"/>
      <c r="E914" s="10"/>
      <c r="F914" s="10"/>
      <c r="G914" s="10"/>
      <c r="H914" s="10"/>
      <c r="I914" s="10"/>
      <c r="J914" s="10"/>
      <c r="K914" s="11"/>
      <c r="L914" s="10"/>
      <c r="M914" s="10"/>
      <c r="N914" s="10"/>
      <c r="O914" s="10"/>
      <c r="P914" s="10"/>
      <c r="Q914" s="10"/>
      <c r="R914" s="10"/>
      <c r="S914" s="10"/>
      <c r="T914" s="10"/>
      <c r="U914" s="10"/>
      <c r="V914" s="10"/>
      <c r="W914" s="10"/>
      <c r="X914" s="10"/>
      <c r="Y914" s="10"/>
      <c r="Z914" s="10"/>
    </row>
    <row r="915" spans="1:26" ht="12.75" customHeight="1" x14ac:dyDescent="0.2">
      <c r="A915" s="49"/>
      <c r="B915" s="13"/>
      <c r="C915" s="10"/>
      <c r="D915" s="10"/>
      <c r="E915" s="10"/>
      <c r="F915" s="10"/>
      <c r="G915" s="10"/>
      <c r="H915" s="10"/>
      <c r="I915" s="10"/>
      <c r="J915" s="10"/>
      <c r="K915" s="11"/>
      <c r="L915" s="10"/>
      <c r="M915" s="10"/>
      <c r="N915" s="10"/>
      <c r="O915" s="10"/>
      <c r="P915" s="10"/>
      <c r="Q915" s="10"/>
      <c r="R915" s="10"/>
      <c r="S915" s="10"/>
      <c r="T915" s="10"/>
      <c r="U915" s="10"/>
      <c r="V915" s="10"/>
      <c r="W915" s="10"/>
      <c r="X915" s="10"/>
      <c r="Y915" s="10"/>
      <c r="Z915" s="10"/>
    </row>
    <row r="916" spans="1:26" ht="12.75" customHeight="1" x14ac:dyDescent="0.2">
      <c r="A916" s="49"/>
      <c r="B916" s="13"/>
      <c r="C916" s="10"/>
      <c r="D916" s="10"/>
      <c r="E916" s="10"/>
      <c r="F916" s="10"/>
      <c r="G916" s="10"/>
      <c r="H916" s="10"/>
      <c r="I916" s="10"/>
      <c r="J916" s="10"/>
      <c r="K916" s="11"/>
      <c r="L916" s="10"/>
      <c r="M916" s="10"/>
      <c r="N916" s="10"/>
      <c r="O916" s="10"/>
      <c r="P916" s="10"/>
      <c r="Q916" s="10"/>
      <c r="R916" s="10"/>
      <c r="S916" s="10"/>
      <c r="T916" s="10"/>
      <c r="U916" s="10"/>
      <c r="V916" s="10"/>
      <c r="W916" s="10"/>
      <c r="X916" s="10"/>
      <c r="Y916" s="10"/>
      <c r="Z916" s="10"/>
    </row>
    <row r="917" spans="1:26" ht="12.75" customHeight="1" x14ac:dyDescent="0.2">
      <c r="A917" s="49"/>
      <c r="B917" s="13"/>
      <c r="C917" s="10"/>
      <c r="D917" s="10"/>
      <c r="E917" s="10"/>
      <c r="F917" s="10"/>
      <c r="G917" s="10"/>
      <c r="H917" s="10"/>
      <c r="I917" s="10"/>
      <c r="J917" s="10"/>
      <c r="K917" s="11"/>
      <c r="L917" s="10"/>
      <c r="M917" s="10"/>
      <c r="N917" s="10"/>
      <c r="O917" s="10"/>
      <c r="P917" s="10"/>
      <c r="Q917" s="10"/>
      <c r="R917" s="10"/>
      <c r="S917" s="10"/>
      <c r="T917" s="10"/>
      <c r="U917" s="10"/>
      <c r="V917" s="10"/>
      <c r="W917" s="10"/>
      <c r="X917" s="10"/>
      <c r="Y917" s="10"/>
      <c r="Z917" s="10"/>
    </row>
    <row r="918" spans="1:26" ht="12.75" customHeight="1" x14ac:dyDescent="0.2">
      <c r="A918" s="49"/>
      <c r="B918" s="13"/>
      <c r="C918" s="10"/>
      <c r="D918" s="10"/>
      <c r="E918" s="10"/>
      <c r="F918" s="10"/>
      <c r="G918" s="10"/>
      <c r="H918" s="10"/>
      <c r="I918" s="10"/>
      <c r="J918" s="10"/>
      <c r="K918" s="11"/>
      <c r="L918" s="10"/>
      <c r="M918" s="10"/>
      <c r="N918" s="10"/>
      <c r="O918" s="10"/>
      <c r="P918" s="10"/>
      <c r="Q918" s="10"/>
      <c r="R918" s="10"/>
      <c r="S918" s="10"/>
      <c r="T918" s="10"/>
      <c r="U918" s="10"/>
      <c r="V918" s="10"/>
      <c r="W918" s="10"/>
      <c r="X918" s="10"/>
      <c r="Y918" s="10"/>
      <c r="Z918" s="10"/>
    </row>
    <row r="919" spans="1:26" ht="12.75" customHeight="1" x14ac:dyDescent="0.2">
      <c r="A919" s="49"/>
      <c r="B919" s="13"/>
      <c r="C919" s="10"/>
      <c r="D919" s="10"/>
      <c r="E919" s="10"/>
      <c r="F919" s="10"/>
      <c r="G919" s="10"/>
      <c r="H919" s="10"/>
      <c r="I919" s="10"/>
      <c r="J919" s="10"/>
      <c r="K919" s="11"/>
      <c r="L919" s="10"/>
      <c r="M919" s="10"/>
      <c r="N919" s="10"/>
      <c r="O919" s="10"/>
      <c r="P919" s="10"/>
      <c r="Q919" s="10"/>
      <c r="R919" s="10"/>
      <c r="S919" s="10"/>
      <c r="T919" s="10"/>
      <c r="U919" s="10"/>
      <c r="V919" s="10"/>
      <c r="W919" s="10"/>
      <c r="X919" s="10"/>
      <c r="Y919" s="10"/>
      <c r="Z919" s="10"/>
    </row>
    <row r="920" spans="1:26" ht="12.75" customHeight="1" x14ac:dyDescent="0.2">
      <c r="A920" s="49"/>
      <c r="B920" s="13"/>
      <c r="C920" s="10"/>
      <c r="D920" s="10"/>
      <c r="E920" s="10"/>
      <c r="F920" s="10"/>
      <c r="G920" s="10"/>
      <c r="H920" s="10"/>
      <c r="I920" s="10"/>
      <c r="J920" s="10"/>
      <c r="K920" s="11"/>
      <c r="L920" s="10"/>
      <c r="M920" s="10"/>
      <c r="N920" s="10"/>
      <c r="O920" s="10"/>
      <c r="P920" s="10"/>
      <c r="Q920" s="10"/>
      <c r="R920" s="10"/>
      <c r="S920" s="10"/>
      <c r="T920" s="10"/>
      <c r="U920" s="10"/>
      <c r="V920" s="10"/>
      <c r="W920" s="10"/>
      <c r="X920" s="10"/>
      <c r="Y920" s="10"/>
      <c r="Z920" s="10"/>
    </row>
    <row r="921" spans="1:26" ht="12.75" customHeight="1" x14ac:dyDescent="0.2">
      <c r="A921" s="49"/>
      <c r="B921" s="13"/>
      <c r="C921" s="10"/>
      <c r="D921" s="10"/>
      <c r="E921" s="10"/>
      <c r="F921" s="10"/>
      <c r="G921" s="10"/>
      <c r="H921" s="10"/>
      <c r="I921" s="10"/>
      <c r="J921" s="10"/>
      <c r="K921" s="11"/>
      <c r="L921" s="10"/>
      <c r="M921" s="10"/>
      <c r="N921" s="10"/>
      <c r="O921" s="10"/>
      <c r="P921" s="10"/>
      <c r="Q921" s="10"/>
      <c r="R921" s="10"/>
      <c r="S921" s="10"/>
      <c r="T921" s="10"/>
      <c r="U921" s="10"/>
      <c r="V921" s="10"/>
      <c r="W921" s="10"/>
      <c r="X921" s="10"/>
      <c r="Y921" s="10"/>
      <c r="Z921" s="10"/>
    </row>
    <row r="922" spans="1:26" ht="12.75" customHeight="1" x14ac:dyDescent="0.2">
      <c r="A922" s="49"/>
      <c r="B922" s="13"/>
      <c r="C922" s="10"/>
      <c r="D922" s="10"/>
      <c r="E922" s="10"/>
      <c r="F922" s="10"/>
      <c r="G922" s="10"/>
      <c r="H922" s="10"/>
      <c r="I922" s="10"/>
      <c r="J922" s="10"/>
      <c r="K922" s="11"/>
      <c r="L922" s="10"/>
      <c r="M922" s="10"/>
      <c r="N922" s="10"/>
      <c r="O922" s="10"/>
      <c r="P922" s="10"/>
      <c r="Q922" s="10"/>
      <c r="R922" s="10"/>
      <c r="S922" s="10"/>
      <c r="T922" s="10"/>
      <c r="U922" s="10"/>
      <c r="V922" s="10"/>
      <c r="W922" s="10"/>
      <c r="X922" s="10"/>
      <c r="Y922" s="10"/>
      <c r="Z922" s="10"/>
    </row>
    <row r="923" spans="1:26" ht="12.75" customHeight="1" x14ac:dyDescent="0.2">
      <c r="A923" s="49"/>
      <c r="B923" s="13"/>
      <c r="C923" s="10"/>
      <c r="D923" s="10"/>
      <c r="E923" s="10"/>
      <c r="F923" s="10"/>
      <c r="G923" s="10"/>
      <c r="H923" s="10"/>
      <c r="I923" s="10"/>
      <c r="J923" s="10"/>
      <c r="K923" s="11"/>
      <c r="L923" s="10"/>
      <c r="M923" s="10"/>
      <c r="N923" s="10"/>
      <c r="O923" s="10"/>
      <c r="P923" s="10"/>
      <c r="Q923" s="10"/>
      <c r="R923" s="10"/>
      <c r="S923" s="10"/>
      <c r="T923" s="10"/>
      <c r="U923" s="10"/>
      <c r="V923" s="10"/>
      <c r="W923" s="10"/>
      <c r="X923" s="10"/>
      <c r="Y923" s="10"/>
      <c r="Z923" s="10"/>
    </row>
    <row r="924" spans="1:26" ht="12.75" customHeight="1" x14ac:dyDescent="0.2">
      <c r="A924" s="49"/>
      <c r="B924" s="13"/>
      <c r="C924" s="10"/>
      <c r="D924" s="10"/>
      <c r="E924" s="10"/>
      <c r="F924" s="10"/>
      <c r="G924" s="10"/>
      <c r="H924" s="10"/>
      <c r="I924" s="10"/>
      <c r="J924" s="10"/>
      <c r="K924" s="11"/>
      <c r="L924" s="10"/>
      <c r="M924" s="10"/>
      <c r="N924" s="10"/>
      <c r="O924" s="10"/>
      <c r="P924" s="10"/>
      <c r="Q924" s="10"/>
      <c r="R924" s="10"/>
      <c r="S924" s="10"/>
      <c r="T924" s="10"/>
      <c r="U924" s="10"/>
      <c r="V924" s="10"/>
      <c r="W924" s="10"/>
      <c r="X924" s="10"/>
      <c r="Y924" s="10"/>
      <c r="Z924" s="10"/>
    </row>
    <row r="925" spans="1:26" ht="12.75" customHeight="1" x14ac:dyDescent="0.2">
      <c r="A925" s="49"/>
      <c r="B925" s="13"/>
      <c r="C925" s="10"/>
      <c r="D925" s="10"/>
      <c r="E925" s="10"/>
      <c r="F925" s="10"/>
      <c r="G925" s="10"/>
      <c r="H925" s="10"/>
      <c r="I925" s="10"/>
      <c r="J925" s="10"/>
      <c r="K925" s="11"/>
      <c r="L925" s="10"/>
      <c r="M925" s="10"/>
      <c r="N925" s="10"/>
      <c r="O925" s="10"/>
      <c r="P925" s="10"/>
      <c r="Q925" s="10"/>
      <c r="R925" s="10"/>
      <c r="S925" s="10"/>
      <c r="T925" s="10"/>
      <c r="U925" s="10"/>
      <c r="V925" s="10"/>
      <c r="W925" s="10"/>
      <c r="X925" s="10"/>
      <c r="Y925" s="10"/>
      <c r="Z925" s="10"/>
    </row>
    <row r="926" spans="1:26" ht="12.75" customHeight="1" x14ac:dyDescent="0.2">
      <c r="A926" s="49"/>
      <c r="B926" s="13"/>
      <c r="C926" s="10"/>
      <c r="D926" s="10"/>
      <c r="E926" s="10"/>
      <c r="F926" s="10"/>
      <c r="G926" s="10"/>
      <c r="H926" s="10"/>
      <c r="I926" s="10"/>
      <c r="J926" s="10"/>
      <c r="K926" s="11"/>
      <c r="L926" s="10"/>
      <c r="M926" s="10"/>
      <c r="N926" s="10"/>
      <c r="O926" s="10"/>
      <c r="P926" s="10"/>
      <c r="Q926" s="10"/>
      <c r="R926" s="10"/>
      <c r="S926" s="10"/>
      <c r="T926" s="10"/>
      <c r="U926" s="10"/>
      <c r="V926" s="10"/>
      <c r="W926" s="10"/>
      <c r="X926" s="10"/>
      <c r="Y926" s="10"/>
      <c r="Z926" s="10"/>
    </row>
    <row r="927" spans="1:26" ht="12.75" customHeight="1" x14ac:dyDescent="0.2">
      <c r="A927" s="49"/>
      <c r="B927" s="13"/>
      <c r="C927" s="10"/>
      <c r="D927" s="10"/>
      <c r="E927" s="10"/>
      <c r="F927" s="10"/>
      <c r="G927" s="10"/>
      <c r="H927" s="10"/>
      <c r="I927" s="10"/>
      <c r="J927" s="10"/>
      <c r="K927" s="11"/>
      <c r="L927" s="10"/>
      <c r="M927" s="10"/>
      <c r="N927" s="10"/>
      <c r="O927" s="10"/>
      <c r="P927" s="10"/>
      <c r="Q927" s="10"/>
      <c r="R927" s="10"/>
      <c r="S927" s="10"/>
      <c r="T927" s="10"/>
      <c r="U927" s="10"/>
      <c r="V927" s="10"/>
      <c r="W927" s="10"/>
      <c r="X927" s="10"/>
      <c r="Y927" s="10"/>
      <c r="Z927" s="10"/>
    </row>
    <row r="928" spans="1:26" ht="12.75" customHeight="1" x14ac:dyDescent="0.2">
      <c r="A928" s="49"/>
      <c r="B928" s="13"/>
      <c r="C928" s="10"/>
      <c r="D928" s="10"/>
      <c r="E928" s="10"/>
      <c r="F928" s="10"/>
      <c r="G928" s="10"/>
      <c r="H928" s="10"/>
      <c r="I928" s="10"/>
      <c r="J928" s="10"/>
      <c r="K928" s="11"/>
      <c r="L928" s="10"/>
      <c r="M928" s="10"/>
      <c r="N928" s="10"/>
      <c r="O928" s="10"/>
      <c r="P928" s="10"/>
      <c r="Q928" s="10"/>
      <c r="R928" s="10"/>
      <c r="S928" s="10"/>
      <c r="T928" s="10"/>
      <c r="U928" s="10"/>
      <c r="V928" s="10"/>
      <c r="W928" s="10"/>
      <c r="X928" s="10"/>
      <c r="Y928" s="10"/>
      <c r="Z928" s="10"/>
    </row>
    <row r="929" spans="1:26" ht="12.75" customHeight="1" x14ac:dyDescent="0.2">
      <c r="A929" s="49"/>
      <c r="B929" s="13"/>
      <c r="C929" s="10"/>
      <c r="D929" s="10"/>
      <c r="E929" s="10"/>
      <c r="F929" s="10"/>
      <c r="G929" s="10"/>
      <c r="H929" s="10"/>
      <c r="I929" s="10"/>
      <c r="J929" s="10"/>
      <c r="K929" s="11"/>
      <c r="L929" s="10"/>
      <c r="M929" s="10"/>
      <c r="N929" s="10"/>
      <c r="O929" s="10"/>
      <c r="P929" s="10"/>
      <c r="Q929" s="10"/>
      <c r="R929" s="10"/>
      <c r="S929" s="10"/>
      <c r="T929" s="10"/>
      <c r="U929" s="10"/>
      <c r="V929" s="10"/>
      <c r="W929" s="10"/>
      <c r="X929" s="10"/>
      <c r="Y929" s="10"/>
      <c r="Z929" s="10"/>
    </row>
    <row r="930" spans="1:26" ht="12.75" customHeight="1" x14ac:dyDescent="0.2">
      <c r="A930" s="49"/>
      <c r="B930" s="13"/>
      <c r="C930" s="10"/>
      <c r="D930" s="10"/>
      <c r="E930" s="10"/>
      <c r="F930" s="10"/>
      <c r="G930" s="10"/>
      <c r="H930" s="10"/>
      <c r="I930" s="10"/>
      <c r="J930" s="10"/>
      <c r="K930" s="11"/>
      <c r="L930" s="10"/>
      <c r="M930" s="10"/>
      <c r="N930" s="10"/>
      <c r="O930" s="10"/>
      <c r="P930" s="10"/>
      <c r="Q930" s="10"/>
      <c r="R930" s="10"/>
      <c r="S930" s="10"/>
      <c r="T930" s="10"/>
      <c r="U930" s="10"/>
      <c r="V930" s="10"/>
      <c r="W930" s="10"/>
      <c r="X930" s="10"/>
      <c r="Y930" s="10"/>
      <c r="Z930" s="10"/>
    </row>
    <row r="931" spans="1:26" ht="12.75" customHeight="1" x14ac:dyDescent="0.2">
      <c r="A931" s="49"/>
      <c r="B931" s="13"/>
      <c r="C931" s="10"/>
      <c r="D931" s="10"/>
      <c r="E931" s="10"/>
      <c r="F931" s="10"/>
      <c r="G931" s="10"/>
      <c r="H931" s="10"/>
      <c r="I931" s="10"/>
      <c r="J931" s="10"/>
      <c r="K931" s="11"/>
      <c r="L931" s="10"/>
      <c r="M931" s="10"/>
      <c r="N931" s="10"/>
      <c r="O931" s="10"/>
      <c r="P931" s="10"/>
      <c r="Q931" s="10"/>
      <c r="R931" s="10"/>
      <c r="S931" s="10"/>
      <c r="T931" s="10"/>
      <c r="U931" s="10"/>
      <c r="V931" s="10"/>
      <c r="W931" s="10"/>
      <c r="X931" s="10"/>
      <c r="Y931" s="10"/>
      <c r="Z931" s="10"/>
    </row>
    <row r="932" spans="1:26" ht="12.75" customHeight="1" x14ac:dyDescent="0.2">
      <c r="A932" s="49"/>
      <c r="B932" s="13"/>
      <c r="C932" s="10"/>
      <c r="D932" s="10"/>
      <c r="E932" s="10"/>
      <c r="F932" s="10"/>
      <c r="G932" s="10"/>
      <c r="H932" s="10"/>
      <c r="I932" s="10"/>
      <c r="J932" s="10"/>
      <c r="K932" s="11"/>
      <c r="L932" s="10"/>
      <c r="M932" s="10"/>
      <c r="N932" s="10"/>
      <c r="O932" s="10"/>
      <c r="P932" s="10"/>
      <c r="Q932" s="10"/>
      <c r="R932" s="10"/>
      <c r="S932" s="10"/>
      <c r="T932" s="10"/>
      <c r="U932" s="10"/>
      <c r="V932" s="10"/>
      <c r="W932" s="10"/>
      <c r="X932" s="10"/>
      <c r="Y932" s="10"/>
      <c r="Z932" s="10"/>
    </row>
    <row r="933" spans="1:26" ht="12.75" customHeight="1" x14ac:dyDescent="0.2">
      <c r="A933" s="49"/>
      <c r="B933" s="13"/>
      <c r="C933" s="10"/>
      <c r="D933" s="10"/>
      <c r="E933" s="10"/>
      <c r="F933" s="10"/>
      <c r="G933" s="10"/>
      <c r="H933" s="10"/>
      <c r="I933" s="10"/>
      <c r="J933" s="10"/>
      <c r="K933" s="11"/>
      <c r="L933" s="10"/>
      <c r="M933" s="10"/>
      <c r="N933" s="10"/>
      <c r="O933" s="10"/>
      <c r="P933" s="10"/>
      <c r="Q933" s="10"/>
      <c r="R933" s="10"/>
      <c r="S933" s="10"/>
      <c r="T933" s="10"/>
      <c r="U933" s="10"/>
      <c r="V933" s="10"/>
      <c r="W933" s="10"/>
      <c r="X933" s="10"/>
      <c r="Y933" s="10"/>
      <c r="Z933" s="10"/>
    </row>
    <row r="934" spans="1:26" ht="12.75" customHeight="1" x14ac:dyDescent="0.2">
      <c r="A934" s="49"/>
      <c r="B934" s="13"/>
      <c r="C934" s="10"/>
      <c r="D934" s="10"/>
      <c r="E934" s="10"/>
      <c r="F934" s="10"/>
      <c r="G934" s="10"/>
      <c r="H934" s="10"/>
      <c r="I934" s="10"/>
      <c r="J934" s="10"/>
      <c r="K934" s="11"/>
      <c r="L934" s="10"/>
      <c r="M934" s="10"/>
      <c r="N934" s="10"/>
      <c r="O934" s="10"/>
      <c r="P934" s="10"/>
      <c r="Q934" s="10"/>
      <c r="R934" s="10"/>
      <c r="S934" s="10"/>
      <c r="T934" s="10"/>
      <c r="U934" s="10"/>
      <c r="V934" s="10"/>
      <c r="W934" s="10"/>
      <c r="X934" s="10"/>
      <c r="Y934" s="10"/>
      <c r="Z934" s="10"/>
    </row>
    <row r="935" spans="1:26" ht="12.75" customHeight="1" x14ac:dyDescent="0.2">
      <c r="A935" s="49"/>
      <c r="B935" s="13"/>
      <c r="C935" s="10"/>
      <c r="D935" s="10"/>
      <c r="E935" s="10"/>
      <c r="F935" s="10"/>
      <c r="G935" s="10"/>
      <c r="H935" s="10"/>
      <c r="I935" s="10"/>
      <c r="J935" s="10"/>
      <c r="K935" s="11"/>
      <c r="L935" s="10"/>
      <c r="M935" s="10"/>
      <c r="N935" s="10"/>
      <c r="O935" s="10"/>
      <c r="P935" s="10"/>
      <c r="Q935" s="10"/>
      <c r="R935" s="10"/>
      <c r="S935" s="10"/>
      <c r="T935" s="10"/>
      <c r="U935" s="10"/>
      <c r="V935" s="10"/>
      <c r="W935" s="10"/>
      <c r="X935" s="10"/>
      <c r="Y935" s="10"/>
      <c r="Z935" s="10"/>
    </row>
    <row r="936" spans="1:26" ht="12.75" customHeight="1" x14ac:dyDescent="0.2">
      <c r="A936" s="49"/>
      <c r="B936" s="13"/>
      <c r="C936" s="10"/>
      <c r="D936" s="10"/>
      <c r="E936" s="10"/>
      <c r="F936" s="10"/>
      <c r="G936" s="10"/>
      <c r="H936" s="10"/>
      <c r="I936" s="10"/>
      <c r="J936" s="10"/>
      <c r="K936" s="11"/>
      <c r="L936" s="10"/>
      <c r="M936" s="10"/>
      <c r="N936" s="10"/>
      <c r="O936" s="10"/>
      <c r="P936" s="10"/>
      <c r="Q936" s="10"/>
      <c r="R936" s="10"/>
      <c r="S936" s="10"/>
      <c r="T936" s="10"/>
      <c r="U936" s="10"/>
      <c r="V936" s="10"/>
      <c r="W936" s="10"/>
      <c r="X936" s="10"/>
      <c r="Y936" s="10"/>
      <c r="Z936" s="10"/>
    </row>
    <row r="937" spans="1:26" ht="12.75" customHeight="1" x14ac:dyDescent="0.2">
      <c r="A937" s="49"/>
      <c r="B937" s="13"/>
      <c r="C937" s="10"/>
      <c r="D937" s="10"/>
      <c r="E937" s="10"/>
      <c r="F937" s="10"/>
      <c r="G937" s="10"/>
      <c r="H937" s="10"/>
      <c r="I937" s="10"/>
      <c r="J937" s="10"/>
      <c r="K937" s="11"/>
      <c r="L937" s="10"/>
      <c r="M937" s="10"/>
      <c r="N937" s="10"/>
      <c r="O937" s="10"/>
      <c r="P937" s="10"/>
      <c r="Q937" s="10"/>
      <c r="R937" s="10"/>
      <c r="S937" s="10"/>
      <c r="T937" s="10"/>
      <c r="U937" s="10"/>
      <c r="V937" s="10"/>
      <c r="W937" s="10"/>
      <c r="X937" s="10"/>
      <c r="Y937" s="10"/>
      <c r="Z937" s="10"/>
    </row>
    <row r="938" spans="1:26" ht="12.75" customHeight="1" x14ac:dyDescent="0.2">
      <c r="A938" s="49"/>
      <c r="B938" s="13"/>
      <c r="C938" s="10"/>
      <c r="D938" s="10"/>
      <c r="E938" s="10"/>
      <c r="F938" s="10"/>
      <c r="G938" s="10"/>
      <c r="H938" s="10"/>
      <c r="I938" s="10"/>
      <c r="J938" s="10"/>
      <c r="K938" s="11"/>
      <c r="L938" s="10"/>
      <c r="M938" s="10"/>
      <c r="N938" s="10"/>
      <c r="O938" s="10"/>
      <c r="P938" s="10"/>
      <c r="Q938" s="10"/>
      <c r="R938" s="10"/>
      <c r="S938" s="10"/>
      <c r="T938" s="10"/>
      <c r="U938" s="10"/>
      <c r="V938" s="10"/>
      <c r="W938" s="10"/>
      <c r="X938" s="10"/>
      <c r="Y938" s="10"/>
      <c r="Z938" s="10"/>
    </row>
    <row r="939" spans="1:26" ht="12.75" customHeight="1" x14ac:dyDescent="0.2">
      <c r="A939" s="49"/>
      <c r="B939" s="13"/>
      <c r="C939" s="10"/>
      <c r="D939" s="10"/>
      <c r="E939" s="10"/>
      <c r="F939" s="10"/>
      <c r="G939" s="10"/>
      <c r="H939" s="10"/>
      <c r="I939" s="10"/>
      <c r="J939" s="10"/>
      <c r="K939" s="11"/>
      <c r="L939" s="10"/>
      <c r="M939" s="10"/>
      <c r="N939" s="10"/>
      <c r="O939" s="10"/>
      <c r="P939" s="10"/>
      <c r="Q939" s="10"/>
      <c r="R939" s="10"/>
      <c r="S939" s="10"/>
      <c r="T939" s="10"/>
      <c r="U939" s="10"/>
      <c r="V939" s="10"/>
      <c r="W939" s="10"/>
      <c r="X939" s="10"/>
      <c r="Y939" s="10"/>
      <c r="Z939" s="10"/>
    </row>
    <row r="940" spans="1:26" ht="12.75" customHeight="1" x14ac:dyDescent="0.2">
      <c r="A940" s="49"/>
      <c r="B940" s="13"/>
      <c r="C940" s="10"/>
      <c r="D940" s="10"/>
      <c r="E940" s="10"/>
      <c r="F940" s="10"/>
      <c r="G940" s="10"/>
      <c r="H940" s="10"/>
      <c r="I940" s="10"/>
      <c r="J940" s="10"/>
      <c r="K940" s="11"/>
      <c r="L940" s="10"/>
      <c r="M940" s="10"/>
      <c r="N940" s="10"/>
      <c r="O940" s="10"/>
      <c r="P940" s="10"/>
      <c r="Q940" s="10"/>
      <c r="R940" s="10"/>
      <c r="S940" s="10"/>
      <c r="T940" s="10"/>
      <c r="U940" s="10"/>
      <c r="V940" s="10"/>
      <c r="W940" s="10"/>
      <c r="X940" s="10"/>
      <c r="Y940" s="10"/>
      <c r="Z940" s="10"/>
    </row>
    <row r="941" spans="1:26" ht="12.75" customHeight="1" x14ac:dyDescent="0.2">
      <c r="A941" s="49"/>
      <c r="B941" s="13"/>
      <c r="C941" s="10"/>
      <c r="D941" s="10"/>
      <c r="E941" s="10"/>
      <c r="F941" s="10"/>
      <c r="G941" s="10"/>
      <c r="H941" s="10"/>
      <c r="I941" s="10"/>
      <c r="J941" s="10"/>
      <c r="K941" s="11"/>
      <c r="L941" s="10"/>
      <c r="M941" s="10"/>
      <c r="N941" s="10"/>
      <c r="O941" s="10"/>
      <c r="P941" s="10"/>
      <c r="Q941" s="10"/>
      <c r="R941" s="10"/>
      <c r="S941" s="10"/>
      <c r="T941" s="10"/>
      <c r="U941" s="10"/>
      <c r="V941" s="10"/>
      <c r="W941" s="10"/>
      <c r="X941" s="10"/>
      <c r="Y941" s="10"/>
      <c r="Z941" s="10"/>
    </row>
    <row r="942" spans="1:26" ht="12.75" customHeight="1" x14ac:dyDescent="0.2">
      <c r="A942" s="49"/>
      <c r="B942" s="13"/>
      <c r="C942" s="10"/>
      <c r="D942" s="10"/>
      <c r="E942" s="10"/>
      <c r="F942" s="10"/>
      <c r="G942" s="10"/>
      <c r="H942" s="10"/>
      <c r="I942" s="10"/>
      <c r="J942" s="10"/>
      <c r="K942" s="11"/>
      <c r="L942" s="10"/>
      <c r="M942" s="10"/>
      <c r="N942" s="10"/>
      <c r="O942" s="10"/>
      <c r="P942" s="10"/>
      <c r="Q942" s="10"/>
      <c r="R942" s="10"/>
      <c r="S942" s="10"/>
      <c r="T942" s="10"/>
      <c r="U942" s="10"/>
      <c r="V942" s="10"/>
      <c r="W942" s="10"/>
      <c r="X942" s="10"/>
      <c r="Y942" s="10"/>
      <c r="Z942" s="10"/>
    </row>
    <row r="943" spans="1:26" ht="12.75" customHeight="1" x14ac:dyDescent="0.2">
      <c r="A943" s="49"/>
      <c r="B943" s="13"/>
      <c r="C943" s="10"/>
      <c r="D943" s="10"/>
      <c r="E943" s="10"/>
      <c r="F943" s="10"/>
      <c r="G943" s="10"/>
      <c r="H943" s="10"/>
      <c r="I943" s="10"/>
      <c r="J943" s="10"/>
      <c r="K943" s="11"/>
      <c r="L943" s="10"/>
      <c r="M943" s="10"/>
      <c r="N943" s="10"/>
      <c r="O943" s="10"/>
      <c r="P943" s="10"/>
      <c r="Q943" s="10"/>
      <c r="R943" s="10"/>
      <c r="S943" s="10"/>
      <c r="T943" s="10"/>
      <c r="U943" s="10"/>
      <c r="V943" s="10"/>
      <c r="W943" s="10"/>
      <c r="X943" s="10"/>
      <c r="Y943" s="10"/>
      <c r="Z943" s="10"/>
    </row>
    <row r="944" spans="1:26" ht="12.75" customHeight="1" x14ac:dyDescent="0.2">
      <c r="A944" s="49"/>
      <c r="B944" s="13"/>
      <c r="C944" s="10"/>
      <c r="D944" s="10"/>
      <c r="E944" s="10"/>
      <c r="F944" s="10"/>
      <c r="G944" s="10"/>
      <c r="H944" s="10"/>
      <c r="I944" s="10"/>
      <c r="J944" s="10"/>
      <c r="K944" s="11"/>
      <c r="L944" s="10"/>
      <c r="M944" s="10"/>
      <c r="N944" s="10"/>
      <c r="O944" s="10"/>
      <c r="P944" s="10"/>
      <c r="Q944" s="10"/>
      <c r="R944" s="10"/>
      <c r="S944" s="10"/>
      <c r="T944" s="10"/>
      <c r="U944" s="10"/>
      <c r="V944" s="10"/>
      <c r="W944" s="10"/>
      <c r="X944" s="10"/>
      <c r="Y944" s="10"/>
      <c r="Z944" s="10"/>
    </row>
    <row r="945" spans="1:26" ht="12.75" customHeight="1" x14ac:dyDescent="0.2">
      <c r="A945" s="49"/>
      <c r="B945" s="13"/>
      <c r="C945" s="10"/>
      <c r="D945" s="10"/>
      <c r="E945" s="10"/>
      <c r="F945" s="10"/>
      <c r="G945" s="10"/>
      <c r="H945" s="10"/>
      <c r="I945" s="10"/>
      <c r="J945" s="10"/>
      <c r="K945" s="11"/>
      <c r="L945" s="10"/>
      <c r="M945" s="10"/>
      <c r="N945" s="10"/>
      <c r="O945" s="10"/>
      <c r="P945" s="10"/>
      <c r="Q945" s="10"/>
      <c r="R945" s="10"/>
      <c r="S945" s="10"/>
      <c r="T945" s="10"/>
      <c r="U945" s="10"/>
      <c r="V945" s="10"/>
      <c r="W945" s="10"/>
      <c r="X945" s="10"/>
      <c r="Y945" s="10"/>
      <c r="Z945" s="10"/>
    </row>
    <row r="946" spans="1:26" ht="12.75" customHeight="1" x14ac:dyDescent="0.2">
      <c r="A946" s="49"/>
      <c r="B946" s="13"/>
      <c r="C946" s="10"/>
      <c r="D946" s="10"/>
      <c r="E946" s="10"/>
      <c r="F946" s="10"/>
      <c r="G946" s="10"/>
      <c r="H946" s="10"/>
      <c r="I946" s="10"/>
      <c r="J946" s="10"/>
      <c r="K946" s="11"/>
      <c r="L946" s="10"/>
      <c r="M946" s="10"/>
      <c r="N946" s="10"/>
      <c r="O946" s="10"/>
      <c r="P946" s="10"/>
      <c r="Q946" s="10"/>
      <c r="R946" s="10"/>
      <c r="S946" s="10"/>
      <c r="T946" s="10"/>
      <c r="U946" s="10"/>
      <c r="V946" s="10"/>
      <c r="W946" s="10"/>
      <c r="X946" s="10"/>
      <c r="Y946" s="10"/>
      <c r="Z946" s="10"/>
    </row>
    <row r="947" spans="1:26" ht="12.75" customHeight="1" x14ac:dyDescent="0.2">
      <c r="A947" s="49"/>
      <c r="B947" s="13"/>
      <c r="C947" s="10"/>
      <c r="D947" s="10"/>
      <c r="E947" s="10"/>
      <c r="F947" s="10"/>
      <c r="G947" s="10"/>
      <c r="H947" s="10"/>
      <c r="I947" s="10"/>
      <c r="J947" s="10"/>
      <c r="K947" s="11"/>
      <c r="L947" s="10"/>
      <c r="M947" s="10"/>
      <c r="N947" s="10"/>
      <c r="O947" s="10"/>
      <c r="P947" s="10"/>
      <c r="Q947" s="10"/>
      <c r="R947" s="10"/>
      <c r="S947" s="10"/>
      <c r="T947" s="10"/>
      <c r="U947" s="10"/>
      <c r="V947" s="10"/>
      <c r="W947" s="10"/>
      <c r="X947" s="10"/>
      <c r="Y947" s="10"/>
      <c r="Z947" s="10"/>
    </row>
    <row r="948" spans="1:26" ht="12.75" customHeight="1" x14ac:dyDescent="0.2">
      <c r="A948" s="49"/>
      <c r="B948" s="13"/>
      <c r="C948" s="10"/>
      <c r="D948" s="10"/>
      <c r="E948" s="10"/>
      <c r="F948" s="10"/>
      <c r="G948" s="10"/>
      <c r="H948" s="10"/>
      <c r="I948" s="10"/>
      <c r="J948" s="10"/>
      <c r="K948" s="11"/>
      <c r="L948" s="10"/>
      <c r="M948" s="10"/>
      <c r="N948" s="10"/>
      <c r="O948" s="10"/>
      <c r="P948" s="10"/>
      <c r="Q948" s="10"/>
      <c r="R948" s="10"/>
      <c r="S948" s="10"/>
      <c r="T948" s="10"/>
      <c r="U948" s="10"/>
      <c r="V948" s="10"/>
      <c r="W948" s="10"/>
      <c r="X948" s="10"/>
      <c r="Y948" s="10"/>
      <c r="Z948" s="10"/>
    </row>
    <row r="949" spans="1:26" ht="12.75" customHeight="1" x14ac:dyDescent="0.2">
      <c r="A949" s="49"/>
      <c r="B949" s="13"/>
      <c r="C949" s="10"/>
      <c r="D949" s="10"/>
      <c r="E949" s="10"/>
      <c r="F949" s="10"/>
      <c r="G949" s="10"/>
      <c r="H949" s="10"/>
      <c r="I949" s="10"/>
      <c r="J949" s="10"/>
      <c r="K949" s="11"/>
      <c r="L949" s="10"/>
      <c r="M949" s="10"/>
      <c r="N949" s="10"/>
      <c r="O949" s="10"/>
      <c r="P949" s="10"/>
      <c r="Q949" s="10"/>
      <c r="R949" s="10"/>
      <c r="S949" s="10"/>
      <c r="T949" s="10"/>
      <c r="U949" s="10"/>
      <c r="V949" s="10"/>
      <c r="W949" s="10"/>
      <c r="X949" s="10"/>
      <c r="Y949" s="10"/>
      <c r="Z949" s="10"/>
    </row>
    <row r="950" spans="1:26" ht="12.75" customHeight="1" x14ac:dyDescent="0.2">
      <c r="A950" s="49"/>
      <c r="B950" s="13"/>
      <c r="C950" s="10"/>
      <c r="D950" s="10"/>
      <c r="E950" s="10"/>
      <c r="F950" s="10"/>
      <c r="G950" s="10"/>
      <c r="H950" s="10"/>
      <c r="I950" s="10"/>
      <c r="J950" s="10"/>
      <c r="K950" s="11"/>
      <c r="L950" s="10"/>
      <c r="M950" s="10"/>
      <c r="N950" s="10"/>
      <c r="O950" s="10"/>
      <c r="P950" s="10"/>
      <c r="Q950" s="10"/>
      <c r="R950" s="10"/>
      <c r="S950" s="10"/>
      <c r="T950" s="10"/>
      <c r="U950" s="10"/>
      <c r="V950" s="10"/>
      <c r="W950" s="10"/>
      <c r="X950" s="10"/>
      <c r="Y950" s="10"/>
      <c r="Z950" s="10"/>
    </row>
    <row r="951" spans="1:26" ht="12.75" customHeight="1" x14ac:dyDescent="0.2">
      <c r="A951" s="49"/>
      <c r="B951" s="13"/>
      <c r="C951" s="10"/>
      <c r="D951" s="10"/>
      <c r="E951" s="10"/>
      <c r="F951" s="10"/>
      <c r="G951" s="10"/>
      <c r="H951" s="10"/>
      <c r="I951" s="10"/>
      <c r="J951" s="10"/>
      <c r="K951" s="11"/>
      <c r="L951" s="10"/>
      <c r="M951" s="10"/>
      <c r="N951" s="10"/>
      <c r="O951" s="10"/>
      <c r="P951" s="10"/>
      <c r="Q951" s="10"/>
      <c r="R951" s="10"/>
      <c r="S951" s="10"/>
      <c r="T951" s="10"/>
      <c r="U951" s="10"/>
      <c r="V951" s="10"/>
      <c r="W951" s="10"/>
      <c r="X951" s="10"/>
      <c r="Y951" s="10"/>
      <c r="Z951" s="10"/>
    </row>
    <row r="952" spans="1:26" ht="12.75" customHeight="1" x14ac:dyDescent="0.2">
      <c r="A952" s="49"/>
      <c r="B952" s="13"/>
      <c r="C952" s="10"/>
      <c r="D952" s="10"/>
      <c r="E952" s="10"/>
      <c r="F952" s="10"/>
      <c r="G952" s="10"/>
      <c r="H952" s="10"/>
      <c r="I952" s="10"/>
      <c r="J952" s="10"/>
      <c r="K952" s="11"/>
      <c r="L952" s="10"/>
      <c r="M952" s="10"/>
      <c r="N952" s="10"/>
      <c r="O952" s="10"/>
      <c r="P952" s="10"/>
      <c r="Q952" s="10"/>
      <c r="R952" s="10"/>
      <c r="S952" s="10"/>
      <c r="T952" s="10"/>
      <c r="U952" s="10"/>
      <c r="V952" s="10"/>
      <c r="W952" s="10"/>
      <c r="X952" s="10"/>
      <c r="Y952" s="10"/>
      <c r="Z952" s="10"/>
    </row>
    <row r="953" spans="1:26" ht="12.75" customHeight="1" x14ac:dyDescent="0.2">
      <c r="A953" s="49"/>
      <c r="B953" s="13"/>
      <c r="C953" s="10"/>
      <c r="D953" s="10"/>
      <c r="E953" s="10"/>
      <c r="F953" s="10"/>
      <c r="G953" s="10"/>
      <c r="H953" s="10"/>
      <c r="I953" s="10"/>
      <c r="J953" s="10"/>
      <c r="K953" s="11"/>
      <c r="L953" s="10"/>
      <c r="M953" s="10"/>
      <c r="N953" s="10"/>
      <c r="O953" s="10"/>
      <c r="P953" s="10"/>
      <c r="Q953" s="10"/>
      <c r="R953" s="10"/>
      <c r="S953" s="10"/>
      <c r="T953" s="10"/>
      <c r="U953" s="10"/>
      <c r="V953" s="10"/>
      <c r="W953" s="10"/>
      <c r="X953" s="10"/>
      <c r="Y953" s="10"/>
      <c r="Z953" s="10"/>
    </row>
    <row r="954" spans="1:26" ht="12.75" customHeight="1" x14ac:dyDescent="0.2">
      <c r="A954" s="49"/>
      <c r="B954" s="13"/>
      <c r="C954" s="10"/>
      <c r="D954" s="10"/>
      <c r="E954" s="10"/>
      <c r="F954" s="10"/>
      <c r="G954" s="10"/>
      <c r="H954" s="10"/>
      <c r="I954" s="10"/>
      <c r="J954" s="10"/>
      <c r="K954" s="11"/>
      <c r="L954" s="10"/>
      <c r="M954" s="10"/>
      <c r="N954" s="10"/>
      <c r="O954" s="10"/>
      <c r="P954" s="10"/>
      <c r="Q954" s="10"/>
      <c r="R954" s="10"/>
      <c r="S954" s="10"/>
      <c r="T954" s="10"/>
      <c r="U954" s="10"/>
      <c r="V954" s="10"/>
      <c r="W954" s="10"/>
      <c r="X954" s="10"/>
      <c r="Y954" s="10"/>
      <c r="Z954" s="10"/>
    </row>
    <row r="955" spans="1:26" ht="12.75" customHeight="1" x14ac:dyDescent="0.2">
      <c r="A955" s="49"/>
      <c r="B955" s="13"/>
      <c r="C955" s="10"/>
      <c r="D955" s="10"/>
      <c r="E955" s="10"/>
      <c r="F955" s="10"/>
      <c r="G955" s="10"/>
      <c r="H955" s="10"/>
      <c r="I955" s="10"/>
      <c r="J955" s="10"/>
      <c r="K955" s="11"/>
      <c r="L955" s="10"/>
      <c r="M955" s="10"/>
      <c r="N955" s="10"/>
      <c r="O955" s="10"/>
      <c r="P955" s="10"/>
      <c r="Q955" s="10"/>
      <c r="R955" s="10"/>
      <c r="S955" s="10"/>
      <c r="T955" s="10"/>
      <c r="U955" s="10"/>
      <c r="V955" s="10"/>
      <c r="W955" s="10"/>
      <c r="X955" s="10"/>
      <c r="Y955" s="10"/>
      <c r="Z955" s="10"/>
    </row>
    <row r="956" spans="1:26" ht="12.75" customHeight="1" x14ac:dyDescent="0.2">
      <c r="A956" s="49"/>
      <c r="B956" s="13"/>
      <c r="C956" s="10"/>
      <c r="D956" s="10"/>
      <c r="E956" s="10"/>
      <c r="F956" s="10"/>
      <c r="G956" s="10"/>
      <c r="H956" s="10"/>
      <c r="I956" s="10"/>
      <c r="J956" s="10"/>
      <c r="K956" s="11"/>
      <c r="L956" s="10"/>
      <c r="M956" s="10"/>
      <c r="N956" s="10"/>
      <c r="O956" s="10"/>
      <c r="P956" s="10"/>
      <c r="Q956" s="10"/>
      <c r="R956" s="10"/>
      <c r="S956" s="10"/>
      <c r="T956" s="10"/>
      <c r="U956" s="10"/>
      <c r="V956" s="10"/>
      <c r="W956" s="10"/>
      <c r="X956" s="10"/>
      <c r="Y956" s="10"/>
      <c r="Z956" s="10"/>
    </row>
    <row r="957" spans="1:26" ht="12.75" customHeight="1" x14ac:dyDescent="0.2">
      <c r="A957" s="49"/>
      <c r="B957" s="13"/>
      <c r="C957" s="10"/>
      <c r="D957" s="10"/>
      <c r="E957" s="10"/>
      <c r="F957" s="10"/>
      <c r="G957" s="10"/>
      <c r="H957" s="10"/>
      <c r="I957" s="10"/>
      <c r="J957" s="10"/>
      <c r="K957" s="11"/>
      <c r="L957" s="10"/>
      <c r="M957" s="10"/>
      <c r="N957" s="10"/>
      <c r="O957" s="10"/>
      <c r="P957" s="10"/>
      <c r="Q957" s="10"/>
      <c r="R957" s="10"/>
      <c r="S957" s="10"/>
      <c r="T957" s="10"/>
      <c r="U957" s="10"/>
      <c r="V957" s="10"/>
      <c r="W957" s="10"/>
      <c r="X957" s="10"/>
      <c r="Y957" s="10"/>
      <c r="Z957" s="10"/>
    </row>
    <row r="958" spans="1:26" ht="12.75" customHeight="1" x14ac:dyDescent="0.2">
      <c r="A958" s="49"/>
      <c r="B958" s="13"/>
      <c r="C958" s="10"/>
      <c r="D958" s="10"/>
      <c r="E958" s="10"/>
      <c r="F958" s="10"/>
      <c r="G958" s="10"/>
      <c r="H958" s="10"/>
      <c r="I958" s="10"/>
      <c r="J958" s="10"/>
      <c r="K958" s="11"/>
      <c r="L958" s="10"/>
      <c r="M958" s="10"/>
      <c r="N958" s="10"/>
      <c r="O958" s="10"/>
      <c r="P958" s="10"/>
      <c r="Q958" s="10"/>
      <c r="R958" s="10"/>
      <c r="S958" s="10"/>
      <c r="T958" s="10"/>
      <c r="U958" s="10"/>
      <c r="V958" s="10"/>
      <c r="W958" s="10"/>
      <c r="X958" s="10"/>
      <c r="Y958" s="10"/>
      <c r="Z958" s="10"/>
    </row>
    <row r="959" spans="1:26" ht="12.75" customHeight="1" x14ac:dyDescent="0.2">
      <c r="A959" s="49"/>
      <c r="B959" s="13"/>
      <c r="C959" s="10"/>
      <c r="D959" s="10"/>
      <c r="E959" s="10"/>
      <c r="F959" s="10"/>
      <c r="G959" s="10"/>
      <c r="H959" s="10"/>
      <c r="I959" s="10"/>
      <c r="J959" s="10"/>
      <c r="K959" s="11"/>
      <c r="L959" s="10"/>
      <c r="M959" s="10"/>
      <c r="N959" s="10"/>
      <c r="O959" s="10"/>
      <c r="P959" s="10"/>
      <c r="Q959" s="10"/>
      <c r="R959" s="10"/>
      <c r="S959" s="10"/>
      <c r="T959" s="10"/>
      <c r="U959" s="10"/>
      <c r="V959" s="10"/>
      <c r="W959" s="10"/>
      <c r="X959" s="10"/>
      <c r="Y959" s="10"/>
      <c r="Z959" s="10"/>
    </row>
    <row r="960" spans="1:26" ht="12.75" customHeight="1" x14ac:dyDescent="0.2">
      <c r="A960" s="49"/>
      <c r="B960" s="13"/>
      <c r="C960" s="10"/>
      <c r="D960" s="10"/>
      <c r="E960" s="10"/>
      <c r="F960" s="10"/>
      <c r="G960" s="10"/>
      <c r="H960" s="10"/>
      <c r="I960" s="10"/>
      <c r="J960" s="10"/>
      <c r="K960" s="11"/>
      <c r="L960" s="10"/>
      <c r="M960" s="10"/>
      <c r="N960" s="10"/>
      <c r="O960" s="10"/>
      <c r="P960" s="10"/>
      <c r="Q960" s="10"/>
      <c r="R960" s="10"/>
      <c r="S960" s="10"/>
      <c r="T960" s="10"/>
      <c r="U960" s="10"/>
      <c r="V960" s="10"/>
      <c r="W960" s="10"/>
      <c r="X960" s="10"/>
      <c r="Y960" s="10"/>
      <c r="Z960" s="10"/>
    </row>
    <row r="961" spans="1:26" ht="12.75" customHeight="1" x14ac:dyDescent="0.2">
      <c r="A961" s="49"/>
      <c r="B961" s="13"/>
      <c r="C961" s="10"/>
      <c r="D961" s="10"/>
      <c r="E961" s="10"/>
      <c r="F961" s="10"/>
      <c r="G961" s="10"/>
      <c r="H961" s="10"/>
      <c r="I961" s="10"/>
      <c r="J961" s="10"/>
      <c r="K961" s="11"/>
      <c r="L961" s="10"/>
      <c r="M961" s="10"/>
      <c r="N961" s="10"/>
      <c r="O961" s="10"/>
      <c r="P961" s="10"/>
      <c r="Q961" s="10"/>
      <c r="R961" s="10"/>
      <c r="S961" s="10"/>
      <c r="T961" s="10"/>
      <c r="U961" s="10"/>
      <c r="V961" s="10"/>
      <c r="W961" s="10"/>
      <c r="X961" s="10"/>
      <c r="Y961" s="10"/>
      <c r="Z961" s="10"/>
    </row>
    <row r="962" spans="1:26" ht="12.75" customHeight="1" x14ac:dyDescent="0.2">
      <c r="A962" s="49"/>
      <c r="B962" s="13"/>
      <c r="C962" s="10"/>
      <c r="D962" s="10"/>
      <c r="E962" s="10"/>
      <c r="F962" s="10"/>
      <c r="G962" s="10"/>
      <c r="H962" s="10"/>
      <c r="I962" s="10"/>
      <c r="J962" s="10"/>
      <c r="K962" s="11"/>
      <c r="L962" s="10"/>
      <c r="M962" s="10"/>
      <c r="N962" s="10"/>
      <c r="O962" s="10"/>
      <c r="P962" s="10"/>
      <c r="Q962" s="10"/>
      <c r="R962" s="10"/>
      <c r="S962" s="10"/>
      <c r="T962" s="10"/>
      <c r="U962" s="10"/>
      <c r="V962" s="10"/>
      <c r="W962" s="10"/>
      <c r="X962" s="10"/>
      <c r="Y962" s="10"/>
      <c r="Z962" s="10"/>
    </row>
    <row r="963" spans="1:26" ht="12.75" customHeight="1" x14ac:dyDescent="0.2">
      <c r="A963" s="49"/>
      <c r="B963" s="13"/>
      <c r="C963" s="10"/>
      <c r="D963" s="10"/>
      <c r="E963" s="10"/>
      <c r="F963" s="10"/>
      <c r="G963" s="10"/>
      <c r="H963" s="10"/>
      <c r="I963" s="10"/>
      <c r="J963" s="10"/>
      <c r="K963" s="11"/>
      <c r="L963" s="10"/>
      <c r="M963" s="10"/>
      <c r="N963" s="10"/>
      <c r="O963" s="10"/>
      <c r="P963" s="10"/>
      <c r="Q963" s="10"/>
      <c r="R963" s="10"/>
      <c r="S963" s="10"/>
      <c r="T963" s="10"/>
      <c r="U963" s="10"/>
      <c r="V963" s="10"/>
      <c r="W963" s="10"/>
      <c r="X963" s="10"/>
      <c r="Y963" s="10"/>
      <c r="Z963" s="10"/>
    </row>
    <row r="964" spans="1:26" ht="12.75" customHeight="1" x14ac:dyDescent="0.2">
      <c r="A964" s="49"/>
      <c r="B964" s="13"/>
      <c r="C964" s="10"/>
      <c r="D964" s="10"/>
      <c r="E964" s="10"/>
      <c r="F964" s="10"/>
      <c r="G964" s="10"/>
      <c r="H964" s="10"/>
      <c r="I964" s="10"/>
      <c r="J964" s="10"/>
      <c r="K964" s="11"/>
      <c r="L964" s="10"/>
      <c r="M964" s="10"/>
      <c r="N964" s="10"/>
      <c r="O964" s="10"/>
      <c r="P964" s="10"/>
      <c r="Q964" s="10"/>
      <c r="R964" s="10"/>
      <c r="S964" s="10"/>
      <c r="T964" s="10"/>
      <c r="U964" s="10"/>
      <c r="V964" s="10"/>
      <c r="W964" s="10"/>
      <c r="X964" s="10"/>
      <c r="Y964" s="10"/>
      <c r="Z964" s="10"/>
    </row>
    <row r="965" spans="1:26" ht="12.75" customHeight="1" x14ac:dyDescent="0.2">
      <c r="A965" s="49"/>
      <c r="B965" s="13"/>
      <c r="C965" s="10"/>
      <c r="D965" s="10"/>
      <c r="E965" s="10"/>
      <c r="F965" s="10"/>
      <c r="G965" s="10"/>
      <c r="H965" s="10"/>
      <c r="I965" s="10"/>
      <c r="J965" s="10"/>
      <c r="K965" s="11"/>
      <c r="L965" s="10"/>
      <c r="M965" s="10"/>
      <c r="N965" s="10"/>
      <c r="O965" s="10"/>
      <c r="P965" s="10"/>
      <c r="Q965" s="10"/>
      <c r="R965" s="10"/>
      <c r="S965" s="10"/>
      <c r="T965" s="10"/>
      <c r="U965" s="10"/>
      <c r="V965" s="10"/>
      <c r="W965" s="10"/>
      <c r="X965" s="10"/>
      <c r="Y965" s="10"/>
      <c r="Z965" s="10"/>
    </row>
    <row r="966" spans="1:26" ht="12.75" customHeight="1" x14ac:dyDescent="0.2">
      <c r="A966" s="49"/>
      <c r="B966" s="13"/>
      <c r="C966" s="10"/>
      <c r="D966" s="10"/>
      <c r="E966" s="10"/>
      <c r="F966" s="10"/>
      <c r="G966" s="10"/>
      <c r="H966" s="10"/>
      <c r="I966" s="10"/>
      <c r="J966" s="10"/>
      <c r="K966" s="11"/>
      <c r="L966" s="10"/>
      <c r="M966" s="10"/>
      <c r="N966" s="10"/>
      <c r="O966" s="10"/>
      <c r="P966" s="10"/>
      <c r="Q966" s="10"/>
      <c r="R966" s="10"/>
      <c r="S966" s="10"/>
      <c r="T966" s="10"/>
      <c r="U966" s="10"/>
      <c r="V966" s="10"/>
      <c r="W966" s="10"/>
      <c r="X966" s="10"/>
      <c r="Y966" s="10"/>
      <c r="Z966" s="10"/>
    </row>
    <row r="967" spans="1:26" ht="12.75" customHeight="1" x14ac:dyDescent="0.2">
      <c r="A967" s="49"/>
      <c r="B967" s="13"/>
      <c r="C967" s="10"/>
      <c r="D967" s="10"/>
      <c r="E967" s="10"/>
      <c r="F967" s="10"/>
      <c r="G967" s="10"/>
      <c r="H967" s="10"/>
      <c r="I967" s="10"/>
      <c r="J967" s="10"/>
      <c r="K967" s="11"/>
      <c r="L967" s="10"/>
      <c r="M967" s="10"/>
      <c r="N967" s="10"/>
      <c r="O967" s="10"/>
      <c r="P967" s="10"/>
      <c r="Q967" s="10"/>
      <c r="R967" s="10"/>
      <c r="S967" s="10"/>
      <c r="T967" s="10"/>
      <c r="U967" s="10"/>
      <c r="V967" s="10"/>
      <c r="W967" s="10"/>
      <c r="X967" s="10"/>
      <c r="Y967" s="10"/>
      <c r="Z967" s="10"/>
    </row>
    <row r="968" spans="1:26" ht="12.75" customHeight="1" x14ac:dyDescent="0.2">
      <c r="A968" s="49"/>
      <c r="B968" s="13"/>
      <c r="C968" s="10"/>
      <c r="D968" s="10"/>
      <c r="E968" s="10"/>
      <c r="F968" s="10"/>
      <c r="G968" s="10"/>
      <c r="H968" s="10"/>
      <c r="I968" s="10"/>
      <c r="J968" s="10"/>
      <c r="K968" s="11"/>
      <c r="L968" s="10"/>
      <c r="M968" s="10"/>
      <c r="N968" s="10"/>
      <c r="O968" s="10"/>
      <c r="P968" s="10"/>
      <c r="Q968" s="10"/>
      <c r="R968" s="10"/>
      <c r="S968" s="10"/>
      <c r="T968" s="10"/>
      <c r="U968" s="10"/>
      <c r="V968" s="10"/>
      <c r="W968" s="10"/>
      <c r="X968" s="10"/>
      <c r="Y968" s="10"/>
      <c r="Z968" s="10"/>
    </row>
    <row r="969" spans="1:26" ht="12.75" customHeight="1" x14ac:dyDescent="0.2">
      <c r="A969" s="49"/>
      <c r="B969" s="13"/>
      <c r="C969" s="10"/>
      <c r="D969" s="10"/>
      <c r="E969" s="10"/>
      <c r="F969" s="10"/>
      <c r="G969" s="10"/>
      <c r="H969" s="10"/>
      <c r="I969" s="10"/>
      <c r="J969" s="10"/>
      <c r="K969" s="11"/>
      <c r="L969" s="10"/>
      <c r="M969" s="10"/>
      <c r="N969" s="10"/>
      <c r="O969" s="10"/>
      <c r="P969" s="10"/>
      <c r="Q969" s="10"/>
      <c r="R969" s="10"/>
      <c r="S969" s="10"/>
      <c r="T969" s="10"/>
      <c r="U969" s="10"/>
      <c r="V969" s="10"/>
      <c r="W969" s="10"/>
      <c r="X969" s="10"/>
      <c r="Y969" s="10"/>
      <c r="Z969" s="10"/>
    </row>
    <row r="970" spans="1:26" ht="12.75" customHeight="1" x14ac:dyDescent="0.2">
      <c r="A970" s="49"/>
      <c r="B970" s="13"/>
      <c r="C970" s="10"/>
      <c r="D970" s="10"/>
      <c r="E970" s="10"/>
      <c r="F970" s="10"/>
      <c r="G970" s="10"/>
      <c r="H970" s="10"/>
      <c r="I970" s="10"/>
      <c r="J970" s="10"/>
      <c r="K970" s="11"/>
      <c r="L970" s="10"/>
      <c r="M970" s="10"/>
      <c r="N970" s="10"/>
      <c r="O970" s="10"/>
      <c r="P970" s="10"/>
      <c r="Q970" s="10"/>
      <c r="R970" s="10"/>
      <c r="S970" s="10"/>
      <c r="T970" s="10"/>
      <c r="U970" s="10"/>
      <c r="V970" s="10"/>
      <c r="W970" s="10"/>
      <c r="X970" s="10"/>
      <c r="Y970" s="10"/>
      <c r="Z970" s="10"/>
    </row>
    <row r="971" spans="1:26" ht="12.75" customHeight="1" x14ac:dyDescent="0.2">
      <c r="A971" s="49"/>
      <c r="B971" s="13"/>
      <c r="C971" s="10"/>
      <c r="D971" s="10"/>
      <c r="E971" s="10"/>
      <c r="F971" s="10"/>
      <c r="G971" s="10"/>
      <c r="H971" s="10"/>
      <c r="I971" s="10"/>
      <c r="J971" s="10"/>
      <c r="K971" s="11"/>
      <c r="L971" s="10"/>
      <c r="M971" s="10"/>
      <c r="N971" s="10"/>
      <c r="O971" s="10"/>
      <c r="P971" s="10"/>
      <c r="Q971" s="10"/>
      <c r="R971" s="10"/>
      <c r="S971" s="10"/>
      <c r="T971" s="10"/>
      <c r="U971" s="10"/>
      <c r="V971" s="10"/>
      <c r="W971" s="10"/>
      <c r="X971" s="10"/>
      <c r="Y971" s="10"/>
      <c r="Z971" s="10"/>
    </row>
    <row r="972" spans="1:26" ht="12.75" customHeight="1" x14ac:dyDescent="0.2">
      <c r="A972" s="49"/>
      <c r="B972" s="13"/>
      <c r="C972" s="10"/>
      <c r="D972" s="10"/>
      <c r="E972" s="10"/>
      <c r="F972" s="10"/>
      <c r="G972" s="10"/>
      <c r="H972" s="10"/>
      <c r="I972" s="10"/>
      <c r="J972" s="10"/>
      <c r="K972" s="11"/>
      <c r="L972" s="10"/>
      <c r="M972" s="10"/>
      <c r="N972" s="10"/>
      <c r="O972" s="10"/>
      <c r="P972" s="10"/>
      <c r="Q972" s="10"/>
      <c r="R972" s="10"/>
      <c r="S972" s="10"/>
      <c r="T972" s="10"/>
      <c r="U972" s="10"/>
      <c r="V972" s="10"/>
      <c r="W972" s="10"/>
      <c r="X972" s="10"/>
      <c r="Y972" s="10"/>
      <c r="Z972" s="10"/>
    </row>
    <row r="973" spans="1:26" ht="12.75" customHeight="1" x14ac:dyDescent="0.2">
      <c r="A973" s="49"/>
      <c r="B973" s="13"/>
      <c r="C973" s="10"/>
      <c r="D973" s="10"/>
      <c r="E973" s="10"/>
      <c r="F973" s="10"/>
      <c r="G973" s="10"/>
      <c r="H973" s="10"/>
      <c r="I973" s="10"/>
      <c r="J973" s="10"/>
      <c r="K973" s="11"/>
      <c r="L973" s="10"/>
      <c r="M973" s="10"/>
      <c r="N973" s="10"/>
      <c r="O973" s="10"/>
      <c r="P973" s="10"/>
      <c r="Q973" s="10"/>
      <c r="R973" s="10"/>
      <c r="S973" s="10"/>
      <c r="T973" s="10"/>
      <c r="U973" s="10"/>
      <c r="V973" s="10"/>
      <c r="W973" s="10"/>
      <c r="X973" s="10"/>
      <c r="Y973" s="10"/>
      <c r="Z973" s="10"/>
    </row>
    <row r="974" spans="1:26" ht="12.75" customHeight="1" x14ac:dyDescent="0.2">
      <c r="A974" s="49"/>
      <c r="B974" s="13"/>
      <c r="C974" s="10"/>
      <c r="D974" s="10"/>
      <c r="E974" s="10"/>
      <c r="F974" s="10"/>
      <c r="G974" s="10"/>
      <c r="H974" s="10"/>
      <c r="I974" s="10"/>
      <c r="J974" s="10"/>
      <c r="K974" s="11"/>
      <c r="L974" s="10"/>
      <c r="M974" s="10"/>
      <c r="N974" s="10"/>
      <c r="O974" s="10"/>
      <c r="P974" s="10"/>
      <c r="Q974" s="10"/>
      <c r="R974" s="10"/>
      <c r="S974" s="10"/>
      <c r="T974" s="10"/>
      <c r="U974" s="10"/>
      <c r="V974" s="10"/>
      <c r="W974" s="10"/>
      <c r="X974" s="10"/>
      <c r="Y974" s="10"/>
      <c r="Z974" s="10"/>
    </row>
    <row r="975" spans="1:26" ht="12.75" customHeight="1" x14ac:dyDescent="0.2">
      <c r="A975" s="49"/>
      <c r="B975" s="13"/>
      <c r="C975" s="10"/>
      <c r="D975" s="10"/>
      <c r="E975" s="10"/>
      <c r="F975" s="10"/>
      <c r="G975" s="10"/>
      <c r="H975" s="10"/>
      <c r="I975" s="10"/>
      <c r="J975" s="10"/>
      <c r="K975" s="11"/>
      <c r="L975" s="10"/>
      <c r="M975" s="10"/>
      <c r="N975" s="10"/>
      <c r="O975" s="10"/>
      <c r="P975" s="10"/>
      <c r="Q975" s="10"/>
      <c r="R975" s="10"/>
      <c r="S975" s="10"/>
      <c r="T975" s="10"/>
      <c r="U975" s="10"/>
      <c r="V975" s="10"/>
      <c r="W975" s="10"/>
      <c r="X975" s="10"/>
      <c r="Y975" s="10"/>
      <c r="Z975" s="10"/>
    </row>
    <row r="976" spans="1:26" ht="12.75" customHeight="1" x14ac:dyDescent="0.2">
      <c r="A976" s="49"/>
      <c r="B976" s="13"/>
      <c r="C976" s="10"/>
      <c r="D976" s="10"/>
      <c r="E976" s="10"/>
      <c r="F976" s="10"/>
      <c r="G976" s="10"/>
      <c r="H976" s="10"/>
      <c r="I976" s="10"/>
      <c r="J976" s="10"/>
      <c r="K976" s="11"/>
      <c r="L976" s="10"/>
      <c r="M976" s="10"/>
      <c r="N976" s="10"/>
      <c r="O976" s="10"/>
      <c r="P976" s="10"/>
      <c r="Q976" s="10"/>
      <c r="R976" s="10"/>
      <c r="S976" s="10"/>
      <c r="T976" s="10"/>
      <c r="U976" s="10"/>
      <c r="V976" s="10"/>
      <c r="W976" s="10"/>
      <c r="X976" s="10"/>
      <c r="Y976" s="10"/>
      <c r="Z976" s="10"/>
    </row>
    <row r="977" spans="1:26" ht="12.75" customHeight="1" x14ac:dyDescent="0.2">
      <c r="A977" s="49"/>
      <c r="B977" s="13"/>
      <c r="C977" s="10"/>
      <c r="D977" s="10"/>
      <c r="E977" s="10"/>
      <c r="F977" s="10"/>
      <c r="G977" s="10"/>
      <c r="H977" s="10"/>
      <c r="I977" s="10"/>
      <c r="J977" s="10"/>
      <c r="K977" s="11"/>
      <c r="L977" s="10"/>
      <c r="M977" s="10"/>
      <c r="N977" s="10"/>
      <c r="O977" s="10"/>
      <c r="P977" s="10"/>
      <c r="Q977" s="10"/>
      <c r="R977" s="10"/>
      <c r="S977" s="10"/>
      <c r="T977" s="10"/>
      <c r="U977" s="10"/>
      <c r="V977" s="10"/>
      <c r="W977" s="10"/>
      <c r="X977" s="10"/>
      <c r="Y977" s="10"/>
      <c r="Z977" s="10"/>
    </row>
    <row r="978" spans="1:26" ht="12.75" customHeight="1" x14ac:dyDescent="0.2">
      <c r="A978" s="49"/>
      <c r="B978" s="13"/>
      <c r="C978" s="10"/>
      <c r="D978" s="10"/>
      <c r="E978" s="10"/>
      <c r="F978" s="10"/>
      <c r="G978" s="10"/>
      <c r="H978" s="10"/>
      <c r="I978" s="10"/>
      <c r="J978" s="10"/>
      <c r="K978" s="11"/>
      <c r="L978" s="10"/>
      <c r="M978" s="10"/>
      <c r="N978" s="10"/>
      <c r="O978" s="10"/>
      <c r="P978" s="10"/>
      <c r="Q978" s="10"/>
      <c r="R978" s="10"/>
      <c r="S978" s="10"/>
      <c r="T978" s="10"/>
      <c r="U978" s="10"/>
      <c r="V978" s="10"/>
      <c r="W978" s="10"/>
      <c r="X978" s="10"/>
      <c r="Y978" s="10"/>
      <c r="Z978" s="10"/>
    </row>
    <row r="979" spans="1:26" ht="12.75" customHeight="1" x14ac:dyDescent="0.2">
      <c r="A979" s="49"/>
      <c r="B979" s="13"/>
      <c r="C979" s="10"/>
      <c r="D979" s="10"/>
      <c r="E979" s="10"/>
      <c r="F979" s="10"/>
      <c r="G979" s="10"/>
      <c r="H979" s="10"/>
      <c r="I979" s="10"/>
      <c r="J979" s="10"/>
      <c r="K979" s="11"/>
      <c r="L979" s="10"/>
      <c r="M979" s="10"/>
      <c r="N979" s="10"/>
      <c r="O979" s="10"/>
      <c r="P979" s="10"/>
      <c r="Q979" s="10"/>
      <c r="R979" s="10"/>
      <c r="S979" s="10"/>
      <c r="T979" s="10"/>
      <c r="U979" s="10"/>
      <c r="V979" s="10"/>
      <c r="W979" s="10"/>
      <c r="X979" s="10"/>
      <c r="Y979" s="10"/>
      <c r="Z979" s="10"/>
    </row>
    <row r="980" spans="1:26" ht="12.75" customHeight="1" x14ac:dyDescent="0.2">
      <c r="A980" s="49"/>
      <c r="B980" s="13"/>
      <c r="C980" s="10"/>
      <c r="D980" s="10"/>
      <c r="E980" s="10"/>
      <c r="F980" s="10"/>
      <c r="G980" s="10"/>
      <c r="H980" s="10"/>
      <c r="I980" s="10"/>
      <c r="J980" s="10"/>
      <c r="K980" s="11"/>
      <c r="L980" s="10"/>
      <c r="M980" s="10"/>
      <c r="N980" s="10"/>
      <c r="O980" s="10"/>
      <c r="P980" s="10"/>
      <c r="Q980" s="10"/>
      <c r="R980" s="10"/>
      <c r="S980" s="10"/>
      <c r="T980" s="10"/>
      <c r="U980" s="10"/>
      <c r="V980" s="10"/>
      <c r="W980" s="10"/>
      <c r="X980" s="10"/>
      <c r="Y980" s="10"/>
      <c r="Z980" s="10"/>
    </row>
    <row r="981" spans="1:26" ht="12.75" customHeight="1" x14ac:dyDescent="0.2">
      <c r="A981" s="49"/>
      <c r="B981" s="13"/>
      <c r="C981" s="10"/>
      <c r="D981" s="10"/>
      <c r="E981" s="10"/>
      <c r="F981" s="10"/>
      <c r="G981" s="10"/>
      <c r="H981" s="10"/>
      <c r="I981" s="10"/>
      <c r="J981" s="10"/>
      <c r="K981" s="11"/>
      <c r="L981" s="10"/>
      <c r="M981" s="10"/>
      <c r="N981" s="10"/>
      <c r="O981" s="10"/>
      <c r="P981" s="10"/>
      <c r="Q981" s="10"/>
      <c r="R981" s="10"/>
      <c r="S981" s="10"/>
      <c r="T981" s="10"/>
      <c r="U981" s="10"/>
      <c r="V981" s="10"/>
      <c r="W981" s="10"/>
      <c r="X981" s="10"/>
      <c r="Y981" s="10"/>
      <c r="Z981" s="10"/>
    </row>
    <row r="982" spans="1:26" ht="12.75" customHeight="1" x14ac:dyDescent="0.2">
      <c r="A982" s="49"/>
      <c r="B982" s="13"/>
      <c r="C982" s="10"/>
      <c r="D982" s="10"/>
      <c r="E982" s="10"/>
      <c r="F982" s="10"/>
      <c r="G982" s="10"/>
      <c r="H982" s="10"/>
      <c r="I982" s="10"/>
      <c r="J982" s="10"/>
      <c r="K982" s="11"/>
      <c r="L982" s="10"/>
      <c r="M982" s="10"/>
      <c r="N982" s="10"/>
      <c r="O982" s="10"/>
      <c r="P982" s="10"/>
      <c r="Q982" s="10"/>
      <c r="R982" s="10"/>
      <c r="S982" s="10"/>
      <c r="T982" s="10"/>
      <c r="U982" s="10"/>
      <c r="V982" s="10"/>
      <c r="W982" s="10"/>
      <c r="X982" s="10"/>
      <c r="Y982" s="10"/>
      <c r="Z982" s="10"/>
    </row>
    <row r="983" spans="1:26" ht="12.75" customHeight="1" x14ac:dyDescent="0.2">
      <c r="A983" s="49"/>
      <c r="B983" s="13"/>
      <c r="C983" s="10"/>
      <c r="D983" s="10"/>
      <c r="E983" s="10"/>
      <c r="F983" s="10"/>
      <c r="G983" s="10"/>
      <c r="H983" s="10"/>
      <c r="I983" s="10"/>
      <c r="J983" s="10"/>
      <c r="K983" s="11"/>
      <c r="L983" s="10"/>
      <c r="M983" s="10"/>
      <c r="N983" s="10"/>
      <c r="O983" s="10"/>
      <c r="P983" s="10"/>
      <c r="Q983" s="10"/>
      <c r="R983" s="10"/>
      <c r="S983" s="10"/>
      <c r="T983" s="10"/>
      <c r="U983" s="10"/>
      <c r="V983" s="10"/>
      <c r="W983" s="10"/>
      <c r="X983" s="10"/>
      <c r="Y983" s="10"/>
      <c r="Z983" s="10"/>
    </row>
    <row r="984" spans="1:26" ht="12.75" customHeight="1" x14ac:dyDescent="0.2">
      <c r="A984" s="49"/>
      <c r="B984" s="13"/>
      <c r="C984" s="10"/>
      <c r="D984" s="10"/>
      <c r="E984" s="10"/>
      <c r="F984" s="10"/>
      <c r="G984" s="10"/>
      <c r="H984" s="10"/>
      <c r="I984" s="10"/>
      <c r="J984" s="10"/>
      <c r="K984" s="11"/>
      <c r="L984" s="10"/>
      <c r="M984" s="10"/>
      <c r="N984" s="10"/>
      <c r="O984" s="10"/>
      <c r="P984" s="10"/>
      <c r="Q984" s="10"/>
      <c r="R984" s="10"/>
      <c r="S984" s="10"/>
      <c r="T984" s="10"/>
      <c r="U984" s="10"/>
      <c r="V984" s="10"/>
      <c r="W984" s="10"/>
      <c r="X984" s="10"/>
      <c r="Y984" s="10"/>
      <c r="Z984" s="10"/>
    </row>
    <row r="985" spans="1:26" ht="12.75" customHeight="1" x14ac:dyDescent="0.2">
      <c r="A985" s="49"/>
      <c r="B985" s="13"/>
      <c r="C985" s="10"/>
      <c r="D985" s="10"/>
      <c r="E985" s="10"/>
      <c r="F985" s="10"/>
      <c r="G985" s="10"/>
      <c r="H985" s="10"/>
      <c r="I985" s="10"/>
      <c r="J985" s="10"/>
      <c r="K985" s="11"/>
      <c r="L985" s="10"/>
      <c r="M985" s="10"/>
      <c r="N985" s="10"/>
      <c r="O985" s="10"/>
      <c r="P985" s="10"/>
      <c r="Q985" s="10"/>
      <c r="R985" s="10"/>
      <c r="S985" s="10"/>
      <c r="T985" s="10"/>
      <c r="U985" s="10"/>
      <c r="V985" s="10"/>
      <c r="W985" s="10"/>
      <c r="X985" s="10"/>
      <c r="Y985" s="10"/>
      <c r="Z985" s="10"/>
    </row>
    <row r="986" spans="1:26" ht="12.75" customHeight="1" x14ac:dyDescent="0.2">
      <c r="A986" s="49"/>
      <c r="B986" s="13"/>
      <c r="C986" s="10"/>
      <c r="D986" s="10"/>
      <c r="E986" s="10"/>
      <c r="F986" s="10"/>
      <c r="G986" s="10"/>
      <c r="H986" s="10"/>
      <c r="I986" s="10"/>
      <c r="J986" s="10"/>
      <c r="K986" s="11"/>
      <c r="L986" s="10"/>
      <c r="M986" s="10"/>
      <c r="N986" s="10"/>
      <c r="O986" s="10"/>
      <c r="P986" s="10"/>
      <c r="Q986" s="10"/>
      <c r="R986" s="10"/>
      <c r="S986" s="10"/>
      <c r="T986" s="10"/>
      <c r="U986" s="10"/>
      <c r="V986" s="10"/>
      <c r="W986" s="10"/>
      <c r="X986" s="10"/>
      <c r="Y986" s="10"/>
      <c r="Z986" s="10"/>
    </row>
    <row r="987" spans="1:26" ht="12.75" customHeight="1" x14ac:dyDescent="0.2">
      <c r="A987" s="49"/>
      <c r="B987" s="13"/>
      <c r="C987" s="10"/>
      <c r="D987" s="10"/>
      <c r="E987" s="10"/>
      <c r="F987" s="10"/>
      <c r="G987" s="10"/>
      <c r="H987" s="10"/>
      <c r="I987" s="10"/>
      <c r="J987" s="10"/>
      <c r="K987" s="11"/>
      <c r="L987" s="10"/>
      <c r="M987" s="10"/>
      <c r="N987" s="10"/>
      <c r="O987" s="10"/>
      <c r="P987" s="10"/>
      <c r="Q987" s="10"/>
      <c r="R987" s="10"/>
      <c r="S987" s="10"/>
      <c r="T987" s="10"/>
      <c r="U987" s="10"/>
      <c r="V987" s="10"/>
      <c r="W987" s="10"/>
      <c r="X987" s="10"/>
      <c r="Y987" s="10"/>
      <c r="Z987" s="10"/>
    </row>
    <row r="988" spans="1:26" ht="12.75" customHeight="1" x14ac:dyDescent="0.2">
      <c r="A988" s="49"/>
      <c r="B988" s="13"/>
      <c r="C988" s="10"/>
      <c r="D988" s="10"/>
      <c r="E988" s="10"/>
      <c r="F988" s="10"/>
      <c r="G988" s="10"/>
      <c r="H988" s="10"/>
      <c r="I988" s="10"/>
      <c r="J988" s="10"/>
      <c r="K988" s="11"/>
      <c r="L988" s="10"/>
      <c r="M988" s="10"/>
      <c r="N988" s="10"/>
      <c r="O988" s="10"/>
      <c r="P988" s="10"/>
      <c r="Q988" s="10"/>
      <c r="R988" s="10"/>
      <c r="S988" s="10"/>
      <c r="T988" s="10"/>
      <c r="U988" s="10"/>
      <c r="V988" s="10"/>
      <c r="W988" s="10"/>
      <c r="X988" s="10"/>
      <c r="Y988" s="10"/>
      <c r="Z988" s="10"/>
    </row>
    <row r="989" spans="1:26" ht="12.75" customHeight="1" x14ac:dyDescent="0.2">
      <c r="A989" s="49"/>
      <c r="B989" s="13"/>
      <c r="C989" s="10"/>
      <c r="D989" s="10"/>
      <c r="E989" s="10"/>
      <c r="F989" s="10"/>
      <c r="G989" s="10"/>
      <c r="H989" s="10"/>
      <c r="I989" s="10"/>
      <c r="J989" s="10"/>
      <c r="K989" s="11"/>
      <c r="L989" s="10"/>
      <c r="M989" s="10"/>
      <c r="N989" s="10"/>
      <c r="O989" s="10"/>
      <c r="P989" s="10"/>
      <c r="Q989" s="10"/>
      <c r="R989" s="10"/>
      <c r="S989" s="10"/>
      <c r="T989" s="10"/>
      <c r="U989" s="10"/>
      <c r="V989" s="10"/>
      <c r="W989" s="10"/>
      <c r="X989" s="10"/>
      <c r="Y989" s="10"/>
      <c r="Z989" s="10"/>
    </row>
    <row r="990" spans="1:26" ht="12.75" customHeight="1" x14ac:dyDescent="0.2">
      <c r="A990" s="49"/>
      <c r="B990" s="13"/>
      <c r="C990" s="10"/>
      <c r="D990" s="10"/>
      <c r="E990" s="10"/>
      <c r="F990" s="10"/>
      <c r="G990" s="10"/>
      <c r="H990" s="10"/>
      <c r="I990" s="10"/>
      <c r="J990" s="10"/>
      <c r="K990" s="11"/>
      <c r="L990" s="10"/>
      <c r="M990" s="10"/>
      <c r="N990" s="10"/>
      <c r="O990" s="10"/>
      <c r="P990" s="10"/>
      <c r="Q990" s="10"/>
      <c r="R990" s="10"/>
      <c r="S990" s="10"/>
      <c r="T990" s="10"/>
      <c r="U990" s="10"/>
      <c r="V990" s="10"/>
      <c r="W990" s="10"/>
      <c r="X990" s="10"/>
      <c r="Y990" s="10"/>
      <c r="Z990" s="10"/>
    </row>
    <row r="991" spans="1:26" ht="12.75" customHeight="1" x14ac:dyDescent="0.2">
      <c r="A991" s="49"/>
      <c r="B991" s="13"/>
      <c r="C991" s="10"/>
      <c r="D991" s="10"/>
      <c r="E991" s="10"/>
      <c r="F991" s="10"/>
      <c r="G991" s="10"/>
      <c r="H991" s="10"/>
      <c r="I991" s="10"/>
      <c r="J991" s="10"/>
      <c r="K991" s="11"/>
      <c r="L991" s="10"/>
      <c r="M991" s="10"/>
      <c r="N991" s="10"/>
      <c r="O991" s="10"/>
      <c r="P991" s="10"/>
      <c r="Q991" s="10"/>
      <c r="R991" s="10"/>
      <c r="S991" s="10"/>
      <c r="T991" s="10"/>
      <c r="U991" s="10"/>
      <c r="V991" s="10"/>
      <c r="W991" s="10"/>
      <c r="X991" s="10"/>
      <c r="Y991" s="10"/>
      <c r="Z991" s="10"/>
    </row>
    <row r="992" spans="1:26" ht="12.75" customHeight="1" x14ac:dyDescent="0.2">
      <c r="A992" s="49"/>
      <c r="B992" s="13"/>
      <c r="C992" s="10"/>
      <c r="D992" s="10"/>
      <c r="E992" s="10"/>
      <c r="F992" s="10"/>
      <c r="G992" s="10"/>
      <c r="H992" s="10"/>
      <c r="I992" s="10"/>
      <c r="J992" s="10"/>
      <c r="K992" s="11"/>
      <c r="L992" s="10"/>
      <c r="M992" s="10"/>
      <c r="N992" s="10"/>
      <c r="O992" s="10"/>
      <c r="P992" s="10"/>
      <c r="Q992" s="10"/>
      <c r="R992" s="10"/>
      <c r="S992" s="10"/>
      <c r="T992" s="10"/>
      <c r="U992" s="10"/>
      <c r="V992" s="10"/>
      <c r="W992" s="10"/>
      <c r="X992" s="10"/>
      <c r="Y992" s="10"/>
      <c r="Z992" s="10"/>
    </row>
    <row r="993" spans="1:26" ht="12.75" customHeight="1" x14ac:dyDescent="0.2">
      <c r="A993" s="49"/>
      <c r="B993" s="13"/>
      <c r="C993" s="10"/>
      <c r="D993" s="10"/>
      <c r="E993" s="10"/>
      <c r="F993" s="10"/>
      <c r="G993" s="10"/>
      <c r="H993" s="10"/>
      <c r="I993" s="10"/>
      <c r="J993" s="10"/>
      <c r="K993" s="11"/>
      <c r="L993" s="10"/>
      <c r="M993" s="10"/>
      <c r="N993" s="10"/>
      <c r="O993" s="10"/>
      <c r="P993" s="10"/>
      <c r="Q993" s="10"/>
      <c r="R993" s="10"/>
      <c r="S993" s="10"/>
      <c r="T993" s="10"/>
      <c r="U993" s="10"/>
      <c r="V993" s="10"/>
      <c r="W993" s="10"/>
      <c r="X993" s="10"/>
      <c r="Y993" s="10"/>
      <c r="Z993" s="10"/>
    </row>
    <row r="994" spans="1:26" ht="12.75" customHeight="1" x14ac:dyDescent="0.2">
      <c r="A994" s="49"/>
      <c r="B994" s="13"/>
      <c r="C994" s="10"/>
      <c r="D994" s="10"/>
      <c r="E994" s="10"/>
      <c r="F994" s="10"/>
      <c r="G994" s="10"/>
      <c r="H994" s="10"/>
      <c r="I994" s="10"/>
      <c r="J994" s="10"/>
      <c r="K994" s="11"/>
      <c r="L994" s="10"/>
      <c r="M994" s="10"/>
      <c r="N994" s="10"/>
      <c r="O994" s="10"/>
      <c r="P994" s="10"/>
      <c r="Q994" s="10"/>
      <c r="R994" s="10"/>
      <c r="S994" s="10"/>
      <c r="T994" s="10"/>
      <c r="U994" s="10"/>
      <c r="V994" s="10"/>
      <c r="W994" s="10"/>
      <c r="X994" s="10"/>
      <c r="Y994" s="10"/>
      <c r="Z994" s="10"/>
    </row>
    <row r="995" spans="1:26" ht="12.75" customHeight="1" x14ac:dyDescent="0.2">
      <c r="A995" s="49"/>
      <c r="B995" s="13"/>
      <c r="C995" s="10"/>
      <c r="D995" s="10"/>
      <c r="E995" s="10"/>
      <c r="F995" s="10"/>
      <c r="G995" s="10"/>
      <c r="H995" s="10"/>
      <c r="I995" s="10"/>
      <c r="J995" s="10"/>
      <c r="K995" s="11"/>
      <c r="L995" s="10"/>
      <c r="M995" s="10"/>
      <c r="N995" s="10"/>
      <c r="O995" s="10"/>
      <c r="P995" s="10"/>
      <c r="Q995" s="10"/>
      <c r="R995" s="10"/>
      <c r="S995" s="10"/>
      <c r="T995" s="10"/>
      <c r="U995" s="10"/>
      <c r="V995" s="10"/>
      <c r="W995" s="10"/>
      <c r="X995" s="10"/>
      <c r="Y995" s="10"/>
      <c r="Z995" s="10"/>
    </row>
    <row r="996" spans="1:26" ht="12.75" customHeight="1" x14ac:dyDescent="0.2">
      <c r="A996" s="49"/>
      <c r="B996" s="13"/>
      <c r="C996" s="10"/>
      <c r="D996" s="10"/>
      <c r="E996" s="10"/>
      <c r="F996" s="10"/>
      <c r="G996" s="10"/>
      <c r="H996" s="10"/>
      <c r="I996" s="10"/>
      <c r="J996" s="10"/>
      <c r="K996" s="11"/>
      <c r="L996" s="10"/>
      <c r="M996" s="10"/>
      <c r="N996" s="10"/>
      <c r="O996" s="10"/>
      <c r="P996" s="10"/>
      <c r="Q996" s="10"/>
      <c r="R996" s="10"/>
      <c r="S996" s="10"/>
      <c r="T996" s="10"/>
      <c r="U996" s="10"/>
      <c r="V996" s="10"/>
      <c r="W996" s="10"/>
      <c r="X996" s="10"/>
      <c r="Y996" s="10"/>
      <c r="Z996" s="10"/>
    </row>
    <row r="997" spans="1:26" ht="12.75" customHeight="1" x14ac:dyDescent="0.2">
      <c r="A997" s="49"/>
      <c r="B997" s="13"/>
      <c r="C997" s="10"/>
      <c r="D997" s="10"/>
      <c r="E997" s="10"/>
      <c r="F997" s="10"/>
      <c r="G997" s="10"/>
      <c r="H997" s="10"/>
      <c r="I997" s="10"/>
      <c r="J997" s="10"/>
      <c r="K997" s="11"/>
      <c r="L997" s="10"/>
      <c r="M997" s="10"/>
      <c r="N997" s="10"/>
      <c r="O997" s="10"/>
      <c r="P997" s="10"/>
      <c r="Q997" s="10"/>
      <c r="R997" s="10"/>
      <c r="S997" s="10"/>
      <c r="T997" s="10"/>
      <c r="U997" s="10"/>
      <c r="V997" s="10"/>
      <c r="W997" s="10"/>
      <c r="X997" s="10"/>
      <c r="Y997" s="10"/>
      <c r="Z997" s="10"/>
    </row>
    <row r="998" spans="1:26" ht="12.75" customHeight="1" x14ac:dyDescent="0.2">
      <c r="A998" s="49"/>
      <c r="B998" s="13"/>
      <c r="C998" s="10"/>
      <c r="D998" s="10"/>
      <c r="E998" s="10"/>
      <c r="F998" s="10"/>
      <c r="G998" s="10"/>
      <c r="H998" s="10"/>
      <c r="I998" s="10"/>
      <c r="J998" s="10"/>
      <c r="K998" s="11"/>
      <c r="L998" s="10"/>
      <c r="M998" s="10"/>
      <c r="N998" s="10"/>
      <c r="O998" s="10"/>
      <c r="P998" s="10"/>
      <c r="Q998" s="10"/>
      <c r="R998" s="10"/>
      <c r="S998" s="10"/>
      <c r="T998" s="10"/>
      <c r="U998" s="10"/>
      <c r="V998" s="10"/>
      <c r="W998" s="10"/>
      <c r="X998" s="10"/>
      <c r="Y998" s="10"/>
      <c r="Z998" s="10"/>
    </row>
    <row r="999" spans="1:26" ht="12.75" customHeight="1" x14ac:dyDescent="0.2">
      <c r="A999" s="49"/>
      <c r="B999" s="13"/>
      <c r="C999" s="10"/>
      <c r="D999" s="10"/>
      <c r="E999" s="10"/>
      <c r="F999" s="10"/>
      <c r="G999" s="10"/>
      <c r="H999" s="10"/>
      <c r="I999" s="10"/>
      <c r="J999" s="10"/>
      <c r="K999" s="11"/>
      <c r="L999" s="10"/>
      <c r="M999" s="10"/>
      <c r="N999" s="10"/>
      <c r="O999" s="10"/>
      <c r="P999" s="10"/>
      <c r="Q999" s="10"/>
      <c r="R999" s="10"/>
      <c r="S999" s="10"/>
      <c r="T999" s="10"/>
      <c r="U999" s="10"/>
      <c r="V999" s="10"/>
      <c r="W999" s="10"/>
      <c r="X999" s="10"/>
      <c r="Y999" s="10"/>
      <c r="Z999" s="10"/>
    </row>
    <row r="1000" spans="1:26" ht="12.75" customHeight="1" x14ac:dyDescent="0.2">
      <c r="A1000" s="49"/>
      <c r="B1000" s="13"/>
      <c r="C1000" s="10"/>
      <c r="D1000" s="10"/>
      <c r="E1000" s="10"/>
      <c r="F1000" s="10"/>
      <c r="G1000" s="10"/>
      <c r="H1000" s="10"/>
      <c r="I1000" s="10"/>
      <c r="J1000" s="10"/>
      <c r="K1000" s="11"/>
      <c r="L1000" s="10"/>
      <c r="M1000" s="10"/>
      <c r="N1000" s="10"/>
      <c r="O1000" s="10"/>
      <c r="P1000" s="10"/>
      <c r="Q1000" s="10"/>
      <c r="R1000" s="10"/>
      <c r="S1000" s="10"/>
      <c r="T1000" s="10"/>
      <c r="U1000" s="10"/>
      <c r="V1000" s="10"/>
      <c r="W1000" s="10"/>
      <c r="X1000" s="10"/>
      <c r="Y1000" s="10"/>
      <c r="Z1000" s="10"/>
    </row>
  </sheetData>
  <autoFilter ref="A6:I103" xr:uid="{00000000-0009-0000-0000-000001000000}"/>
  <mergeCells count="7">
    <mergeCell ref="A1:I1"/>
    <mergeCell ref="A4:A5"/>
    <mergeCell ref="B4:B5"/>
    <mergeCell ref="C4:C5"/>
    <mergeCell ref="F4:G4"/>
    <mergeCell ref="H4:H5"/>
    <mergeCell ref="I4:I5"/>
  </mergeCells>
  <conditionalFormatting sqref="C7:C100">
    <cfRule type="expression" dxfId="7" priority="1">
      <formula>OR(AND(B7="",C7&lt;&gt;""),AND(B7&lt;&gt;"",C7=""))</formula>
    </cfRule>
  </conditionalFormatting>
  <dataValidations count="1">
    <dataValidation type="list" allowBlank="1" showInputMessage="1" showErrorMessage="1" prompt=" - " sqref="E5" xr:uid="{00000000-0002-0000-0100-000000000000}">
      <formula1>THANGLIST</formula1>
    </dataValidation>
  </dataValidation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0000"/>
  </sheetPr>
  <dimension ref="A1:AE1000"/>
  <sheetViews>
    <sheetView workbookViewId="0">
      <pane xSplit="5" ySplit="6" topLeftCell="F7" activePane="bottomRight" state="frozen"/>
      <selection pane="topRight" activeCell="F1" sqref="F1"/>
      <selection pane="bottomLeft" activeCell="A7" sqref="A7"/>
      <selection pane="bottomRight" activeCell="F7" sqref="F7"/>
    </sheetView>
  </sheetViews>
  <sheetFormatPr defaultColWidth="12.5703125" defaultRowHeight="15" customHeight="1" x14ac:dyDescent="0.2"/>
  <cols>
    <col min="1" max="1" width="4.85546875" customWidth="1"/>
    <col min="2" max="2" width="8.140625" customWidth="1"/>
    <col min="3" max="3" width="28.140625" customWidth="1"/>
    <col min="4" max="4" width="6.5703125" customWidth="1"/>
    <col min="5" max="5" width="10.7109375" customWidth="1"/>
    <col min="6" max="6" width="11.28515625" customWidth="1"/>
    <col min="7" max="8" width="13.7109375" customWidth="1"/>
    <col min="9" max="9" width="8.7109375" customWidth="1"/>
    <col min="10" max="10" width="11.85546875" customWidth="1"/>
    <col min="11" max="11" width="5.42578125" customWidth="1"/>
    <col min="12" max="18" width="12.7109375" customWidth="1"/>
    <col min="19" max="27" width="11.42578125" customWidth="1"/>
    <col min="28" max="30" width="12.7109375" customWidth="1"/>
    <col min="31" max="31" width="0.28515625" customWidth="1"/>
  </cols>
  <sheetData>
    <row r="1" spans="1:31" ht="21" customHeight="1" x14ac:dyDescent="0.3">
      <c r="A1" s="150" t="str">
        <f>"DANH SÁCH KHÁCH HÀNG VÀ NHÀ CUNG CẤP NĂM "&amp;NAM</f>
        <v>DANH SÁCH KHÁCH HÀNG VÀ NHÀ CUNG CẤP NĂM 2008</v>
      </c>
      <c r="B1" s="149"/>
      <c r="C1" s="149"/>
      <c r="D1" s="149"/>
      <c r="E1" s="149"/>
      <c r="F1" s="149"/>
      <c r="G1" s="149"/>
      <c r="H1" s="149"/>
      <c r="I1" s="149"/>
      <c r="J1" s="149"/>
      <c r="K1" s="149"/>
      <c r="L1" s="52"/>
      <c r="M1" s="52"/>
      <c r="N1" s="52"/>
      <c r="O1" s="52"/>
      <c r="P1" s="52"/>
      <c r="Q1" s="52"/>
      <c r="R1" s="52"/>
      <c r="S1" s="10"/>
      <c r="T1" s="10"/>
      <c r="U1" s="10"/>
      <c r="V1" s="10"/>
      <c r="W1" s="10"/>
      <c r="X1" s="10"/>
      <c r="Y1" s="10"/>
      <c r="Z1" s="10"/>
      <c r="AA1" s="10"/>
      <c r="AB1" s="10"/>
      <c r="AC1" s="10"/>
      <c r="AD1" s="10"/>
      <c r="AE1" s="10"/>
    </row>
    <row r="2" spans="1:31" ht="12.75" customHeight="1" x14ac:dyDescent="0.2">
      <c r="A2" s="53" t="s">
        <v>119</v>
      </c>
      <c r="B2" s="13"/>
      <c r="C2" s="10"/>
      <c r="D2" s="26"/>
      <c r="E2" s="10"/>
      <c r="F2" s="10"/>
      <c r="G2" s="10"/>
      <c r="H2" s="10"/>
      <c r="I2" s="10"/>
      <c r="J2" s="10"/>
      <c r="K2" s="10"/>
      <c r="L2" s="10"/>
      <c r="M2" s="10"/>
      <c r="N2" s="10"/>
      <c r="O2" s="10"/>
      <c r="P2" s="10"/>
      <c r="Q2" s="10"/>
      <c r="R2" s="10"/>
      <c r="S2" s="10"/>
      <c r="T2" s="10"/>
      <c r="U2" s="10"/>
      <c r="V2" s="10"/>
      <c r="W2" s="10"/>
      <c r="X2" s="10"/>
      <c r="Y2" s="10"/>
      <c r="Z2" s="10"/>
      <c r="AA2" s="10"/>
      <c r="AB2" s="10"/>
      <c r="AC2" s="10"/>
      <c r="AD2" s="10"/>
      <c r="AE2" s="10"/>
    </row>
    <row r="3" spans="1:31" ht="16.5" customHeight="1" x14ac:dyDescent="0.25">
      <c r="A3" s="54">
        <f>MAX(A7:A300)</f>
        <v>31</v>
      </c>
      <c r="B3" s="13"/>
      <c r="C3" s="15" t="e">
        <f>IF(SUM(F303:R303)&lt;&gt;0,"SAI","-")</f>
        <v>#NAME?</v>
      </c>
      <c r="D3" s="26"/>
      <c r="E3" s="10"/>
      <c r="F3" s="16" t="e">
        <f t="shared" ref="F3:J3" si="0">F301</f>
        <v>#NAME?</v>
      </c>
      <c r="G3" s="16" t="e">
        <f t="shared" si="0"/>
        <v>#NAME?</v>
      </c>
      <c r="H3" s="16" t="e">
        <f t="shared" si="0"/>
        <v>#NAME?</v>
      </c>
      <c r="I3" s="16" t="e">
        <f t="shared" si="0"/>
        <v>#NAME?</v>
      </c>
      <c r="J3" s="16" t="e">
        <f t="shared" si="0"/>
        <v>#NAME?</v>
      </c>
      <c r="K3" s="55" t="e">
        <f>IF(MIN(J7:J300)&lt;0,"SAI","-")</f>
        <v>#NAME?</v>
      </c>
      <c r="L3" s="16" t="e">
        <f t="shared" ref="L3:AD3" si="1">L301</f>
        <v>#NAME?</v>
      </c>
      <c r="M3" s="16" t="e">
        <f t="shared" si="1"/>
        <v>#NAME?</v>
      </c>
      <c r="N3" s="16" t="e">
        <f t="shared" si="1"/>
        <v>#NAME?</v>
      </c>
      <c r="O3" s="16" t="e">
        <f t="shared" si="1"/>
        <v>#NAME?</v>
      </c>
      <c r="P3" s="16" t="e">
        <f t="shared" si="1"/>
        <v>#NAME?</v>
      </c>
      <c r="Q3" s="16" t="e">
        <f t="shared" si="1"/>
        <v>#NAME?</v>
      </c>
      <c r="R3" s="16" t="e">
        <f t="shared" si="1"/>
        <v>#NAME?</v>
      </c>
      <c r="S3" s="16">
        <f t="shared" si="1"/>
        <v>3300</v>
      </c>
      <c r="T3" s="16">
        <f t="shared" si="1"/>
        <v>3986</v>
      </c>
      <c r="U3" s="16">
        <f t="shared" si="1"/>
        <v>4271</v>
      </c>
      <c r="V3" s="16">
        <f t="shared" si="1"/>
        <v>7220</v>
      </c>
      <c r="W3" s="16">
        <f t="shared" si="1"/>
        <v>8840</v>
      </c>
      <c r="X3" s="16">
        <f t="shared" si="1"/>
        <v>0</v>
      </c>
      <c r="Y3" s="16">
        <f t="shared" si="1"/>
        <v>0</v>
      </c>
      <c r="Z3" s="16">
        <f t="shared" si="1"/>
        <v>0</v>
      </c>
      <c r="AA3" s="16">
        <f t="shared" si="1"/>
        <v>0</v>
      </c>
      <c r="AB3" s="16">
        <f t="shared" si="1"/>
        <v>0</v>
      </c>
      <c r="AC3" s="16">
        <f t="shared" si="1"/>
        <v>0</v>
      </c>
      <c r="AD3" s="16">
        <f t="shared" si="1"/>
        <v>0</v>
      </c>
      <c r="AE3" s="10"/>
    </row>
    <row r="4" spans="1:31" ht="18" customHeight="1" x14ac:dyDescent="0.2">
      <c r="A4" s="170" t="s">
        <v>120</v>
      </c>
      <c r="B4" s="153" t="s">
        <v>153</v>
      </c>
      <c r="C4" s="153" t="s">
        <v>154</v>
      </c>
      <c r="D4" s="153" t="s">
        <v>155</v>
      </c>
      <c r="E4" s="161" t="s">
        <v>121</v>
      </c>
      <c r="F4" s="161" t="s">
        <v>156</v>
      </c>
      <c r="G4" s="17" t="s">
        <v>123</v>
      </c>
      <c r="H4" s="17" t="s">
        <v>124</v>
      </c>
      <c r="I4" s="160" t="s">
        <v>157</v>
      </c>
      <c r="J4" s="161" t="s">
        <v>158</v>
      </c>
      <c r="K4" s="171" t="s">
        <v>127</v>
      </c>
      <c r="L4" s="162" t="s">
        <v>159</v>
      </c>
      <c r="M4" s="164" t="s">
        <v>160</v>
      </c>
      <c r="N4" s="165" t="s">
        <v>161</v>
      </c>
      <c r="O4" s="166"/>
      <c r="P4" s="166"/>
      <c r="Q4" s="166"/>
      <c r="R4" s="167"/>
      <c r="S4" s="168" t="s">
        <v>162</v>
      </c>
      <c r="T4" s="166"/>
      <c r="U4" s="166"/>
      <c r="V4" s="166"/>
      <c r="W4" s="166"/>
      <c r="X4" s="166"/>
      <c r="Y4" s="166"/>
      <c r="Z4" s="166"/>
      <c r="AA4" s="166"/>
      <c r="AB4" s="166"/>
      <c r="AC4" s="166"/>
      <c r="AD4" s="167"/>
      <c r="AE4" s="18"/>
    </row>
    <row r="5" spans="1:31" ht="18" customHeight="1" x14ac:dyDescent="0.2">
      <c r="A5" s="152"/>
      <c r="B5" s="154"/>
      <c r="C5" s="154"/>
      <c r="D5" s="154"/>
      <c r="E5" s="154"/>
      <c r="F5" s="154"/>
      <c r="G5" s="56" t="s">
        <v>128</v>
      </c>
      <c r="H5" s="57">
        <v>6</v>
      </c>
      <c r="I5" s="154"/>
      <c r="J5" s="154"/>
      <c r="K5" s="159"/>
      <c r="L5" s="163"/>
      <c r="M5" s="154"/>
      <c r="N5" s="58" t="s">
        <v>163</v>
      </c>
      <c r="O5" s="58" t="s">
        <v>164</v>
      </c>
      <c r="P5" s="58" t="s">
        <v>165</v>
      </c>
      <c r="Q5" s="58" t="s">
        <v>166</v>
      </c>
      <c r="R5" s="59" t="s">
        <v>167</v>
      </c>
      <c r="S5" s="21" t="s">
        <v>168</v>
      </c>
      <c r="T5" s="22" t="s">
        <v>169</v>
      </c>
      <c r="U5" s="22" t="s">
        <v>170</v>
      </c>
      <c r="V5" s="22" t="s">
        <v>171</v>
      </c>
      <c r="W5" s="22" t="s">
        <v>172</v>
      </c>
      <c r="X5" s="22" t="s">
        <v>173</v>
      </c>
      <c r="Y5" s="22" t="s">
        <v>174</v>
      </c>
      <c r="Z5" s="22" t="s">
        <v>175</v>
      </c>
      <c r="AA5" s="22" t="s">
        <v>176</v>
      </c>
      <c r="AB5" s="22" t="s">
        <v>177</v>
      </c>
      <c r="AC5" s="22" t="s">
        <v>178</v>
      </c>
      <c r="AD5" s="60" t="s">
        <v>179</v>
      </c>
      <c r="AE5" s="18"/>
    </row>
    <row r="6" spans="1:31" ht="12.75" customHeight="1" x14ac:dyDescent="0.2">
      <c r="A6" s="61"/>
      <c r="B6" s="24">
        <v>2</v>
      </c>
      <c r="C6" s="24">
        <v>3</v>
      </c>
      <c r="D6" s="24">
        <v>4</v>
      </c>
      <c r="E6" s="24">
        <v>5</v>
      </c>
      <c r="F6" s="24">
        <v>6</v>
      </c>
      <c r="G6" s="24">
        <v>7</v>
      </c>
      <c r="H6" s="24">
        <v>8</v>
      </c>
      <c r="I6" s="24">
        <v>9</v>
      </c>
      <c r="J6" s="24">
        <v>10</v>
      </c>
      <c r="K6" s="24">
        <v>11</v>
      </c>
      <c r="L6" s="24">
        <v>12</v>
      </c>
      <c r="M6" s="24">
        <v>13</v>
      </c>
      <c r="N6" s="24">
        <v>14</v>
      </c>
      <c r="O6" s="24">
        <v>15</v>
      </c>
      <c r="P6" s="24">
        <v>16</v>
      </c>
      <c r="Q6" s="24">
        <v>17</v>
      </c>
      <c r="R6" s="24">
        <v>20</v>
      </c>
      <c r="S6" s="24">
        <v>21</v>
      </c>
      <c r="T6" s="24">
        <v>22</v>
      </c>
      <c r="U6" s="24">
        <v>23</v>
      </c>
      <c r="V6" s="24">
        <v>24</v>
      </c>
      <c r="W6" s="24">
        <v>25</v>
      </c>
      <c r="X6" s="24">
        <v>26</v>
      </c>
      <c r="Y6" s="24">
        <v>27</v>
      </c>
      <c r="Z6" s="24">
        <v>28</v>
      </c>
      <c r="AA6" s="24">
        <v>29</v>
      </c>
      <c r="AB6" s="24">
        <v>30</v>
      </c>
      <c r="AC6" s="24">
        <v>31</v>
      </c>
      <c r="AD6" s="25">
        <v>32</v>
      </c>
      <c r="AE6" s="26"/>
    </row>
    <row r="7" spans="1:31" ht="12.75" customHeight="1" x14ac:dyDescent="0.2">
      <c r="A7" s="28">
        <f t="shared" ref="A7:A261" si="2">IF(B7&lt;&gt;"",MAX($A$6:A6)+1,0)</f>
        <v>1</v>
      </c>
      <c r="B7" s="62" t="s">
        <v>180</v>
      </c>
      <c r="C7" s="30" t="s">
        <v>181</v>
      </c>
      <c r="D7" s="34" t="s">
        <v>133</v>
      </c>
      <c r="E7" s="30" t="s">
        <v>131</v>
      </c>
      <c r="F7" s="33" t="e">
        <f t="shared" ref="F7:F261" si="3">NDK?</f>
        <v>#NAME?</v>
      </c>
      <c r="G7" s="31" t="e">
        <f t="shared" ref="G7:G261" si="4">DS?</f>
        <v>#NAME?</v>
      </c>
      <c r="H7" s="33" t="e">
        <f t="shared" ref="H7:H261" si="5">TT?</f>
        <v>#NAME?</v>
      </c>
      <c r="I7" s="63" t="e">
        <f t="shared" ref="I7:I261" si="6">CK?</f>
        <v>#NAME?</v>
      </c>
      <c r="J7" s="64" t="e">
        <f t="shared" ref="J7:J261" si="7">NCK?</f>
        <v>#NAME?</v>
      </c>
      <c r="K7" s="33" t="e">
        <f>IF(SUM(DSKH!$F7:$I7)&gt;0,"PS","-")</f>
        <v>#NAME?</v>
      </c>
      <c r="L7" s="33" t="e">
        <f t="shared" ref="L7:L261" si="8">NTH?</f>
        <v>#NAME?</v>
      </c>
      <c r="M7" s="33" t="e">
        <f t="shared" ref="M7:M261" si="9">NDH?</f>
        <v>#NAME?</v>
      </c>
      <c r="N7" s="33" t="e">
        <f t="shared" ref="N7:N261" si="10">TNQH?</f>
        <v>#NAME?</v>
      </c>
      <c r="O7" s="33" t="e">
        <f t="shared" ref="O7:O261" si="11">N7?</f>
        <v>#NAME?</v>
      </c>
      <c r="P7" s="33" t="e">
        <f t="shared" ref="P7:P261" si="12">N14?</f>
        <v>#NAME?</v>
      </c>
      <c r="Q7" s="33" t="e">
        <f t="shared" ref="Q7:Q261" si="13">N30?</f>
        <v>#NAME?</v>
      </c>
      <c r="R7" s="33" t="e">
        <f t="shared" ref="R7:R261" si="14">N31?</f>
        <v>#NAME?</v>
      </c>
      <c r="S7" s="33"/>
      <c r="T7" s="33">
        <v>0</v>
      </c>
      <c r="U7" s="33">
        <v>0</v>
      </c>
      <c r="V7" s="33">
        <v>0</v>
      </c>
      <c r="W7" s="33">
        <v>0</v>
      </c>
      <c r="X7" s="33"/>
      <c r="Y7" s="33"/>
      <c r="Z7" s="33"/>
      <c r="AA7" s="33"/>
      <c r="AB7" s="33"/>
      <c r="AC7" s="33"/>
      <c r="AD7" s="65"/>
      <c r="AE7" s="36"/>
    </row>
    <row r="8" spans="1:31" ht="12.75" customHeight="1" x14ac:dyDescent="0.2">
      <c r="A8" s="28">
        <f t="shared" si="2"/>
        <v>2</v>
      </c>
      <c r="B8" s="62" t="s">
        <v>182</v>
      </c>
      <c r="C8" s="30" t="s">
        <v>183</v>
      </c>
      <c r="D8" s="34" t="s">
        <v>133</v>
      </c>
      <c r="E8" s="30" t="s">
        <v>134</v>
      </c>
      <c r="F8" s="33" t="e">
        <f t="shared" si="3"/>
        <v>#NAME?</v>
      </c>
      <c r="G8" s="31" t="e">
        <f t="shared" si="4"/>
        <v>#NAME?</v>
      </c>
      <c r="H8" s="33" t="e">
        <f t="shared" si="5"/>
        <v>#NAME?</v>
      </c>
      <c r="I8" s="63" t="e">
        <f t="shared" si="6"/>
        <v>#NAME?</v>
      </c>
      <c r="J8" s="64" t="e">
        <f t="shared" si="7"/>
        <v>#NAME?</v>
      </c>
      <c r="K8" s="33" t="e">
        <f>IF(SUM(DSKH!$F8:$I8)&gt;0,"PS","-")</f>
        <v>#NAME?</v>
      </c>
      <c r="L8" s="33" t="e">
        <f t="shared" si="8"/>
        <v>#NAME?</v>
      </c>
      <c r="M8" s="33" t="e">
        <f t="shared" si="9"/>
        <v>#NAME?</v>
      </c>
      <c r="N8" s="33" t="e">
        <f t="shared" si="10"/>
        <v>#NAME?</v>
      </c>
      <c r="O8" s="33" t="e">
        <f t="shared" si="11"/>
        <v>#NAME?</v>
      </c>
      <c r="P8" s="33" t="e">
        <f t="shared" si="12"/>
        <v>#NAME?</v>
      </c>
      <c r="Q8" s="33" t="e">
        <f t="shared" si="13"/>
        <v>#NAME?</v>
      </c>
      <c r="R8" s="33" t="e">
        <f t="shared" si="14"/>
        <v>#NAME?</v>
      </c>
      <c r="S8" s="33">
        <v>1100</v>
      </c>
      <c r="T8" s="33">
        <v>900</v>
      </c>
      <c r="U8" s="33">
        <v>900</v>
      </c>
      <c r="V8" s="33">
        <v>900</v>
      </c>
      <c r="W8" s="33">
        <v>900</v>
      </c>
      <c r="X8" s="33"/>
      <c r="Y8" s="33"/>
      <c r="Z8" s="33"/>
      <c r="AA8" s="33"/>
      <c r="AB8" s="33"/>
      <c r="AC8" s="33"/>
      <c r="AD8" s="65"/>
      <c r="AE8" s="36"/>
    </row>
    <row r="9" spans="1:31" ht="12.75" customHeight="1" x14ac:dyDescent="0.2">
      <c r="A9" s="28">
        <f t="shared" si="2"/>
        <v>3</v>
      </c>
      <c r="B9" s="62" t="s">
        <v>184</v>
      </c>
      <c r="C9" s="30" t="s">
        <v>185</v>
      </c>
      <c r="D9" s="34" t="s">
        <v>133</v>
      </c>
      <c r="E9" s="30" t="s">
        <v>137</v>
      </c>
      <c r="F9" s="33" t="e">
        <f t="shared" si="3"/>
        <v>#NAME?</v>
      </c>
      <c r="G9" s="31" t="e">
        <f t="shared" si="4"/>
        <v>#NAME?</v>
      </c>
      <c r="H9" s="33" t="e">
        <f t="shared" si="5"/>
        <v>#NAME?</v>
      </c>
      <c r="I9" s="63" t="e">
        <f t="shared" si="6"/>
        <v>#NAME?</v>
      </c>
      <c r="J9" s="64" t="e">
        <f t="shared" si="7"/>
        <v>#NAME?</v>
      </c>
      <c r="K9" s="33" t="e">
        <f>IF(SUM(DSKH!$F9:$I9)&gt;0,"PS","-")</f>
        <v>#NAME?</v>
      </c>
      <c r="L9" s="33" t="e">
        <f t="shared" si="8"/>
        <v>#NAME?</v>
      </c>
      <c r="M9" s="33" t="e">
        <f t="shared" si="9"/>
        <v>#NAME?</v>
      </c>
      <c r="N9" s="33" t="e">
        <f t="shared" si="10"/>
        <v>#NAME?</v>
      </c>
      <c r="O9" s="33" t="e">
        <f t="shared" si="11"/>
        <v>#NAME?</v>
      </c>
      <c r="P9" s="33" t="e">
        <f t="shared" si="12"/>
        <v>#NAME?</v>
      </c>
      <c r="Q9" s="33" t="e">
        <f t="shared" si="13"/>
        <v>#NAME?</v>
      </c>
      <c r="R9" s="33" t="e">
        <f t="shared" si="14"/>
        <v>#NAME?</v>
      </c>
      <c r="S9" s="33">
        <v>1200</v>
      </c>
      <c r="T9" s="33">
        <v>1200</v>
      </c>
      <c r="U9" s="33">
        <v>400</v>
      </c>
      <c r="V9" s="33">
        <v>400</v>
      </c>
      <c r="W9" s="33">
        <v>400</v>
      </c>
      <c r="X9" s="33"/>
      <c r="Y9" s="33"/>
      <c r="Z9" s="33"/>
      <c r="AA9" s="33"/>
      <c r="AB9" s="33"/>
      <c r="AC9" s="33"/>
      <c r="AD9" s="65"/>
      <c r="AE9" s="36"/>
    </row>
    <row r="10" spans="1:31" ht="12.75" customHeight="1" x14ac:dyDescent="0.2">
      <c r="A10" s="28">
        <f t="shared" si="2"/>
        <v>4</v>
      </c>
      <c r="B10" s="62" t="s">
        <v>186</v>
      </c>
      <c r="C10" s="30" t="s">
        <v>187</v>
      </c>
      <c r="D10" s="34" t="s">
        <v>133</v>
      </c>
      <c r="E10" s="30" t="s">
        <v>139</v>
      </c>
      <c r="F10" s="33" t="e">
        <f t="shared" si="3"/>
        <v>#NAME?</v>
      </c>
      <c r="G10" s="31" t="e">
        <f t="shared" si="4"/>
        <v>#NAME?</v>
      </c>
      <c r="H10" s="33" t="e">
        <f t="shared" si="5"/>
        <v>#NAME?</v>
      </c>
      <c r="I10" s="63" t="e">
        <f t="shared" si="6"/>
        <v>#NAME?</v>
      </c>
      <c r="J10" s="64" t="e">
        <f t="shared" si="7"/>
        <v>#NAME?</v>
      </c>
      <c r="K10" s="33" t="e">
        <f>IF(SUM(DSKH!$F10:$I10)&gt;0,"PS","-")</f>
        <v>#NAME?</v>
      </c>
      <c r="L10" s="33" t="e">
        <f t="shared" si="8"/>
        <v>#NAME?</v>
      </c>
      <c r="M10" s="33" t="e">
        <f t="shared" si="9"/>
        <v>#NAME?</v>
      </c>
      <c r="N10" s="33" t="e">
        <f t="shared" si="10"/>
        <v>#NAME?</v>
      </c>
      <c r="O10" s="33" t="e">
        <f t="shared" si="11"/>
        <v>#NAME?</v>
      </c>
      <c r="P10" s="33" t="e">
        <f t="shared" si="12"/>
        <v>#NAME?</v>
      </c>
      <c r="Q10" s="33" t="e">
        <f t="shared" si="13"/>
        <v>#NAME?</v>
      </c>
      <c r="R10" s="33" t="e">
        <f t="shared" si="14"/>
        <v>#NAME?</v>
      </c>
      <c r="S10" s="33"/>
      <c r="T10" s="33">
        <v>0</v>
      </c>
      <c r="U10" s="33">
        <v>0</v>
      </c>
      <c r="V10" s="33">
        <v>0</v>
      </c>
      <c r="W10" s="33">
        <v>0</v>
      </c>
      <c r="X10" s="33"/>
      <c r="Y10" s="33"/>
      <c r="Z10" s="33"/>
      <c r="AA10" s="33"/>
      <c r="AB10" s="33"/>
      <c r="AC10" s="33"/>
      <c r="AD10" s="65"/>
      <c r="AE10" s="36"/>
    </row>
    <row r="11" spans="1:31" ht="12.75" customHeight="1" x14ac:dyDescent="0.2">
      <c r="A11" s="28">
        <f t="shared" si="2"/>
        <v>5</v>
      </c>
      <c r="B11" s="62" t="s">
        <v>188</v>
      </c>
      <c r="C11" s="30" t="s">
        <v>189</v>
      </c>
      <c r="D11" s="34" t="s">
        <v>133</v>
      </c>
      <c r="E11" s="30" t="s">
        <v>141</v>
      </c>
      <c r="F11" s="33" t="e">
        <f t="shared" si="3"/>
        <v>#NAME?</v>
      </c>
      <c r="G11" s="31" t="e">
        <f t="shared" si="4"/>
        <v>#NAME?</v>
      </c>
      <c r="H11" s="33" t="e">
        <f t="shared" si="5"/>
        <v>#NAME?</v>
      </c>
      <c r="I11" s="63" t="e">
        <f t="shared" si="6"/>
        <v>#NAME?</v>
      </c>
      <c r="J11" s="64" t="e">
        <f t="shared" si="7"/>
        <v>#NAME?</v>
      </c>
      <c r="K11" s="33" t="e">
        <f>IF(SUM(DSKH!$F11:$I11)&gt;0,"PS","-")</f>
        <v>#NAME?</v>
      </c>
      <c r="L11" s="33" t="e">
        <f t="shared" si="8"/>
        <v>#NAME?</v>
      </c>
      <c r="M11" s="33" t="e">
        <f t="shared" si="9"/>
        <v>#NAME?</v>
      </c>
      <c r="N11" s="33" t="e">
        <f t="shared" si="10"/>
        <v>#NAME?</v>
      </c>
      <c r="O11" s="33" t="e">
        <f t="shared" si="11"/>
        <v>#NAME?</v>
      </c>
      <c r="P11" s="33" t="e">
        <f t="shared" si="12"/>
        <v>#NAME?</v>
      </c>
      <c r="Q11" s="33" t="e">
        <f t="shared" si="13"/>
        <v>#NAME?</v>
      </c>
      <c r="R11" s="33" t="e">
        <f t="shared" si="14"/>
        <v>#NAME?</v>
      </c>
      <c r="S11" s="33"/>
      <c r="T11" s="33">
        <v>1086</v>
      </c>
      <c r="U11" s="33">
        <v>1086</v>
      </c>
      <c r="V11" s="33">
        <v>1086</v>
      </c>
      <c r="W11" s="33">
        <v>1086</v>
      </c>
      <c r="X11" s="33"/>
      <c r="Y11" s="33"/>
      <c r="Z11" s="33"/>
      <c r="AA11" s="33"/>
      <c r="AB11" s="33"/>
      <c r="AC11" s="33"/>
      <c r="AD11" s="65"/>
      <c r="AE11" s="36"/>
    </row>
    <row r="12" spans="1:31" ht="12.75" customHeight="1" x14ac:dyDescent="0.2">
      <c r="A12" s="28">
        <f t="shared" si="2"/>
        <v>6</v>
      </c>
      <c r="B12" s="62" t="s">
        <v>190</v>
      </c>
      <c r="C12" s="30" t="s">
        <v>191</v>
      </c>
      <c r="D12" s="34" t="s">
        <v>133</v>
      </c>
      <c r="E12" s="30" t="s">
        <v>143</v>
      </c>
      <c r="F12" s="33" t="e">
        <f t="shared" si="3"/>
        <v>#NAME?</v>
      </c>
      <c r="G12" s="31" t="e">
        <f t="shared" si="4"/>
        <v>#NAME?</v>
      </c>
      <c r="H12" s="33" t="e">
        <f t="shared" si="5"/>
        <v>#NAME?</v>
      </c>
      <c r="I12" s="63" t="e">
        <f t="shared" si="6"/>
        <v>#NAME?</v>
      </c>
      <c r="J12" s="64" t="e">
        <f t="shared" si="7"/>
        <v>#NAME?</v>
      </c>
      <c r="K12" s="33" t="e">
        <f>IF(SUM(DSKH!$F12:$I12)&gt;0,"PS","-")</f>
        <v>#NAME?</v>
      </c>
      <c r="L12" s="33" t="e">
        <f t="shared" si="8"/>
        <v>#NAME?</v>
      </c>
      <c r="M12" s="33" t="e">
        <f t="shared" si="9"/>
        <v>#NAME?</v>
      </c>
      <c r="N12" s="33" t="e">
        <f t="shared" si="10"/>
        <v>#NAME?</v>
      </c>
      <c r="O12" s="33" t="e">
        <f t="shared" si="11"/>
        <v>#NAME?</v>
      </c>
      <c r="P12" s="33" t="e">
        <f t="shared" si="12"/>
        <v>#NAME?</v>
      </c>
      <c r="Q12" s="33" t="e">
        <f t="shared" si="13"/>
        <v>#NAME?</v>
      </c>
      <c r="R12" s="33" t="e">
        <f t="shared" si="14"/>
        <v>#NAME?</v>
      </c>
      <c r="S12" s="33">
        <v>1000</v>
      </c>
      <c r="T12" s="33">
        <v>800</v>
      </c>
      <c r="U12" s="33">
        <v>1885</v>
      </c>
      <c r="V12" s="33">
        <v>1885</v>
      </c>
      <c r="W12" s="33">
        <v>1885</v>
      </c>
      <c r="X12" s="33"/>
      <c r="Y12" s="33"/>
      <c r="Z12" s="33"/>
      <c r="AA12" s="33"/>
      <c r="AB12" s="33"/>
      <c r="AC12" s="33"/>
      <c r="AD12" s="65"/>
      <c r="AE12" s="36"/>
    </row>
    <row r="13" spans="1:31" ht="12.75" customHeight="1" x14ac:dyDescent="0.2">
      <c r="A13" s="28">
        <f t="shared" si="2"/>
        <v>7</v>
      </c>
      <c r="B13" s="62" t="s">
        <v>192</v>
      </c>
      <c r="C13" s="30" t="s">
        <v>193</v>
      </c>
      <c r="D13" s="34" t="s">
        <v>133</v>
      </c>
      <c r="E13" s="30" t="s">
        <v>145</v>
      </c>
      <c r="F13" s="33" t="e">
        <f t="shared" si="3"/>
        <v>#NAME?</v>
      </c>
      <c r="G13" s="31" t="e">
        <f t="shared" si="4"/>
        <v>#NAME?</v>
      </c>
      <c r="H13" s="33" t="e">
        <f t="shared" si="5"/>
        <v>#NAME?</v>
      </c>
      <c r="I13" s="63" t="e">
        <f t="shared" si="6"/>
        <v>#NAME?</v>
      </c>
      <c r="J13" s="64" t="e">
        <f t="shared" si="7"/>
        <v>#NAME?</v>
      </c>
      <c r="K13" s="33" t="e">
        <f>IF(SUM(DSKH!$F13:$I13)&gt;0,"PS","-")</f>
        <v>#NAME?</v>
      </c>
      <c r="L13" s="33" t="e">
        <f t="shared" si="8"/>
        <v>#NAME?</v>
      </c>
      <c r="M13" s="33" t="e">
        <f t="shared" si="9"/>
        <v>#NAME?</v>
      </c>
      <c r="N13" s="33" t="e">
        <f t="shared" si="10"/>
        <v>#NAME?</v>
      </c>
      <c r="O13" s="33" t="e">
        <f t="shared" si="11"/>
        <v>#NAME?</v>
      </c>
      <c r="P13" s="33" t="e">
        <f t="shared" si="12"/>
        <v>#NAME?</v>
      </c>
      <c r="Q13" s="33" t="e">
        <f t="shared" si="13"/>
        <v>#NAME?</v>
      </c>
      <c r="R13" s="33" t="e">
        <f t="shared" si="14"/>
        <v>#NAME?</v>
      </c>
      <c r="S13" s="33"/>
      <c r="T13" s="33"/>
      <c r="U13" s="33"/>
      <c r="V13" s="33">
        <v>1484</v>
      </c>
      <c r="W13" s="33">
        <v>1484</v>
      </c>
      <c r="X13" s="33"/>
      <c r="Y13" s="33"/>
      <c r="Z13" s="33"/>
      <c r="AA13" s="33"/>
      <c r="AB13" s="33"/>
      <c r="AC13" s="33"/>
      <c r="AD13" s="65"/>
      <c r="AE13" s="36"/>
    </row>
    <row r="14" spans="1:31" ht="12.75" customHeight="1" x14ac:dyDescent="0.2">
      <c r="A14" s="28">
        <f t="shared" si="2"/>
        <v>8</v>
      </c>
      <c r="B14" s="62" t="s">
        <v>194</v>
      </c>
      <c r="C14" s="30" t="s">
        <v>195</v>
      </c>
      <c r="D14" s="34" t="s">
        <v>133</v>
      </c>
      <c r="E14" s="30" t="s">
        <v>147</v>
      </c>
      <c r="F14" s="33" t="e">
        <f t="shared" si="3"/>
        <v>#NAME?</v>
      </c>
      <c r="G14" s="31" t="e">
        <f t="shared" si="4"/>
        <v>#NAME?</v>
      </c>
      <c r="H14" s="33" t="e">
        <f t="shared" si="5"/>
        <v>#NAME?</v>
      </c>
      <c r="I14" s="63" t="e">
        <f t="shared" si="6"/>
        <v>#NAME?</v>
      </c>
      <c r="J14" s="64" t="e">
        <f t="shared" si="7"/>
        <v>#NAME?</v>
      </c>
      <c r="K14" s="33" t="e">
        <f>IF(SUM(DSKH!$F14:$I14)&gt;0,"PS","-")</f>
        <v>#NAME?</v>
      </c>
      <c r="L14" s="33" t="e">
        <f t="shared" si="8"/>
        <v>#NAME?</v>
      </c>
      <c r="M14" s="33" t="e">
        <f t="shared" si="9"/>
        <v>#NAME?</v>
      </c>
      <c r="N14" s="33" t="e">
        <f t="shared" si="10"/>
        <v>#NAME?</v>
      </c>
      <c r="O14" s="33" t="e">
        <f t="shared" si="11"/>
        <v>#NAME?</v>
      </c>
      <c r="P14" s="33" t="e">
        <f t="shared" si="12"/>
        <v>#NAME?</v>
      </c>
      <c r="Q14" s="33" t="e">
        <f t="shared" si="13"/>
        <v>#NAME?</v>
      </c>
      <c r="R14" s="33" t="e">
        <f t="shared" si="14"/>
        <v>#NAME?</v>
      </c>
      <c r="S14" s="33"/>
      <c r="T14" s="33"/>
      <c r="U14" s="33"/>
      <c r="V14" s="33">
        <v>1183</v>
      </c>
      <c r="W14" s="33">
        <v>1183</v>
      </c>
      <c r="X14" s="33"/>
      <c r="Y14" s="33"/>
      <c r="Z14" s="33"/>
      <c r="AA14" s="33"/>
      <c r="AB14" s="33"/>
      <c r="AC14" s="33"/>
      <c r="AD14" s="65"/>
      <c r="AE14" s="36"/>
    </row>
    <row r="15" spans="1:31" ht="12.75" customHeight="1" x14ac:dyDescent="0.2">
      <c r="A15" s="28">
        <f t="shared" si="2"/>
        <v>9</v>
      </c>
      <c r="B15" s="62" t="s">
        <v>196</v>
      </c>
      <c r="C15" s="30" t="s">
        <v>197</v>
      </c>
      <c r="D15" s="34" t="s">
        <v>133</v>
      </c>
      <c r="E15" s="30" t="s">
        <v>149</v>
      </c>
      <c r="F15" s="33" t="e">
        <f t="shared" si="3"/>
        <v>#NAME?</v>
      </c>
      <c r="G15" s="31" t="e">
        <f t="shared" si="4"/>
        <v>#NAME?</v>
      </c>
      <c r="H15" s="33" t="e">
        <f t="shared" si="5"/>
        <v>#NAME?</v>
      </c>
      <c r="I15" s="63" t="e">
        <f t="shared" si="6"/>
        <v>#NAME?</v>
      </c>
      <c r="J15" s="64" t="e">
        <f t="shared" si="7"/>
        <v>#NAME?</v>
      </c>
      <c r="K15" s="33" t="e">
        <f>IF(SUM(DSKH!$F15:$I15)&gt;0,"PS","-")</f>
        <v>#NAME?</v>
      </c>
      <c r="L15" s="33" t="e">
        <f t="shared" si="8"/>
        <v>#NAME?</v>
      </c>
      <c r="M15" s="33" t="e">
        <f t="shared" si="9"/>
        <v>#NAME?</v>
      </c>
      <c r="N15" s="33" t="e">
        <f t="shared" si="10"/>
        <v>#NAME?</v>
      </c>
      <c r="O15" s="33" t="e">
        <f t="shared" si="11"/>
        <v>#NAME?</v>
      </c>
      <c r="P15" s="33" t="e">
        <f t="shared" si="12"/>
        <v>#NAME?</v>
      </c>
      <c r="Q15" s="33" t="e">
        <f t="shared" si="13"/>
        <v>#NAME?</v>
      </c>
      <c r="R15" s="33" t="e">
        <f t="shared" si="14"/>
        <v>#NAME?</v>
      </c>
      <c r="S15" s="33"/>
      <c r="T15" s="33"/>
      <c r="U15" s="33"/>
      <c r="V15" s="33">
        <v>1182</v>
      </c>
      <c r="W15" s="33">
        <v>1182</v>
      </c>
      <c r="X15" s="33"/>
      <c r="Y15" s="33"/>
      <c r="Z15" s="33"/>
      <c r="AA15" s="33"/>
      <c r="AB15" s="33"/>
      <c r="AC15" s="33"/>
      <c r="AD15" s="65"/>
      <c r="AE15" s="36"/>
    </row>
    <row r="16" spans="1:31" ht="12.75" customHeight="1" x14ac:dyDescent="0.2">
      <c r="A16" s="28">
        <f t="shared" si="2"/>
        <v>10</v>
      </c>
      <c r="B16" s="62" t="s">
        <v>198</v>
      </c>
      <c r="C16" s="30" t="s">
        <v>199</v>
      </c>
      <c r="D16" s="34" t="s">
        <v>133</v>
      </c>
      <c r="E16" s="30" t="s">
        <v>134</v>
      </c>
      <c r="F16" s="33" t="e">
        <f t="shared" si="3"/>
        <v>#NAME?</v>
      </c>
      <c r="G16" s="31" t="e">
        <f t="shared" si="4"/>
        <v>#NAME?</v>
      </c>
      <c r="H16" s="33" t="e">
        <f t="shared" si="5"/>
        <v>#NAME?</v>
      </c>
      <c r="I16" s="63" t="e">
        <f t="shared" si="6"/>
        <v>#NAME?</v>
      </c>
      <c r="J16" s="64" t="e">
        <f t="shared" si="7"/>
        <v>#NAME?</v>
      </c>
      <c r="K16" s="33" t="e">
        <f>IF(SUM(DSKH!$F16:$I16)&gt;0,"PS","-")</f>
        <v>#NAME?</v>
      </c>
      <c r="L16" s="33" t="e">
        <f t="shared" si="8"/>
        <v>#NAME?</v>
      </c>
      <c r="M16" s="33" t="e">
        <f t="shared" si="9"/>
        <v>#NAME?</v>
      </c>
      <c r="N16" s="33" t="e">
        <f t="shared" si="10"/>
        <v>#NAME?</v>
      </c>
      <c r="O16" s="33" t="e">
        <f t="shared" si="11"/>
        <v>#NAME?</v>
      </c>
      <c r="P16" s="33" t="e">
        <f t="shared" si="12"/>
        <v>#NAME?</v>
      </c>
      <c r="Q16" s="33" t="e">
        <f t="shared" si="13"/>
        <v>#NAME?</v>
      </c>
      <c r="R16" s="33" t="e">
        <f t="shared" si="14"/>
        <v>#NAME?</v>
      </c>
      <c r="S16" s="33"/>
      <c r="T16" s="33"/>
      <c r="U16" s="33"/>
      <c r="V16" s="33">
        <v>0</v>
      </c>
      <c r="W16" s="33">
        <v>1190</v>
      </c>
      <c r="X16" s="33"/>
      <c r="Y16" s="33"/>
      <c r="Z16" s="33"/>
      <c r="AA16" s="33"/>
      <c r="AB16" s="33"/>
      <c r="AC16" s="33"/>
      <c r="AD16" s="65"/>
      <c r="AE16" s="36"/>
    </row>
    <row r="17" spans="1:31" ht="12.75" customHeight="1" x14ac:dyDescent="0.2">
      <c r="A17" s="28">
        <f t="shared" si="2"/>
        <v>11</v>
      </c>
      <c r="B17" s="62" t="s">
        <v>200</v>
      </c>
      <c r="C17" s="30" t="s">
        <v>201</v>
      </c>
      <c r="D17" s="34" t="s">
        <v>133</v>
      </c>
      <c r="E17" s="30" t="s">
        <v>137</v>
      </c>
      <c r="F17" s="33" t="e">
        <f t="shared" si="3"/>
        <v>#NAME?</v>
      </c>
      <c r="G17" s="31" t="e">
        <f t="shared" si="4"/>
        <v>#NAME?</v>
      </c>
      <c r="H17" s="33" t="e">
        <f t="shared" si="5"/>
        <v>#NAME?</v>
      </c>
      <c r="I17" s="63" t="e">
        <f t="shared" si="6"/>
        <v>#NAME?</v>
      </c>
      <c r="J17" s="64" t="e">
        <f t="shared" si="7"/>
        <v>#NAME?</v>
      </c>
      <c r="K17" s="33" t="e">
        <f>IF(SUM(DSKH!$F17:$I17)&gt;0,"PS","-")</f>
        <v>#NAME?</v>
      </c>
      <c r="L17" s="33" t="e">
        <f t="shared" si="8"/>
        <v>#NAME?</v>
      </c>
      <c r="M17" s="33" t="e">
        <f t="shared" si="9"/>
        <v>#NAME?</v>
      </c>
      <c r="N17" s="33" t="e">
        <f t="shared" si="10"/>
        <v>#NAME?</v>
      </c>
      <c r="O17" s="33" t="e">
        <f t="shared" si="11"/>
        <v>#NAME?</v>
      </c>
      <c r="P17" s="33" t="e">
        <f t="shared" si="12"/>
        <v>#NAME?</v>
      </c>
      <c r="Q17" s="33" t="e">
        <f t="shared" si="13"/>
        <v>#NAME?</v>
      </c>
      <c r="R17" s="33" t="e">
        <f t="shared" si="14"/>
        <v>#NAME?</v>
      </c>
      <c r="S17" s="33"/>
      <c r="T17" s="33"/>
      <c r="U17" s="33"/>
      <c r="V17" s="33">
        <v>0</v>
      </c>
      <c r="W17" s="33">
        <v>1180</v>
      </c>
      <c r="X17" s="33"/>
      <c r="Y17" s="33"/>
      <c r="Z17" s="33"/>
      <c r="AA17" s="33"/>
      <c r="AB17" s="33"/>
      <c r="AC17" s="33"/>
      <c r="AD17" s="65"/>
      <c r="AE17" s="36"/>
    </row>
    <row r="18" spans="1:31" ht="12.75" customHeight="1" x14ac:dyDescent="0.2">
      <c r="A18" s="28">
        <f t="shared" si="2"/>
        <v>12</v>
      </c>
      <c r="B18" s="62" t="s">
        <v>202</v>
      </c>
      <c r="C18" s="30" t="s">
        <v>203</v>
      </c>
      <c r="D18" s="34" t="s">
        <v>133</v>
      </c>
      <c r="E18" s="30" t="s">
        <v>139</v>
      </c>
      <c r="F18" s="33" t="e">
        <f t="shared" si="3"/>
        <v>#NAME?</v>
      </c>
      <c r="G18" s="31" t="e">
        <f t="shared" si="4"/>
        <v>#NAME?</v>
      </c>
      <c r="H18" s="33" t="e">
        <f t="shared" si="5"/>
        <v>#NAME?</v>
      </c>
      <c r="I18" s="63" t="e">
        <f t="shared" si="6"/>
        <v>#NAME?</v>
      </c>
      <c r="J18" s="64" t="e">
        <f t="shared" si="7"/>
        <v>#NAME?</v>
      </c>
      <c r="K18" s="33" t="e">
        <f>IF(SUM(DSKH!$F18:$I18)&gt;0,"PS","-")</f>
        <v>#NAME?</v>
      </c>
      <c r="L18" s="33" t="e">
        <f t="shared" si="8"/>
        <v>#NAME?</v>
      </c>
      <c r="M18" s="33" t="e">
        <f t="shared" si="9"/>
        <v>#NAME?</v>
      </c>
      <c r="N18" s="33" t="e">
        <f t="shared" si="10"/>
        <v>#NAME?</v>
      </c>
      <c r="O18" s="33" t="e">
        <f t="shared" si="11"/>
        <v>#NAME?</v>
      </c>
      <c r="P18" s="33" t="e">
        <f t="shared" si="12"/>
        <v>#NAME?</v>
      </c>
      <c r="Q18" s="33" t="e">
        <f t="shared" si="13"/>
        <v>#NAME?</v>
      </c>
      <c r="R18" s="33" t="e">
        <f t="shared" si="14"/>
        <v>#NAME?</v>
      </c>
      <c r="S18" s="33"/>
      <c r="T18" s="33"/>
      <c r="U18" s="33"/>
      <c r="V18" s="33">
        <v>0</v>
      </c>
      <c r="W18" s="33">
        <v>0</v>
      </c>
      <c r="X18" s="33"/>
      <c r="Y18" s="33"/>
      <c r="Z18" s="33"/>
      <c r="AA18" s="33"/>
      <c r="AB18" s="33"/>
      <c r="AC18" s="33"/>
      <c r="AD18" s="65"/>
      <c r="AE18" s="36"/>
    </row>
    <row r="19" spans="1:31" ht="12.75" customHeight="1" x14ac:dyDescent="0.2">
      <c r="A19" s="28">
        <f t="shared" si="2"/>
        <v>13</v>
      </c>
      <c r="B19" s="62" t="s">
        <v>204</v>
      </c>
      <c r="C19" s="30" t="s">
        <v>205</v>
      </c>
      <c r="D19" s="34" t="s">
        <v>133</v>
      </c>
      <c r="E19" s="30" t="s">
        <v>141</v>
      </c>
      <c r="F19" s="33" t="e">
        <f t="shared" si="3"/>
        <v>#NAME?</v>
      </c>
      <c r="G19" s="31" t="e">
        <f t="shared" si="4"/>
        <v>#NAME?</v>
      </c>
      <c r="H19" s="33" t="e">
        <f t="shared" si="5"/>
        <v>#NAME?</v>
      </c>
      <c r="I19" s="63" t="e">
        <f t="shared" si="6"/>
        <v>#NAME?</v>
      </c>
      <c r="J19" s="64" t="e">
        <f t="shared" si="7"/>
        <v>#NAME?</v>
      </c>
      <c r="K19" s="33" t="e">
        <f>IF(SUM(DSKH!$F19:$I19)&gt;0,"PS","-")</f>
        <v>#NAME?</v>
      </c>
      <c r="L19" s="33" t="e">
        <f t="shared" si="8"/>
        <v>#NAME?</v>
      </c>
      <c r="M19" s="33" t="e">
        <f t="shared" si="9"/>
        <v>#NAME?</v>
      </c>
      <c r="N19" s="33" t="e">
        <f t="shared" si="10"/>
        <v>#NAME?</v>
      </c>
      <c r="O19" s="33" t="e">
        <f t="shared" si="11"/>
        <v>#NAME?</v>
      </c>
      <c r="P19" s="33" t="e">
        <f t="shared" si="12"/>
        <v>#NAME?</v>
      </c>
      <c r="Q19" s="33" t="e">
        <f t="shared" si="13"/>
        <v>#NAME?</v>
      </c>
      <c r="R19" s="33" t="e">
        <f t="shared" si="14"/>
        <v>#NAME?</v>
      </c>
      <c r="S19" s="33"/>
      <c r="T19" s="33"/>
      <c r="U19" s="33"/>
      <c r="V19" s="33">
        <v>0</v>
      </c>
      <c r="W19" s="33">
        <v>0</v>
      </c>
      <c r="X19" s="33"/>
      <c r="Y19" s="33"/>
      <c r="Z19" s="33"/>
      <c r="AA19" s="33"/>
      <c r="AB19" s="33"/>
      <c r="AC19" s="33"/>
      <c r="AD19" s="65"/>
      <c r="AE19" s="36"/>
    </row>
    <row r="20" spans="1:31" ht="12.75" customHeight="1" x14ac:dyDescent="0.2">
      <c r="A20" s="28">
        <f t="shared" si="2"/>
        <v>14</v>
      </c>
      <c r="B20" s="62" t="s">
        <v>206</v>
      </c>
      <c r="C20" s="30" t="s">
        <v>207</v>
      </c>
      <c r="D20" s="34" t="s">
        <v>133</v>
      </c>
      <c r="E20" s="30" t="s">
        <v>143</v>
      </c>
      <c r="F20" s="33" t="e">
        <f t="shared" si="3"/>
        <v>#NAME?</v>
      </c>
      <c r="G20" s="31" t="e">
        <f t="shared" si="4"/>
        <v>#NAME?</v>
      </c>
      <c r="H20" s="33" t="e">
        <f t="shared" si="5"/>
        <v>#NAME?</v>
      </c>
      <c r="I20" s="63" t="e">
        <f t="shared" si="6"/>
        <v>#NAME?</v>
      </c>
      <c r="J20" s="64" t="e">
        <f t="shared" si="7"/>
        <v>#NAME?</v>
      </c>
      <c r="K20" s="33" t="e">
        <f>IF(SUM(DSKH!$F20:$I20)&gt;0,"PS","-")</f>
        <v>#NAME?</v>
      </c>
      <c r="L20" s="33" t="e">
        <f t="shared" si="8"/>
        <v>#NAME?</v>
      </c>
      <c r="M20" s="33" t="e">
        <f t="shared" si="9"/>
        <v>#NAME?</v>
      </c>
      <c r="N20" s="33" t="e">
        <f t="shared" si="10"/>
        <v>#NAME?</v>
      </c>
      <c r="O20" s="33" t="e">
        <f t="shared" si="11"/>
        <v>#NAME?</v>
      </c>
      <c r="P20" s="33" t="e">
        <f t="shared" si="12"/>
        <v>#NAME?</v>
      </c>
      <c r="Q20" s="33" t="e">
        <f t="shared" si="13"/>
        <v>#NAME?</v>
      </c>
      <c r="R20" s="33" t="e">
        <f t="shared" si="14"/>
        <v>#NAME?</v>
      </c>
      <c r="S20" s="33"/>
      <c r="T20" s="33"/>
      <c r="U20" s="33"/>
      <c r="V20" s="33">
        <v>0</v>
      </c>
      <c r="W20" s="33">
        <v>-750</v>
      </c>
      <c r="X20" s="33"/>
      <c r="Y20" s="33"/>
      <c r="Z20" s="33"/>
      <c r="AA20" s="33"/>
      <c r="AB20" s="33"/>
      <c r="AC20" s="33"/>
      <c r="AD20" s="65"/>
      <c r="AE20" s="10"/>
    </row>
    <row r="21" spans="1:31" ht="12.75" customHeight="1" x14ac:dyDescent="0.2">
      <c r="A21" s="28">
        <f t="shared" si="2"/>
        <v>15</v>
      </c>
      <c r="B21" s="62" t="s">
        <v>208</v>
      </c>
      <c r="C21" s="30" t="s">
        <v>209</v>
      </c>
      <c r="D21" s="34" t="s">
        <v>133</v>
      </c>
      <c r="E21" s="30" t="s">
        <v>145</v>
      </c>
      <c r="F21" s="33" t="e">
        <f t="shared" si="3"/>
        <v>#NAME?</v>
      </c>
      <c r="G21" s="31" t="e">
        <f t="shared" si="4"/>
        <v>#NAME?</v>
      </c>
      <c r="H21" s="33" t="e">
        <f t="shared" si="5"/>
        <v>#NAME?</v>
      </c>
      <c r="I21" s="63" t="e">
        <f t="shared" si="6"/>
        <v>#NAME?</v>
      </c>
      <c r="J21" s="64" t="e">
        <f t="shared" si="7"/>
        <v>#NAME?</v>
      </c>
      <c r="K21" s="33" t="e">
        <f>IF(SUM(DSKH!$F21:$I21)&gt;0,"PS","-")</f>
        <v>#NAME?</v>
      </c>
      <c r="L21" s="33" t="e">
        <f t="shared" si="8"/>
        <v>#NAME?</v>
      </c>
      <c r="M21" s="33" t="e">
        <f t="shared" si="9"/>
        <v>#NAME?</v>
      </c>
      <c r="N21" s="33" t="e">
        <f t="shared" si="10"/>
        <v>#NAME?</v>
      </c>
      <c r="O21" s="33" t="e">
        <f t="shared" si="11"/>
        <v>#NAME?</v>
      </c>
      <c r="P21" s="33" t="e">
        <f t="shared" si="12"/>
        <v>#NAME?</v>
      </c>
      <c r="Q21" s="33" t="e">
        <f t="shared" si="13"/>
        <v>#NAME?</v>
      </c>
      <c r="R21" s="33" t="e">
        <f t="shared" si="14"/>
        <v>#NAME?</v>
      </c>
      <c r="S21" s="33"/>
      <c r="T21" s="33"/>
      <c r="U21" s="33"/>
      <c r="V21" s="33">
        <v>0</v>
      </c>
      <c r="W21" s="33">
        <v>0</v>
      </c>
      <c r="X21" s="33"/>
      <c r="Y21" s="33"/>
      <c r="Z21" s="33"/>
      <c r="AA21" s="33"/>
      <c r="AB21" s="33"/>
      <c r="AC21" s="33"/>
      <c r="AD21" s="65"/>
      <c r="AE21" s="10"/>
    </row>
    <row r="22" spans="1:31" ht="12.75" customHeight="1" x14ac:dyDescent="0.2">
      <c r="A22" s="28">
        <f t="shared" si="2"/>
        <v>16</v>
      </c>
      <c r="B22" s="62" t="s">
        <v>210</v>
      </c>
      <c r="C22" s="30" t="s">
        <v>211</v>
      </c>
      <c r="D22" s="34" t="s">
        <v>133</v>
      </c>
      <c r="E22" s="30" t="s">
        <v>147</v>
      </c>
      <c r="F22" s="33" t="e">
        <f t="shared" si="3"/>
        <v>#NAME?</v>
      </c>
      <c r="G22" s="31" t="e">
        <f t="shared" si="4"/>
        <v>#NAME?</v>
      </c>
      <c r="H22" s="33" t="e">
        <f t="shared" si="5"/>
        <v>#NAME?</v>
      </c>
      <c r="I22" s="63" t="e">
        <f t="shared" si="6"/>
        <v>#NAME?</v>
      </c>
      <c r="J22" s="64" t="e">
        <f t="shared" si="7"/>
        <v>#NAME?</v>
      </c>
      <c r="K22" s="33" t="e">
        <f>IF(SUM(DSKH!$F22:$I22)&gt;0,"PS","-")</f>
        <v>#NAME?</v>
      </c>
      <c r="L22" s="33" t="e">
        <f t="shared" si="8"/>
        <v>#NAME?</v>
      </c>
      <c r="M22" s="33" t="e">
        <f t="shared" si="9"/>
        <v>#NAME?</v>
      </c>
      <c r="N22" s="33" t="e">
        <f t="shared" si="10"/>
        <v>#NAME?</v>
      </c>
      <c r="O22" s="33" t="e">
        <f t="shared" si="11"/>
        <v>#NAME?</v>
      </c>
      <c r="P22" s="33" t="e">
        <f t="shared" si="12"/>
        <v>#NAME?</v>
      </c>
      <c r="Q22" s="33" t="e">
        <f t="shared" si="13"/>
        <v>#NAME?</v>
      </c>
      <c r="R22" s="33" t="e">
        <f t="shared" si="14"/>
        <v>#NAME?</v>
      </c>
      <c r="S22" s="33"/>
      <c r="T22" s="33"/>
      <c r="U22" s="33"/>
      <c r="V22" s="33">
        <v>0</v>
      </c>
      <c r="W22" s="33">
        <v>0</v>
      </c>
      <c r="X22" s="33"/>
      <c r="Y22" s="33"/>
      <c r="Z22" s="33"/>
      <c r="AA22" s="33"/>
      <c r="AB22" s="33"/>
      <c r="AC22" s="33"/>
      <c r="AD22" s="65"/>
      <c r="AE22" s="10"/>
    </row>
    <row r="23" spans="1:31" ht="12.75" customHeight="1" x14ac:dyDescent="0.2">
      <c r="A23" s="28">
        <f t="shared" si="2"/>
        <v>17</v>
      </c>
      <c r="B23" s="62" t="s">
        <v>212</v>
      </c>
      <c r="C23" s="30" t="s">
        <v>213</v>
      </c>
      <c r="D23" s="34" t="s">
        <v>133</v>
      </c>
      <c r="E23" s="30" t="s">
        <v>149</v>
      </c>
      <c r="F23" s="33" t="e">
        <f t="shared" si="3"/>
        <v>#NAME?</v>
      </c>
      <c r="G23" s="31" t="e">
        <f t="shared" si="4"/>
        <v>#NAME?</v>
      </c>
      <c r="H23" s="33" t="e">
        <f t="shared" si="5"/>
        <v>#NAME?</v>
      </c>
      <c r="I23" s="63" t="e">
        <f t="shared" si="6"/>
        <v>#NAME?</v>
      </c>
      <c r="J23" s="64" t="e">
        <f t="shared" si="7"/>
        <v>#NAME?</v>
      </c>
      <c r="K23" s="33" t="e">
        <f>IF(SUM(DSKH!$F23:$I23)&gt;0,"PS","-")</f>
        <v>#NAME?</v>
      </c>
      <c r="L23" s="33" t="e">
        <f t="shared" si="8"/>
        <v>#NAME?</v>
      </c>
      <c r="M23" s="33" t="e">
        <f t="shared" si="9"/>
        <v>#NAME?</v>
      </c>
      <c r="N23" s="33" t="e">
        <f t="shared" si="10"/>
        <v>#NAME?</v>
      </c>
      <c r="O23" s="33" t="e">
        <f t="shared" si="11"/>
        <v>#NAME?</v>
      </c>
      <c r="P23" s="33" t="e">
        <f t="shared" si="12"/>
        <v>#NAME?</v>
      </c>
      <c r="Q23" s="33" t="e">
        <f t="shared" si="13"/>
        <v>#NAME?</v>
      </c>
      <c r="R23" s="33" t="e">
        <f t="shared" si="14"/>
        <v>#NAME?</v>
      </c>
      <c r="S23" s="33"/>
      <c r="T23" s="33"/>
      <c r="U23" s="33"/>
      <c r="V23" s="33">
        <v>-400</v>
      </c>
      <c r="W23" s="33">
        <v>-400</v>
      </c>
      <c r="X23" s="33"/>
      <c r="Y23" s="33"/>
      <c r="Z23" s="33"/>
      <c r="AA23" s="33"/>
      <c r="AB23" s="33"/>
      <c r="AC23" s="33"/>
      <c r="AD23" s="65"/>
      <c r="AE23" s="10"/>
    </row>
    <row r="24" spans="1:31" ht="12.75" customHeight="1" x14ac:dyDescent="0.2">
      <c r="A24" s="28">
        <f t="shared" si="2"/>
        <v>18</v>
      </c>
      <c r="B24" s="62" t="s">
        <v>214</v>
      </c>
      <c r="C24" s="30" t="s">
        <v>215</v>
      </c>
      <c r="D24" s="34" t="s">
        <v>133</v>
      </c>
      <c r="E24" s="30" t="s">
        <v>145</v>
      </c>
      <c r="F24" s="33" t="e">
        <f t="shared" si="3"/>
        <v>#NAME?</v>
      </c>
      <c r="G24" s="31" t="e">
        <f t="shared" si="4"/>
        <v>#NAME?</v>
      </c>
      <c r="H24" s="33" t="e">
        <f t="shared" si="5"/>
        <v>#NAME?</v>
      </c>
      <c r="I24" s="63" t="e">
        <f t="shared" si="6"/>
        <v>#NAME?</v>
      </c>
      <c r="J24" s="64" t="e">
        <f t="shared" si="7"/>
        <v>#NAME?</v>
      </c>
      <c r="K24" s="33" t="e">
        <f>IF(SUM(DSKH!$F24:$I24)&gt;0,"PS","-")</f>
        <v>#NAME?</v>
      </c>
      <c r="L24" s="33" t="e">
        <f t="shared" si="8"/>
        <v>#NAME?</v>
      </c>
      <c r="M24" s="33" t="e">
        <f t="shared" si="9"/>
        <v>#NAME?</v>
      </c>
      <c r="N24" s="33" t="e">
        <f t="shared" si="10"/>
        <v>#NAME?</v>
      </c>
      <c r="O24" s="33" t="e">
        <f t="shared" si="11"/>
        <v>#NAME?</v>
      </c>
      <c r="P24" s="33" t="e">
        <f t="shared" si="12"/>
        <v>#NAME?</v>
      </c>
      <c r="Q24" s="33" t="e">
        <f t="shared" si="13"/>
        <v>#NAME?</v>
      </c>
      <c r="R24" s="33" t="e">
        <f t="shared" si="14"/>
        <v>#NAME?</v>
      </c>
      <c r="S24" s="33"/>
      <c r="T24" s="33"/>
      <c r="U24" s="33"/>
      <c r="V24" s="33">
        <v>0</v>
      </c>
      <c r="W24" s="33">
        <v>0</v>
      </c>
      <c r="X24" s="33"/>
      <c r="Y24" s="33"/>
      <c r="Z24" s="33"/>
      <c r="AA24" s="33"/>
      <c r="AB24" s="33"/>
      <c r="AC24" s="33"/>
      <c r="AD24" s="65"/>
      <c r="AE24" s="10"/>
    </row>
    <row r="25" spans="1:31" ht="12.75" customHeight="1" x14ac:dyDescent="0.2">
      <c r="A25" s="28">
        <f t="shared" si="2"/>
        <v>19</v>
      </c>
      <c r="B25" s="62" t="s">
        <v>216</v>
      </c>
      <c r="C25" s="30" t="s">
        <v>217</v>
      </c>
      <c r="D25" s="34" t="s">
        <v>133</v>
      </c>
      <c r="E25" s="30" t="s">
        <v>147</v>
      </c>
      <c r="F25" s="33" t="e">
        <f t="shared" si="3"/>
        <v>#NAME?</v>
      </c>
      <c r="G25" s="31" t="e">
        <f t="shared" si="4"/>
        <v>#NAME?</v>
      </c>
      <c r="H25" s="33" t="e">
        <f t="shared" si="5"/>
        <v>#NAME?</v>
      </c>
      <c r="I25" s="63" t="e">
        <f t="shared" si="6"/>
        <v>#NAME?</v>
      </c>
      <c r="J25" s="64" t="e">
        <f t="shared" si="7"/>
        <v>#NAME?</v>
      </c>
      <c r="K25" s="33" t="e">
        <f>IF(SUM(DSKH!$F25:$I25)&gt;0,"PS","-")</f>
        <v>#NAME?</v>
      </c>
      <c r="L25" s="33" t="e">
        <f t="shared" si="8"/>
        <v>#NAME?</v>
      </c>
      <c r="M25" s="33" t="e">
        <f t="shared" si="9"/>
        <v>#NAME?</v>
      </c>
      <c r="N25" s="33" t="e">
        <f t="shared" si="10"/>
        <v>#NAME?</v>
      </c>
      <c r="O25" s="33" t="e">
        <f t="shared" si="11"/>
        <v>#NAME?</v>
      </c>
      <c r="P25" s="33" t="e">
        <f t="shared" si="12"/>
        <v>#NAME?</v>
      </c>
      <c r="Q25" s="33" t="e">
        <f t="shared" si="13"/>
        <v>#NAME?</v>
      </c>
      <c r="R25" s="33" t="e">
        <f t="shared" si="14"/>
        <v>#NAME?</v>
      </c>
      <c r="S25" s="33"/>
      <c r="T25" s="33"/>
      <c r="U25" s="33"/>
      <c r="V25" s="33">
        <v>0</v>
      </c>
      <c r="W25" s="33">
        <v>0</v>
      </c>
      <c r="X25" s="33"/>
      <c r="Y25" s="33"/>
      <c r="Z25" s="33"/>
      <c r="AA25" s="33"/>
      <c r="AB25" s="33"/>
      <c r="AC25" s="33"/>
      <c r="AD25" s="65"/>
      <c r="AE25" s="10"/>
    </row>
    <row r="26" spans="1:31" ht="12.75" customHeight="1" x14ac:dyDescent="0.2">
      <c r="A26" s="28">
        <f t="shared" si="2"/>
        <v>20</v>
      </c>
      <c r="B26" s="62" t="s">
        <v>218</v>
      </c>
      <c r="C26" s="30" t="s">
        <v>219</v>
      </c>
      <c r="D26" s="34" t="s">
        <v>133</v>
      </c>
      <c r="E26" s="30" t="s">
        <v>149</v>
      </c>
      <c r="F26" s="33" t="e">
        <f t="shared" si="3"/>
        <v>#NAME?</v>
      </c>
      <c r="G26" s="31" t="e">
        <f t="shared" si="4"/>
        <v>#NAME?</v>
      </c>
      <c r="H26" s="33" t="e">
        <f t="shared" si="5"/>
        <v>#NAME?</v>
      </c>
      <c r="I26" s="63" t="e">
        <f t="shared" si="6"/>
        <v>#NAME?</v>
      </c>
      <c r="J26" s="64" t="e">
        <f t="shared" si="7"/>
        <v>#NAME?</v>
      </c>
      <c r="K26" s="33" t="e">
        <f>IF(SUM(DSKH!$F26:$I26)&gt;0,"PS","-")</f>
        <v>#NAME?</v>
      </c>
      <c r="L26" s="33" t="e">
        <f t="shared" si="8"/>
        <v>#NAME?</v>
      </c>
      <c r="M26" s="33" t="e">
        <f t="shared" si="9"/>
        <v>#NAME?</v>
      </c>
      <c r="N26" s="33" t="e">
        <f t="shared" si="10"/>
        <v>#NAME?</v>
      </c>
      <c r="O26" s="33" t="e">
        <f t="shared" si="11"/>
        <v>#NAME?</v>
      </c>
      <c r="P26" s="33" t="e">
        <f t="shared" si="12"/>
        <v>#NAME?</v>
      </c>
      <c r="Q26" s="33" t="e">
        <f t="shared" si="13"/>
        <v>#NAME?</v>
      </c>
      <c r="R26" s="33" t="e">
        <f t="shared" si="14"/>
        <v>#NAME?</v>
      </c>
      <c r="S26" s="33"/>
      <c r="T26" s="33"/>
      <c r="U26" s="33"/>
      <c r="V26" s="33">
        <v>0</v>
      </c>
      <c r="W26" s="33">
        <v>0</v>
      </c>
      <c r="X26" s="33"/>
      <c r="Y26" s="33"/>
      <c r="Z26" s="33"/>
      <c r="AA26" s="33"/>
      <c r="AB26" s="33"/>
      <c r="AC26" s="33"/>
      <c r="AD26" s="65"/>
      <c r="AE26" s="10"/>
    </row>
    <row r="27" spans="1:31" ht="12.75" customHeight="1" x14ac:dyDescent="0.2">
      <c r="A27" s="28">
        <f t="shared" si="2"/>
        <v>21</v>
      </c>
      <c r="B27" s="62" t="s">
        <v>220</v>
      </c>
      <c r="C27" s="30" t="s">
        <v>221</v>
      </c>
      <c r="D27" s="34" t="s">
        <v>133</v>
      </c>
      <c r="E27" s="30" t="s">
        <v>134</v>
      </c>
      <c r="F27" s="33" t="e">
        <f t="shared" si="3"/>
        <v>#NAME?</v>
      </c>
      <c r="G27" s="31" t="e">
        <f t="shared" si="4"/>
        <v>#NAME?</v>
      </c>
      <c r="H27" s="33" t="e">
        <f t="shared" si="5"/>
        <v>#NAME?</v>
      </c>
      <c r="I27" s="63" t="e">
        <f t="shared" si="6"/>
        <v>#NAME?</v>
      </c>
      <c r="J27" s="64" t="e">
        <f t="shared" si="7"/>
        <v>#NAME?</v>
      </c>
      <c r="K27" s="33" t="e">
        <f>IF(SUM(DSKH!$F27:$I27)&gt;0,"PS","-")</f>
        <v>#NAME?</v>
      </c>
      <c r="L27" s="33" t="e">
        <f t="shared" si="8"/>
        <v>#NAME?</v>
      </c>
      <c r="M27" s="33" t="e">
        <f t="shared" si="9"/>
        <v>#NAME?</v>
      </c>
      <c r="N27" s="33" t="e">
        <f t="shared" si="10"/>
        <v>#NAME?</v>
      </c>
      <c r="O27" s="33" t="e">
        <f t="shared" si="11"/>
        <v>#NAME?</v>
      </c>
      <c r="P27" s="33" t="e">
        <f t="shared" si="12"/>
        <v>#NAME?</v>
      </c>
      <c r="Q27" s="33" t="e">
        <f t="shared" si="13"/>
        <v>#NAME?</v>
      </c>
      <c r="R27" s="33" t="e">
        <f t="shared" si="14"/>
        <v>#NAME?</v>
      </c>
      <c r="S27" s="33"/>
      <c r="T27" s="33"/>
      <c r="U27" s="33"/>
      <c r="V27" s="33">
        <v>0</v>
      </c>
      <c r="W27" s="33">
        <v>0</v>
      </c>
      <c r="X27" s="33"/>
      <c r="Y27" s="33"/>
      <c r="Z27" s="33"/>
      <c r="AA27" s="33"/>
      <c r="AB27" s="33"/>
      <c r="AC27" s="33"/>
      <c r="AD27" s="65"/>
      <c r="AE27" s="10"/>
    </row>
    <row r="28" spans="1:31" ht="12.75" customHeight="1" x14ac:dyDescent="0.2">
      <c r="A28" s="28">
        <f t="shared" si="2"/>
        <v>22</v>
      </c>
      <c r="B28" s="62" t="s">
        <v>222</v>
      </c>
      <c r="C28" s="30" t="s">
        <v>223</v>
      </c>
      <c r="D28" s="34" t="s">
        <v>133</v>
      </c>
      <c r="E28" s="30" t="s">
        <v>137</v>
      </c>
      <c r="F28" s="33" t="e">
        <f t="shared" si="3"/>
        <v>#NAME?</v>
      </c>
      <c r="G28" s="31" t="e">
        <f t="shared" si="4"/>
        <v>#NAME?</v>
      </c>
      <c r="H28" s="33" t="e">
        <f t="shared" si="5"/>
        <v>#NAME?</v>
      </c>
      <c r="I28" s="63" t="e">
        <f t="shared" si="6"/>
        <v>#NAME?</v>
      </c>
      <c r="J28" s="64" t="e">
        <f t="shared" si="7"/>
        <v>#NAME?</v>
      </c>
      <c r="K28" s="33" t="e">
        <f>IF(SUM(DSKH!$F28:$I28)&gt;0,"PS","-")</f>
        <v>#NAME?</v>
      </c>
      <c r="L28" s="33" t="e">
        <f t="shared" si="8"/>
        <v>#NAME?</v>
      </c>
      <c r="M28" s="33" t="e">
        <f t="shared" si="9"/>
        <v>#NAME?</v>
      </c>
      <c r="N28" s="33" t="e">
        <f t="shared" si="10"/>
        <v>#NAME?</v>
      </c>
      <c r="O28" s="33" t="e">
        <f t="shared" si="11"/>
        <v>#NAME?</v>
      </c>
      <c r="P28" s="33" t="e">
        <f t="shared" si="12"/>
        <v>#NAME?</v>
      </c>
      <c r="Q28" s="33" t="e">
        <f t="shared" si="13"/>
        <v>#NAME?</v>
      </c>
      <c r="R28" s="33" t="e">
        <f t="shared" si="14"/>
        <v>#NAME?</v>
      </c>
      <c r="S28" s="33"/>
      <c r="T28" s="33"/>
      <c r="U28" s="33"/>
      <c r="V28" s="33">
        <v>-500</v>
      </c>
      <c r="W28" s="33">
        <v>-500</v>
      </c>
      <c r="X28" s="33"/>
      <c r="Y28" s="33"/>
      <c r="Z28" s="33"/>
      <c r="AA28" s="33"/>
      <c r="AB28" s="33"/>
      <c r="AC28" s="33"/>
      <c r="AD28" s="65"/>
      <c r="AE28" s="10"/>
    </row>
    <row r="29" spans="1:31" ht="12.75" customHeight="1" x14ac:dyDescent="0.2">
      <c r="A29" s="28">
        <f t="shared" si="2"/>
        <v>23</v>
      </c>
      <c r="B29" s="62" t="s">
        <v>224</v>
      </c>
      <c r="C29" s="30" t="s">
        <v>225</v>
      </c>
      <c r="D29" s="34" t="s">
        <v>133</v>
      </c>
      <c r="E29" s="30" t="s">
        <v>139</v>
      </c>
      <c r="F29" s="33" t="e">
        <f t="shared" si="3"/>
        <v>#NAME?</v>
      </c>
      <c r="G29" s="31" t="e">
        <f t="shared" si="4"/>
        <v>#NAME?</v>
      </c>
      <c r="H29" s="33" t="e">
        <f t="shared" si="5"/>
        <v>#NAME?</v>
      </c>
      <c r="I29" s="63" t="e">
        <f t="shared" si="6"/>
        <v>#NAME?</v>
      </c>
      <c r="J29" s="64" t="e">
        <f t="shared" si="7"/>
        <v>#NAME?</v>
      </c>
      <c r="K29" s="33" t="e">
        <f>IF(SUM(DSKH!$F29:$I29)&gt;0,"PS","-")</f>
        <v>#NAME?</v>
      </c>
      <c r="L29" s="33" t="e">
        <f t="shared" si="8"/>
        <v>#NAME?</v>
      </c>
      <c r="M29" s="33" t="e">
        <f t="shared" si="9"/>
        <v>#NAME?</v>
      </c>
      <c r="N29" s="33" t="e">
        <f t="shared" si="10"/>
        <v>#NAME?</v>
      </c>
      <c r="O29" s="33" t="e">
        <f t="shared" si="11"/>
        <v>#NAME?</v>
      </c>
      <c r="P29" s="33" t="e">
        <f t="shared" si="12"/>
        <v>#NAME?</v>
      </c>
      <c r="Q29" s="33" t="e">
        <f t="shared" si="13"/>
        <v>#NAME?</v>
      </c>
      <c r="R29" s="33" t="e">
        <f t="shared" si="14"/>
        <v>#NAME?</v>
      </c>
      <c r="S29" s="33"/>
      <c r="T29" s="33"/>
      <c r="U29" s="33"/>
      <c r="V29" s="33"/>
      <c r="W29" s="33"/>
      <c r="X29" s="33"/>
      <c r="Y29" s="33"/>
      <c r="Z29" s="33"/>
      <c r="AA29" s="33"/>
      <c r="AB29" s="33"/>
      <c r="AC29" s="33"/>
      <c r="AD29" s="65"/>
      <c r="AE29" s="10"/>
    </row>
    <row r="30" spans="1:31" ht="12.75" customHeight="1" x14ac:dyDescent="0.2">
      <c r="A30" s="28">
        <f t="shared" si="2"/>
        <v>24</v>
      </c>
      <c r="B30" s="62" t="s">
        <v>226</v>
      </c>
      <c r="C30" s="30" t="s">
        <v>227</v>
      </c>
      <c r="D30" s="34" t="s">
        <v>133</v>
      </c>
      <c r="E30" s="30" t="s">
        <v>147</v>
      </c>
      <c r="F30" s="33" t="e">
        <f t="shared" si="3"/>
        <v>#NAME?</v>
      </c>
      <c r="G30" s="31" t="e">
        <f t="shared" si="4"/>
        <v>#NAME?</v>
      </c>
      <c r="H30" s="33" t="e">
        <f t="shared" si="5"/>
        <v>#NAME?</v>
      </c>
      <c r="I30" s="63" t="e">
        <f t="shared" si="6"/>
        <v>#NAME?</v>
      </c>
      <c r="J30" s="64" t="e">
        <f t="shared" si="7"/>
        <v>#NAME?</v>
      </c>
      <c r="K30" s="33" t="e">
        <f>IF(SUM(DSKH!$F30:$I30)&gt;0,"PS","-")</f>
        <v>#NAME?</v>
      </c>
      <c r="L30" s="33" t="e">
        <f t="shared" si="8"/>
        <v>#NAME?</v>
      </c>
      <c r="M30" s="33" t="e">
        <f t="shared" si="9"/>
        <v>#NAME?</v>
      </c>
      <c r="N30" s="33" t="e">
        <f t="shared" si="10"/>
        <v>#NAME?</v>
      </c>
      <c r="O30" s="33" t="e">
        <f t="shared" si="11"/>
        <v>#NAME?</v>
      </c>
      <c r="P30" s="33" t="e">
        <f t="shared" si="12"/>
        <v>#NAME?</v>
      </c>
      <c r="Q30" s="33" t="e">
        <f t="shared" si="13"/>
        <v>#NAME?</v>
      </c>
      <c r="R30" s="33" t="e">
        <f t="shared" si="14"/>
        <v>#NAME?</v>
      </c>
      <c r="S30" s="33"/>
      <c r="T30" s="33"/>
      <c r="U30" s="33"/>
      <c r="V30" s="33"/>
      <c r="W30" s="33"/>
      <c r="X30" s="33"/>
      <c r="Y30" s="33"/>
      <c r="Z30" s="33"/>
      <c r="AA30" s="33"/>
      <c r="AB30" s="33"/>
      <c r="AC30" s="33"/>
      <c r="AD30" s="65"/>
      <c r="AE30" s="10"/>
    </row>
    <row r="31" spans="1:31" ht="12.75" customHeight="1" x14ac:dyDescent="0.2">
      <c r="A31" s="28">
        <f t="shared" si="2"/>
        <v>25</v>
      </c>
      <c r="B31" s="62" t="s">
        <v>228</v>
      </c>
      <c r="C31" s="30" t="s">
        <v>229</v>
      </c>
      <c r="D31" s="34" t="s">
        <v>133</v>
      </c>
      <c r="E31" s="30" t="s">
        <v>149</v>
      </c>
      <c r="F31" s="33" t="e">
        <f t="shared" si="3"/>
        <v>#NAME?</v>
      </c>
      <c r="G31" s="31" t="e">
        <f t="shared" si="4"/>
        <v>#NAME?</v>
      </c>
      <c r="H31" s="33" t="e">
        <f t="shared" si="5"/>
        <v>#NAME?</v>
      </c>
      <c r="I31" s="63" t="e">
        <f t="shared" si="6"/>
        <v>#NAME?</v>
      </c>
      <c r="J31" s="64" t="e">
        <f t="shared" si="7"/>
        <v>#NAME?</v>
      </c>
      <c r="K31" s="33" t="e">
        <f>IF(SUM(DSKH!$F31:$I31)&gt;0,"PS","-")</f>
        <v>#NAME?</v>
      </c>
      <c r="L31" s="33" t="e">
        <f t="shared" si="8"/>
        <v>#NAME?</v>
      </c>
      <c r="M31" s="33" t="e">
        <f t="shared" si="9"/>
        <v>#NAME?</v>
      </c>
      <c r="N31" s="33" t="e">
        <f t="shared" si="10"/>
        <v>#NAME?</v>
      </c>
      <c r="O31" s="33" t="e">
        <f t="shared" si="11"/>
        <v>#NAME?</v>
      </c>
      <c r="P31" s="33" t="e">
        <f t="shared" si="12"/>
        <v>#NAME?</v>
      </c>
      <c r="Q31" s="33" t="e">
        <f t="shared" si="13"/>
        <v>#NAME?</v>
      </c>
      <c r="R31" s="33" t="e">
        <f t="shared" si="14"/>
        <v>#NAME?</v>
      </c>
      <c r="S31" s="33"/>
      <c r="T31" s="33"/>
      <c r="U31" s="33"/>
      <c r="V31" s="33"/>
      <c r="W31" s="33"/>
      <c r="X31" s="33"/>
      <c r="Y31" s="33"/>
      <c r="Z31" s="33"/>
      <c r="AA31" s="33"/>
      <c r="AB31" s="33"/>
      <c r="AC31" s="33"/>
      <c r="AD31" s="65"/>
      <c r="AE31" s="10"/>
    </row>
    <row r="32" spans="1:31" ht="12.75" customHeight="1" x14ac:dyDescent="0.2">
      <c r="A32" s="28">
        <f t="shared" si="2"/>
        <v>26</v>
      </c>
      <c r="B32" s="62" t="s">
        <v>230</v>
      </c>
      <c r="C32" s="30" t="s">
        <v>231</v>
      </c>
      <c r="D32" s="34" t="s">
        <v>133</v>
      </c>
      <c r="E32" s="30" t="s">
        <v>145</v>
      </c>
      <c r="F32" s="33" t="e">
        <f t="shared" si="3"/>
        <v>#NAME?</v>
      </c>
      <c r="G32" s="31" t="e">
        <f t="shared" si="4"/>
        <v>#NAME?</v>
      </c>
      <c r="H32" s="33" t="e">
        <f t="shared" si="5"/>
        <v>#NAME?</v>
      </c>
      <c r="I32" s="63" t="e">
        <f t="shared" si="6"/>
        <v>#NAME?</v>
      </c>
      <c r="J32" s="64" t="e">
        <f t="shared" si="7"/>
        <v>#NAME?</v>
      </c>
      <c r="K32" s="33" t="e">
        <f>IF(SUM(DSKH!$F32:$I32)&gt;0,"PS","-")</f>
        <v>#NAME?</v>
      </c>
      <c r="L32" s="33" t="e">
        <f t="shared" si="8"/>
        <v>#NAME?</v>
      </c>
      <c r="M32" s="33" t="e">
        <f t="shared" si="9"/>
        <v>#NAME?</v>
      </c>
      <c r="N32" s="33" t="e">
        <f t="shared" si="10"/>
        <v>#NAME?</v>
      </c>
      <c r="O32" s="33" t="e">
        <f t="shared" si="11"/>
        <v>#NAME?</v>
      </c>
      <c r="P32" s="33" t="e">
        <f t="shared" si="12"/>
        <v>#NAME?</v>
      </c>
      <c r="Q32" s="33" t="e">
        <f t="shared" si="13"/>
        <v>#NAME?</v>
      </c>
      <c r="R32" s="33" t="e">
        <f t="shared" si="14"/>
        <v>#NAME?</v>
      </c>
      <c r="S32" s="33"/>
      <c r="T32" s="33"/>
      <c r="U32" s="33"/>
      <c r="V32" s="33"/>
      <c r="W32" s="33"/>
      <c r="X32" s="33"/>
      <c r="Y32" s="33"/>
      <c r="Z32" s="33"/>
      <c r="AA32" s="33"/>
      <c r="AB32" s="33"/>
      <c r="AC32" s="33"/>
      <c r="AD32" s="65"/>
      <c r="AE32" s="10"/>
    </row>
    <row r="33" spans="1:31" ht="12.75" customHeight="1" x14ac:dyDescent="0.2">
      <c r="A33" s="28">
        <f t="shared" si="2"/>
        <v>27</v>
      </c>
      <c r="B33" s="62" t="s">
        <v>232</v>
      </c>
      <c r="C33" s="30" t="s">
        <v>233</v>
      </c>
      <c r="D33" s="34" t="s">
        <v>133</v>
      </c>
      <c r="E33" s="30" t="s">
        <v>147</v>
      </c>
      <c r="F33" s="33" t="e">
        <f t="shared" si="3"/>
        <v>#NAME?</v>
      </c>
      <c r="G33" s="31" t="e">
        <f t="shared" si="4"/>
        <v>#NAME?</v>
      </c>
      <c r="H33" s="33" t="e">
        <f t="shared" si="5"/>
        <v>#NAME?</v>
      </c>
      <c r="I33" s="63" t="e">
        <f t="shared" si="6"/>
        <v>#NAME?</v>
      </c>
      <c r="J33" s="64" t="e">
        <f t="shared" si="7"/>
        <v>#NAME?</v>
      </c>
      <c r="K33" s="33" t="e">
        <f>IF(SUM(DSKH!$F33:$I33)&gt;0,"PS","-")</f>
        <v>#NAME?</v>
      </c>
      <c r="L33" s="33" t="e">
        <f t="shared" si="8"/>
        <v>#NAME?</v>
      </c>
      <c r="M33" s="33" t="e">
        <f t="shared" si="9"/>
        <v>#NAME?</v>
      </c>
      <c r="N33" s="33" t="e">
        <f t="shared" si="10"/>
        <v>#NAME?</v>
      </c>
      <c r="O33" s="33" t="e">
        <f t="shared" si="11"/>
        <v>#NAME?</v>
      </c>
      <c r="P33" s="33" t="e">
        <f t="shared" si="12"/>
        <v>#NAME?</v>
      </c>
      <c r="Q33" s="33" t="e">
        <f t="shared" si="13"/>
        <v>#NAME?</v>
      </c>
      <c r="R33" s="33" t="e">
        <f t="shared" si="14"/>
        <v>#NAME?</v>
      </c>
      <c r="S33" s="33"/>
      <c r="T33" s="33"/>
      <c r="U33" s="33"/>
      <c r="V33" s="33"/>
      <c r="W33" s="33"/>
      <c r="X33" s="33"/>
      <c r="Y33" s="33"/>
      <c r="Z33" s="33"/>
      <c r="AA33" s="33"/>
      <c r="AB33" s="33"/>
      <c r="AC33" s="33"/>
      <c r="AD33" s="65"/>
      <c r="AE33" s="10"/>
    </row>
    <row r="34" spans="1:31" ht="12.75" hidden="1" customHeight="1" x14ac:dyDescent="0.2">
      <c r="A34" s="28">
        <f t="shared" si="2"/>
        <v>28</v>
      </c>
      <c r="B34" s="62" t="s">
        <v>234</v>
      </c>
      <c r="C34" s="30" t="s">
        <v>235</v>
      </c>
      <c r="D34" s="34" t="s">
        <v>136</v>
      </c>
      <c r="E34" s="30" t="s">
        <v>131</v>
      </c>
      <c r="F34" s="33" t="e">
        <f t="shared" si="3"/>
        <v>#NAME?</v>
      </c>
      <c r="G34" s="31" t="e">
        <f t="shared" si="4"/>
        <v>#NAME?</v>
      </c>
      <c r="H34" s="33" t="e">
        <f t="shared" si="5"/>
        <v>#NAME?</v>
      </c>
      <c r="I34" s="63" t="e">
        <f t="shared" si="6"/>
        <v>#NAME?</v>
      </c>
      <c r="J34" s="64" t="e">
        <f t="shared" si="7"/>
        <v>#NAME?</v>
      </c>
      <c r="K34" s="33" t="e">
        <f>IF(SUM(DSKH!$F34:$I34)&gt;0,"PS","-")</f>
        <v>#NAME?</v>
      </c>
      <c r="L34" s="33" t="e">
        <f t="shared" si="8"/>
        <v>#NAME?</v>
      </c>
      <c r="M34" s="33" t="e">
        <f t="shared" si="9"/>
        <v>#NAME?</v>
      </c>
      <c r="N34" s="33" t="e">
        <f t="shared" si="10"/>
        <v>#NAME?</v>
      </c>
      <c r="O34" s="33" t="e">
        <f t="shared" si="11"/>
        <v>#NAME?</v>
      </c>
      <c r="P34" s="33" t="e">
        <f t="shared" si="12"/>
        <v>#NAME?</v>
      </c>
      <c r="Q34" s="33" t="e">
        <f t="shared" si="13"/>
        <v>#NAME?</v>
      </c>
      <c r="R34" s="33" t="e">
        <f t="shared" si="14"/>
        <v>#NAME?</v>
      </c>
      <c r="S34" s="33"/>
      <c r="T34" s="33"/>
      <c r="U34" s="33"/>
      <c r="V34" s="33"/>
      <c r="W34" s="33"/>
      <c r="X34" s="33"/>
      <c r="Y34" s="33"/>
      <c r="Z34" s="33"/>
      <c r="AA34" s="33"/>
      <c r="AB34" s="33"/>
      <c r="AC34" s="33"/>
      <c r="AD34" s="65"/>
      <c r="AE34" s="10"/>
    </row>
    <row r="35" spans="1:31" ht="12.75" hidden="1" customHeight="1" x14ac:dyDescent="0.2">
      <c r="A35" s="28">
        <f t="shared" si="2"/>
        <v>29</v>
      </c>
      <c r="B35" s="62" t="s">
        <v>236</v>
      </c>
      <c r="C35" s="30" t="s">
        <v>237</v>
      </c>
      <c r="D35" s="34" t="s">
        <v>136</v>
      </c>
      <c r="E35" s="30" t="s">
        <v>131</v>
      </c>
      <c r="F35" s="33" t="e">
        <f t="shared" si="3"/>
        <v>#NAME?</v>
      </c>
      <c r="G35" s="31" t="e">
        <f t="shared" si="4"/>
        <v>#NAME?</v>
      </c>
      <c r="H35" s="33" t="e">
        <f t="shared" si="5"/>
        <v>#NAME?</v>
      </c>
      <c r="I35" s="63" t="e">
        <f t="shared" si="6"/>
        <v>#NAME?</v>
      </c>
      <c r="J35" s="64" t="e">
        <f t="shared" si="7"/>
        <v>#NAME?</v>
      </c>
      <c r="K35" s="33" t="e">
        <f>IF(SUM(DSKH!$F35:$I35)&gt;0,"PS","-")</f>
        <v>#NAME?</v>
      </c>
      <c r="L35" s="33" t="e">
        <f t="shared" si="8"/>
        <v>#NAME?</v>
      </c>
      <c r="M35" s="33" t="e">
        <f t="shared" si="9"/>
        <v>#NAME?</v>
      </c>
      <c r="N35" s="33" t="e">
        <f t="shared" si="10"/>
        <v>#NAME?</v>
      </c>
      <c r="O35" s="33" t="e">
        <f t="shared" si="11"/>
        <v>#NAME?</v>
      </c>
      <c r="P35" s="33" t="e">
        <f t="shared" si="12"/>
        <v>#NAME?</v>
      </c>
      <c r="Q35" s="33" t="e">
        <f t="shared" si="13"/>
        <v>#NAME?</v>
      </c>
      <c r="R35" s="33" t="e">
        <f t="shared" si="14"/>
        <v>#NAME?</v>
      </c>
      <c r="S35" s="33"/>
      <c r="T35" s="33"/>
      <c r="U35" s="33"/>
      <c r="V35" s="33"/>
      <c r="W35" s="33"/>
      <c r="X35" s="33"/>
      <c r="Y35" s="33"/>
      <c r="Z35" s="33"/>
      <c r="AA35" s="33"/>
      <c r="AB35" s="33"/>
      <c r="AC35" s="33"/>
      <c r="AD35" s="65"/>
      <c r="AE35" s="10"/>
    </row>
    <row r="36" spans="1:31" ht="12.75" hidden="1" customHeight="1" x14ac:dyDescent="0.2">
      <c r="A36" s="28">
        <f t="shared" si="2"/>
        <v>30</v>
      </c>
      <c r="B36" s="62" t="s">
        <v>238</v>
      </c>
      <c r="C36" s="30" t="s">
        <v>239</v>
      </c>
      <c r="D36" s="34" t="s">
        <v>136</v>
      </c>
      <c r="E36" s="30" t="s">
        <v>131</v>
      </c>
      <c r="F36" s="33" t="e">
        <f t="shared" si="3"/>
        <v>#NAME?</v>
      </c>
      <c r="G36" s="31" t="e">
        <f t="shared" si="4"/>
        <v>#NAME?</v>
      </c>
      <c r="H36" s="33" t="e">
        <f t="shared" si="5"/>
        <v>#NAME?</v>
      </c>
      <c r="I36" s="63" t="e">
        <f t="shared" si="6"/>
        <v>#NAME?</v>
      </c>
      <c r="J36" s="64" t="e">
        <f t="shared" si="7"/>
        <v>#NAME?</v>
      </c>
      <c r="K36" s="33" t="e">
        <f>IF(SUM(DSKH!$F36:$I36)&gt;0,"PS","-")</f>
        <v>#NAME?</v>
      </c>
      <c r="L36" s="33" t="e">
        <f t="shared" si="8"/>
        <v>#NAME?</v>
      </c>
      <c r="M36" s="33" t="e">
        <f t="shared" si="9"/>
        <v>#NAME?</v>
      </c>
      <c r="N36" s="33" t="e">
        <f t="shared" si="10"/>
        <v>#NAME?</v>
      </c>
      <c r="O36" s="33" t="e">
        <f t="shared" si="11"/>
        <v>#NAME?</v>
      </c>
      <c r="P36" s="33" t="e">
        <f t="shared" si="12"/>
        <v>#NAME?</v>
      </c>
      <c r="Q36" s="33" t="e">
        <f t="shared" si="13"/>
        <v>#NAME?</v>
      </c>
      <c r="R36" s="33" t="e">
        <f t="shared" si="14"/>
        <v>#NAME?</v>
      </c>
      <c r="S36" s="33"/>
      <c r="T36" s="33"/>
      <c r="U36" s="33"/>
      <c r="V36" s="33"/>
      <c r="W36" s="33"/>
      <c r="X36" s="33"/>
      <c r="Y36" s="33"/>
      <c r="Z36" s="33"/>
      <c r="AA36" s="33"/>
      <c r="AB36" s="33"/>
      <c r="AC36" s="33"/>
      <c r="AD36" s="65"/>
      <c r="AE36" s="10"/>
    </row>
    <row r="37" spans="1:31" ht="12.75" customHeight="1" x14ac:dyDescent="0.2">
      <c r="A37" s="28">
        <f t="shared" si="2"/>
        <v>31</v>
      </c>
      <c r="B37" s="62" t="s">
        <v>240</v>
      </c>
      <c r="C37" s="30" t="s">
        <v>241</v>
      </c>
      <c r="D37" s="34" t="s">
        <v>133</v>
      </c>
      <c r="E37" s="30" t="s">
        <v>134</v>
      </c>
      <c r="F37" s="33" t="e">
        <f t="shared" si="3"/>
        <v>#NAME?</v>
      </c>
      <c r="G37" s="31" t="e">
        <f t="shared" si="4"/>
        <v>#NAME?</v>
      </c>
      <c r="H37" s="33" t="e">
        <f t="shared" si="5"/>
        <v>#NAME?</v>
      </c>
      <c r="I37" s="63" t="e">
        <f t="shared" si="6"/>
        <v>#NAME?</v>
      </c>
      <c r="J37" s="64" t="e">
        <f t="shared" si="7"/>
        <v>#NAME?</v>
      </c>
      <c r="K37" s="33" t="e">
        <f>IF(SUM(DSKH!$F37:$I37)&gt;0,"PS","-")</f>
        <v>#NAME?</v>
      </c>
      <c r="L37" s="33" t="e">
        <f t="shared" si="8"/>
        <v>#NAME?</v>
      </c>
      <c r="M37" s="33" t="e">
        <f t="shared" si="9"/>
        <v>#NAME?</v>
      </c>
      <c r="N37" s="33" t="e">
        <f t="shared" si="10"/>
        <v>#NAME?</v>
      </c>
      <c r="O37" s="33" t="e">
        <f t="shared" si="11"/>
        <v>#NAME?</v>
      </c>
      <c r="P37" s="33" t="e">
        <f t="shared" si="12"/>
        <v>#NAME?</v>
      </c>
      <c r="Q37" s="33" t="e">
        <f t="shared" si="13"/>
        <v>#NAME?</v>
      </c>
      <c r="R37" s="33" t="e">
        <f t="shared" si="14"/>
        <v>#NAME?</v>
      </c>
      <c r="S37" s="33"/>
      <c r="T37" s="33"/>
      <c r="U37" s="33"/>
      <c r="V37" s="33"/>
      <c r="W37" s="33"/>
      <c r="X37" s="33"/>
      <c r="Y37" s="33"/>
      <c r="Z37" s="33"/>
      <c r="AA37" s="33"/>
      <c r="AB37" s="33"/>
      <c r="AC37" s="33"/>
      <c r="AD37" s="65"/>
      <c r="AE37" s="10"/>
    </row>
    <row r="38" spans="1:31" ht="12.75" hidden="1" customHeight="1" x14ac:dyDescent="0.2">
      <c r="A38" s="28">
        <f t="shared" si="2"/>
        <v>0</v>
      </c>
      <c r="B38" s="62"/>
      <c r="C38" s="30"/>
      <c r="D38" s="34"/>
      <c r="E38" s="30"/>
      <c r="F38" s="33" t="e">
        <f t="shared" si="3"/>
        <v>#NAME?</v>
      </c>
      <c r="G38" s="31" t="e">
        <f t="shared" si="4"/>
        <v>#NAME?</v>
      </c>
      <c r="H38" s="33" t="e">
        <f t="shared" si="5"/>
        <v>#NAME?</v>
      </c>
      <c r="I38" s="63" t="e">
        <f t="shared" si="6"/>
        <v>#NAME?</v>
      </c>
      <c r="J38" s="64" t="e">
        <f t="shared" si="7"/>
        <v>#NAME?</v>
      </c>
      <c r="K38" s="33" t="e">
        <f>IF(SUM(DSKH!$F38:$I38)&gt;0,"PS","-")</f>
        <v>#NAME?</v>
      </c>
      <c r="L38" s="33" t="e">
        <f t="shared" si="8"/>
        <v>#NAME?</v>
      </c>
      <c r="M38" s="33" t="e">
        <f t="shared" si="9"/>
        <v>#NAME?</v>
      </c>
      <c r="N38" s="33" t="e">
        <f t="shared" si="10"/>
        <v>#NAME?</v>
      </c>
      <c r="O38" s="33" t="e">
        <f t="shared" si="11"/>
        <v>#NAME?</v>
      </c>
      <c r="P38" s="33" t="e">
        <f t="shared" si="12"/>
        <v>#NAME?</v>
      </c>
      <c r="Q38" s="33" t="e">
        <f t="shared" si="13"/>
        <v>#NAME?</v>
      </c>
      <c r="R38" s="33" t="e">
        <f t="shared" si="14"/>
        <v>#NAME?</v>
      </c>
      <c r="S38" s="33"/>
      <c r="T38" s="33"/>
      <c r="U38" s="33"/>
      <c r="V38" s="33"/>
      <c r="W38" s="33"/>
      <c r="X38" s="33"/>
      <c r="Y38" s="33"/>
      <c r="Z38" s="33"/>
      <c r="AA38" s="33"/>
      <c r="AB38" s="33"/>
      <c r="AC38" s="33"/>
      <c r="AD38" s="65"/>
      <c r="AE38" s="10"/>
    </row>
    <row r="39" spans="1:31" ht="12.75" hidden="1" customHeight="1" x14ac:dyDescent="0.2">
      <c r="A39" s="28">
        <f t="shared" si="2"/>
        <v>0</v>
      </c>
      <c r="B39" s="62"/>
      <c r="C39" s="30"/>
      <c r="D39" s="34"/>
      <c r="E39" s="30"/>
      <c r="F39" s="33" t="e">
        <f t="shared" si="3"/>
        <v>#NAME?</v>
      </c>
      <c r="G39" s="31" t="e">
        <f t="shared" si="4"/>
        <v>#NAME?</v>
      </c>
      <c r="H39" s="33" t="e">
        <f t="shared" si="5"/>
        <v>#NAME?</v>
      </c>
      <c r="I39" s="63" t="e">
        <f t="shared" si="6"/>
        <v>#NAME?</v>
      </c>
      <c r="J39" s="64" t="e">
        <f t="shared" si="7"/>
        <v>#NAME?</v>
      </c>
      <c r="K39" s="33" t="e">
        <f>IF(SUM(DSKH!$F39:$I39)&gt;0,"PS","-")</f>
        <v>#NAME?</v>
      </c>
      <c r="L39" s="33" t="e">
        <f t="shared" si="8"/>
        <v>#NAME?</v>
      </c>
      <c r="M39" s="33" t="e">
        <f t="shared" si="9"/>
        <v>#NAME?</v>
      </c>
      <c r="N39" s="33" t="e">
        <f t="shared" si="10"/>
        <v>#NAME?</v>
      </c>
      <c r="O39" s="33" t="e">
        <f t="shared" si="11"/>
        <v>#NAME?</v>
      </c>
      <c r="P39" s="33" t="e">
        <f t="shared" si="12"/>
        <v>#NAME?</v>
      </c>
      <c r="Q39" s="33" t="e">
        <f t="shared" si="13"/>
        <v>#NAME?</v>
      </c>
      <c r="R39" s="33" t="e">
        <f t="shared" si="14"/>
        <v>#NAME?</v>
      </c>
      <c r="S39" s="33"/>
      <c r="T39" s="33"/>
      <c r="U39" s="33"/>
      <c r="V39" s="33"/>
      <c r="W39" s="33"/>
      <c r="X39" s="33"/>
      <c r="Y39" s="33"/>
      <c r="Z39" s="33"/>
      <c r="AA39" s="33"/>
      <c r="AB39" s="33"/>
      <c r="AC39" s="33"/>
      <c r="AD39" s="65"/>
      <c r="AE39" s="10"/>
    </row>
    <row r="40" spans="1:31" ht="12.75" hidden="1" customHeight="1" x14ac:dyDescent="0.2">
      <c r="A40" s="28">
        <f t="shared" si="2"/>
        <v>0</v>
      </c>
      <c r="B40" s="62"/>
      <c r="C40" s="30"/>
      <c r="D40" s="34"/>
      <c r="E40" s="30"/>
      <c r="F40" s="33" t="e">
        <f t="shared" si="3"/>
        <v>#NAME?</v>
      </c>
      <c r="G40" s="31" t="e">
        <f t="shared" si="4"/>
        <v>#NAME?</v>
      </c>
      <c r="H40" s="33" t="e">
        <f t="shared" si="5"/>
        <v>#NAME?</v>
      </c>
      <c r="I40" s="63" t="e">
        <f t="shared" si="6"/>
        <v>#NAME?</v>
      </c>
      <c r="J40" s="64" t="e">
        <f t="shared" si="7"/>
        <v>#NAME?</v>
      </c>
      <c r="K40" s="33" t="e">
        <f>IF(SUM(DSKH!$F40:$I40)&gt;0,"PS","-")</f>
        <v>#NAME?</v>
      </c>
      <c r="L40" s="33" t="e">
        <f t="shared" si="8"/>
        <v>#NAME?</v>
      </c>
      <c r="M40" s="33" t="e">
        <f t="shared" si="9"/>
        <v>#NAME?</v>
      </c>
      <c r="N40" s="33" t="e">
        <f t="shared" si="10"/>
        <v>#NAME?</v>
      </c>
      <c r="O40" s="33" t="e">
        <f t="shared" si="11"/>
        <v>#NAME?</v>
      </c>
      <c r="P40" s="33" t="e">
        <f t="shared" si="12"/>
        <v>#NAME?</v>
      </c>
      <c r="Q40" s="33" t="e">
        <f t="shared" si="13"/>
        <v>#NAME?</v>
      </c>
      <c r="R40" s="33" t="e">
        <f t="shared" si="14"/>
        <v>#NAME?</v>
      </c>
      <c r="S40" s="33"/>
      <c r="T40" s="33"/>
      <c r="U40" s="33"/>
      <c r="V40" s="33"/>
      <c r="W40" s="33"/>
      <c r="X40" s="33"/>
      <c r="Y40" s="33"/>
      <c r="Z40" s="33"/>
      <c r="AA40" s="33"/>
      <c r="AB40" s="33"/>
      <c r="AC40" s="33"/>
      <c r="AD40" s="65"/>
      <c r="AE40" s="10"/>
    </row>
    <row r="41" spans="1:31" ht="12.75" hidden="1" customHeight="1" x14ac:dyDescent="0.2">
      <c r="A41" s="28">
        <f t="shared" si="2"/>
        <v>0</v>
      </c>
      <c r="B41" s="62"/>
      <c r="C41" s="30"/>
      <c r="D41" s="34"/>
      <c r="E41" s="30"/>
      <c r="F41" s="33" t="e">
        <f t="shared" si="3"/>
        <v>#NAME?</v>
      </c>
      <c r="G41" s="31" t="e">
        <f t="shared" si="4"/>
        <v>#NAME?</v>
      </c>
      <c r="H41" s="33" t="e">
        <f t="shared" si="5"/>
        <v>#NAME?</v>
      </c>
      <c r="I41" s="63" t="e">
        <f t="shared" si="6"/>
        <v>#NAME?</v>
      </c>
      <c r="J41" s="64" t="e">
        <f t="shared" si="7"/>
        <v>#NAME?</v>
      </c>
      <c r="K41" s="33" t="e">
        <f>IF(SUM(DSKH!$F41:$I41)&gt;0,"PS","-")</f>
        <v>#NAME?</v>
      </c>
      <c r="L41" s="33" t="e">
        <f t="shared" si="8"/>
        <v>#NAME?</v>
      </c>
      <c r="M41" s="33" t="e">
        <f t="shared" si="9"/>
        <v>#NAME?</v>
      </c>
      <c r="N41" s="33" t="e">
        <f t="shared" si="10"/>
        <v>#NAME?</v>
      </c>
      <c r="O41" s="33" t="e">
        <f t="shared" si="11"/>
        <v>#NAME?</v>
      </c>
      <c r="P41" s="33" t="e">
        <f t="shared" si="12"/>
        <v>#NAME?</v>
      </c>
      <c r="Q41" s="33" t="e">
        <f t="shared" si="13"/>
        <v>#NAME?</v>
      </c>
      <c r="R41" s="33" t="e">
        <f t="shared" si="14"/>
        <v>#NAME?</v>
      </c>
      <c r="S41" s="33"/>
      <c r="T41" s="33"/>
      <c r="U41" s="33"/>
      <c r="V41" s="33"/>
      <c r="W41" s="33"/>
      <c r="X41" s="33"/>
      <c r="Y41" s="33"/>
      <c r="Z41" s="33"/>
      <c r="AA41" s="33"/>
      <c r="AB41" s="33"/>
      <c r="AC41" s="33"/>
      <c r="AD41" s="65"/>
      <c r="AE41" s="10"/>
    </row>
    <row r="42" spans="1:31" ht="12.75" hidden="1" customHeight="1" x14ac:dyDescent="0.2">
      <c r="A42" s="28">
        <f t="shared" si="2"/>
        <v>0</v>
      </c>
      <c r="B42" s="62"/>
      <c r="C42" s="30"/>
      <c r="D42" s="34"/>
      <c r="E42" s="30"/>
      <c r="F42" s="33" t="e">
        <f t="shared" si="3"/>
        <v>#NAME?</v>
      </c>
      <c r="G42" s="31" t="e">
        <f t="shared" si="4"/>
        <v>#NAME?</v>
      </c>
      <c r="H42" s="33" t="e">
        <f t="shared" si="5"/>
        <v>#NAME?</v>
      </c>
      <c r="I42" s="63" t="e">
        <f t="shared" si="6"/>
        <v>#NAME?</v>
      </c>
      <c r="J42" s="64" t="e">
        <f t="shared" si="7"/>
        <v>#NAME?</v>
      </c>
      <c r="K42" s="33" t="e">
        <f>IF(SUM(DSKH!$F42:$I42)&gt;0,"PS","-")</f>
        <v>#NAME?</v>
      </c>
      <c r="L42" s="33" t="e">
        <f t="shared" si="8"/>
        <v>#NAME?</v>
      </c>
      <c r="M42" s="33" t="e">
        <f t="shared" si="9"/>
        <v>#NAME?</v>
      </c>
      <c r="N42" s="33" t="e">
        <f t="shared" si="10"/>
        <v>#NAME?</v>
      </c>
      <c r="O42" s="33" t="e">
        <f t="shared" si="11"/>
        <v>#NAME?</v>
      </c>
      <c r="P42" s="33" t="e">
        <f t="shared" si="12"/>
        <v>#NAME?</v>
      </c>
      <c r="Q42" s="33" t="e">
        <f t="shared" si="13"/>
        <v>#NAME?</v>
      </c>
      <c r="R42" s="33" t="e">
        <f t="shared" si="14"/>
        <v>#NAME?</v>
      </c>
      <c r="S42" s="33"/>
      <c r="T42" s="33"/>
      <c r="U42" s="33"/>
      <c r="V42" s="33"/>
      <c r="W42" s="33"/>
      <c r="X42" s="33"/>
      <c r="Y42" s="33"/>
      <c r="Z42" s="33"/>
      <c r="AA42" s="33"/>
      <c r="AB42" s="33"/>
      <c r="AC42" s="33"/>
      <c r="AD42" s="65"/>
      <c r="AE42" s="10"/>
    </row>
    <row r="43" spans="1:31" ht="12.75" hidden="1" customHeight="1" x14ac:dyDescent="0.2">
      <c r="A43" s="28">
        <f t="shared" si="2"/>
        <v>0</v>
      </c>
      <c r="B43" s="62"/>
      <c r="C43" s="30"/>
      <c r="D43" s="34"/>
      <c r="E43" s="30"/>
      <c r="F43" s="33" t="e">
        <f t="shared" si="3"/>
        <v>#NAME?</v>
      </c>
      <c r="G43" s="31" t="e">
        <f t="shared" si="4"/>
        <v>#NAME?</v>
      </c>
      <c r="H43" s="33" t="e">
        <f t="shared" si="5"/>
        <v>#NAME?</v>
      </c>
      <c r="I43" s="63" t="e">
        <f t="shared" si="6"/>
        <v>#NAME?</v>
      </c>
      <c r="J43" s="64" t="e">
        <f t="shared" si="7"/>
        <v>#NAME?</v>
      </c>
      <c r="K43" s="33" t="e">
        <f>IF(SUM(DSKH!$F43:$I43)&gt;0,"PS","-")</f>
        <v>#NAME?</v>
      </c>
      <c r="L43" s="33" t="e">
        <f t="shared" si="8"/>
        <v>#NAME?</v>
      </c>
      <c r="M43" s="33" t="e">
        <f t="shared" si="9"/>
        <v>#NAME?</v>
      </c>
      <c r="N43" s="33" t="e">
        <f t="shared" si="10"/>
        <v>#NAME?</v>
      </c>
      <c r="O43" s="33" t="e">
        <f t="shared" si="11"/>
        <v>#NAME?</v>
      </c>
      <c r="P43" s="33" t="e">
        <f t="shared" si="12"/>
        <v>#NAME?</v>
      </c>
      <c r="Q43" s="33" t="e">
        <f t="shared" si="13"/>
        <v>#NAME?</v>
      </c>
      <c r="R43" s="33" t="e">
        <f t="shared" si="14"/>
        <v>#NAME?</v>
      </c>
      <c r="S43" s="33"/>
      <c r="T43" s="33"/>
      <c r="U43" s="33"/>
      <c r="V43" s="33"/>
      <c r="W43" s="33"/>
      <c r="X43" s="33"/>
      <c r="Y43" s="33"/>
      <c r="Z43" s="33"/>
      <c r="AA43" s="33"/>
      <c r="AB43" s="33"/>
      <c r="AC43" s="33"/>
      <c r="AD43" s="65"/>
      <c r="AE43" s="10"/>
    </row>
    <row r="44" spans="1:31" ht="12.75" hidden="1" customHeight="1" x14ac:dyDescent="0.2">
      <c r="A44" s="28">
        <f t="shared" si="2"/>
        <v>0</v>
      </c>
      <c r="B44" s="62"/>
      <c r="C44" s="30"/>
      <c r="D44" s="34"/>
      <c r="E44" s="30"/>
      <c r="F44" s="33" t="e">
        <f t="shared" si="3"/>
        <v>#NAME?</v>
      </c>
      <c r="G44" s="31" t="e">
        <f t="shared" si="4"/>
        <v>#NAME?</v>
      </c>
      <c r="H44" s="33" t="e">
        <f t="shared" si="5"/>
        <v>#NAME?</v>
      </c>
      <c r="I44" s="63" t="e">
        <f t="shared" si="6"/>
        <v>#NAME?</v>
      </c>
      <c r="J44" s="64" t="e">
        <f t="shared" si="7"/>
        <v>#NAME?</v>
      </c>
      <c r="K44" s="33" t="e">
        <f>IF(SUM(DSKH!$F44:$I44)&gt;0,"PS","-")</f>
        <v>#NAME?</v>
      </c>
      <c r="L44" s="33" t="e">
        <f t="shared" si="8"/>
        <v>#NAME?</v>
      </c>
      <c r="M44" s="33" t="e">
        <f t="shared" si="9"/>
        <v>#NAME?</v>
      </c>
      <c r="N44" s="33" t="e">
        <f t="shared" si="10"/>
        <v>#NAME?</v>
      </c>
      <c r="O44" s="33" t="e">
        <f t="shared" si="11"/>
        <v>#NAME?</v>
      </c>
      <c r="P44" s="33" t="e">
        <f t="shared" si="12"/>
        <v>#NAME?</v>
      </c>
      <c r="Q44" s="33" t="e">
        <f t="shared" si="13"/>
        <v>#NAME?</v>
      </c>
      <c r="R44" s="33" t="e">
        <f t="shared" si="14"/>
        <v>#NAME?</v>
      </c>
      <c r="S44" s="33"/>
      <c r="T44" s="33"/>
      <c r="U44" s="33"/>
      <c r="V44" s="33"/>
      <c r="W44" s="33"/>
      <c r="X44" s="33"/>
      <c r="Y44" s="33"/>
      <c r="Z44" s="33"/>
      <c r="AA44" s="33"/>
      <c r="AB44" s="33"/>
      <c r="AC44" s="33"/>
      <c r="AD44" s="65"/>
      <c r="AE44" s="10"/>
    </row>
    <row r="45" spans="1:31" ht="12.75" hidden="1" customHeight="1" x14ac:dyDescent="0.2">
      <c r="A45" s="28">
        <f t="shared" si="2"/>
        <v>0</v>
      </c>
      <c r="B45" s="62"/>
      <c r="C45" s="30"/>
      <c r="D45" s="34"/>
      <c r="E45" s="30"/>
      <c r="F45" s="33" t="e">
        <f t="shared" si="3"/>
        <v>#NAME?</v>
      </c>
      <c r="G45" s="31" t="e">
        <f t="shared" si="4"/>
        <v>#NAME?</v>
      </c>
      <c r="H45" s="33" t="e">
        <f t="shared" si="5"/>
        <v>#NAME?</v>
      </c>
      <c r="I45" s="63" t="e">
        <f t="shared" si="6"/>
        <v>#NAME?</v>
      </c>
      <c r="J45" s="64" t="e">
        <f t="shared" si="7"/>
        <v>#NAME?</v>
      </c>
      <c r="K45" s="33" t="e">
        <f>IF(SUM(DSKH!$F45:$I45)&gt;0,"PS","-")</f>
        <v>#NAME?</v>
      </c>
      <c r="L45" s="33" t="e">
        <f t="shared" si="8"/>
        <v>#NAME?</v>
      </c>
      <c r="M45" s="33" t="e">
        <f t="shared" si="9"/>
        <v>#NAME?</v>
      </c>
      <c r="N45" s="33" t="e">
        <f t="shared" si="10"/>
        <v>#NAME?</v>
      </c>
      <c r="O45" s="33" t="e">
        <f t="shared" si="11"/>
        <v>#NAME?</v>
      </c>
      <c r="P45" s="33" t="e">
        <f t="shared" si="12"/>
        <v>#NAME?</v>
      </c>
      <c r="Q45" s="33" t="e">
        <f t="shared" si="13"/>
        <v>#NAME?</v>
      </c>
      <c r="R45" s="33" t="e">
        <f t="shared" si="14"/>
        <v>#NAME?</v>
      </c>
      <c r="S45" s="33"/>
      <c r="T45" s="33"/>
      <c r="U45" s="33"/>
      <c r="V45" s="33"/>
      <c r="W45" s="33"/>
      <c r="X45" s="33"/>
      <c r="Y45" s="33"/>
      <c r="Z45" s="33"/>
      <c r="AA45" s="33"/>
      <c r="AB45" s="33"/>
      <c r="AC45" s="33"/>
      <c r="AD45" s="65"/>
      <c r="AE45" s="10"/>
    </row>
    <row r="46" spans="1:31" ht="12.75" hidden="1" customHeight="1" x14ac:dyDescent="0.2">
      <c r="A46" s="28">
        <f t="shared" si="2"/>
        <v>0</v>
      </c>
      <c r="B46" s="62"/>
      <c r="C46" s="30"/>
      <c r="D46" s="34"/>
      <c r="E46" s="30"/>
      <c r="F46" s="33" t="e">
        <f t="shared" si="3"/>
        <v>#NAME?</v>
      </c>
      <c r="G46" s="31" t="e">
        <f t="shared" si="4"/>
        <v>#NAME?</v>
      </c>
      <c r="H46" s="33" t="e">
        <f t="shared" si="5"/>
        <v>#NAME?</v>
      </c>
      <c r="I46" s="63" t="e">
        <f t="shared" si="6"/>
        <v>#NAME?</v>
      </c>
      <c r="J46" s="64" t="e">
        <f t="shared" si="7"/>
        <v>#NAME?</v>
      </c>
      <c r="K46" s="33" t="e">
        <f>IF(SUM(DSKH!$F46:$I46)&gt;0,"PS","-")</f>
        <v>#NAME?</v>
      </c>
      <c r="L46" s="33" t="e">
        <f t="shared" si="8"/>
        <v>#NAME?</v>
      </c>
      <c r="M46" s="33" t="e">
        <f t="shared" si="9"/>
        <v>#NAME?</v>
      </c>
      <c r="N46" s="33" t="e">
        <f t="shared" si="10"/>
        <v>#NAME?</v>
      </c>
      <c r="O46" s="33" t="e">
        <f t="shared" si="11"/>
        <v>#NAME?</v>
      </c>
      <c r="P46" s="33" t="e">
        <f t="shared" si="12"/>
        <v>#NAME?</v>
      </c>
      <c r="Q46" s="33" t="e">
        <f t="shared" si="13"/>
        <v>#NAME?</v>
      </c>
      <c r="R46" s="33" t="e">
        <f t="shared" si="14"/>
        <v>#NAME?</v>
      </c>
      <c r="S46" s="33"/>
      <c r="T46" s="33"/>
      <c r="U46" s="33"/>
      <c r="V46" s="33"/>
      <c r="W46" s="33"/>
      <c r="X46" s="33"/>
      <c r="Y46" s="33"/>
      <c r="Z46" s="33"/>
      <c r="AA46" s="33"/>
      <c r="AB46" s="33"/>
      <c r="AC46" s="33"/>
      <c r="AD46" s="65"/>
      <c r="AE46" s="10"/>
    </row>
    <row r="47" spans="1:31" ht="12.75" hidden="1" customHeight="1" x14ac:dyDescent="0.2">
      <c r="A47" s="28">
        <f t="shared" si="2"/>
        <v>0</v>
      </c>
      <c r="B47" s="62"/>
      <c r="C47" s="30"/>
      <c r="D47" s="34"/>
      <c r="E47" s="30"/>
      <c r="F47" s="33" t="e">
        <f t="shared" si="3"/>
        <v>#NAME?</v>
      </c>
      <c r="G47" s="31" t="e">
        <f t="shared" si="4"/>
        <v>#NAME?</v>
      </c>
      <c r="H47" s="33" t="e">
        <f t="shared" si="5"/>
        <v>#NAME?</v>
      </c>
      <c r="I47" s="63" t="e">
        <f t="shared" si="6"/>
        <v>#NAME?</v>
      </c>
      <c r="J47" s="64" t="e">
        <f t="shared" si="7"/>
        <v>#NAME?</v>
      </c>
      <c r="K47" s="33" t="e">
        <f>IF(SUM(DSKH!$F47:$I47)&gt;0,"PS","-")</f>
        <v>#NAME?</v>
      </c>
      <c r="L47" s="33" t="e">
        <f t="shared" si="8"/>
        <v>#NAME?</v>
      </c>
      <c r="M47" s="33" t="e">
        <f t="shared" si="9"/>
        <v>#NAME?</v>
      </c>
      <c r="N47" s="33" t="e">
        <f t="shared" si="10"/>
        <v>#NAME?</v>
      </c>
      <c r="O47" s="33" t="e">
        <f t="shared" si="11"/>
        <v>#NAME?</v>
      </c>
      <c r="P47" s="33" t="e">
        <f t="shared" si="12"/>
        <v>#NAME?</v>
      </c>
      <c r="Q47" s="33" t="e">
        <f t="shared" si="13"/>
        <v>#NAME?</v>
      </c>
      <c r="R47" s="33" t="e">
        <f t="shared" si="14"/>
        <v>#NAME?</v>
      </c>
      <c r="S47" s="33"/>
      <c r="T47" s="33"/>
      <c r="U47" s="33"/>
      <c r="V47" s="33"/>
      <c r="W47" s="33"/>
      <c r="X47" s="33"/>
      <c r="Y47" s="33"/>
      <c r="Z47" s="33"/>
      <c r="AA47" s="33"/>
      <c r="AB47" s="33"/>
      <c r="AC47" s="33"/>
      <c r="AD47" s="65"/>
      <c r="AE47" s="10"/>
    </row>
    <row r="48" spans="1:31" ht="12.75" hidden="1" customHeight="1" x14ac:dyDescent="0.2">
      <c r="A48" s="28">
        <f t="shared" si="2"/>
        <v>0</v>
      </c>
      <c r="B48" s="62"/>
      <c r="C48" s="30"/>
      <c r="D48" s="34"/>
      <c r="E48" s="30"/>
      <c r="F48" s="33" t="e">
        <f t="shared" si="3"/>
        <v>#NAME?</v>
      </c>
      <c r="G48" s="31" t="e">
        <f t="shared" si="4"/>
        <v>#NAME?</v>
      </c>
      <c r="H48" s="33" t="e">
        <f t="shared" si="5"/>
        <v>#NAME?</v>
      </c>
      <c r="I48" s="63" t="e">
        <f t="shared" si="6"/>
        <v>#NAME?</v>
      </c>
      <c r="J48" s="64" t="e">
        <f t="shared" si="7"/>
        <v>#NAME?</v>
      </c>
      <c r="K48" s="33" t="e">
        <f>IF(SUM(DSKH!$F48:$I48)&gt;0,"PS","-")</f>
        <v>#NAME?</v>
      </c>
      <c r="L48" s="33" t="e">
        <f t="shared" si="8"/>
        <v>#NAME?</v>
      </c>
      <c r="M48" s="33" t="e">
        <f t="shared" si="9"/>
        <v>#NAME?</v>
      </c>
      <c r="N48" s="33" t="e">
        <f t="shared" si="10"/>
        <v>#NAME?</v>
      </c>
      <c r="O48" s="33" t="e">
        <f t="shared" si="11"/>
        <v>#NAME?</v>
      </c>
      <c r="P48" s="33" t="e">
        <f t="shared" si="12"/>
        <v>#NAME?</v>
      </c>
      <c r="Q48" s="33" t="e">
        <f t="shared" si="13"/>
        <v>#NAME?</v>
      </c>
      <c r="R48" s="33" t="e">
        <f t="shared" si="14"/>
        <v>#NAME?</v>
      </c>
      <c r="S48" s="33"/>
      <c r="T48" s="33"/>
      <c r="U48" s="33"/>
      <c r="V48" s="33"/>
      <c r="W48" s="33"/>
      <c r="X48" s="33"/>
      <c r="Y48" s="33"/>
      <c r="Z48" s="33"/>
      <c r="AA48" s="33"/>
      <c r="AB48" s="33"/>
      <c r="AC48" s="33"/>
      <c r="AD48" s="65"/>
      <c r="AE48" s="10"/>
    </row>
    <row r="49" spans="1:31" ht="12.75" hidden="1" customHeight="1" x14ac:dyDescent="0.2">
      <c r="A49" s="28">
        <f t="shared" si="2"/>
        <v>0</v>
      </c>
      <c r="B49" s="62"/>
      <c r="C49" s="30"/>
      <c r="D49" s="34"/>
      <c r="E49" s="30"/>
      <c r="F49" s="33" t="e">
        <f t="shared" si="3"/>
        <v>#NAME?</v>
      </c>
      <c r="G49" s="31" t="e">
        <f t="shared" si="4"/>
        <v>#NAME?</v>
      </c>
      <c r="H49" s="33" t="e">
        <f t="shared" si="5"/>
        <v>#NAME?</v>
      </c>
      <c r="I49" s="63" t="e">
        <f t="shared" si="6"/>
        <v>#NAME?</v>
      </c>
      <c r="J49" s="64" t="e">
        <f t="shared" si="7"/>
        <v>#NAME?</v>
      </c>
      <c r="K49" s="33" t="e">
        <f>IF(SUM(DSKH!$F49:$I49)&gt;0,"PS","-")</f>
        <v>#NAME?</v>
      </c>
      <c r="L49" s="33" t="e">
        <f t="shared" si="8"/>
        <v>#NAME?</v>
      </c>
      <c r="M49" s="33" t="e">
        <f t="shared" si="9"/>
        <v>#NAME?</v>
      </c>
      <c r="N49" s="33" t="e">
        <f t="shared" si="10"/>
        <v>#NAME?</v>
      </c>
      <c r="O49" s="33" t="e">
        <f t="shared" si="11"/>
        <v>#NAME?</v>
      </c>
      <c r="P49" s="33" t="e">
        <f t="shared" si="12"/>
        <v>#NAME?</v>
      </c>
      <c r="Q49" s="33" t="e">
        <f t="shared" si="13"/>
        <v>#NAME?</v>
      </c>
      <c r="R49" s="33" t="e">
        <f t="shared" si="14"/>
        <v>#NAME?</v>
      </c>
      <c r="S49" s="33"/>
      <c r="T49" s="33"/>
      <c r="U49" s="33"/>
      <c r="V49" s="33"/>
      <c r="W49" s="33"/>
      <c r="X49" s="33"/>
      <c r="Y49" s="33"/>
      <c r="Z49" s="33"/>
      <c r="AA49" s="33"/>
      <c r="AB49" s="33"/>
      <c r="AC49" s="33"/>
      <c r="AD49" s="65"/>
      <c r="AE49" s="10"/>
    </row>
    <row r="50" spans="1:31" ht="12.75" hidden="1" customHeight="1" x14ac:dyDescent="0.2">
      <c r="A50" s="28">
        <f t="shared" si="2"/>
        <v>0</v>
      </c>
      <c r="B50" s="62"/>
      <c r="C50" s="30"/>
      <c r="D50" s="34"/>
      <c r="E50" s="30"/>
      <c r="F50" s="33" t="e">
        <f t="shared" si="3"/>
        <v>#NAME?</v>
      </c>
      <c r="G50" s="31" t="e">
        <f t="shared" si="4"/>
        <v>#NAME?</v>
      </c>
      <c r="H50" s="33" t="e">
        <f t="shared" si="5"/>
        <v>#NAME?</v>
      </c>
      <c r="I50" s="63" t="e">
        <f t="shared" si="6"/>
        <v>#NAME?</v>
      </c>
      <c r="J50" s="64" t="e">
        <f t="shared" si="7"/>
        <v>#NAME?</v>
      </c>
      <c r="K50" s="33" t="e">
        <f>IF(SUM(DSKH!$F50:$I50)&gt;0,"PS","-")</f>
        <v>#NAME?</v>
      </c>
      <c r="L50" s="33" t="e">
        <f t="shared" si="8"/>
        <v>#NAME?</v>
      </c>
      <c r="M50" s="33" t="e">
        <f t="shared" si="9"/>
        <v>#NAME?</v>
      </c>
      <c r="N50" s="33" t="e">
        <f t="shared" si="10"/>
        <v>#NAME?</v>
      </c>
      <c r="O50" s="33" t="e">
        <f t="shared" si="11"/>
        <v>#NAME?</v>
      </c>
      <c r="P50" s="33" t="e">
        <f t="shared" si="12"/>
        <v>#NAME?</v>
      </c>
      <c r="Q50" s="33" t="e">
        <f t="shared" si="13"/>
        <v>#NAME?</v>
      </c>
      <c r="R50" s="33" t="e">
        <f t="shared" si="14"/>
        <v>#NAME?</v>
      </c>
      <c r="S50" s="33"/>
      <c r="T50" s="33"/>
      <c r="U50" s="33"/>
      <c r="V50" s="33"/>
      <c r="W50" s="33"/>
      <c r="X50" s="33"/>
      <c r="Y50" s="33"/>
      <c r="Z50" s="33"/>
      <c r="AA50" s="33"/>
      <c r="AB50" s="33"/>
      <c r="AC50" s="33"/>
      <c r="AD50" s="65"/>
      <c r="AE50" s="10"/>
    </row>
    <row r="51" spans="1:31" ht="12.75" hidden="1" customHeight="1" x14ac:dyDescent="0.2">
      <c r="A51" s="28">
        <f t="shared" si="2"/>
        <v>0</v>
      </c>
      <c r="B51" s="62"/>
      <c r="C51" s="30"/>
      <c r="D51" s="34"/>
      <c r="E51" s="30"/>
      <c r="F51" s="33" t="e">
        <f t="shared" si="3"/>
        <v>#NAME?</v>
      </c>
      <c r="G51" s="31" t="e">
        <f t="shared" si="4"/>
        <v>#NAME?</v>
      </c>
      <c r="H51" s="33" t="e">
        <f t="shared" si="5"/>
        <v>#NAME?</v>
      </c>
      <c r="I51" s="63" t="e">
        <f t="shared" si="6"/>
        <v>#NAME?</v>
      </c>
      <c r="J51" s="64" t="e">
        <f t="shared" si="7"/>
        <v>#NAME?</v>
      </c>
      <c r="K51" s="33" t="e">
        <f>IF(SUM(DSKH!$F51:$I51)&gt;0,"PS","-")</f>
        <v>#NAME?</v>
      </c>
      <c r="L51" s="33" t="e">
        <f t="shared" si="8"/>
        <v>#NAME?</v>
      </c>
      <c r="M51" s="33" t="e">
        <f t="shared" si="9"/>
        <v>#NAME?</v>
      </c>
      <c r="N51" s="33" t="e">
        <f t="shared" si="10"/>
        <v>#NAME?</v>
      </c>
      <c r="O51" s="33" t="e">
        <f t="shared" si="11"/>
        <v>#NAME?</v>
      </c>
      <c r="P51" s="33" t="e">
        <f t="shared" si="12"/>
        <v>#NAME?</v>
      </c>
      <c r="Q51" s="33" t="e">
        <f t="shared" si="13"/>
        <v>#NAME?</v>
      </c>
      <c r="R51" s="33" t="e">
        <f t="shared" si="14"/>
        <v>#NAME?</v>
      </c>
      <c r="S51" s="33"/>
      <c r="T51" s="33"/>
      <c r="U51" s="33"/>
      <c r="V51" s="33"/>
      <c r="W51" s="33"/>
      <c r="X51" s="33"/>
      <c r="Y51" s="33"/>
      <c r="Z51" s="33"/>
      <c r="AA51" s="33"/>
      <c r="AB51" s="33"/>
      <c r="AC51" s="33"/>
      <c r="AD51" s="65"/>
      <c r="AE51" s="10"/>
    </row>
    <row r="52" spans="1:31" ht="12.75" hidden="1" customHeight="1" x14ac:dyDescent="0.2">
      <c r="A52" s="28">
        <f t="shared" si="2"/>
        <v>0</v>
      </c>
      <c r="B52" s="62"/>
      <c r="C52" s="30"/>
      <c r="D52" s="34"/>
      <c r="E52" s="30"/>
      <c r="F52" s="33" t="e">
        <f t="shared" si="3"/>
        <v>#NAME?</v>
      </c>
      <c r="G52" s="31" t="e">
        <f t="shared" si="4"/>
        <v>#NAME?</v>
      </c>
      <c r="H52" s="33" t="e">
        <f t="shared" si="5"/>
        <v>#NAME?</v>
      </c>
      <c r="I52" s="63" t="e">
        <f t="shared" si="6"/>
        <v>#NAME?</v>
      </c>
      <c r="J52" s="64" t="e">
        <f t="shared" si="7"/>
        <v>#NAME?</v>
      </c>
      <c r="K52" s="33" t="e">
        <f>IF(SUM(DSKH!$F52:$I52)&gt;0,"PS","-")</f>
        <v>#NAME?</v>
      </c>
      <c r="L52" s="33" t="e">
        <f t="shared" si="8"/>
        <v>#NAME?</v>
      </c>
      <c r="M52" s="33" t="e">
        <f t="shared" si="9"/>
        <v>#NAME?</v>
      </c>
      <c r="N52" s="33" t="e">
        <f t="shared" si="10"/>
        <v>#NAME?</v>
      </c>
      <c r="O52" s="33" t="e">
        <f t="shared" si="11"/>
        <v>#NAME?</v>
      </c>
      <c r="P52" s="33" t="e">
        <f t="shared" si="12"/>
        <v>#NAME?</v>
      </c>
      <c r="Q52" s="33" t="e">
        <f t="shared" si="13"/>
        <v>#NAME?</v>
      </c>
      <c r="R52" s="33" t="e">
        <f t="shared" si="14"/>
        <v>#NAME?</v>
      </c>
      <c r="S52" s="33"/>
      <c r="T52" s="33"/>
      <c r="U52" s="33"/>
      <c r="V52" s="33"/>
      <c r="W52" s="33"/>
      <c r="X52" s="33"/>
      <c r="Y52" s="33"/>
      <c r="Z52" s="33"/>
      <c r="AA52" s="33"/>
      <c r="AB52" s="33"/>
      <c r="AC52" s="33"/>
      <c r="AD52" s="65"/>
      <c r="AE52" s="10"/>
    </row>
    <row r="53" spans="1:31" ht="12.75" hidden="1" customHeight="1" x14ac:dyDescent="0.2">
      <c r="A53" s="28">
        <f t="shared" si="2"/>
        <v>0</v>
      </c>
      <c r="B53" s="62"/>
      <c r="C53" s="30"/>
      <c r="D53" s="34"/>
      <c r="E53" s="30"/>
      <c r="F53" s="33" t="e">
        <f t="shared" si="3"/>
        <v>#NAME?</v>
      </c>
      <c r="G53" s="31" t="e">
        <f t="shared" si="4"/>
        <v>#NAME?</v>
      </c>
      <c r="H53" s="33" t="e">
        <f t="shared" si="5"/>
        <v>#NAME?</v>
      </c>
      <c r="I53" s="63" t="e">
        <f t="shared" si="6"/>
        <v>#NAME?</v>
      </c>
      <c r="J53" s="64" t="e">
        <f t="shared" si="7"/>
        <v>#NAME?</v>
      </c>
      <c r="K53" s="33" t="e">
        <f>IF(SUM(DSKH!$F53:$I53)&gt;0,"PS","-")</f>
        <v>#NAME?</v>
      </c>
      <c r="L53" s="33" t="e">
        <f t="shared" si="8"/>
        <v>#NAME?</v>
      </c>
      <c r="M53" s="33" t="e">
        <f t="shared" si="9"/>
        <v>#NAME?</v>
      </c>
      <c r="N53" s="33" t="e">
        <f t="shared" si="10"/>
        <v>#NAME?</v>
      </c>
      <c r="O53" s="33" t="e">
        <f t="shared" si="11"/>
        <v>#NAME?</v>
      </c>
      <c r="P53" s="33" t="e">
        <f t="shared" si="12"/>
        <v>#NAME?</v>
      </c>
      <c r="Q53" s="33" t="e">
        <f t="shared" si="13"/>
        <v>#NAME?</v>
      </c>
      <c r="R53" s="33" t="e">
        <f t="shared" si="14"/>
        <v>#NAME?</v>
      </c>
      <c r="S53" s="33"/>
      <c r="T53" s="33"/>
      <c r="U53" s="33"/>
      <c r="V53" s="33"/>
      <c r="W53" s="33"/>
      <c r="X53" s="33"/>
      <c r="Y53" s="33"/>
      <c r="Z53" s="33"/>
      <c r="AA53" s="33"/>
      <c r="AB53" s="33"/>
      <c r="AC53" s="33"/>
      <c r="AD53" s="65"/>
      <c r="AE53" s="10"/>
    </row>
    <row r="54" spans="1:31" ht="12.75" hidden="1" customHeight="1" x14ac:dyDescent="0.2">
      <c r="A54" s="28">
        <f t="shared" si="2"/>
        <v>0</v>
      </c>
      <c r="B54" s="62"/>
      <c r="C54" s="30"/>
      <c r="D54" s="34"/>
      <c r="E54" s="30"/>
      <c r="F54" s="33" t="e">
        <f t="shared" si="3"/>
        <v>#NAME?</v>
      </c>
      <c r="G54" s="31" t="e">
        <f t="shared" si="4"/>
        <v>#NAME?</v>
      </c>
      <c r="H54" s="33" t="e">
        <f t="shared" si="5"/>
        <v>#NAME?</v>
      </c>
      <c r="I54" s="63" t="e">
        <f t="shared" si="6"/>
        <v>#NAME?</v>
      </c>
      <c r="J54" s="64" t="e">
        <f t="shared" si="7"/>
        <v>#NAME?</v>
      </c>
      <c r="K54" s="33" t="e">
        <f>IF(SUM(DSKH!$F54:$I54)&gt;0,"PS","-")</f>
        <v>#NAME?</v>
      </c>
      <c r="L54" s="33" t="e">
        <f t="shared" si="8"/>
        <v>#NAME?</v>
      </c>
      <c r="M54" s="33" t="e">
        <f t="shared" si="9"/>
        <v>#NAME?</v>
      </c>
      <c r="N54" s="33" t="e">
        <f t="shared" si="10"/>
        <v>#NAME?</v>
      </c>
      <c r="O54" s="33" t="e">
        <f t="shared" si="11"/>
        <v>#NAME?</v>
      </c>
      <c r="P54" s="33" t="e">
        <f t="shared" si="12"/>
        <v>#NAME?</v>
      </c>
      <c r="Q54" s="33" t="e">
        <f t="shared" si="13"/>
        <v>#NAME?</v>
      </c>
      <c r="R54" s="33" t="e">
        <f t="shared" si="14"/>
        <v>#NAME?</v>
      </c>
      <c r="S54" s="33"/>
      <c r="T54" s="33"/>
      <c r="U54" s="33"/>
      <c r="V54" s="33"/>
      <c r="W54" s="33"/>
      <c r="X54" s="33"/>
      <c r="Y54" s="33"/>
      <c r="Z54" s="33"/>
      <c r="AA54" s="33"/>
      <c r="AB54" s="33"/>
      <c r="AC54" s="33"/>
      <c r="AD54" s="65"/>
      <c r="AE54" s="10"/>
    </row>
    <row r="55" spans="1:31" ht="12.75" hidden="1" customHeight="1" x14ac:dyDescent="0.2">
      <c r="A55" s="28">
        <f t="shared" si="2"/>
        <v>0</v>
      </c>
      <c r="B55" s="62"/>
      <c r="C55" s="30"/>
      <c r="D55" s="34"/>
      <c r="E55" s="30"/>
      <c r="F55" s="33" t="e">
        <f t="shared" si="3"/>
        <v>#NAME?</v>
      </c>
      <c r="G55" s="31" t="e">
        <f t="shared" si="4"/>
        <v>#NAME?</v>
      </c>
      <c r="H55" s="33" t="e">
        <f t="shared" si="5"/>
        <v>#NAME?</v>
      </c>
      <c r="I55" s="63" t="e">
        <f t="shared" si="6"/>
        <v>#NAME?</v>
      </c>
      <c r="J55" s="64" t="e">
        <f t="shared" si="7"/>
        <v>#NAME?</v>
      </c>
      <c r="K55" s="33" t="e">
        <f>IF(SUM(DSKH!$F55:$I55)&gt;0,"PS","-")</f>
        <v>#NAME?</v>
      </c>
      <c r="L55" s="33" t="e">
        <f t="shared" si="8"/>
        <v>#NAME?</v>
      </c>
      <c r="M55" s="33" t="e">
        <f t="shared" si="9"/>
        <v>#NAME?</v>
      </c>
      <c r="N55" s="33" t="e">
        <f t="shared" si="10"/>
        <v>#NAME?</v>
      </c>
      <c r="O55" s="33" t="e">
        <f t="shared" si="11"/>
        <v>#NAME?</v>
      </c>
      <c r="P55" s="33" t="e">
        <f t="shared" si="12"/>
        <v>#NAME?</v>
      </c>
      <c r="Q55" s="33" t="e">
        <f t="shared" si="13"/>
        <v>#NAME?</v>
      </c>
      <c r="R55" s="33" t="e">
        <f t="shared" si="14"/>
        <v>#NAME?</v>
      </c>
      <c r="S55" s="33"/>
      <c r="T55" s="33"/>
      <c r="U55" s="33"/>
      <c r="V55" s="33"/>
      <c r="W55" s="33"/>
      <c r="X55" s="33"/>
      <c r="Y55" s="33"/>
      <c r="Z55" s="33"/>
      <c r="AA55" s="33"/>
      <c r="AB55" s="33"/>
      <c r="AC55" s="33"/>
      <c r="AD55" s="65"/>
      <c r="AE55" s="10"/>
    </row>
    <row r="56" spans="1:31" ht="12.75" hidden="1" customHeight="1" x14ac:dyDescent="0.2">
      <c r="A56" s="28">
        <f t="shared" si="2"/>
        <v>0</v>
      </c>
      <c r="B56" s="62"/>
      <c r="C56" s="30"/>
      <c r="D56" s="34"/>
      <c r="E56" s="30"/>
      <c r="F56" s="33" t="e">
        <f t="shared" si="3"/>
        <v>#NAME?</v>
      </c>
      <c r="G56" s="31" t="e">
        <f t="shared" si="4"/>
        <v>#NAME?</v>
      </c>
      <c r="H56" s="33" t="e">
        <f t="shared" si="5"/>
        <v>#NAME?</v>
      </c>
      <c r="I56" s="63" t="e">
        <f t="shared" si="6"/>
        <v>#NAME?</v>
      </c>
      <c r="J56" s="64" t="e">
        <f t="shared" si="7"/>
        <v>#NAME?</v>
      </c>
      <c r="K56" s="33" t="e">
        <f>IF(SUM(DSKH!$F56:$I56)&gt;0,"PS","-")</f>
        <v>#NAME?</v>
      </c>
      <c r="L56" s="33" t="e">
        <f t="shared" si="8"/>
        <v>#NAME?</v>
      </c>
      <c r="M56" s="33" t="e">
        <f t="shared" si="9"/>
        <v>#NAME?</v>
      </c>
      <c r="N56" s="33" t="e">
        <f t="shared" si="10"/>
        <v>#NAME?</v>
      </c>
      <c r="O56" s="33" t="e">
        <f t="shared" si="11"/>
        <v>#NAME?</v>
      </c>
      <c r="P56" s="33" t="e">
        <f t="shared" si="12"/>
        <v>#NAME?</v>
      </c>
      <c r="Q56" s="33" t="e">
        <f t="shared" si="13"/>
        <v>#NAME?</v>
      </c>
      <c r="R56" s="33" t="e">
        <f t="shared" si="14"/>
        <v>#NAME?</v>
      </c>
      <c r="S56" s="33"/>
      <c r="T56" s="33"/>
      <c r="U56" s="33"/>
      <c r="V56" s="33"/>
      <c r="W56" s="33"/>
      <c r="X56" s="33"/>
      <c r="Y56" s="33"/>
      <c r="Z56" s="33"/>
      <c r="AA56" s="33"/>
      <c r="AB56" s="33"/>
      <c r="AC56" s="33"/>
      <c r="AD56" s="65"/>
      <c r="AE56" s="10"/>
    </row>
    <row r="57" spans="1:31" ht="12.75" hidden="1" customHeight="1" x14ac:dyDescent="0.2">
      <c r="A57" s="28">
        <f t="shared" si="2"/>
        <v>0</v>
      </c>
      <c r="B57" s="62"/>
      <c r="C57" s="30"/>
      <c r="D57" s="34"/>
      <c r="E57" s="30"/>
      <c r="F57" s="33" t="e">
        <f t="shared" si="3"/>
        <v>#NAME?</v>
      </c>
      <c r="G57" s="31" t="e">
        <f t="shared" si="4"/>
        <v>#NAME?</v>
      </c>
      <c r="H57" s="33" t="e">
        <f t="shared" si="5"/>
        <v>#NAME?</v>
      </c>
      <c r="I57" s="63" t="e">
        <f t="shared" si="6"/>
        <v>#NAME?</v>
      </c>
      <c r="J57" s="64" t="e">
        <f t="shared" si="7"/>
        <v>#NAME?</v>
      </c>
      <c r="K57" s="33" t="e">
        <f>IF(SUM(DSKH!$F57:$I57)&gt;0,"PS","-")</f>
        <v>#NAME?</v>
      </c>
      <c r="L57" s="33" t="e">
        <f t="shared" si="8"/>
        <v>#NAME?</v>
      </c>
      <c r="M57" s="33" t="e">
        <f t="shared" si="9"/>
        <v>#NAME?</v>
      </c>
      <c r="N57" s="33" t="e">
        <f t="shared" si="10"/>
        <v>#NAME?</v>
      </c>
      <c r="O57" s="33" t="e">
        <f t="shared" si="11"/>
        <v>#NAME?</v>
      </c>
      <c r="P57" s="33" t="e">
        <f t="shared" si="12"/>
        <v>#NAME?</v>
      </c>
      <c r="Q57" s="33" t="e">
        <f t="shared" si="13"/>
        <v>#NAME?</v>
      </c>
      <c r="R57" s="33" t="e">
        <f t="shared" si="14"/>
        <v>#NAME?</v>
      </c>
      <c r="S57" s="33"/>
      <c r="T57" s="33"/>
      <c r="U57" s="33"/>
      <c r="V57" s="33"/>
      <c r="W57" s="33"/>
      <c r="X57" s="33"/>
      <c r="Y57" s="33"/>
      <c r="Z57" s="33"/>
      <c r="AA57" s="33"/>
      <c r="AB57" s="33"/>
      <c r="AC57" s="33"/>
      <c r="AD57" s="65"/>
      <c r="AE57" s="10"/>
    </row>
    <row r="58" spans="1:31" ht="12.75" hidden="1" customHeight="1" x14ac:dyDescent="0.2">
      <c r="A58" s="28">
        <f t="shared" si="2"/>
        <v>0</v>
      </c>
      <c r="B58" s="62"/>
      <c r="C58" s="30"/>
      <c r="D58" s="34"/>
      <c r="E58" s="30"/>
      <c r="F58" s="33" t="e">
        <f t="shared" si="3"/>
        <v>#NAME?</v>
      </c>
      <c r="G58" s="31" t="e">
        <f t="shared" si="4"/>
        <v>#NAME?</v>
      </c>
      <c r="H58" s="33" t="e">
        <f t="shared" si="5"/>
        <v>#NAME?</v>
      </c>
      <c r="I58" s="63" t="e">
        <f t="shared" si="6"/>
        <v>#NAME?</v>
      </c>
      <c r="J58" s="64" t="e">
        <f t="shared" si="7"/>
        <v>#NAME?</v>
      </c>
      <c r="K58" s="33" t="e">
        <f>IF(SUM(DSKH!$F58:$I58)&gt;0,"PS","-")</f>
        <v>#NAME?</v>
      </c>
      <c r="L58" s="33" t="e">
        <f t="shared" si="8"/>
        <v>#NAME?</v>
      </c>
      <c r="M58" s="33" t="e">
        <f t="shared" si="9"/>
        <v>#NAME?</v>
      </c>
      <c r="N58" s="33" t="e">
        <f t="shared" si="10"/>
        <v>#NAME?</v>
      </c>
      <c r="O58" s="33" t="e">
        <f t="shared" si="11"/>
        <v>#NAME?</v>
      </c>
      <c r="P58" s="33" t="e">
        <f t="shared" si="12"/>
        <v>#NAME?</v>
      </c>
      <c r="Q58" s="33" t="e">
        <f t="shared" si="13"/>
        <v>#NAME?</v>
      </c>
      <c r="R58" s="33" t="e">
        <f t="shared" si="14"/>
        <v>#NAME?</v>
      </c>
      <c r="S58" s="33"/>
      <c r="T58" s="33"/>
      <c r="U58" s="33"/>
      <c r="V58" s="33"/>
      <c r="W58" s="33"/>
      <c r="X58" s="33"/>
      <c r="Y58" s="33"/>
      <c r="Z58" s="33"/>
      <c r="AA58" s="33"/>
      <c r="AB58" s="33"/>
      <c r="AC58" s="33"/>
      <c r="AD58" s="65"/>
      <c r="AE58" s="10"/>
    </row>
    <row r="59" spans="1:31" ht="12.75" hidden="1" customHeight="1" x14ac:dyDescent="0.2">
      <c r="A59" s="28">
        <f t="shared" si="2"/>
        <v>0</v>
      </c>
      <c r="B59" s="62"/>
      <c r="C59" s="30"/>
      <c r="D59" s="34"/>
      <c r="E59" s="30"/>
      <c r="F59" s="33" t="e">
        <f t="shared" si="3"/>
        <v>#NAME?</v>
      </c>
      <c r="G59" s="31" t="e">
        <f t="shared" si="4"/>
        <v>#NAME?</v>
      </c>
      <c r="H59" s="33" t="e">
        <f t="shared" si="5"/>
        <v>#NAME?</v>
      </c>
      <c r="I59" s="63" t="e">
        <f t="shared" si="6"/>
        <v>#NAME?</v>
      </c>
      <c r="J59" s="64" t="e">
        <f t="shared" si="7"/>
        <v>#NAME?</v>
      </c>
      <c r="K59" s="33" t="e">
        <f>IF(SUM(DSKH!$F59:$I59)&gt;0,"PS","-")</f>
        <v>#NAME?</v>
      </c>
      <c r="L59" s="33" t="e">
        <f t="shared" si="8"/>
        <v>#NAME?</v>
      </c>
      <c r="M59" s="33" t="e">
        <f t="shared" si="9"/>
        <v>#NAME?</v>
      </c>
      <c r="N59" s="33" t="e">
        <f t="shared" si="10"/>
        <v>#NAME?</v>
      </c>
      <c r="O59" s="33" t="e">
        <f t="shared" si="11"/>
        <v>#NAME?</v>
      </c>
      <c r="P59" s="33" t="e">
        <f t="shared" si="12"/>
        <v>#NAME?</v>
      </c>
      <c r="Q59" s="33" t="e">
        <f t="shared" si="13"/>
        <v>#NAME?</v>
      </c>
      <c r="R59" s="33" t="e">
        <f t="shared" si="14"/>
        <v>#NAME?</v>
      </c>
      <c r="S59" s="33"/>
      <c r="T59" s="33"/>
      <c r="U59" s="33"/>
      <c r="V59" s="33"/>
      <c r="W59" s="33"/>
      <c r="X59" s="33"/>
      <c r="Y59" s="33"/>
      <c r="Z59" s="33"/>
      <c r="AA59" s="33"/>
      <c r="AB59" s="33"/>
      <c r="AC59" s="33"/>
      <c r="AD59" s="65"/>
      <c r="AE59" s="10"/>
    </row>
    <row r="60" spans="1:31" ht="12.75" hidden="1" customHeight="1" x14ac:dyDescent="0.2">
      <c r="A60" s="28">
        <f t="shared" si="2"/>
        <v>0</v>
      </c>
      <c r="B60" s="62"/>
      <c r="C60" s="30"/>
      <c r="D60" s="34"/>
      <c r="E60" s="30"/>
      <c r="F60" s="33" t="e">
        <f t="shared" si="3"/>
        <v>#NAME?</v>
      </c>
      <c r="G60" s="31" t="e">
        <f t="shared" si="4"/>
        <v>#NAME?</v>
      </c>
      <c r="H60" s="33" t="e">
        <f t="shared" si="5"/>
        <v>#NAME?</v>
      </c>
      <c r="I60" s="63" t="e">
        <f t="shared" si="6"/>
        <v>#NAME?</v>
      </c>
      <c r="J60" s="64" t="e">
        <f t="shared" si="7"/>
        <v>#NAME?</v>
      </c>
      <c r="K60" s="33" t="e">
        <f>IF(SUM(DSKH!$F60:$I60)&gt;0,"PS","-")</f>
        <v>#NAME?</v>
      </c>
      <c r="L60" s="33" t="e">
        <f t="shared" si="8"/>
        <v>#NAME?</v>
      </c>
      <c r="M60" s="33" t="e">
        <f t="shared" si="9"/>
        <v>#NAME?</v>
      </c>
      <c r="N60" s="33" t="e">
        <f t="shared" si="10"/>
        <v>#NAME?</v>
      </c>
      <c r="O60" s="33" t="e">
        <f t="shared" si="11"/>
        <v>#NAME?</v>
      </c>
      <c r="P60" s="33" t="e">
        <f t="shared" si="12"/>
        <v>#NAME?</v>
      </c>
      <c r="Q60" s="33" t="e">
        <f t="shared" si="13"/>
        <v>#NAME?</v>
      </c>
      <c r="R60" s="33" t="e">
        <f t="shared" si="14"/>
        <v>#NAME?</v>
      </c>
      <c r="S60" s="33"/>
      <c r="T60" s="33"/>
      <c r="U60" s="33"/>
      <c r="V60" s="33"/>
      <c r="W60" s="33"/>
      <c r="X60" s="33"/>
      <c r="Y60" s="33"/>
      <c r="Z60" s="33"/>
      <c r="AA60" s="33"/>
      <c r="AB60" s="33"/>
      <c r="AC60" s="33"/>
      <c r="AD60" s="65"/>
      <c r="AE60" s="10"/>
    </row>
    <row r="61" spans="1:31" ht="12.75" hidden="1" customHeight="1" x14ac:dyDescent="0.2">
      <c r="A61" s="28">
        <f t="shared" si="2"/>
        <v>0</v>
      </c>
      <c r="B61" s="62"/>
      <c r="C61" s="30"/>
      <c r="D61" s="34"/>
      <c r="E61" s="30"/>
      <c r="F61" s="33" t="e">
        <f t="shared" si="3"/>
        <v>#NAME?</v>
      </c>
      <c r="G61" s="31" t="e">
        <f t="shared" si="4"/>
        <v>#NAME?</v>
      </c>
      <c r="H61" s="33" t="e">
        <f t="shared" si="5"/>
        <v>#NAME?</v>
      </c>
      <c r="I61" s="63" t="e">
        <f t="shared" si="6"/>
        <v>#NAME?</v>
      </c>
      <c r="J61" s="64" t="e">
        <f t="shared" si="7"/>
        <v>#NAME?</v>
      </c>
      <c r="K61" s="33" t="e">
        <f>IF(SUM(DSKH!$F61:$I61)&gt;0,"PS","-")</f>
        <v>#NAME?</v>
      </c>
      <c r="L61" s="33" t="e">
        <f t="shared" si="8"/>
        <v>#NAME?</v>
      </c>
      <c r="M61" s="33" t="e">
        <f t="shared" si="9"/>
        <v>#NAME?</v>
      </c>
      <c r="N61" s="33" t="e">
        <f t="shared" si="10"/>
        <v>#NAME?</v>
      </c>
      <c r="O61" s="33" t="e">
        <f t="shared" si="11"/>
        <v>#NAME?</v>
      </c>
      <c r="P61" s="33" t="e">
        <f t="shared" si="12"/>
        <v>#NAME?</v>
      </c>
      <c r="Q61" s="33" t="e">
        <f t="shared" si="13"/>
        <v>#NAME?</v>
      </c>
      <c r="R61" s="33" t="e">
        <f t="shared" si="14"/>
        <v>#NAME?</v>
      </c>
      <c r="S61" s="33"/>
      <c r="T61" s="33"/>
      <c r="U61" s="33"/>
      <c r="V61" s="33"/>
      <c r="W61" s="33"/>
      <c r="X61" s="33"/>
      <c r="Y61" s="33"/>
      <c r="Z61" s="33"/>
      <c r="AA61" s="33"/>
      <c r="AB61" s="33"/>
      <c r="AC61" s="33"/>
      <c r="AD61" s="65"/>
      <c r="AE61" s="10"/>
    </row>
    <row r="62" spans="1:31" ht="12.75" hidden="1" customHeight="1" x14ac:dyDescent="0.2">
      <c r="A62" s="28">
        <f t="shared" si="2"/>
        <v>0</v>
      </c>
      <c r="B62" s="62"/>
      <c r="C62" s="30"/>
      <c r="D62" s="34"/>
      <c r="E62" s="30"/>
      <c r="F62" s="33" t="e">
        <f t="shared" si="3"/>
        <v>#NAME?</v>
      </c>
      <c r="G62" s="31" t="e">
        <f t="shared" si="4"/>
        <v>#NAME?</v>
      </c>
      <c r="H62" s="33" t="e">
        <f t="shared" si="5"/>
        <v>#NAME?</v>
      </c>
      <c r="I62" s="63" t="e">
        <f t="shared" si="6"/>
        <v>#NAME?</v>
      </c>
      <c r="J62" s="64" t="e">
        <f t="shared" si="7"/>
        <v>#NAME?</v>
      </c>
      <c r="K62" s="33" t="e">
        <f>IF(SUM(DSKH!$F62:$I62)&gt;0,"PS","-")</f>
        <v>#NAME?</v>
      </c>
      <c r="L62" s="33" t="e">
        <f t="shared" si="8"/>
        <v>#NAME?</v>
      </c>
      <c r="M62" s="33" t="e">
        <f t="shared" si="9"/>
        <v>#NAME?</v>
      </c>
      <c r="N62" s="33" t="e">
        <f t="shared" si="10"/>
        <v>#NAME?</v>
      </c>
      <c r="O62" s="33" t="e">
        <f t="shared" si="11"/>
        <v>#NAME?</v>
      </c>
      <c r="P62" s="33" t="e">
        <f t="shared" si="12"/>
        <v>#NAME?</v>
      </c>
      <c r="Q62" s="33" t="e">
        <f t="shared" si="13"/>
        <v>#NAME?</v>
      </c>
      <c r="R62" s="33" t="e">
        <f t="shared" si="14"/>
        <v>#NAME?</v>
      </c>
      <c r="S62" s="33"/>
      <c r="T62" s="33"/>
      <c r="U62" s="33"/>
      <c r="V62" s="33"/>
      <c r="W62" s="33"/>
      <c r="X62" s="33"/>
      <c r="Y62" s="33"/>
      <c r="Z62" s="33"/>
      <c r="AA62" s="33"/>
      <c r="AB62" s="33"/>
      <c r="AC62" s="33"/>
      <c r="AD62" s="65"/>
      <c r="AE62" s="10"/>
    </row>
    <row r="63" spans="1:31" ht="12.75" hidden="1" customHeight="1" x14ac:dyDescent="0.2">
      <c r="A63" s="28">
        <f t="shared" si="2"/>
        <v>0</v>
      </c>
      <c r="B63" s="62"/>
      <c r="C63" s="30"/>
      <c r="D63" s="34"/>
      <c r="E63" s="30"/>
      <c r="F63" s="33" t="e">
        <f t="shared" si="3"/>
        <v>#NAME?</v>
      </c>
      <c r="G63" s="31" t="e">
        <f t="shared" si="4"/>
        <v>#NAME?</v>
      </c>
      <c r="H63" s="33" t="e">
        <f t="shared" si="5"/>
        <v>#NAME?</v>
      </c>
      <c r="I63" s="63" t="e">
        <f t="shared" si="6"/>
        <v>#NAME?</v>
      </c>
      <c r="J63" s="64" t="e">
        <f t="shared" si="7"/>
        <v>#NAME?</v>
      </c>
      <c r="K63" s="33" t="e">
        <f>IF(SUM(DSKH!$F63:$I63)&gt;0,"PS","-")</f>
        <v>#NAME?</v>
      </c>
      <c r="L63" s="33" t="e">
        <f t="shared" si="8"/>
        <v>#NAME?</v>
      </c>
      <c r="M63" s="33" t="e">
        <f t="shared" si="9"/>
        <v>#NAME?</v>
      </c>
      <c r="N63" s="33" t="e">
        <f t="shared" si="10"/>
        <v>#NAME?</v>
      </c>
      <c r="O63" s="33" t="e">
        <f t="shared" si="11"/>
        <v>#NAME?</v>
      </c>
      <c r="P63" s="33" t="e">
        <f t="shared" si="12"/>
        <v>#NAME?</v>
      </c>
      <c r="Q63" s="33" t="e">
        <f t="shared" si="13"/>
        <v>#NAME?</v>
      </c>
      <c r="R63" s="33" t="e">
        <f t="shared" si="14"/>
        <v>#NAME?</v>
      </c>
      <c r="S63" s="33"/>
      <c r="T63" s="33"/>
      <c r="U63" s="33"/>
      <c r="V63" s="33"/>
      <c r="W63" s="33"/>
      <c r="X63" s="33"/>
      <c r="Y63" s="33"/>
      <c r="Z63" s="33"/>
      <c r="AA63" s="33"/>
      <c r="AB63" s="33"/>
      <c r="AC63" s="33"/>
      <c r="AD63" s="65"/>
      <c r="AE63" s="10"/>
    </row>
    <row r="64" spans="1:31" ht="12.75" hidden="1" customHeight="1" x14ac:dyDescent="0.2">
      <c r="A64" s="28">
        <f t="shared" si="2"/>
        <v>0</v>
      </c>
      <c r="B64" s="62"/>
      <c r="C64" s="30"/>
      <c r="D64" s="34"/>
      <c r="E64" s="30"/>
      <c r="F64" s="33" t="e">
        <f t="shared" si="3"/>
        <v>#NAME?</v>
      </c>
      <c r="G64" s="31" t="e">
        <f t="shared" si="4"/>
        <v>#NAME?</v>
      </c>
      <c r="H64" s="33" t="e">
        <f t="shared" si="5"/>
        <v>#NAME?</v>
      </c>
      <c r="I64" s="63" t="e">
        <f t="shared" si="6"/>
        <v>#NAME?</v>
      </c>
      <c r="J64" s="64" t="e">
        <f t="shared" si="7"/>
        <v>#NAME?</v>
      </c>
      <c r="K64" s="33" t="e">
        <f>IF(SUM(DSKH!$F64:$I64)&gt;0,"PS","-")</f>
        <v>#NAME?</v>
      </c>
      <c r="L64" s="33" t="e">
        <f t="shared" si="8"/>
        <v>#NAME?</v>
      </c>
      <c r="M64" s="33" t="e">
        <f t="shared" si="9"/>
        <v>#NAME?</v>
      </c>
      <c r="N64" s="33" t="e">
        <f t="shared" si="10"/>
        <v>#NAME?</v>
      </c>
      <c r="O64" s="33" t="e">
        <f t="shared" si="11"/>
        <v>#NAME?</v>
      </c>
      <c r="P64" s="33" t="e">
        <f t="shared" si="12"/>
        <v>#NAME?</v>
      </c>
      <c r="Q64" s="33" t="e">
        <f t="shared" si="13"/>
        <v>#NAME?</v>
      </c>
      <c r="R64" s="33" t="e">
        <f t="shared" si="14"/>
        <v>#NAME?</v>
      </c>
      <c r="S64" s="33"/>
      <c r="T64" s="33"/>
      <c r="U64" s="33"/>
      <c r="V64" s="33"/>
      <c r="W64" s="33"/>
      <c r="X64" s="33"/>
      <c r="Y64" s="33"/>
      <c r="Z64" s="33"/>
      <c r="AA64" s="33"/>
      <c r="AB64" s="33"/>
      <c r="AC64" s="33"/>
      <c r="AD64" s="65"/>
      <c r="AE64" s="10"/>
    </row>
    <row r="65" spans="1:31" ht="12.75" hidden="1" customHeight="1" x14ac:dyDescent="0.2">
      <c r="A65" s="28">
        <f t="shared" si="2"/>
        <v>0</v>
      </c>
      <c r="B65" s="62"/>
      <c r="C65" s="30"/>
      <c r="D65" s="34"/>
      <c r="E65" s="30"/>
      <c r="F65" s="33" t="e">
        <f t="shared" si="3"/>
        <v>#NAME?</v>
      </c>
      <c r="G65" s="31" t="e">
        <f t="shared" si="4"/>
        <v>#NAME?</v>
      </c>
      <c r="H65" s="33" t="e">
        <f t="shared" si="5"/>
        <v>#NAME?</v>
      </c>
      <c r="I65" s="63" t="e">
        <f t="shared" si="6"/>
        <v>#NAME?</v>
      </c>
      <c r="J65" s="64" t="e">
        <f t="shared" si="7"/>
        <v>#NAME?</v>
      </c>
      <c r="K65" s="33" t="e">
        <f>IF(SUM(DSKH!$F65:$I65)&gt;0,"PS","-")</f>
        <v>#NAME?</v>
      </c>
      <c r="L65" s="33" t="e">
        <f t="shared" si="8"/>
        <v>#NAME?</v>
      </c>
      <c r="M65" s="33" t="e">
        <f t="shared" si="9"/>
        <v>#NAME?</v>
      </c>
      <c r="N65" s="33" t="e">
        <f t="shared" si="10"/>
        <v>#NAME?</v>
      </c>
      <c r="O65" s="33" t="e">
        <f t="shared" si="11"/>
        <v>#NAME?</v>
      </c>
      <c r="P65" s="33" t="e">
        <f t="shared" si="12"/>
        <v>#NAME?</v>
      </c>
      <c r="Q65" s="33" t="e">
        <f t="shared" si="13"/>
        <v>#NAME?</v>
      </c>
      <c r="R65" s="33" t="e">
        <f t="shared" si="14"/>
        <v>#NAME?</v>
      </c>
      <c r="S65" s="33"/>
      <c r="T65" s="33"/>
      <c r="U65" s="33"/>
      <c r="V65" s="33"/>
      <c r="W65" s="33"/>
      <c r="X65" s="33"/>
      <c r="Y65" s="33"/>
      <c r="Z65" s="33"/>
      <c r="AA65" s="33"/>
      <c r="AB65" s="33"/>
      <c r="AC65" s="33"/>
      <c r="AD65" s="65"/>
      <c r="AE65" s="10"/>
    </row>
    <row r="66" spans="1:31" ht="12.75" hidden="1" customHeight="1" x14ac:dyDescent="0.2">
      <c r="A66" s="28">
        <f t="shared" si="2"/>
        <v>0</v>
      </c>
      <c r="B66" s="62"/>
      <c r="C66" s="30"/>
      <c r="D66" s="34"/>
      <c r="E66" s="30"/>
      <c r="F66" s="33" t="e">
        <f t="shared" si="3"/>
        <v>#NAME?</v>
      </c>
      <c r="G66" s="31" t="e">
        <f t="shared" si="4"/>
        <v>#NAME?</v>
      </c>
      <c r="H66" s="33" t="e">
        <f t="shared" si="5"/>
        <v>#NAME?</v>
      </c>
      <c r="I66" s="63" t="e">
        <f t="shared" si="6"/>
        <v>#NAME?</v>
      </c>
      <c r="J66" s="64" t="e">
        <f t="shared" si="7"/>
        <v>#NAME?</v>
      </c>
      <c r="K66" s="33" t="e">
        <f>IF(SUM(DSKH!$F66:$I66)&gt;0,"PS","-")</f>
        <v>#NAME?</v>
      </c>
      <c r="L66" s="33" t="e">
        <f t="shared" si="8"/>
        <v>#NAME?</v>
      </c>
      <c r="M66" s="33" t="e">
        <f t="shared" si="9"/>
        <v>#NAME?</v>
      </c>
      <c r="N66" s="33" t="e">
        <f t="shared" si="10"/>
        <v>#NAME?</v>
      </c>
      <c r="O66" s="33" t="e">
        <f t="shared" si="11"/>
        <v>#NAME?</v>
      </c>
      <c r="P66" s="33" t="e">
        <f t="shared" si="12"/>
        <v>#NAME?</v>
      </c>
      <c r="Q66" s="33" t="e">
        <f t="shared" si="13"/>
        <v>#NAME?</v>
      </c>
      <c r="R66" s="33" t="e">
        <f t="shared" si="14"/>
        <v>#NAME?</v>
      </c>
      <c r="S66" s="33"/>
      <c r="T66" s="33"/>
      <c r="U66" s="33"/>
      <c r="V66" s="33"/>
      <c r="W66" s="33"/>
      <c r="X66" s="33"/>
      <c r="Y66" s="33"/>
      <c r="Z66" s="33"/>
      <c r="AA66" s="33"/>
      <c r="AB66" s="33"/>
      <c r="AC66" s="33"/>
      <c r="AD66" s="65"/>
      <c r="AE66" s="10"/>
    </row>
    <row r="67" spans="1:31" ht="12.75" hidden="1" customHeight="1" x14ac:dyDescent="0.2">
      <c r="A67" s="28">
        <f t="shared" si="2"/>
        <v>0</v>
      </c>
      <c r="B67" s="62"/>
      <c r="C67" s="30"/>
      <c r="D67" s="34"/>
      <c r="E67" s="30"/>
      <c r="F67" s="33" t="e">
        <f t="shared" si="3"/>
        <v>#NAME?</v>
      </c>
      <c r="G67" s="31" t="e">
        <f t="shared" si="4"/>
        <v>#NAME?</v>
      </c>
      <c r="H67" s="33" t="e">
        <f t="shared" si="5"/>
        <v>#NAME?</v>
      </c>
      <c r="I67" s="63" t="e">
        <f t="shared" si="6"/>
        <v>#NAME?</v>
      </c>
      <c r="J67" s="64" t="e">
        <f t="shared" si="7"/>
        <v>#NAME?</v>
      </c>
      <c r="K67" s="33" t="e">
        <f>IF(SUM(DSKH!$F67:$I67)&gt;0,"PS","-")</f>
        <v>#NAME?</v>
      </c>
      <c r="L67" s="33" t="e">
        <f t="shared" si="8"/>
        <v>#NAME?</v>
      </c>
      <c r="M67" s="33" t="e">
        <f t="shared" si="9"/>
        <v>#NAME?</v>
      </c>
      <c r="N67" s="33" t="e">
        <f t="shared" si="10"/>
        <v>#NAME?</v>
      </c>
      <c r="O67" s="33" t="e">
        <f t="shared" si="11"/>
        <v>#NAME?</v>
      </c>
      <c r="P67" s="33" t="e">
        <f t="shared" si="12"/>
        <v>#NAME?</v>
      </c>
      <c r="Q67" s="33" t="e">
        <f t="shared" si="13"/>
        <v>#NAME?</v>
      </c>
      <c r="R67" s="33" t="e">
        <f t="shared" si="14"/>
        <v>#NAME?</v>
      </c>
      <c r="S67" s="33"/>
      <c r="T67" s="33"/>
      <c r="U67" s="33"/>
      <c r="V67" s="33"/>
      <c r="W67" s="33"/>
      <c r="X67" s="33"/>
      <c r="Y67" s="33"/>
      <c r="Z67" s="33"/>
      <c r="AA67" s="33"/>
      <c r="AB67" s="33"/>
      <c r="AC67" s="33"/>
      <c r="AD67" s="65"/>
      <c r="AE67" s="10"/>
    </row>
    <row r="68" spans="1:31" ht="12.75" hidden="1" customHeight="1" x14ac:dyDescent="0.2">
      <c r="A68" s="28">
        <f t="shared" si="2"/>
        <v>0</v>
      </c>
      <c r="B68" s="62"/>
      <c r="C68" s="30"/>
      <c r="D68" s="34"/>
      <c r="E68" s="30"/>
      <c r="F68" s="33" t="e">
        <f t="shared" si="3"/>
        <v>#NAME?</v>
      </c>
      <c r="G68" s="31" t="e">
        <f t="shared" si="4"/>
        <v>#NAME?</v>
      </c>
      <c r="H68" s="33" t="e">
        <f t="shared" si="5"/>
        <v>#NAME?</v>
      </c>
      <c r="I68" s="63" t="e">
        <f t="shared" si="6"/>
        <v>#NAME?</v>
      </c>
      <c r="J68" s="64" t="e">
        <f t="shared" si="7"/>
        <v>#NAME?</v>
      </c>
      <c r="K68" s="33" t="e">
        <f>IF(SUM(DSKH!$F68:$I68)&gt;0,"PS","-")</f>
        <v>#NAME?</v>
      </c>
      <c r="L68" s="33" t="e">
        <f t="shared" si="8"/>
        <v>#NAME?</v>
      </c>
      <c r="M68" s="33" t="e">
        <f t="shared" si="9"/>
        <v>#NAME?</v>
      </c>
      <c r="N68" s="33" t="e">
        <f t="shared" si="10"/>
        <v>#NAME?</v>
      </c>
      <c r="O68" s="33" t="e">
        <f t="shared" si="11"/>
        <v>#NAME?</v>
      </c>
      <c r="P68" s="33" t="e">
        <f t="shared" si="12"/>
        <v>#NAME?</v>
      </c>
      <c r="Q68" s="33" t="e">
        <f t="shared" si="13"/>
        <v>#NAME?</v>
      </c>
      <c r="R68" s="33" t="e">
        <f t="shared" si="14"/>
        <v>#NAME?</v>
      </c>
      <c r="S68" s="33"/>
      <c r="T68" s="33"/>
      <c r="U68" s="33"/>
      <c r="V68" s="33"/>
      <c r="W68" s="33"/>
      <c r="X68" s="33"/>
      <c r="Y68" s="33"/>
      <c r="Z68" s="33"/>
      <c r="AA68" s="33"/>
      <c r="AB68" s="33"/>
      <c r="AC68" s="33"/>
      <c r="AD68" s="65"/>
      <c r="AE68" s="10"/>
    </row>
    <row r="69" spans="1:31" ht="12.75" hidden="1" customHeight="1" x14ac:dyDescent="0.2">
      <c r="A69" s="28">
        <f t="shared" si="2"/>
        <v>0</v>
      </c>
      <c r="B69" s="62"/>
      <c r="C69" s="30"/>
      <c r="D69" s="34"/>
      <c r="E69" s="30"/>
      <c r="F69" s="33" t="e">
        <f t="shared" si="3"/>
        <v>#NAME?</v>
      </c>
      <c r="G69" s="31" t="e">
        <f t="shared" si="4"/>
        <v>#NAME?</v>
      </c>
      <c r="H69" s="33" t="e">
        <f t="shared" si="5"/>
        <v>#NAME?</v>
      </c>
      <c r="I69" s="63" t="e">
        <f t="shared" si="6"/>
        <v>#NAME?</v>
      </c>
      <c r="J69" s="64" t="e">
        <f t="shared" si="7"/>
        <v>#NAME?</v>
      </c>
      <c r="K69" s="33" t="e">
        <f>IF(SUM(DSKH!$F69:$I69)&gt;0,"PS","-")</f>
        <v>#NAME?</v>
      </c>
      <c r="L69" s="33" t="e">
        <f t="shared" si="8"/>
        <v>#NAME?</v>
      </c>
      <c r="M69" s="33" t="e">
        <f t="shared" si="9"/>
        <v>#NAME?</v>
      </c>
      <c r="N69" s="33" t="e">
        <f t="shared" si="10"/>
        <v>#NAME?</v>
      </c>
      <c r="O69" s="33" t="e">
        <f t="shared" si="11"/>
        <v>#NAME?</v>
      </c>
      <c r="P69" s="33" t="e">
        <f t="shared" si="12"/>
        <v>#NAME?</v>
      </c>
      <c r="Q69" s="33" t="e">
        <f t="shared" si="13"/>
        <v>#NAME?</v>
      </c>
      <c r="R69" s="33" t="e">
        <f t="shared" si="14"/>
        <v>#NAME?</v>
      </c>
      <c r="S69" s="33"/>
      <c r="T69" s="33"/>
      <c r="U69" s="33"/>
      <c r="V69" s="33"/>
      <c r="W69" s="33"/>
      <c r="X69" s="33"/>
      <c r="Y69" s="33"/>
      <c r="Z69" s="33"/>
      <c r="AA69" s="33"/>
      <c r="AB69" s="33"/>
      <c r="AC69" s="33"/>
      <c r="AD69" s="65"/>
      <c r="AE69" s="10"/>
    </row>
    <row r="70" spans="1:31" ht="12.75" hidden="1" customHeight="1" x14ac:dyDescent="0.2">
      <c r="A70" s="28">
        <f t="shared" si="2"/>
        <v>0</v>
      </c>
      <c r="B70" s="62"/>
      <c r="C70" s="30"/>
      <c r="D70" s="34"/>
      <c r="E70" s="30"/>
      <c r="F70" s="33" t="e">
        <f t="shared" si="3"/>
        <v>#NAME?</v>
      </c>
      <c r="G70" s="31" t="e">
        <f t="shared" si="4"/>
        <v>#NAME?</v>
      </c>
      <c r="H70" s="33" t="e">
        <f t="shared" si="5"/>
        <v>#NAME?</v>
      </c>
      <c r="I70" s="63" t="e">
        <f t="shared" si="6"/>
        <v>#NAME?</v>
      </c>
      <c r="J70" s="64" t="e">
        <f t="shared" si="7"/>
        <v>#NAME?</v>
      </c>
      <c r="K70" s="33" t="e">
        <f>IF(SUM(DSKH!$F70:$I70)&gt;0,"PS","-")</f>
        <v>#NAME?</v>
      </c>
      <c r="L70" s="33" t="e">
        <f t="shared" si="8"/>
        <v>#NAME?</v>
      </c>
      <c r="M70" s="33" t="e">
        <f t="shared" si="9"/>
        <v>#NAME?</v>
      </c>
      <c r="N70" s="33" t="e">
        <f t="shared" si="10"/>
        <v>#NAME?</v>
      </c>
      <c r="O70" s="33" t="e">
        <f t="shared" si="11"/>
        <v>#NAME?</v>
      </c>
      <c r="P70" s="33" t="e">
        <f t="shared" si="12"/>
        <v>#NAME?</v>
      </c>
      <c r="Q70" s="33" t="e">
        <f t="shared" si="13"/>
        <v>#NAME?</v>
      </c>
      <c r="R70" s="33" t="e">
        <f t="shared" si="14"/>
        <v>#NAME?</v>
      </c>
      <c r="S70" s="33"/>
      <c r="T70" s="33"/>
      <c r="U70" s="33"/>
      <c r="V70" s="33"/>
      <c r="W70" s="33"/>
      <c r="X70" s="33"/>
      <c r="Y70" s="33"/>
      <c r="Z70" s="33"/>
      <c r="AA70" s="33"/>
      <c r="AB70" s="33"/>
      <c r="AC70" s="33"/>
      <c r="AD70" s="65"/>
      <c r="AE70" s="10"/>
    </row>
    <row r="71" spans="1:31" ht="12.75" hidden="1" customHeight="1" x14ac:dyDescent="0.2">
      <c r="A71" s="28">
        <f t="shared" si="2"/>
        <v>0</v>
      </c>
      <c r="B71" s="62"/>
      <c r="C71" s="30"/>
      <c r="D71" s="34"/>
      <c r="E71" s="30"/>
      <c r="F71" s="33" t="e">
        <f t="shared" si="3"/>
        <v>#NAME?</v>
      </c>
      <c r="G71" s="31" t="e">
        <f t="shared" si="4"/>
        <v>#NAME?</v>
      </c>
      <c r="H71" s="33" t="e">
        <f t="shared" si="5"/>
        <v>#NAME?</v>
      </c>
      <c r="I71" s="63" t="e">
        <f t="shared" si="6"/>
        <v>#NAME?</v>
      </c>
      <c r="J71" s="64" t="e">
        <f t="shared" si="7"/>
        <v>#NAME?</v>
      </c>
      <c r="K71" s="33" t="e">
        <f>IF(SUM(DSKH!$F71:$I71)&gt;0,"PS","-")</f>
        <v>#NAME?</v>
      </c>
      <c r="L71" s="33" t="e">
        <f t="shared" si="8"/>
        <v>#NAME?</v>
      </c>
      <c r="M71" s="33" t="e">
        <f t="shared" si="9"/>
        <v>#NAME?</v>
      </c>
      <c r="N71" s="33" t="e">
        <f t="shared" si="10"/>
        <v>#NAME?</v>
      </c>
      <c r="O71" s="33" t="e">
        <f t="shared" si="11"/>
        <v>#NAME?</v>
      </c>
      <c r="P71" s="33" t="e">
        <f t="shared" si="12"/>
        <v>#NAME?</v>
      </c>
      <c r="Q71" s="33" t="e">
        <f t="shared" si="13"/>
        <v>#NAME?</v>
      </c>
      <c r="R71" s="33" t="e">
        <f t="shared" si="14"/>
        <v>#NAME?</v>
      </c>
      <c r="S71" s="33"/>
      <c r="T71" s="33"/>
      <c r="U71" s="33"/>
      <c r="V71" s="33"/>
      <c r="W71" s="33"/>
      <c r="X71" s="33"/>
      <c r="Y71" s="33"/>
      <c r="Z71" s="33"/>
      <c r="AA71" s="33"/>
      <c r="AB71" s="33"/>
      <c r="AC71" s="33"/>
      <c r="AD71" s="65"/>
      <c r="AE71" s="10"/>
    </row>
    <row r="72" spans="1:31" ht="12.75" hidden="1" customHeight="1" x14ac:dyDescent="0.2">
      <c r="A72" s="28">
        <f t="shared" si="2"/>
        <v>0</v>
      </c>
      <c r="B72" s="62"/>
      <c r="C72" s="30"/>
      <c r="D72" s="34"/>
      <c r="E72" s="30"/>
      <c r="F72" s="33" t="e">
        <f t="shared" si="3"/>
        <v>#NAME?</v>
      </c>
      <c r="G72" s="31" t="e">
        <f t="shared" si="4"/>
        <v>#NAME?</v>
      </c>
      <c r="H72" s="33" t="e">
        <f t="shared" si="5"/>
        <v>#NAME?</v>
      </c>
      <c r="I72" s="63" t="e">
        <f t="shared" si="6"/>
        <v>#NAME?</v>
      </c>
      <c r="J72" s="64" t="e">
        <f t="shared" si="7"/>
        <v>#NAME?</v>
      </c>
      <c r="K72" s="33" t="e">
        <f>IF(SUM(DSKH!$F72:$I72)&gt;0,"PS","-")</f>
        <v>#NAME?</v>
      </c>
      <c r="L72" s="33" t="e">
        <f t="shared" si="8"/>
        <v>#NAME?</v>
      </c>
      <c r="M72" s="33" t="e">
        <f t="shared" si="9"/>
        <v>#NAME?</v>
      </c>
      <c r="N72" s="33" t="e">
        <f t="shared" si="10"/>
        <v>#NAME?</v>
      </c>
      <c r="O72" s="33" t="e">
        <f t="shared" si="11"/>
        <v>#NAME?</v>
      </c>
      <c r="P72" s="33" t="e">
        <f t="shared" si="12"/>
        <v>#NAME?</v>
      </c>
      <c r="Q72" s="33" t="e">
        <f t="shared" si="13"/>
        <v>#NAME?</v>
      </c>
      <c r="R72" s="33" t="e">
        <f t="shared" si="14"/>
        <v>#NAME?</v>
      </c>
      <c r="S72" s="33"/>
      <c r="T72" s="33"/>
      <c r="U72" s="33"/>
      <c r="V72" s="33"/>
      <c r="W72" s="33"/>
      <c r="X72" s="33"/>
      <c r="Y72" s="33"/>
      <c r="Z72" s="33"/>
      <c r="AA72" s="33"/>
      <c r="AB72" s="33"/>
      <c r="AC72" s="33"/>
      <c r="AD72" s="65"/>
      <c r="AE72" s="10"/>
    </row>
    <row r="73" spans="1:31" ht="12.75" hidden="1" customHeight="1" x14ac:dyDescent="0.2">
      <c r="A73" s="28">
        <f t="shared" si="2"/>
        <v>0</v>
      </c>
      <c r="B73" s="62"/>
      <c r="C73" s="30"/>
      <c r="D73" s="34"/>
      <c r="E73" s="30"/>
      <c r="F73" s="33" t="e">
        <f t="shared" si="3"/>
        <v>#NAME?</v>
      </c>
      <c r="G73" s="31" t="e">
        <f t="shared" si="4"/>
        <v>#NAME?</v>
      </c>
      <c r="H73" s="33" t="e">
        <f t="shared" si="5"/>
        <v>#NAME?</v>
      </c>
      <c r="I73" s="63" t="e">
        <f t="shared" si="6"/>
        <v>#NAME?</v>
      </c>
      <c r="J73" s="64" t="e">
        <f t="shared" si="7"/>
        <v>#NAME?</v>
      </c>
      <c r="K73" s="33" t="e">
        <f>IF(SUM(DSKH!$F73:$I73)&gt;0,"PS","-")</f>
        <v>#NAME?</v>
      </c>
      <c r="L73" s="33" t="e">
        <f t="shared" si="8"/>
        <v>#NAME?</v>
      </c>
      <c r="M73" s="33" t="e">
        <f t="shared" si="9"/>
        <v>#NAME?</v>
      </c>
      <c r="N73" s="33" t="e">
        <f t="shared" si="10"/>
        <v>#NAME?</v>
      </c>
      <c r="O73" s="33" t="e">
        <f t="shared" si="11"/>
        <v>#NAME?</v>
      </c>
      <c r="P73" s="33" t="e">
        <f t="shared" si="12"/>
        <v>#NAME?</v>
      </c>
      <c r="Q73" s="33" t="e">
        <f t="shared" si="13"/>
        <v>#NAME?</v>
      </c>
      <c r="R73" s="33" t="e">
        <f t="shared" si="14"/>
        <v>#NAME?</v>
      </c>
      <c r="S73" s="33"/>
      <c r="T73" s="33"/>
      <c r="U73" s="33"/>
      <c r="V73" s="33"/>
      <c r="W73" s="33"/>
      <c r="X73" s="33"/>
      <c r="Y73" s="33"/>
      <c r="Z73" s="33"/>
      <c r="AA73" s="33"/>
      <c r="AB73" s="33"/>
      <c r="AC73" s="33"/>
      <c r="AD73" s="65"/>
      <c r="AE73" s="10"/>
    </row>
    <row r="74" spans="1:31" ht="12.75" hidden="1" customHeight="1" x14ac:dyDescent="0.2">
      <c r="A74" s="28">
        <f t="shared" si="2"/>
        <v>0</v>
      </c>
      <c r="B74" s="62"/>
      <c r="C74" s="30"/>
      <c r="D74" s="34"/>
      <c r="E74" s="30"/>
      <c r="F74" s="33" t="e">
        <f t="shared" si="3"/>
        <v>#NAME?</v>
      </c>
      <c r="G74" s="31" t="e">
        <f t="shared" si="4"/>
        <v>#NAME?</v>
      </c>
      <c r="H74" s="33" t="e">
        <f t="shared" si="5"/>
        <v>#NAME?</v>
      </c>
      <c r="I74" s="63" t="e">
        <f t="shared" si="6"/>
        <v>#NAME?</v>
      </c>
      <c r="J74" s="64" t="e">
        <f t="shared" si="7"/>
        <v>#NAME?</v>
      </c>
      <c r="K74" s="33" t="e">
        <f>IF(SUM(DSKH!$F74:$I74)&gt;0,"PS","-")</f>
        <v>#NAME?</v>
      </c>
      <c r="L74" s="33" t="e">
        <f t="shared" si="8"/>
        <v>#NAME?</v>
      </c>
      <c r="M74" s="33" t="e">
        <f t="shared" si="9"/>
        <v>#NAME?</v>
      </c>
      <c r="N74" s="33" t="e">
        <f t="shared" si="10"/>
        <v>#NAME?</v>
      </c>
      <c r="O74" s="33" t="e">
        <f t="shared" si="11"/>
        <v>#NAME?</v>
      </c>
      <c r="P74" s="33" t="e">
        <f t="shared" si="12"/>
        <v>#NAME?</v>
      </c>
      <c r="Q74" s="33" t="e">
        <f t="shared" si="13"/>
        <v>#NAME?</v>
      </c>
      <c r="R74" s="33" t="e">
        <f t="shared" si="14"/>
        <v>#NAME?</v>
      </c>
      <c r="S74" s="33"/>
      <c r="T74" s="33"/>
      <c r="U74" s="33"/>
      <c r="V74" s="33"/>
      <c r="W74" s="33"/>
      <c r="X74" s="33"/>
      <c r="Y74" s="33"/>
      <c r="Z74" s="33"/>
      <c r="AA74" s="33"/>
      <c r="AB74" s="33"/>
      <c r="AC74" s="33"/>
      <c r="AD74" s="65"/>
      <c r="AE74" s="10"/>
    </row>
    <row r="75" spans="1:31" ht="12.75" hidden="1" customHeight="1" x14ac:dyDescent="0.2">
      <c r="A75" s="28">
        <f t="shared" si="2"/>
        <v>0</v>
      </c>
      <c r="B75" s="62"/>
      <c r="C75" s="30"/>
      <c r="D75" s="34"/>
      <c r="E75" s="30"/>
      <c r="F75" s="33" t="e">
        <f t="shared" si="3"/>
        <v>#NAME?</v>
      </c>
      <c r="G75" s="31" t="e">
        <f t="shared" si="4"/>
        <v>#NAME?</v>
      </c>
      <c r="H75" s="33" t="e">
        <f t="shared" si="5"/>
        <v>#NAME?</v>
      </c>
      <c r="I75" s="63" t="e">
        <f t="shared" si="6"/>
        <v>#NAME?</v>
      </c>
      <c r="J75" s="64" t="e">
        <f t="shared" si="7"/>
        <v>#NAME?</v>
      </c>
      <c r="K75" s="33" t="e">
        <f>IF(SUM(DSKH!$F75:$I75)&gt;0,"PS","-")</f>
        <v>#NAME?</v>
      </c>
      <c r="L75" s="33" t="e">
        <f t="shared" si="8"/>
        <v>#NAME?</v>
      </c>
      <c r="M75" s="33" t="e">
        <f t="shared" si="9"/>
        <v>#NAME?</v>
      </c>
      <c r="N75" s="33" t="e">
        <f t="shared" si="10"/>
        <v>#NAME?</v>
      </c>
      <c r="O75" s="33" t="e">
        <f t="shared" si="11"/>
        <v>#NAME?</v>
      </c>
      <c r="P75" s="33" t="e">
        <f t="shared" si="12"/>
        <v>#NAME?</v>
      </c>
      <c r="Q75" s="33" t="e">
        <f t="shared" si="13"/>
        <v>#NAME?</v>
      </c>
      <c r="R75" s="33" t="e">
        <f t="shared" si="14"/>
        <v>#NAME?</v>
      </c>
      <c r="S75" s="33"/>
      <c r="T75" s="33"/>
      <c r="U75" s="33"/>
      <c r="V75" s="33"/>
      <c r="W75" s="33"/>
      <c r="X75" s="33"/>
      <c r="Y75" s="33"/>
      <c r="Z75" s="33"/>
      <c r="AA75" s="33"/>
      <c r="AB75" s="33"/>
      <c r="AC75" s="33"/>
      <c r="AD75" s="65"/>
      <c r="AE75" s="10"/>
    </row>
    <row r="76" spans="1:31" ht="12.75" hidden="1" customHeight="1" x14ac:dyDescent="0.2">
      <c r="A76" s="28">
        <f t="shared" si="2"/>
        <v>0</v>
      </c>
      <c r="B76" s="62"/>
      <c r="C76" s="30"/>
      <c r="D76" s="34"/>
      <c r="E76" s="30"/>
      <c r="F76" s="33" t="e">
        <f t="shared" si="3"/>
        <v>#NAME?</v>
      </c>
      <c r="G76" s="31" t="e">
        <f t="shared" si="4"/>
        <v>#NAME?</v>
      </c>
      <c r="H76" s="33" t="e">
        <f t="shared" si="5"/>
        <v>#NAME?</v>
      </c>
      <c r="I76" s="63" t="e">
        <f t="shared" si="6"/>
        <v>#NAME?</v>
      </c>
      <c r="J76" s="64" t="e">
        <f t="shared" si="7"/>
        <v>#NAME?</v>
      </c>
      <c r="K76" s="33" t="e">
        <f>IF(SUM(DSKH!$F76:$I76)&gt;0,"PS","-")</f>
        <v>#NAME?</v>
      </c>
      <c r="L76" s="33" t="e">
        <f t="shared" si="8"/>
        <v>#NAME?</v>
      </c>
      <c r="M76" s="33" t="e">
        <f t="shared" si="9"/>
        <v>#NAME?</v>
      </c>
      <c r="N76" s="33" t="e">
        <f t="shared" si="10"/>
        <v>#NAME?</v>
      </c>
      <c r="O76" s="33" t="e">
        <f t="shared" si="11"/>
        <v>#NAME?</v>
      </c>
      <c r="P76" s="33" t="e">
        <f t="shared" si="12"/>
        <v>#NAME?</v>
      </c>
      <c r="Q76" s="33" t="e">
        <f t="shared" si="13"/>
        <v>#NAME?</v>
      </c>
      <c r="R76" s="33" t="e">
        <f t="shared" si="14"/>
        <v>#NAME?</v>
      </c>
      <c r="S76" s="33"/>
      <c r="T76" s="33"/>
      <c r="U76" s="33"/>
      <c r="V76" s="33"/>
      <c r="W76" s="33"/>
      <c r="X76" s="33"/>
      <c r="Y76" s="33"/>
      <c r="Z76" s="33"/>
      <c r="AA76" s="33"/>
      <c r="AB76" s="33"/>
      <c r="AC76" s="33"/>
      <c r="AD76" s="65"/>
      <c r="AE76" s="10"/>
    </row>
    <row r="77" spans="1:31" ht="12.75" hidden="1" customHeight="1" x14ac:dyDescent="0.2">
      <c r="A77" s="28">
        <f t="shared" si="2"/>
        <v>0</v>
      </c>
      <c r="B77" s="62"/>
      <c r="C77" s="30"/>
      <c r="D77" s="34"/>
      <c r="E77" s="30"/>
      <c r="F77" s="33" t="e">
        <f t="shared" si="3"/>
        <v>#NAME?</v>
      </c>
      <c r="G77" s="31" t="e">
        <f t="shared" si="4"/>
        <v>#NAME?</v>
      </c>
      <c r="H77" s="33" t="e">
        <f t="shared" si="5"/>
        <v>#NAME?</v>
      </c>
      <c r="I77" s="63" t="e">
        <f t="shared" si="6"/>
        <v>#NAME?</v>
      </c>
      <c r="J77" s="64" t="e">
        <f t="shared" si="7"/>
        <v>#NAME?</v>
      </c>
      <c r="K77" s="33" t="e">
        <f>IF(SUM(DSKH!$F77:$I77)&gt;0,"PS","-")</f>
        <v>#NAME?</v>
      </c>
      <c r="L77" s="33" t="e">
        <f t="shared" si="8"/>
        <v>#NAME?</v>
      </c>
      <c r="M77" s="33" t="e">
        <f t="shared" si="9"/>
        <v>#NAME?</v>
      </c>
      <c r="N77" s="33" t="e">
        <f t="shared" si="10"/>
        <v>#NAME?</v>
      </c>
      <c r="O77" s="33" t="e">
        <f t="shared" si="11"/>
        <v>#NAME?</v>
      </c>
      <c r="P77" s="33" t="e">
        <f t="shared" si="12"/>
        <v>#NAME?</v>
      </c>
      <c r="Q77" s="33" t="e">
        <f t="shared" si="13"/>
        <v>#NAME?</v>
      </c>
      <c r="R77" s="33" t="e">
        <f t="shared" si="14"/>
        <v>#NAME?</v>
      </c>
      <c r="S77" s="33"/>
      <c r="T77" s="33"/>
      <c r="U77" s="33"/>
      <c r="V77" s="33"/>
      <c r="W77" s="33"/>
      <c r="X77" s="33"/>
      <c r="Y77" s="33"/>
      <c r="Z77" s="33"/>
      <c r="AA77" s="33"/>
      <c r="AB77" s="33"/>
      <c r="AC77" s="33"/>
      <c r="AD77" s="65"/>
      <c r="AE77" s="10"/>
    </row>
    <row r="78" spans="1:31" ht="12.75" hidden="1" customHeight="1" x14ac:dyDescent="0.2">
      <c r="A78" s="28">
        <f t="shared" si="2"/>
        <v>0</v>
      </c>
      <c r="B78" s="62"/>
      <c r="C78" s="30"/>
      <c r="D78" s="34"/>
      <c r="E78" s="30"/>
      <c r="F78" s="33" t="e">
        <f t="shared" si="3"/>
        <v>#NAME?</v>
      </c>
      <c r="G78" s="31" t="e">
        <f t="shared" si="4"/>
        <v>#NAME?</v>
      </c>
      <c r="H78" s="33" t="e">
        <f t="shared" si="5"/>
        <v>#NAME?</v>
      </c>
      <c r="I78" s="63" t="e">
        <f t="shared" si="6"/>
        <v>#NAME?</v>
      </c>
      <c r="J78" s="64" t="e">
        <f t="shared" si="7"/>
        <v>#NAME?</v>
      </c>
      <c r="K78" s="33" t="e">
        <f>IF(SUM(DSKH!$F78:$I78)&gt;0,"PS","-")</f>
        <v>#NAME?</v>
      </c>
      <c r="L78" s="33" t="e">
        <f t="shared" si="8"/>
        <v>#NAME?</v>
      </c>
      <c r="M78" s="33" t="e">
        <f t="shared" si="9"/>
        <v>#NAME?</v>
      </c>
      <c r="N78" s="33" t="e">
        <f t="shared" si="10"/>
        <v>#NAME?</v>
      </c>
      <c r="O78" s="33" t="e">
        <f t="shared" si="11"/>
        <v>#NAME?</v>
      </c>
      <c r="P78" s="33" t="e">
        <f t="shared" si="12"/>
        <v>#NAME?</v>
      </c>
      <c r="Q78" s="33" t="e">
        <f t="shared" si="13"/>
        <v>#NAME?</v>
      </c>
      <c r="R78" s="33" t="e">
        <f t="shared" si="14"/>
        <v>#NAME?</v>
      </c>
      <c r="S78" s="33"/>
      <c r="T78" s="33"/>
      <c r="U78" s="33"/>
      <c r="V78" s="33"/>
      <c r="W78" s="33"/>
      <c r="X78" s="33"/>
      <c r="Y78" s="33"/>
      <c r="Z78" s="33"/>
      <c r="AA78" s="33"/>
      <c r="AB78" s="33"/>
      <c r="AC78" s="33"/>
      <c r="AD78" s="65"/>
      <c r="AE78" s="10"/>
    </row>
    <row r="79" spans="1:31" ht="12.75" hidden="1" customHeight="1" x14ac:dyDescent="0.2">
      <c r="A79" s="28">
        <f t="shared" si="2"/>
        <v>0</v>
      </c>
      <c r="B79" s="62"/>
      <c r="C79" s="30"/>
      <c r="D79" s="34"/>
      <c r="E79" s="30"/>
      <c r="F79" s="33" t="e">
        <f t="shared" si="3"/>
        <v>#NAME?</v>
      </c>
      <c r="G79" s="31" t="e">
        <f t="shared" si="4"/>
        <v>#NAME?</v>
      </c>
      <c r="H79" s="33" t="e">
        <f t="shared" si="5"/>
        <v>#NAME?</v>
      </c>
      <c r="I79" s="63" t="e">
        <f t="shared" si="6"/>
        <v>#NAME?</v>
      </c>
      <c r="J79" s="64" t="e">
        <f t="shared" si="7"/>
        <v>#NAME?</v>
      </c>
      <c r="K79" s="33" t="e">
        <f>IF(SUM(DSKH!$F79:$I79)&gt;0,"PS","-")</f>
        <v>#NAME?</v>
      </c>
      <c r="L79" s="33" t="e">
        <f t="shared" si="8"/>
        <v>#NAME?</v>
      </c>
      <c r="M79" s="33" t="e">
        <f t="shared" si="9"/>
        <v>#NAME?</v>
      </c>
      <c r="N79" s="33" t="e">
        <f t="shared" si="10"/>
        <v>#NAME?</v>
      </c>
      <c r="O79" s="33" t="e">
        <f t="shared" si="11"/>
        <v>#NAME?</v>
      </c>
      <c r="P79" s="33" t="e">
        <f t="shared" si="12"/>
        <v>#NAME?</v>
      </c>
      <c r="Q79" s="33" t="e">
        <f t="shared" si="13"/>
        <v>#NAME?</v>
      </c>
      <c r="R79" s="33" t="e">
        <f t="shared" si="14"/>
        <v>#NAME?</v>
      </c>
      <c r="S79" s="33"/>
      <c r="T79" s="33"/>
      <c r="U79" s="33"/>
      <c r="V79" s="33"/>
      <c r="W79" s="33"/>
      <c r="X79" s="33"/>
      <c r="Y79" s="33"/>
      <c r="Z79" s="33"/>
      <c r="AA79" s="33"/>
      <c r="AB79" s="33"/>
      <c r="AC79" s="33"/>
      <c r="AD79" s="65"/>
      <c r="AE79" s="10"/>
    </row>
    <row r="80" spans="1:31" ht="12.75" hidden="1" customHeight="1" x14ac:dyDescent="0.2">
      <c r="A80" s="28">
        <f t="shared" si="2"/>
        <v>0</v>
      </c>
      <c r="B80" s="62"/>
      <c r="C80" s="30"/>
      <c r="D80" s="34"/>
      <c r="E80" s="30"/>
      <c r="F80" s="33" t="e">
        <f t="shared" si="3"/>
        <v>#NAME?</v>
      </c>
      <c r="G80" s="31" t="e">
        <f t="shared" si="4"/>
        <v>#NAME?</v>
      </c>
      <c r="H80" s="33" t="e">
        <f t="shared" si="5"/>
        <v>#NAME?</v>
      </c>
      <c r="I80" s="63" t="e">
        <f t="shared" si="6"/>
        <v>#NAME?</v>
      </c>
      <c r="J80" s="64" t="e">
        <f t="shared" si="7"/>
        <v>#NAME?</v>
      </c>
      <c r="K80" s="33" t="e">
        <f>IF(SUM(DSKH!$F80:$I80)&gt;0,"PS","-")</f>
        <v>#NAME?</v>
      </c>
      <c r="L80" s="33" t="e">
        <f t="shared" si="8"/>
        <v>#NAME?</v>
      </c>
      <c r="M80" s="33" t="e">
        <f t="shared" si="9"/>
        <v>#NAME?</v>
      </c>
      <c r="N80" s="33" t="e">
        <f t="shared" si="10"/>
        <v>#NAME?</v>
      </c>
      <c r="O80" s="33" t="e">
        <f t="shared" si="11"/>
        <v>#NAME?</v>
      </c>
      <c r="P80" s="33" t="e">
        <f t="shared" si="12"/>
        <v>#NAME?</v>
      </c>
      <c r="Q80" s="33" t="e">
        <f t="shared" si="13"/>
        <v>#NAME?</v>
      </c>
      <c r="R80" s="33" t="e">
        <f t="shared" si="14"/>
        <v>#NAME?</v>
      </c>
      <c r="S80" s="33"/>
      <c r="T80" s="33"/>
      <c r="U80" s="33"/>
      <c r="V80" s="33"/>
      <c r="W80" s="33"/>
      <c r="X80" s="33"/>
      <c r="Y80" s="33"/>
      <c r="Z80" s="33"/>
      <c r="AA80" s="33"/>
      <c r="AB80" s="33"/>
      <c r="AC80" s="33"/>
      <c r="AD80" s="65"/>
      <c r="AE80" s="10"/>
    </row>
    <row r="81" spans="1:31" ht="12.75" hidden="1" customHeight="1" x14ac:dyDescent="0.2">
      <c r="A81" s="28">
        <f t="shared" si="2"/>
        <v>0</v>
      </c>
      <c r="B81" s="62"/>
      <c r="C81" s="30"/>
      <c r="D81" s="34"/>
      <c r="E81" s="30"/>
      <c r="F81" s="33" t="e">
        <f t="shared" si="3"/>
        <v>#NAME?</v>
      </c>
      <c r="G81" s="31" t="e">
        <f t="shared" si="4"/>
        <v>#NAME?</v>
      </c>
      <c r="H81" s="33" t="e">
        <f t="shared" si="5"/>
        <v>#NAME?</v>
      </c>
      <c r="I81" s="63" t="e">
        <f t="shared" si="6"/>
        <v>#NAME?</v>
      </c>
      <c r="J81" s="64" t="e">
        <f t="shared" si="7"/>
        <v>#NAME?</v>
      </c>
      <c r="K81" s="33" t="e">
        <f>IF(SUM(DSKH!$F81:$I81)&gt;0,"PS","-")</f>
        <v>#NAME?</v>
      </c>
      <c r="L81" s="33" t="e">
        <f t="shared" si="8"/>
        <v>#NAME?</v>
      </c>
      <c r="M81" s="33" t="e">
        <f t="shared" si="9"/>
        <v>#NAME?</v>
      </c>
      <c r="N81" s="33" t="e">
        <f t="shared" si="10"/>
        <v>#NAME?</v>
      </c>
      <c r="O81" s="33" t="e">
        <f t="shared" si="11"/>
        <v>#NAME?</v>
      </c>
      <c r="P81" s="33" t="e">
        <f t="shared" si="12"/>
        <v>#NAME?</v>
      </c>
      <c r="Q81" s="33" t="e">
        <f t="shared" si="13"/>
        <v>#NAME?</v>
      </c>
      <c r="R81" s="33" t="e">
        <f t="shared" si="14"/>
        <v>#NAME?</v>
      </c>
      <c r="S81" s="33"/>
      <c r="T81" s="33"/>
      <c r="U81" s="33"/>
      <c r="V81" s="33"/>
      <c r="W81" s="33"/>
      <c r="X81" s="33"/>
      <c r="Y81" s="33"/>
      <c r="Z81" s="33"/>
      <c r="AA81" s="33"/>
      <c r="AB81" s="33"/>
      <c r="AC81" s="33"/>
      <c r="AD81" s="65"/>
      <c r="AE81" s="10"/>
    </row>
    <row r="82" spans="1:31" ht="12.75" hidden="1" customHeight="1" x14ac:dyDescent="0.2">
      <c r="A82" s="28">
        <f t="shared" si="2"/>
        <v>0</v>
      </c>
      <c r="B82" s="62"/>
      <c r="C82" s="30"/>
      <c r="D82" s="34"/>
      <c r="E82" s="30"/>
      <c r="F82" s="33" t="e">
        <f t="shared" si="3"/>
        <v>#NAME?</v>
      </c>
      <c r="G82" s="31" t="e">
        <f t="shared" si="4"/>
        <v>#NAME?</v>
      </c>
      <c r="H82" s="33" t="e">
        <f t="shared" si="5"/>
        <v>#NAME?</v>
      </c>
      <c r="I82" s="63" t="e">
        <f t="shared" si="6"/>
        <v>#NAME?</v>
      </c>
      <c r="J82" s="64" t="e">
        <f t="shared" si="7"/>
        <v>#NAME?</v>
      </c>
      <c r="K82" s="33" t="e">
        <f>IF(SUM(DSKH!$F82:$I82)&gt;0,"PS","-")</f>
        <v>#NAME?</v>
      </c>
      <c r="L82" s="33" t="e">
        <f t="shared" si="8"/>
        <v>#NAME?</v>
      </c>
      <c r="M82" s="33" t="e">
        <f t="shared" si="9"/>
        <v>#NAME?</v>
      </c>
      <c r="N82" s="33" t="e">
        <f t="shared" si="10"/>
        <v>#NAME?</v>
      </c>
      <c r="O82" s="33" t="e">
        <f t="shared" si="11"/>
        <v>#NAME?</v>
      </c>
      <c r="P82" s="33" t="e">
        <f t="shared" si="12"/>
        <v>#NAME?</v>
      </c>
      <c r="Q82" s="33" t="e">
        <f t="shared" si="13"/>
        <v>#NAME?</v>
      </c>
      <c r="R82" s="33" t="e">
        <f t="shared" si="14"/>
        <v>#NAME?</v>
      </c>
      <c r="S82" s="33"/>
      <c r="T82" s="33"/>
      <c r="U82" s="33"/>
      <c r="V82" s="33"/>
      <c r="W82" s="33"/>
      <c r="X82" s="33"/>
      <c r="Y82" s="33"/>
      <c r="Z82" s="33"/>
      <c r="AA82" s="33"/>
      <c r="AB82" s="33"/>
      <c r="AC82" s="33"/>
      <c r="AD82" s="65"/>
      <c r="AE82" s="10"/>
    </row>
    <row r="83" spans="1:31" ht="12.75" hidden="1" customHeight="1" x14ac:dyDescent="0.2">
      <c r="A83" s="28">
        <f t="shared" si="2"/>
        <v>0</v>
      </c>
      <c r="B83" s="62"/>
      <c r="C83" s="30"/>
      <c r="D83" s="34"/>
      <c r="E83" s="30"/>
      <c r="F83" s="33" t="e">
        <f t="shared" si="3"/>
        <v>#NAME?</v>
      </c>
      <c r="G83" s="31" t="e">
        <f t="shared" si="4"/>
        <v>#NAME?</v>
      </c>
      <c r="H83" s="33" t="e">
        <f t="shared" si="5"/>
        <v>#NAME?</v>
      </c>
      <c r="I83" s="63" t="e">
        <f t="shared" si="6"/>
        <v>#NAME?</v>
      </c>
      <c r="J83" s="64" t="e">
        <f t="shared" si="7"/>
        <v>#NAME?</v>
      </c>
      <c r="K83" s="33" t="e">
        <f>IF(SUM(DSKH!$F83:$I83)&gt;0,"PS","-")</f>
        <v>#NAME?</v>
      </c>
      <c r="L83" s="33" t="e">
        <f t="shared" si="8"/>
        <v>#NAME?</v>
      </c>
      <c r="M83" s="33" t="e">
        <f t="shared" si="9"/>
        <v>#NAME?</v>
      </c>
      <c r="N83" s="33" t="e">
        <f t="shared" si="10"/>
        <v>#NAME?</v>
      </c>
      <c r="O83" s="33" t="e">
        <f t="shared" si="11"/>
        <v>#NAME?</v>
      </c>
      <c r="P83" s="33" t="e">
        <f t="shared" si="12"/>
        <v>#NAME?</v>
      </c>
      <c r="Q83" s="33" t="e">
        <f t="shared" si="13"/>
        <v>#NAME?</v>
      </c>
      <c r="R83" s="33" t="e">
        <f t="shared" si="14"/>
        <v>#NAME?</v>
      </c>
      <c r="S83" s="33"/>
      <c r="T83" s="33"/>
      <c r="U83" s="33"/>
      <c r="V83" s="33"/>
      <c r="W83" s="33"/>
      <c r="X83" s="33"/>
      <c r="Y83" s="33"/>
      <c r="Z83" s="33"/>
      <c r="AA83" s="33"/>
      <c r="AB83" s="33"/>
      <c r="AC83" s="33"/>
      <c r="AD83" s="65"/>
      <c r="AE83" s="10"/>
    </row>
    <row r="84" spans="1:31" ht="12.75" hidden="1" customHeight="1" x14ac:dyDescent="0.2">
      <c r="A84" s="28">
        <f t="shared" si="2"/>
        <v>0</v>
      </c>
      <c r="B84" s="62"/>
      <c r="C84" s="30"/>
      <c r="D84" s="34"/>
      <c r="E84" s="30"/>
      <c r="F84" s="33" t="e">
        <f t="shared" si="3"/>
        <v>#NAME?</v>
      </c>
      <c r="G84" s="31" t="e">
        <f t="shared" si="4"/>
        <v>#NAME?</v>
      </c>
      <c r="H84" s="33" t="e">
        <f t="shared" si="5"/>
        <v>#NAME?</v>
      </c>
      <c r="I84" s="63" t="e">
        <f t="shared" si="6"/>
        <v>#NAME?</v>
      </c>
      <c r="J84" s="64" t="e">
        <f t="shared" si="7"/>
        <v>#NAME?</v>
      </c>
      <c r="K84" s="33" t="e">
        <f>IF(SUM(DSKH!$F84:$I84)&gt;0,"PS","-")</f>
        <v>#NAME?</v>
      </c>
      <c r="L84" s="33" t="e">
        <f t="shared" si="8"/>
        <v>#NAME?</v>
      </c>
      <c r="M84" s="33" t="e">
        <f t="shared" si="9"/>
        <v>#NAME?</v>
      </c>
      <c r="N84" s="33" t="e">
        <f t="shared" si="10"/>
        <v>#NAME?</v>
      </c>
      <c r="O84" s="33" t="e">
        <f t="shared" si="11"/>
        <v>#NAME?</v>
      </c>
      <c r="P84" s="33" t="e">
        <f t="shared" si="12"/>
        <v>#NAME?</v>
      </c>
      <c r="Q84" s="33" t="e">
        <f t="shared" si="13"/>
        <v>#NAME?</v>
      </c>
      <c r="R84" s="33" t="e">
        <f t="shared" si="14"/>
        <v>#NAME?</v>
      </c>
      <c r="S84" s="33"/>
      <c r="T84" s="33"/>
      <c r="U84" s="33"/>
      <c r="V84" s="33"/>
      <c r="W84" s="33"/>
      <c r="X84" s="33"/>
      <c r="Y84" s="33"/>
      <c r="Z84" s="33"/>
      <c r="AA84" s="33"/>
      <c r="AB84" s="33"/>
      <c r="AC84" s="33"/>
      <c r="AD84" s="65"/>
      <c r="AE84" s="10"/>
    </row>
    <row r="85" spans="1:31" ht="12.75" hidden="1" customHeight="1" x14ac:dyDescent="0.2">
      <c r="A85" s="28">
        <f t="shared" si="2"/>
        <v>0</v>
      </c>
      <c r="B85" s="62"/>
      <c r="C85" s="30"/>
      <c r="D85" s="34"/>
      <c r="E85" s="30"/>
      <c r="F85" s="33" t="e">
        <f t="shared" si="3"/>
        <v>#NAME?</v>
      </c>
      <c r="G85" s="31" t="e">
        <f t="shared" si="4"/>
        <v>#NAME?</v>
      </c>
      <c r="H85" s="33" t="e">
        <f t="shared" si="5"/>
        <v>#NAME?</v>
      </c>
      <c r="I85" s="63" t="e">
        <f t="shared" si="6"/>
        <v>#NAME?</v>
      </c>
      <c r="J85" s="64" t="e">
        <f t="shared" si="7"/>
        <v>#NAME?</v>
      </c>
      <c r="K85" s="33" t="e">
        <f>IF(SUM(DSKH!$F85:$I85)&gt;0,"PS","-")</f>
        <v>#NAME?</v>
      </c>
      <c r="L85" s="33" t="e">
        <f t="shared" si="8"/>
        <v>#NAME?</v>
      </c>
      <c r="M85" s="33" t="e">
        <f t="shared" si="9"/>
        <v>#NAME?</v>
      </c>
      <c r="N85" s="33" t="e">
        <f t="shared" si="10"/>
        <v>#NAME?</v>
      </c>
      <c r="O85" s="33" t="e">
        <f t="shared" si="11"/>
        <v>#NAME?</v>
      </c>
      <c r="P85" s="33" t="e">
        <f t="shared" si="12"/>
        <v>#NAME?</v>
      </c>
      <c r="Q85" s="33" t="e">
        <f t="shared" si="13"/>
        <v>#NAME?</v>
      </c>
      <c r="R85" s="33" t="e">
        <f t="shared" si="14"/>
        <v>#NAME?</v>
      </c>
      <c r="S85" s="33"/>
      <c r="T85" s="33"/>
      <c r="U85" s="33"/>
      <c r="V85" s="33"/>
      <c r="W85" s="33"/>
      <c r="X85" s="33"/>
      <c r="Y85" s="33"/>
      <c r="Z85" s="33"/>
      <c r="AA85" s="33"/>
      <c r="AB85" s="33"/>
      <c r="AC85" s="33"/>
      <c r="AD85" s="65"/>
      <c r="AE85" s="10"/>
    </row>
    <row r="86" spans="1:31" ht="12.75" hidden="1" customHeight="1" x14ac:dyDescent="0.2">
      <c r="A86" s="28">
        <f t="shared" si="2"/>
        <v>0</v>
      </c>
      <c r="B86" s="62"/>
      <c r="C86" s="30"/>
      <c r="D86" s="34"/>
      <c r="E86" s="30"/>
      <c r="F86" s="33" t="e">
        <f t="shared" si="3"/>
        <v>#NAME?</v>
      </c>
      <c r="G86" s="31" t="e">
        <f t="shared" si="4"/>
        <v>#NAME?</v>
      </c>
      <c r="H86" s="33" t="e">
        <f t="shared" si="5"/>
        <v>#NAME?</v>
      </c>
      <c r="I86" s="63" t="e">
        <f t="shared" si="6"/>
        <v>#NAME?</v>
      </c>
      <c r="J86" s="64" t="e">
        <f t="shared" si="7"/>
        <v>#NAME?</v>
      </c>
      <c r="K86" s="33" t="e">
        <f>IF(SUM(DSKH!$F86:$I86)&gt;0,"PS","-")</f>
        <v>#NAME?</v>
      </c>
      <c r="L86" s="33" t="e">
        <f t="shared" si="8"/>
        <v>#NAME?</v>
      </c>
      <c r="M86" s="33" t="e">
        <f t="shared" si="9"/>
        <v>#NAME?</v>
      </c>
      <c r="N86" s="33" t="e">
        <f t="shared" si="10"/>
        <v>#NAME?</v>
      </c>
      <c r="O86" s="33" t="e">
        <f t="shared" si="11"/>
        <v>#NAME?</v>
      </c>
      <c r="P86" s="33" t="e">
        <f t="shared" si="12"/>
        <v>#NAME?</v>
      </c>
      <c r="Q86" s="33" t="e">
        <f t="shared" si="13"/>
        <v>#NAME?</v>
      </c>
      <c r="R86" s="33" t="e">
        <f t="shared" si="14"/>
        <v>#NAME?</v>
      </c>
      <c r="S86" s="33"/>
      <c r="T86" s="33"/>
      <c r="U86" s="33"/>
      <c r="V86" s="33"/>
      <c r="W86" s="33"/>
      <c r="X86" s="33"/>
      <c r="Y86" s="33"/>
      <c r="Z86" s="33"/>
      <c r="AA86" s="33"/>
      <c r="AB86" s="33"/>
      <c r="AC86" s="33"/>
      <c r="AD86" s="65"/>
      <c r="AE86" s="10"/>
    </row>
    <row r="87" spans="1:31" ht="12.75" hidden="1" customHeight="1" x14ac:dyDescent="0.2">
      <c r="A87" s="28">
        <f t="shared" si="2"/>
        <v>0</v>
      </c>
      <c r="B87" s="62"/>
      <c r="C87" s="30"/>
      <c r="D87" s="34"/>
      <c r="E87" s="30"/>
      <c r="F87" s="33" t="e">
        <f t="shared" si="3"/>
        <v>#NAME?</v>
      </c>
      <c r="G87" s="31" t="e">
        <f t="shared" si="4"/>
        <v>#NAME?</v>
      </c>
      <c r="H87" s="33" t="e">
        <f t="shared" si="5"/>
        <v>#NAME?</v>
      </c>
      <c r="I87" s="63" t="e">
        <f t="shared" si="6"/>
        <v>#NAME?</v>
      </c>
      <c r="J87" s="64" t="e">
        <f t="shared" si="7"/>
        <v>#NAME?</v>
      </c>
      <c r="K87" s="33" t="e">
        <f>IF(SUM(DSKH!$F87:$I87)&gt;0,"PS","-")</f>
        <v>#NAME?</v>
      </c>
      <c r="L87" s="33" t="e">
        <f t="shared" si="8"/>
        <v>#NAME?</v>
      </c>
      <c r="M87" s="33" t="e">
        <f t="shared" si="9"/>
        <v>#NAME?</v>
      </c>
      <c r="N87" s="33" t="e">
        <f t="shared" si="10"/>
        <v>#NAME?</v>
      </c>
      <c r="O87" s="33" t="e">
        <f t="shared" si="11"/>
        <v>#NAME?</v>
      </c>
      <c r="P87" s="33" t="e">
        <f t="shared" si="12"/>
        <v>#NAME?</v>
      </c>
      <c r="Q87" s="33" t="e">
        <f t="shared" si="13"/>
        <v>#NAME?</v>
      </c>
      <c r="R87" s="33" t="e">
        <f t="shared" si="14"/>
        <v>#NAME?</v>
      </c>
      <c r="S87" s="33"/>
      <c r="T87" s="33"/>
      <c r="U87" s="33"/>
      <c r="V87" s="33"/>
      <c r="W87" s="33"/>
      <c r="X87" s="33"/>
      <c r="Y87" s="33"/>
      <c r="Z87" s="33"/>
      <c r="AA87" s="33"/>
      <c r="AB87" s="33"/>
      <c r="AC87" s="33"/>
      <c r="AD87" s="65"/>
      <c r="AE87" s="10"/>
    </row>
    <row r="88" spans="1:31" ht="12.75" hidden="1" customHeight="1" x14ac:dyDescent="0.2">
      <c r="A88" s="28">
        <f t="shared" si="2"/>
        <v>0</v>
      </c>
      <c r="B88" s="62"/>
      <c r="C88" s="30"/>
      <c r="D88" s="34"/>
      <c r="E88" s="30"/>
      <c r="F88" s="33" t="e">
        <f t="shared" si="3"/>
        <v>#NAME?</v>
      </c>
      <c r="G88" s="31" t="e">
        <f t="shared" si="4"/>
        <v>#NAME?</v>
      </c>
      <c r="H88" s="33" t="e">
        <f t="shared" si="5"/>
        <v>#NAME?</v>
      </c>
      <c r="I88" s="63" t="e">
        <f t="shared" si="6"/>
        <v>#NAME?</v>
      </c>
      <c r="J88" s="64" t="e">
        <f t="shared" si="7"/>
        <v>#NAME?</v>
      </c>
      <c r="K88" s="33" t="e">
        <f>IF(SUM(DSKH!$F88:$I88)&gt;0,"PS","-")</f>
        <v>#NAME?</v>
      </c>
      <c r="L88" s="33" t="e">
        <f t="shared" si="8"/>
        <v>#NAME?</v>
      </c>
      <c r="M88" s="33" t="e">
        <f t="shared" si="9"/>
        <v>#NAME?</v>
      </c>
      <c r="N88" s="33" t="e">
        <f t="shared" si="10"/>
        <v>#NAME?</v>
      </c>
      <c r="O88" s="33" t="e">
        <f t="shared" si="11"/>
        <v>#NAME?</v>
      </c>
      <c r="P88" s="33" t="e">
        <f t="shared" si="12"/>
        <v>#NAME?</v>
      </c>
      <c r="Q88" s="33" t="e">
        <f t="shared" si="13"/>
        <v>#NAME?</v>
      </c>
      <c r="R88" s="33" t="e">
        <f t="shared" si="14"/>
        <v>#NAME?</v>
      </c>
      <c r="S88" s="33"/>
      <c r="T88" s="33"/>
      <c r="U88" s="33"/>
      <c r="V88" s="33"/>
      <c r="W88" s="33"/>
      <c r="X88" s="33"/>
      <c r="Y88" s="33"/>
      <c r="Z88" s="33"/>
      <c r="AA88" s="33"/>
      <c r="AB88" s="33"/>
      <c r="AC88" s="33"/>
      <c r="AD88" s="65"/>
      <c r="AE88" s="10"/>
    </row>
    <row r="89" spans="1:31" ht="12.75" hidden="1" customHeight="1" x14ac:dyDescent="0.2">
      <c r="A89" s="28">
        <f t="shared" si="2"/>
        <v>0</v>
      </c>
      <c r="B89" s="62"/>
      <c r="C89" s="30"/>
      <c r="D89" s="34"/>
      <c r="E89" s="30"/>
      <c r="F89" s="33" t="e">
        <f t="shared" si="3"/>
        <v>#NAME?</v>
      </c>
      <c r="G89" s="31" t="e">
        <f t="shared" si="4"/>
        <v>#NAME?</v>
      </c>
      <c r="H89" s="33" t="e">
        <f t="shared" si="5"/>
        <v>#NAME?</v>
      </c>
      <c r="I89" s="63" t="e">
        <f t="shared" si="6"/>
        <v>#NAME?</v>
      </c>
      <c r="J89" s="64" t="e">
        <f t="shared" si="7"/>
        <v>#NAME?</v>
      </c>
      <c r="K89" s="33" t="e">
        <f>IF(SUM(DSKH!$F89:$I89)&gt;0,"PS","-")</f>
        <v>#NAME?</v>
      </c>
      <c r="L89" s="33" t="e">
        <f t="shared" si="8"/>
        <v>#NAME?</v>
      </c>
      <c r="M89" s="33" t="e">
        <f t="shared" si="9"/>
        <v>#NAME?</v>
      </c>
      <c r="N89" s="33" t="e">
        <f t="shared" si="10"/>
        <v>#NAME?</v>
      </c>
      <c r="O89" s="33" t="e">
        <f t="shared" si="11"/>
        <v>#NAME?</v>
      </c>
      <c r="P89" s="33" t="e">
        <f t="shared" si="12"/>
        <v>#NAME?</v>
      </c>
      <c r="Q89" s="33" t="e">
        <f t="shared" si="13"/>
        <v>#NAME?</v>
      </c>
      <c r="R89" s="33" t="e">
        <f t="shared" si="14"/>
        <v>#NAME?</v>
      </c>
      <c r="S89" s="33"/>
      <c r="T89" s="33"/>
      <c r="U89" s="33"/>
      <c r="V89" s="33"/>
      <c r="W89" s="33"/>
      <c r="X89" s="33"/>
      <c r="Y89" s="33"/>
      <c r="Z89" s="33"/>
      <c r="AA89" s="33"/>
      <c r="AB89" s="33"/>
      <c r="AC89" s="33"/>
      <c r="AD89" s="65"/>
      <c r="AE89" s="10"/>
    </row>
    <row r="90" spans="1:31" ht="12.75" hidden="1" customHeight="1" x14ac:dyDescent="0.2">
      <c r="A90" s="28">
        <f t="shared" si="2"/>
        <v>0</v>
      </c>
      <c r="B90" s="62"/>
      <c r="C90" s="30"/>
      <c r="D90" s="34"/>
      <c r="E90" s="30"/>
      <c r="F90" s="33" t="e">
        <f t="shared" si="3"/>
        <v>#NAME?</v>
      </c>
      <c r="G90" s="31" t="e">
        <f t="shared" si="4"/>
        <v>#NAME?</v>
      </c>
      <c r="H90" s="33" t="e">
        <f t="shared" si="5"/>
        <v>#NAME?</v>
      </c>
      <c r="I90" s="63" t="e">
        <f t="shared" si="6"/>
        <v>#NAME?</v>
      </c>
      <c r="J90" s="64" t="e">
        <f t="shared" si="7"/>
        <v>#NAME?</v>
      </c>
      <c r="K90" s="33" t="e">
        <f>IF(SUM(DSKH!$F90:$I90)&gt;0,"PS","-")</f>
        <v>#NAME?</v>
      </c>
      <c r="L90" s="33" t="e">
        <f t="shared" si="8"/>
        <v>#NAME?</v>
      </c>
      <c r="M90" s="33" t="e">
        <f t="shared" si="9"/>
        <v>#NAME?</v>
      </c>
      <c r="N90" s="33" t="e">
        <f t="shared" si="10"/>
        <v>#NAME?</v>
      </c>
      <c r="O90" s="33" t="e">
        <f t="shared" si="11"/>
        <v>#NAME?</v>
      </c>
      <c r="P90" s="33" t="e">
        <f t="shared" si="12"/>
        <v>#NAME?</v>
      </c>
      <c r="Q90" s="33" t="e">
        <f t="shared" si="13"/>
        <v>#NAME?</v>
      </c>
      <c r="R90" s="33" t="e">
        <f t="shared" si="14"/>
        <v>#NAME?</v>
      </c>
      <c r="S90" s="33"/>
      <c r="T90" s="33"/>
      <c r="U90" s="33"/>
      <c r="V90" s="33"/>
      <c r="W90" s="33"/>
      <c r="X90" s="33"/>
      <c r="Y90" s="33"/>
      <c r="Z90" s="33"/>
      <c r="AA90" s="33"/>
      <c r="AB90" s="33"/>
      <c r="AC90" s="33"/>
      <c r="AD90" s="65"/>
      <c r="AE90" s="10"/>
    </row>
    <row r="91" spans="1:31" ht="12.75" hidden="1" customHeight="1" x14ac:dyDescent="0.2">
      <c r="A91" s="28">
        <f t="shared" si="2"/>
        <v>0</v>
      </c>
      <c r="B91" s="62"/>
      <c r="C91" s="30"/>
      <c r="D91" s="34"/>
      <c r="E91" s="30"/>
      <c r="F91" s="33" t="e">
        <f t="shared" si="3"/>
        <v>#NAME?</v>
      </c>
      <c r="G91" s="31" t="e">
        <f t="shared" si="4"/>
        <v>#NAME?</v>
      </c>
      <c r="H91" s="33" t="e">
        <f t="shared" si="5"/>
        <v>#NAME?</v>
      </c>
      <c r="I91" s="63" t="e">
        <f t="shared" si="6"/>
        <v>#NAME?</v>
      </c>
      <c r="J91" s="64" t="e">
        <f t="shared" si="7"/>
        <v>#NAME?</v>
      </c>
      <c r="K91" s="33" t="e">
        <f>IF(SUM(DSKH!$F91:$I91)&gt;0,"PS","-")</f>
        <v>#NAME?</v>
      </c>
      <c r="L91" s="33" t="e">
        <f t="shared" si="8"/>
        <v>#NAME?</v>
      </c>
      <c r="M91" s="33" t="e">
        <f t="shared" si="9"/>
        <v>#NAME?</v>
      </c>
      <c r="N91" s="33" t="e">
        <f t="shared" si="10"/>
        <v>#NAME?</v>
      </c>
      <c r="O91" s="33" t="e">
        <f t="shared" si="11"/>
        <v>#NAME?</v>
      </c>
      <c r="P91" s="33" t="e">
        <f t="shared" si="12"/>
        <v>#NAME?</v>
      </c>
      <c r="Q91" s="33" t="e">
        <f t="shared" si="13"/>
        <v>#NAME?</v>
      </c>
      <c r="R91" s="33" t="e">
        <f t="shared" si="14"/>
        <v>#NAME?</v>
      </c>
      <c r="S91" s="33"/>
      <c r="T91" s="33"/>
      <c r="U91" s="33"/>
      <c r="V91" s="33"/>
      <c r="W91" s="33"/>
      <c r="X91" s="33"/>
      <c r="Y91" s="33"/>
      <c r="Z91" s="33"/>
      <c r="AA91" s="33"/>
      <c r="AB91" s="33"/>
      <c r="AC91" s="33"/>
      <c r="AD91" s="65"/>
      <c r="AE91" s="10"/>
    </row>
    <row r="92" spans="1:31" ht="12.75" hidden="1" customHeight="1" x14ac:dyDescent="0.2">
      <c r="A92" s="28">
        <f t="shared" si="2"/>
        <v>0</v>
      </c>
      <c r="B92" s="62"/>
      <c r="C92" s="30"/>
      <c r="D92" s="34"/>
      <c r="E92" s="30"/>
      <c r="F92" s="33" t="e">
        <f t="shared" si="3"/>
        <v>#NAME?</v>
      </c>
      <c r="G92" s="31" t="e">
        <f t="shared" si="4"/>
        <v>#NAME?</v>
      </c>
      <c r="H92" s="33" t="e">
        <f t="shared" si="5"/>
        <v>#NAME?</v>
      </c>
      <c r="I92" s="63" t="e">
        <f t="shared" si="6"/>
        <v>#NAME?</v>
      </c>
      <c r="J92" s="64" t="e">
        <f t="shared" si="7"/>
        <v>#NAME?</v>
      </c>
      <c r="K92" s="33" t="e">
        <f>IF(SUM(DSKH!$F92:$I92)&gt;0,"PS","-")</f>
        <v>#NAME?</v>
      </c>
      <c r="L92" s="33" t="e">
        <f t="shared" si="8"/>
        <v>#NAME?</v>
      </c>
      <c r="M92" s="33" t="e">
        <f t="shared" si="9"/>
        <v>#NAME?</v>
      </c>
      <c r="N92" s="33" t="e">
        <f t="shared" si="10"/>
        <v>#NAME?</v>
      </c>
      <c r="O92" s="33" t="e">
        <f t="shared" si="11"/>
        <v>#NAME?</v>
      </c>
      <c r="P92" s="33" t="e">
        <f t="shared" si="12"/>
        <v>#NAME?</v>
      </c>
      <c r="Q92" s="33" t="e">
        <f t="shared" si="13"/>
        <v>#NAME?</v>
      </c>
      <c r="R92" s="33" t="e">
        <f t="shared" si="14"/>
        <v>#NAME?</v>
      </c>
      <c r="S92" s="33"/>
      <c r="T92" s="33"/>
      <c r="U92" s="33"/>
      <c r="V92" s="33"/>
      <c r="W92" s="33"/>
      <c r="X92" s="33"/>
      <c r="Y92" s="33"/>
      <c r="Z92" s="33"/>
      <c r="AA92" s="33"/>
      <c r="AB92" s="33"/>
      <c r="AC92" s="33"/>
      <c r="AD92" s="65"/>
      <c r="AE92" s="10"/>
    </row>
    <row r="93" spans="1:31" ht="12.75" hidden="1" customHeight="1" x14ac:dyDescent="0.2">
      <c r="A93" s="28">
        <f t="shared" si="2"/>
        <v>0</v>
      </c>
      <c r="B93" s="62"/>
      <c r="C93" s="30"/>
      <c r="D93" s="34"/>
      <c r="E93" s="30"/>
      <c r="F93" s="33" t="e">
        <f t="shared" si="3"/>
        <v>#NAME?</v>
      </c>
      <c r="G93" s="31" t="e">
        <f t="shared" si="4"/>
        <v>#NAME?</v>
      </c>
      <c r="H93" s="33" t="e">
        <f t="shared" si="5"/>
        <v>#NAME?</v>
      </c>
      <c r="I93" s="63" t="e">
        <f t="shared" si="6"/>
        <v>#NAME?</v>
      </c>
      <c r="J93" s="64" t="e">
        <f t="shared" si="7"/>
        <v>#NAME?</v>
      </c>
      <c r="K93" s="33" t="e">
        <f>IF(SUM(DSKH!$F93:$I93)&gt;0,"PS","-")</f>
        <v>#NAME?</v>
      </c>
      <c r="L93" s="33" t="e">
        <f t="shared" si="8"/>
        <v>#NAME?</v>
      </c>
      <c r="M93" s="33" t="e">
        <f t="shared" si="9"/>
        <v>#NAME?</v>
      </c>
      <c r="N93" s="33" t="e">
        <f t="shared" si="10"/>
        <v>#NAME?</v>
      </c>
      <c r="O93" s="33" t="e">
        <f t="shared" si="11"/>
        <v>#NAME?</v>
      </c>
      <c r="P93" s="33" t="e">
        <f t="shared" si="12"/>
        <v>#NAME?</v>
      </c>
      <c r="Q93" s="33" t="e">
        <f t="shared" si="13"/>
        <v>#NAME?</v>
      </c>
      <c r="R93" s="33" t="e">
        <f t="shared" si="14"/>
        <v>#NAME?</v>
      </c>
      <c r="S93" s="33"/>
      <c r="T93" s="33"/>
      <c r="U93" s="33"/>
      <c r="V93" s="33"/>
      <c r="W93" s="33"/>
      <c r="X93" s="33"/>
      <c r="Y93" s="33"/>
      <c r="Z93" s="33"/>
      <c r="AA93" s="33"/>
      <c r="AB93" s="33"/>
      <c r="AC93" s="33"/>
      <c r="AD93" s="65"/>
      <c r="AE93" s="10"/>
    </row>
    <row r="94" spans="1:31" ht="12.75" hidden="1" customHeight="1" x14ac:dyDescent="0.2">
      <c r="A94" s="28">
        <f t="shared" si="2"/>
        <v>0</v>
      </c>
      <c r="B94" s="62"/>
      <c r="C94" s="30"/>
      <c r="D94" s="34"/>
      <c r="E94" s="30"/>
      <c r="F94" s="33" t="e">
        <f t="shared" si="3"/>
        <v>#NAME?</v>
      </c>
      <c r="G94" s="31" t="e">
        <f t="shared" si="4"/>
        <v>#NAME?</v>
      </c>
      <c r="H94" s="33" t="e">
        <f t="shared" si="5"/>
        <v>#NAME?</v>
      </c>
      <c r="I94" s="63" t="e">
        <f t="shared" si="6"/>
        <v>#NAME?</v>
      </c>
      <c r="J94" s="64" t="e">
        <f t="shared" si="7"/>
        <v>#NAME?</v>
      </c>
      <c r="K94" s="33" t="e">
        <f>IF(SUM(DSKH!$F94:$I94)&gt;0,"PS","-")</f>
        <v>#NAME?</v>
      </c>
      <c r="L94" s="33" t="e">
        <f t="shared" si="8"/>
        <v>#NAME?</v>
      </c>
      <c r="M94" s="33" t="e">
        <f t="shared" si="9"/>
        <v>#NAME?</v>
      </c>
      <c r="N94" s="33" t="e">
        <f t="shared" si="10"/>
        <v>#NAME?</v>
      </c>
      <c r="O94" s="33" t="e">
        <f t="shared" si="11"/>
        <v>#NAME?</v>
      </c>
      <c r="P94" s="33" t="e">
        <f t="shared" si="12"/>
        <v>#NAME?</v>
      </c>
      <c r="Q94" s="33" t="e">
        <f t="shared" si="13"/>
        <v>#NAME?</v>
      </c>
      <c r="R94" s="33" t="e">
        <f t="shared" si="14"/>
        <v>#NAME?</v>
      </c>
      <c r="S94" s="33"/>
      <c r="T94" s="33"/>
      <c r="U94" s="33"/>
      <c r="V94" s="33"/>
      <c r="W94" s="33"/>
      <c r="X94" s="33"/>
      <c r="Y94" s="33"/>
      <c r="Z94" s="33"/>
      <c r="AA94" s="33"/>
      <c r="AB94" s="33"/>
      <c r="AC94" s="33"/>
      <c r="AD94" s="65"/>
      <c r="AE94" s="10"/>
    </row>
    <row r="95" spans="1:31" ht="12.75" hidden="1" customHeight="1" x14ac:dyDescent="0.2">
      <c r="A95" s="28">
        <f t="shared" si="2"/>
        <v>0</v>
      </c>
      <c r="B95" s="62"/>
      <c r="C95" s="30"/>
      <c r="D95" s="34"/>
      <c r="E95" s="30"/>
      <c r="F95" s="33" t="e">
        <f t="shared" si="3"/>
        <v>#NAME?</v>
      </c>
      <c r="G95" s="31" t="e">
        <f t="shared" si="4"/>
        <v>#NAME?</v>
      </c>
      <c r="H95" s="33" t="e">
        <f t="shared" si="5"/>
        <v>#NAME?</v>
      </c>
      <c r="I95" s="63" t="e">
        <f t="shared" si="6"/>
        <v>#NAME?</v>
      </c>
      <c r="J95" s="64" t="e">
        <f t="shared" si="7"/>
        <v>#NAME?</v>
      </c>
      <c r="K95" s="33" t="e">
        <f>IF(SUM(DSKH!$F95:$I95)&gt;0,"PS","-")</f>
        <v>#NAME?</v>
      </c>
      <c r="L95" s="33" t="e">
        <f t="shared" si="8"/>
        <v>#NAME?</v>
      </c>
      <c r="M95" s="33" t="e">
        <f t="shared" si="9"/>
        <v>#NAME?</v>
      </c>
      <c r="N95" s="33" t="e">
        <f t="shared" si="10"/>
        <v>#NAME?</v>
      </c>
      <c r="O95" s="33" t="e">
        <f t="shared" si="11"/>
        <v>#NAME?</v>
      </c>
      <c r="P95" s="33" t="e">
        <f t="shared" si="12"/>
        <v>#NAME?</v>
      </c>
      <c r="Q95" s="33" t="e">
        <f t="shared" si="13"/>
        <v>#NAME?</v>
      </c>
      <c r="R95" s="33" t="e">
        <f t="shared" si="14"/>
        <v>#NAME?</v>
      </c>
      <c r="S95" s="33"/>
      <c r="T95" s="33"/>
      <c r="U95" s="33"/>
      <c r="V95" s="33"/>
      <c r="W95" s="33"/>
      <c r="X95" s="33"/>
      <c r="Y95" s="33"/>
      <c r="Z95" s="33"/>
      <c r="AA95" s="33"/>
      <c r="AB95" s="33"/>
      <c r="AC95" s="33"/>
      <c r="AD95" s="65"/>
      <c r="AE95" s="10"/>
    </row>
    <row r="96" spans="1:31" ht="12.75" hidden="1" customHeight="1" x14ac:dyDescent="0.2">
      <c r="A96" s="28">
        <f t="shared" si="2"/>
        <v>0</v>
      </c>
      <c r="B96" s="62"/>
      <c r="C96" s="30"/>
      <c r="D96" s="34"/>
      <c r="E96" s="30"/>
      <c r="F96" s="33" t="e">
        <f t="shared" si="3"/>
        <v>#NAME?</v>
      </c>
      <c r="G96" s="31" t="e">
        <f t="shared" si="4"/>
        <v>#NAME?</v>
      </c>
      <c r="H96" s="33" t="e">
        <f t="shared" si="5"/>
        <v>#NAME?</v>
      </c>
      <c r="I96" s="63" t="e">
        <f t="shared" si="6"/>
        <v>#NAME?</v>
      </c>
      <c r="J96" s="64" t="e">
        <f t="shared" si="7"/>
        <v>#NAME?</v>
      </c>
      <c r="K96" s="33" t="e">
        <f>IF(SUM(DSKH!$F96:$I96)&gt;0,"PS","-")</f>
        <v>#NAME?</v>
      </c>
      <c r="L96" s="33" t="e">
        <f t="shared" si="8"/>
        <v>#NAME?</v>
      </c>
      <c r="M96" s="33" t="e">
        <f t="shared" si="9"/>
        <v>#NAME?</v>
      </c>
      <c r="N96" s="33" t="e">
        <f t="shared" si="10"/>
        <v>#NAME?</v>
      </c>
      <c r="O96" s="33" t="e">
        <f t="shared" si="11"/>
        <v>#NAME?</v>
      </c>
      <c r="P96" s="33" t="e">
        <f t="shared" si="12"/>
        <v>#NAME?</v>
      </c>
      <c r="Q96" s="33" t="e">
        <f t="shared" si="13"/>
        <v>#NAME?</v>
      </c>
      <c r="R96" s="33" t="e">
        <f t="shared" si="14"/>
        <v>#NAME?</v>
      </c>
      <c r="S96" s="33"/>
      <c r="T96" s="33"/>
      <c r="U96" s="33"/>
      <c r="V96" s="33"/>
      <c r="W96" s="33"/>
      <c r="X96" s="33"/>
      <c r="Y96" s="33"/>
      <c r="Z96" s="33"/>
      <c r="AA96" s="33"/>
      <c r="AB96" s="33"/>
      <c r="AC96" s="33"/>
      <c r="AD96" s="65"/>
      <c r="AE96" s="10"/>
    </row>
    <row r="97" spans="1:31" ht="12.75" hidden="1" customHeight="1" x14ac:dyDescent="0.2">
      <c r="A97" s="28">
        <f t="shared" si="2"/>
        <v>0</v>
      </c>
      <c r="B97" s="62"/>
      <c r="C97" s="30"/>
      <c r="D97" s="34"/>
      <c r="E97" s="30"/>
      <c r="F97" s="33" t="e">
        <f t="shared" si="3"/>
        <v>#NAME?</v>
      </c>
      <c r="G97" s="31" t="e">
        <f t="shared" si="4"/>
        <v>#NAME?</v>
      </c>
      <c r="H97" s="33" t="e">
        <f t="shared" si="5"/>
        <v>#NAME?</v>
      </c>
      <c r="I97" s="63" t="e">
        <f t="shared" si="6"/>
        <v>#NAME?</v>
      </c>
      <c r="J97" s="64" t="e">
        <f t="shared" si="7"/>
        <v>#NAME?</v>
      </c>
      <c r="K97" s="33" t="e">
        <f>IF(SUM(DSKH!$F97:$I97)&gt;0,"PS","-")</f>
        <v>#NAME?</v>
      </c>
      <c r="L97" s="33" t="e">
        <f t="shared" si="8"/>
        <v>#NAME?</v>
      </c>
      <c r="M97" s="33" t="e">
        <f t="shared" si="9"/>
        <v>#NAME?</v>
      </c>
      <c r="N97" s="33" t="e">
        <f t="shared" si="10"/>
        <v>#NAME?</v>
      </c>
      <c r="O97" s="33" t="e">
        <f t="shared" si="11"/>
        <v>#NAME?</v>
      </c>
      <c r="P97" s="33" t="e">
        <f t="shared" si="12"/>
        <v>#NAME?</v>
      </c>
      <c r="Q97" s="33" t="e">
        <f t="shared" si="13"/>
        <v>#NAME?</v>
      </c>
      <c r="R97" s="33" t="e">
        <f t="shared" si="14"/>
        <v>#NAME?</v>
      </c>
      <c r="S97" s="33"/>
      <c r="T97" s="33"/>
      <c r="U97" s="33"/>
      <c r="V97" s="33"/>
      <c r="W97" s="33"/>
      <c r="X97" s="33"/>
      <c r="Y97" s="33"/>
      <c r="Z97" s="33"/>
      <c r="AA97" s="33"/>
      <c r="AB97" s="33"/>
      <c r="AC97" s="33"/>
      <c r="AD97" s="65"/>
      <c r="AE97" s="10"/>
    </row>
    <row r="98" spans="1:31" ht="12.75" hidden="1" customHeight="1" x14ac:dyDescent="0.2">
      <c r="A98" s="28">
        <f t="shared" si="2"/>
        <v>0</v>
      </c>
      <c r="B98" s="62"/>
      <c r="C98" s="30"/>
      <c r="D98" s="34"/>
      <c r="E98" s="30"/>
      <c r="F98" s="33" t="e">
        <f t="shared" si="3"/>
        <v>#NAME?</v>
      </c>
      <c r="G98" s="31" t="e">
        <f t="shared" si="4"/>
        <v>#NAME?</v>
      </c>
      <c r="H98" s="33" t="e">
        <f t="shared" si="5"/>
        <v>#NAME?</v>
      </c>
      <c r="I98" s="63" t="e">
        <f t="shared" si="6"/>
        <v>#NAME?</v>
      </c>
      <c r="J98" s="64" t="e">
        <f t="shared" si="7"/>
        <v>#NAME?</v>
      </c>
      <c r="K98" s="33" t="e">
        <f>IF(SUM(DSKH!$F98:$I98)&gt;0,"PS","-")</f>
        <v>#NAME?</v>
      </c>
      <c r="L98" s="33" t="e">
        <f t="shared" si="8"/>
        <v>#NAME?</v>
      </c>
      <c r="M98" s="33" t="e">
        <f t="shared" si="9"/>
        <v>#NAME?</v>
      </c>
      <c r="N98" s="33" t="e">
        <f t="shared" si="10"/>
        <v>#NAME?</v>
      </c>
      <c r="O98" s="33" t="e">
        <f t="shared" si="11"/>
        <v>#NAME?</v>
      </c>
      <c r="P98" s="33" t="e">
        <f t="shared" si="12"/>
        <v>#NAME?</v>
      </c>
      <c r="Q98" s="33" t="e">
        <f t="shared" si="13"/>
        <v>#NAME?</v>
      </c>
      <c r="R98" s="33" t="e">
        <f t="shared" si="14"/>
        <v>#NAME?</v>
      </c>
      <c r="S98" s="33"/>
      <c r="T98" s="33"/>
      <c r="U98" s="33"/>
      <c r="V98" s="33"/>
      <c r="W98" s="33"/>
      <c r="X98" s="33"/>
      <c r="Y98" s="33"/>
      <c r="Z98" s="33"/>
      <c r="AA98" s="33"/>
      <c r="AB98" s="33"/>
      <c r="AC98" s="33"/>
      <c r="AD98" s="65"/>
      <c r="AE98" s="10"/>
    </row>
    <row r="99" spans="1:31" ht="12.75" hidden="1" customHeight="1" x14ac:dyDescent="0.2">
      <c r="A99" s="28">
        <f t="shared" si="2"/>
        <v>0</v>
      </c>
      <c r="B99" s="62"/>
      <c r="C99" s="30"/>
      <c r="D99" s="34"/>
      <c r="E99" s="30"/>
      <c r="F99" s="33" t="e">
        <f t="shared" si="3"/>
        <v>#NAME?</v>
      </c>
      <c r="G99" s="31" t="e">
        <f t="shared" si="4"/>
        <v>#NAME?</v>
      </c>
      <c r="H99" s="33" t="e">
        <f t="shared" si="5"/>
        <v>#NAME?</v>
      </c>
      <c r="I99" s="63" t="e">
        <f t="shared" si="6"/>
        <v>#NAME?</v>
      </c>
      <c r="J99" s="64" t="e">
        <f t="shared" si="7"/>
        <v>#NAME?</v>
      </c>
      <c r="K99" s="33" t="e">
        <f>IF(SUM(DSKH!$F99:$I99)&gt;0,"PS","-")</f>
        <v>#NAME?</v>
      </c>
      <c r="L99" s="33" t="e">
        <f t="shared" si="8"/>
        <v>#NAME?</v>
      </c>
      <c r="M99" s="33" t="e">
        <f t="shared" si="9"/>
        <v>#NAME?</v>
      </c>
      <c r="N99" s="33" t="e">
        <f t="shared" si="10"/>
        <v>#NAME?</v>
      </c>
      <c r="O99" s="33" t="e">
        <f t="shared" si="11"/>
        <v>#NAME?</v>
      </c>
      <c r="P99" s="33" t="e">
        <f t="shared" si="12"/>
        <v>#NAME?</v>
      </c>
      <c r="Q99" s="33" t="e">
        <f t="shared" si="13"/>
        <v>#NAME?</v>
      </c>
      <c r="R99" s="33" t="e">
        <f t="shared" si="14"/>
        <v>#NAME?</v>
      </c>
      <c r="S99" s="33"/>
      <c r="T99" s="33"/>
      <c r="U99" s="33"/>
      <c r="V99" s="33"/>
      <c r="W99" s="33"/>
      <c r="X99" s="33"/>
      <c r="Y99" s="33"/>
      <c r="Z99" s="33"/>
      <c r="AA99" s="33"/>
      <c r="AB99" s="33"/>
      <c r="AC99" s="33"/>
      <c r="AD99" s="65"/>
      <c r="AE99" s="10"/>
    </row>
    <row r="100" spans="1:31" ht="12.75" hidden="1" customHeight="1" x14ac:dyDescent="0.2">
      <c r="A100" s="28">
        <f t="shared" si="2"/>
        <v>0</v>
      </c>
      <c r="B100" s="62"/>
      <c r="C100" s="30"/>
      <c r="D100" s="34"/>
      <c r="E100" s="30"/>
      <c r="F100" s="33" t="e">
        <f t="shared" si="3"/>
        <v>#NAME?</v>
      </c>
      <c r="G100" s="31" t="e">
        <f t="shared" si="4"/>
        <v>#NAME?</v>
      </c>
      <c r="H100" s="33" t="e">
        <f t="shared" si="5"/>
        <v>#NAME?</v>
      </c>
      <c r="I100" s="63" t="e">
        <f t="shared" si="6"/>
        <v>#NAME?</v>
      </c>
      <c r="J100" s="64" t="e">
        <f t="shared" si="7"/>
        <v>#NAME?</v>
      </c>
      <c r="K100" s="33" t="e">
        <f>IF(SUM(DSKH!$F100:$I100)&gt;0,"PS","-")</f>
        <v>#NAME?</v>
      </c>
      <c r="L100" s="33" t="e">
        <f t="shared" si="8"/>
        <v>#NAME?</v>
      </c>
      <c r="M100" s="33" t="e">
        <f t="shared" si="9"/>
        <v>#NAME?</v>
      </c>
      <c r="N100" s="33" t="e">
        <f t="shared" si="10"/>
        <v>#NAME?</v>
      </c>
      <c r="O100" s="33" t="e">
        <f t="shared" si="11"/>
        <v>#NAME?</v>
      </c>
      <c r="P100" s="33" t="e">
        <f t="shared" si="12"/>
        <v>#NAME?</v>
      </c>
      <c r="Q100" s="33" t="e">
        <f t="shared" si="13"/>
        <v>#NAME?</v>
      </c>
      <c r="R100" s="33" t="e">
        <f t="shared" si="14"/>
        <v>#NAME?</v>
      </c>
      <c r="S100" s="33"/>
      <c r="T100" s="33"/>
      <c r="U100" s="33"/>
      <c r="V100" s="33"/>
      <c r="W100" s="33"/>
      <c r="X100" s="33"/>
      <c r="Y100" s="33"/>
      <c r="Z100" s="33"/>
      <c r="AA100" s="33"/>
      <c r="AB100" s="33"/>
      <c r="AC100" s="33"/>
      <c r="AD100" s="65"/>
      <c r="AE100" s="10"/>
    </row>
    <row r="101" spans="1:31" ht="12.75" hidden="1" customHeight="1" x14ac:dyDescent="0.2">
      <c r="A101" s="28">
        <f t="shared" si="2"/>
        <v>0</v>
      </c>
      <c r="B101" s="62"/>
      <c r="C101" s="30"/>
      <c r="D101" s="34"/>
      <c r="E101" s="30"/>
      <c r="F101" s="33" t="e">
        <f t="shared" si="3"/>
        <v>#NAME?</v>
      </c>
      <c r="G101" s="31" t="e">
        <f t="shared" si="4"/>
        <v>#NAME?</v>
      </c>
      <c r="H101" s="33" t="e">
        <f t="shared" si="5"/>
        <v>#NAME?</v>
      </c>
      <c r="I101" s="63" t="e">
        <f t="shared" si="6"/>
        <v>#NAME?</v>
      </c>
      <c r="J101" s="64" t="e">
        <f t="shared" si="7"/>
        <v>#NAME?</v>
      </c>
      <c r="K101" s="33" t="e">
        <f>IF(SUM(DSKH!$F101:$I101)&gt;0,"PS","-")</f>
        <v>#NAME?</v>
      </c>
      <c r="L101" s="33" t="e">
        <f t="shared" si="8"/>
        <v>#NAME?</v>
      </c>
      <c r="M101" s="33" t="e">
        <f t="shared" si="9"/>
        <v>#NAME?</v>
      </c>
      <c r="N101" s="33" t="e">
        <f t="shared" si="10"/>
        <v>#NAME?</v>
      </c>
      <c r="O101" s="33" t="e">
        <f t="shared" si="11"/>
        <v>#NAME?</v>
      </c>
      <c r="P101" s="33" t="e">
        <f t="shared" si="12"/>
        <v>#NAME?</v>
      </c>
      <c r="Q101" s="33" t="e">
        <f t="shared" si="13"/>
        <v>#NAME?</v>
      </c>
      <c r="R101" s="33" t="e">
        <f t="shared" si="14"/>
        <v>#NAME?</v>
      </c>
      <c r="S101" s="33"/>
      <c r="T101" s="33"/>
      <c r="U101" s="33"/>
      <c r="V101" s="33"/>
      <c r="W101" s="33"/>
      <c r="X101" s="33"/>
      <c r="Y101" s="33"/>
      <c r="Z101" s="33"/>
      <c r="AA101" s="33"/>
      <c r="AB101" s="33"/>
      <c r="AC101" s="33"/>
      <c r="AD101" s="65"/>
      <c r="AE101" s="10"/>
    </row>
    <row r="102" spans="1:31" ht="12.75" hidden="1" customHeight="1" x14ac:dyDescent="0.2">
      <c r="A102" s="28">
        <f t="shared" si="2"/>
        <v>0</v>
      </c>
      <c r="B102" s="62"/>
      <c r="C102" s="30"/>
      <c r="D102" s="34"/>
      <c r="E102" s="30"/>
      <c r="F102" s="33" t="e">
        <f t="shared" si="3"/>
        <v>#NAME?</v>
      </c>
      <c r="G102" s="31" t="e">
        <f t="shared" si="4"/>
        <v>#NAME?</v>
      </c>
      <c r="H102" s="33" t="e">
        <f t="shared" si="5"/>
        <v>#NAME?</v>
      </c>
      <c r="I102" s="63" t="e">
        <f t="shared" si="6"/>
        <v>#NAME?</v>
      </c>
      <c r="J102" s="64" t="e">
        <f t="shared" si="7"/>
        <v>#NAME?</v>
      </c>
      <c r="K102" s="33" t="e">
        <f>IF(SUM(DSKH!$F102:$I102)&gt;0,"PS","-")</f>
        <v>#NAME?</v>
      </c>
      <c r="L102" s="33" t="e">
        <f t="shared" si="8"/>
        <v>#NAME?</v>
      </c>
      <c r="M102" s="33" t="e">
        <f t="shared" si="9"/>
        <v>#NAME?</v>
      </c>
      <c r="N102" s="33" t="e">
        <f t="shared" si="10"/>
        <v>#NAME?</v>
      </c>
      <c r="O102" s="33" t="e">
        <f t="shared" si="11"/>
        <v>#NAME?</v>
      </c>
      <c r="P102" s="33" t="e">
        <f t="shared" si="12"/>
        <v>#NAME?</v>
      </c>
      <c r="Q102" s="33" t="e">
        <f t="shared" si="13"/>
        <v>#NAME?</v>
      </c>
      <c r="R102" s="33" t="e">
        <f t="shared" si="14"/>
        <v>#NAME?</v>
      </c>
      <c r="S102" s="33"/>
      <c r="T102" s="33"/>
      <c r="U102" s="33"/>
      <c r="V102" s="33"/>
      <c r="W102" s="33"/>
      <c r="X102" s="33"/>
      <c r="Y102" s="33"/>
      <c r="Z102" s="33"/>
      <c r="AA102" s="33"/>
      <c r="AB102" s="33"/>
      <c r="AC102" s="33"/>
      <c r="AD102" s="65"/>
      <c r="AE102" s="10"/>
    </row>
    <row r="103" spans="1:31" ht="12.75" hidden="1" customHeight="1" x14ac:dyDescent="0.2">
      <c r="A103" s="28">
        <f t="shared" si="2"/>
        <v>0</v>
      </c>
      <c r="B103" s="62"/>
      <c r="C103" s="30"/>
      <c r="D103" s="34"/>
      <c r="E103" s="30"/>
      <c r="F103" s="33" t="e">
        <f t="shared" si="3"/>
        <v>#NAME?</v>
      </c>
      <c r="G103" s="31" t="e">
        <f t="shared" si="4"/>
        <v>#NAME?</v>
      </c>
      <c r="H103" s="33" t="e">
        <f t="shared" si="5"/>
        <v>#NAME?</v>
      </c>
      <c r="I103" s="63" t="e">
        <f t="shared" si="6"/>
        <v>#NAME?</v>
      </c>
      <c r="J103" s="64" t="e">
        <f t="shared" si="7"/>
        <v>#NAME?</v>
      </c>
      <c r="K103" s="33" t="e">
        <f>IF(SUM(DSKH!$F103:$I103)&gt;0,"PS","-")</f>
        <v>#NAME?</v>
      </c>
      <c r="L103" s="33" t="e">
        <f t="shared" si="8"/>
        <v>#NAME?</v>
      </c>
      <c r="M103" s="33" t="e">
        <f t="shared" si="9"/>
        <v>#NAME?</v>
      </c>
      <c r="N103" s="33" t="e">
        <f t="shared" si="10"/>
        <v>#NAME?</v>
      </c>
      <c r="O103" s="33" t="e">
        <f t="shared" si="11"/>
        <v>#NAME?</v>
      </c>
      <c r="P103" s="33" t="e">
        <f t="shared" si="12"/>
        <v>#NAME?</v>
      </c>
      <c r="Q103" s="33" t="e">
        <f t="shared" si="13"/>
        <v>#NAME?</v>
      </c>
      <c r="R103" s="33" t="e">
        <f t="shared" si="14"/>
        <v>#NAME?</v>
      </c>
      <c r="S103" s="33"/>
      <c r="T103" s="33"/>
      <c r="U103" s="33"/>
      <c r="V103" s="33"/>
      <c r="W103" s="33"/>
      <c r="X103" s="33"/>
      <c r="Y103" s="33"/>
      <c r="Z103" s="33"/>
      <c r="AA103" s="33"/>
      <c r="AB103" s="33"/>
      <c r="AC103" s="33"/>
      <c r="AD103" s="65"/>
      <c r="AE103" s="10"/>
    </row>
    <row r="104" spans="1:31" ht="12.75" hidden="1" customHeight="1" x14ac:dyDescent="0.2">
      <c r="A104" s="28">
        <f t="shared" si="2"/>
        <v>0</v>
      </c>
      <c r="B104" s="62"/>
      <c r="C104" s="30"/>
      <c r="D104" s="34"/>
      <c r="E104" s="30"/>
      <c r="F104" s="33" t="e">
        <f t="shared" si="3"/>
        <v>#NAME?</v>
      </c>
      <c r="G104" s="31" t="e">
        <f t="shared" si="4"/>
        <v>#NAME?</v>
      </c>
      <c r="H104" s="33" t="e">
        <f t="shared" si="5"/>
        <v>#NAME?</v>
      </c>
      <c r="I104" s="63" t="e">
        <f t="shared" si="6"/>
        <v>#NAME?</v>
      </c>
      <c r="J104" s="64" t="e">
        <f t="shared" si="7"/>
        <v>#NAME?</v>
      </c>
      <c r="K104" s="33" t="e">
        <f>IF(SUM(DSKH!$F104:$I104)&gt;0,"PS","-")</f>
        <v>#NAME?</v>
      </c>
      <c r="L104" s="33" t="e">
        <f t="shared" si="8"/>
        <v>#NAME?</v>
      </c>
      <c r="M104" s="33" t="e">
        <f t="shared" si="9"/>
        <v>#NAME?</v>
      </c>
      <c r="N104" s="33" t="e">
        <f t="shared" si="10"/>
        <v>#NAME?</v>
      </c>
      <c r="O104" s="33" t="e">
        <f t="shared" si="11"/>
        <v>#NAME?</v>
      </c>
      <c r="P104" s="33" t="e">
        <f t="shared" si="12"/>
        <v>#NAME?</v>
      </c>
      <c r="Q104" s="33" t="e">
        <f t="shared" si="13"/>
        <v>#NAME?</v>
      </c>
      <c r="R104" s="33" t="e">
        <f t="shared" si="14"/>
        <v>#NAME?</v>
      </c>
      <c r="S104" s="33"/>
      <c r="T104" s="33"/>
      <c r="U104" s="33"/>
      <c r="V104" s="33"/>
      <c r="W104" s="33"/>
      <c r="X104" s="33"/>
      <c r="Y104" s="33"/>
      <c r="Z104" s="33"/>
      <c r="AA104" s="33"/>
      <c r="AB104" s="33"/>
      <c r="AC104" s="33"/>
      <c r="AD104" s="65"/>
      <c r="AE104" s="10"/>
    </row>
    <row r="105" spans="1:31" ht="12.75" hidden="1" customHeight="1" x14ac:dyDescent="0.2">
      <c r="A105" s="28">
        <f t="shared" si="2"/>
        <v>0</v>
      </c>
      <c r="B105" s="62"/>
      <c r="C105" s="30"/>
      <c r="D105" s="34"/>
      <c r="E105" s="30"/>
      <c r="F105" s="33" t="e">
        <f t="shared" si="3"/>
        <v>#NAME?</v>
      </c>
      <c r="G105" s="31" t="e">
        <f t="shared" si="4"/>
        <v>#NAME?</v>
      </c>
      <c r="H105" s="33" t="e">
        <f t="shared" si="5"/>
        <v>#NAME?</v>
      </c>
      <c r="I105" s="63" t="e">
        <f t="shared" si="6"/>
        <v>#NAME?</v>
      </c>
      <c r="J105" s="64" t="e">
        <f t="shared" si="7"/>
        <v>#NAME?</v>
      </c>
      <c r="K105" s="33" t="e">
        <f>IF(SUM(DSKH!$F105:$I105)&gt;0,"PS","-")</f>
        <v>#NAME?</v>
      </c>
      <c r="L105" s="33" t="e">
        <f t="shared" si="8"/>
        <v>#NAME?</v>
      </c>
      <c r="M105" s="33" t="e">
        <f t="shared" si="9"/>
        <v>#NAME?</v>
      </c>
      <c r="N105" s="33" t="e">
        <f t="shared" si="10"/>
        <v>#NAME?</v>
      </c>
      <c r="O105" s="33" t="e">
        <f t="shared" si="11"/>
        <v>#NAME?</v>
      </c>
      <c r="P105" s="33" t="e">
        <f t="shared" si="12"/>
        <v>#NAME?</v>
      </c>
      <c r="Q105" s="33" t="e">
        <f t="shared" si="13"/>
        <v>#NAME?</v>
      </c>
      <c r="R105" s="33" t="e">
        <f t="shared" si="14"/>
        <v>#NAME?</v>
      </c>
      <c r="S105" s="33"/>
      <c r="T105" s="33"/>
      <c r="U105" s="33"/>
      <c r="V105" s="33"/>
      <c r="W105" s="33"/>
      <c r="X105" s="33"/>
      <c r="Y105" s="33"/>
      <c r="Z105" s="33"/>
      <c r="AA105" s="33"/>
      <c r="AB105" s="33"/>
      <c r="AC105" s="33"/>
      <c r="AD105" s="65"/>
      <c r="AE105" s="10"/>
    </row>
    <row r="106" spans="1:31" ht="12.75" hidden="1" customHeight="1" x14ac:dyDescent="0.2">
      <c r="A106" s="28">
        <f t="shared" si="2"/>
        <v>0</v>
      </c>
      <c r="B106" s="62"/>
      <c r="C106" s="30"/>
      <c r="D106" s="34"/>
      <c r="E106" s="30"/>
      <c r="F106" s="33" t="e">
        <f t="shared" si="3"/>
        <v>#NAME?</v>
      </c>
      <c r="G106" s="31" t="e">
        <f t="shared" si="4"/>
        <v>#NAME?</v>
      </c>
      <c r="H106" s="33" t="e">
        <f t="shared" si="5"/>
        <v>#NAME?</v>
      </c>
      <c r="I106" s="63" t="e">
        <f t="shared" si="6"/>
        <v>#NAME?</v>
      </c>
      <c r="J106" s="64" t="e">
        <f t="shared" si="7"/>
        <v>#NAME?</v>
      </c>
      <c r="K106" s="33" t="e">
        <f>IF(SUM(DSKH!$F106:$I106)&gt;0,"PS","-")</f>
        <v>#NAME?</v>
      </c>
      <c r="L106" s="33" t="e">
        <f t="shared" si="8"/>
        <v>#NAME?</v>
      </c>
      <c r="M106" s="33" t="e">
        <f t="shared" si="9"/>
        <v>#NAME?</v>
      </c>
      <c r="N106" s="33" t="e">
        <f t="shared" si="10"/>
        <v>#NAME?</v>
      </c>
      <c r="O106" s="33" t="e">
        <f t="shared" si="11"/>
        <v>#NAME?</v>
      </c>
      <c r="P106" s="33" t="e">
        <f t="shared" si="12"/>
        <v>#NAME?</v>
      </c>
      <c r="Q106" s="33" t="e">
        <f t="shared" si="13"/>
        <v>#NAME?</v>
      </c>
      <c r="R106" s="33" t="e">
        <f t="shared" si="14"/>
        <v>#NAME?</v>
      </c>
      <c r="S106" s="33"/>
      <c r="T106" s="33"/>
      <c r="U106" s="33"/>
      <c r="V106" s="33"/>
      <c r="W106" s="33"/>
      <c r="X106" s="33"/>
      <c r="Y106" s="33"/>
      <c r="Z106" s="33"/>
      <c r="AA106" s="33"/>
      <c r="AB106" s="33"/>
      <c r="AC106" s="33"/>
      <c r="AD106" s="65"/>
      <c r="AE106" s="10"/>
    </row>
    <row r="107" spans="1:31" ht="12.75" hidden="1" customHeight="1" x14ac:dyDescent="0.2">
      <c r="A107" s="28">
        <f t="shared" si="2"/>
        <v>0</v>
      </c>
      <c r="B107" s="62"/>
      <c r="C107" s="30"/>
      <c r="D107" s="34"/>
      <c r="E107" s="30"/>
      <c r="F107" s="33" t="e">
        <f t="shared" si="3"/>
        <v>#NAME?</v>
      </c>
      <c r="G107" s="31" t="e">
        <f t="shared" si="4"/>
        <v>#NAME?</v>
      </c>
      <c r="H107" s="33" t="e">
        <f t="shared" si="5"/>
        <v>#NAME?</v>
      </c>
      <c r="I107" s="63" t="e">
        <f t="shared" si="6"/>
        <v>#NAME?</v>
      </c>
      <c r="J107" s="64" t="e">
        <f t="shared" si="7"/>
        <v>#NAME?</v>
      </c>
      <c r="K107" s="33" t="e">
        <f>IF(SUM(DSKH!$F107:$I107)&gt;0,"PS","-")</f>
        <v>#NAME?</v>
      </c>
      <c r="L107" s="33" t="e">
        <f t="shared" si="8"/>
        <v>#NAME?</v>
      </c>
      <c r="M107" s="33" t="e">
        <f t="shared" si="9"/>
        <v>#NAME?</v>
      </c>
      <c r="N107" s="33" t="e">
        <f t="shared" si="10"/>
        <v>#NAME?</v>
      </c>
      <c r="O107" s="33" t="e">
        <f t="shared" si="11"/>
        <v>#NAME?</v>
      </c>
      <c r="P107" s="33" t="e">
        <f t="shared" si="12"/>
        <v>#NAME?</v>
      </c>
      <c r="Q107" s="33" t="e">
        <f t="shared" si="13"/>
        <v>#NAME?</v>
      </c>
      <c r="R107" s="33" t="e">
        <f t="shared" si="14"/>
        <v>#NAME?</v>
      </c>
      <c r="S107" s="33"/>
      <c r="T107" s="33"/>
      <c r="U107" s="33"/>
      <c r="V107" s="33"/>
      <c r="W107" s="33"/>
      <c r="X107" s="33"/>
      <c r="Y107" s="33"/>
      <c r="Z107" s="33"/>
      <c r="AA107" s="33"/>
      <c r="AB107" s="33"/>
      <c r="AC107" s="33"/>
      <c r="AD107" s="65"/>
      <c r="AE107" s="10"/>
    </row>
    <row r="108" spans="1:31" ht="12.75" hidden="1" customHeight="1" x14ac:dyDescent="0.2">
      <c r="A108" s="28">
        <f t="shared" si="2"/>
        <v>0</v>
      </c>
      <c r="B108" s="62"/>
      <c r="C108" s="30"/>
      <c r="D108" s="34"/>
      <c r="E108" s="30"/>
      <c r="F108" s="33" t="e">
        <f t="shared" si="3"/>
        <v>#NAME?</v>
      </c>
      <c r="G108" s="31" t="e">
        <f t="shared" si="4"/>
        <v>#NAME?</v>
      </c>
      <c r="H108" s="33" t="e">
        <f t="shared" si="5"/>
        <v>#NAME?</v>
      </c>
      <c r="I108" s="63" t="e">
        <f t="shared" si="6"/>
        <v>#NAME?</v>
      </c>
      <c r="J108" s="64" t="e">
        <f t="shared" si="7"/>
        <v>#NAME?</v>
      </c>
      <c r="K108" s="33" t="e">
        <f>IF(SUM(DSKH!$F108:$I108)&gt;0,"PS","-")</f>
        <v>#NAME?</v>
      </c>
      <c r="L108" s="33" t="e">
        <f t="shared" si="8"/>
        <v>#NAME?</v>
      </c>
      <c r="M108" s="33" t="e">
        <f t="shared" si="9"/>
        <v>#NAME?</v>
      </c>
      <c r="N108" s="33" t="e">
        <f t="shared" si="10"/>
        <v>#NAME?</v>
      </c>
      <c r="O108" s="33" t="e">
        <f t="shared" si="11"/>
        <v>#NAME?</v>
      </c>
      <c r="P108" s="33" t="e">
        <f t="shared" si="12"/>
        <v>#NAME?</v>
      </c>
      <c r="Q108" s="33" t="e">
        <f t="shared" si="13"/>
        <v>#NAME?</v>
      </c>
      <c r="R108" s="33" t="e">
        <f t="shared" si="14"/>
        <v>#NAME?</v>
      </c>
      <c r="S108" s="33"/>
      <c r="T108" s="33"/>
      <c r="U108" s="33"/>
      <c r="V108" s="33"/>
      <c r="W108" s="33"/>
      <c r="X108" s="33"/>
      <c r="Y108" s="33"/>
      <c r="Z108" s="33"/>
      <c r="AA108" s="33"/>
      <c r="AB108" s="33"/>
      <c r="AC108" s="33"/>
      <c r="AD108" s="65"/>
      <c r="AE108" s="10"/>
    </row>
    <row r="109" spans="1:31" ht="12.75" hidden="1" customHeight="1" x14ac:dyDescent="0.2">
      <c r="A109" s="28">
        <f t="shared" si="2"/>
        <v>0</v>
      </c>
      <c r="B109" s="62"/>
      <c r="C109" s="30"/>
      <c r="D109" s="34"/>
      <c r="E109" s="30"/>
      <c r="F109" s="33" t="e">
        <f t="shared" si="3"/>
        <v>#NAME?</v>
      </c>
      <c r="G109" s="31" t="e">
        <f t="shared" si="4"/>
        <v>#NAME?</v>
      </c>
      <c r="H109" s="33" t="e">
        <f t="shared" si="5"/>
        <v>#NAME?</v>
      </c>
      <c r="I109" s="63" t="e">
        <f t="shared" si="6"/>
        <v>#NAME?</v>
      </c>
      <c r="J109" s="64" t="e">
        <f t="shared" si="7"/>
        <v>#NAME?</v>
      </c>
      <c r="K109" s="33" t="e">
        <f>IF(SUM(DSKH!$F109:$I109)&gt;0,"PS","-")</f>
        <v>#NAME?</v>
      </c>
      <c r="L109" s="33" t="e">
        <f t="shared" si="8"/>
        <v>#NAME?</v>
      </c>
      <c r="M109" s="33" t="e">
        <f t="shared" si="9"/>
        <v>#NAME?</v>
      </c>
      <c r="N109" s="33" t="e">
        <f t="shared" si="10"/>
        <v>#NAME?</v>
      </c>
      <c r="O109" s="33" t="e">
        <f t="shared" si="11"/>
        <v>#NAME?</v>
      </c>
      <c r="P109" s="33" t="e">
        <f t="shared" si="12"/>
        <v>#NAME?</v>
      </c>
      <c r="Q109" s="33" t="e">
        <f t="shared" si="13"/>
        <v>#NAME?</v>
      </c>
      <c r="R109" s="33" t="e">
        <f t="shared" si="14"/>
        <v>#NAME?</v>
      </c>
      <c r="S109" s="33"/>
      <c r="T109" s="33"/>
      <c r="U109" s="33"/>
      <c r="V109" s="33"/>
      <c r="W109" s="33"/>
      <c r="X109" s="33"/>
      <c r="Y109" s="33"/>
      <c r="Z109" s="33"/>
      <c r="AA109" s="33"/>
      <c r="AB109" s="33"/>
      <c r="AC109" s="33"/>
      <c r="AD109" s="65"/>
      <c r="AE109" s="10"/>
    </row>
    <row r="110" spans="1:31" ht="12.75" hidden="1" customHeight="1" x14ac:dyDescent="0.2">
      <c r="A110" s="28">
        <f t="shared" si="2"/>
        <v>0</v>
      </c>
      <c r="B110" s="62"/>
      <c r="C110" s="30"/>
      <c r="D110" s="34"/>
      <c r="E110" s="30"/>
      <c r="F110" s="33" t="e">
        <f t="shared" si="3"/>
        <v>#NAME?</v>
      </c>
      <c r="G110" s="31" t="e">
        <f t="shared" si="4"/>
        <v>#NAME?</v>
      </c>
      <c r="H110" s="33" t="e">
        <f t="shared" si="5"/>
        <v>#NAME?</v>
      </c>
      <c r="I110" s="63" t="e">
        <f t="shared" si="6"/>
        <v>#NAME?</v>
      </c>
      <c r="J110" s="64" t="e">
        <f t="shared" si="7"/>
        <v>#NAME?</v>
      </c>
      <c r="K110" s="33" t="e">
        <f>IF(SUM(DSKH!$F110:$I110)&gt;0,"PS","-")</f>
        <v>#NAME?</v>
      </c>
      <c r="L110" s="33" t="e">
        <f t="shared" si="8"/>
        <v>#NAME?</v>
      </c>
      <c r="M110" s="33" t="e">
        <f t="shared" si="9"/>
        <v>#NAME?</v>
      </c>
      <c r="N110" s="33" t="e">
        <f t="shared" si="10"/>
        <v>#NAME?</v>
      </c>
      <c r="O110" s="33" t="e">
        <f t="shared" si="11"/>
        <v>#NAME?</v>
      </c>
      <c r="P110" s="33" t="e">
        <f t="shared" si="12"/>
        <v>#NAME?</v>
      </c>
      <c r="Q110" s="33" t="e">
        <f t="shared" si="13"/>
        <v>#NAME?</v>
      </c>
      <c r="R110" s="33" t="e">
        <f t="shared" si="14"/>
        <v>#NAME?</v>
      </c>
      <c r="S110" s="33"/>
      <c r="T110" s="33"/>
      <c r="U110" s="33"/>
      <c r="V110" s="33"/>
      <c r="W110" s="33"/>
      <c r="X110" s="33"/>
      <c r="Y110" s="33"/>
      <c r="Z110" s="33"/>
      <c r="AA110" s="33"/>
      <c r="AB110" s="33"/>
      <c r="AC110" s="33"/>
      <c r="AD110" s="65"/>
      <c r="AE110" s="10"/>
    </row>
    <row r="111" spans="1:31" ht="12.75" hidden="1" customHeight="1" x14ac:dyDescent="0.2">
      <c r="A111" s="28">
        <f t="shared" si="2"/>
        <v>0</v>
      </c>
      <c r="B111" s="62"/>
      <c r="C111" s="30"/>
      <c r="D111" s="34"/>
      <c r="E111" s="30"/>
      <c r="F111" s="33" t="e">
        <f t="shared" si="3"/>
        <v>#NAME?</v>
      </c>
      <c r="G111" s="31" t="e">
        <f t="shared" si="4"/>
        <v>#NAME?</v>
      </c>
      <c r="H111" s="33" t="e">
        <f t="shared" si="5"/>
        <v>#NAME?</v>
      </c>
      <c r="I111" s="63" t="e">
        <f t="shared" si="6"/>
        <v>#NAME?</v>
      </c>
      <c r="J111" s="64" t="e">
        <f t="shared" si="7"/>
        <v>#NAME?</v>
      </c>
      <c r="K111" s="33" t="e">
        <f>IF(SUM(DSKH!$F111:$I111)&gt;0,"PS","-")</f>
        <v>#NAME?</v>
      </c>
      <c r="L111" s="33" t="e">
        <f t="shared" si="8"/>
        <v>#NAME?</v>
      </c>
      <c r="M111" s="33" t="e">
        <f t="shared" si="9"/>
        <v>#NAME?</v>
      </c>
      <c r="N111" s="33" t="e">
        <f t="shared" si="10"/>
        <v>#NAME?</v>
      </c>
      <c r="O111" s="33" t="e">
        <f t="shared" si="11"/>
        <v>#NAME?</v>
      </c>
      <c r="P111" s="33" t="e">
        <f t="shared" si="12"/>
        <v>#NAME?</v>
      </c>
      <c r="Q111" s="33" t="e">
        <f t="shared" si="13"/>
        <v>#NAME?</v>
      </c>
      <c r="R111" s="33" t="e">
        <f t="shared" si="14"/>
        <v>#NAME?</v>
      </c>
      <c r="S111" s="33"/>
      <c r="T111" s="33"/>
      <c r="U111" s="33"/>
      <c r="V111" s="33"/>
      <c r="W111" s="33"/>
      <c r="X111" s="33"/>
      <c r="Y111" s="33"/>
      <c r="Z111" s="33"/>
      <c r="AA111" s="33"/>
      <c r="AB111" s="33"/>
      <c r="AC111" s="33"/>
      <c r="AD111" s="65"/>
      <c r="AE111" s="10"/>
    </row>
    <row r="112" spans="1:31" ht="12.75" hidden="1" customHeight="1" x14ac:dyDescent="0.2">
      <c r="A112" s="28">
        <f t="shared" si="2"/>
        <v>0</v>
      </c>
      <c r="B112" s="62"/>
      <c r="C112" s="30"/>
      <c r="D112" s="34"/>
      <c r="E112" s="30"/>
      <c r="F112" s="33" t="e">
        <f t="shared" si="3"/>
        <v>#NAME?</v>
      </c>
      <c r="G112" s="31" t="e">
        <f t="shared" si="4"/>
        <v>#NAME?</v>
      </c>
      <c r="H112" s="33" t="e">
        <f t="shared" si="5"/>
        <v>#NAME?</v>
      </c>
      <c r="I112" s="63" t="e">
        <f t="shared" si="6"/>
        <v>#NAME?</v>
      </c>
      <c r="J112" s="64" t="e">
        <f t="shared" si="7"/>
        <v>#NAME?</v>
      </c>
      <c r="K112" s="33" t="e">
        <f>IF(SUM(DSKH!$F112:$I112)&gt;0,"PS","-")</f>
        <v>#NAME?</v>
      </c>
      <c r="L112" s="33" t="e">
        <f t="shared" si="8"/>
        <v>#NAME?</v>
      </c>
      <c r="M112" s="33" t="e">
        <f t="shared" si="9"/>
        <v>#NAME?</v>
      </c>
      <c r="N112" s="33" t="e">
        <f t="shared" si="10"/>
        <v>#NAME?</v>
      </c>
      <c r="O112" s="33" t="e">
        <f t="shared" si="11"/>
        <v>#NAME?</v>
      </c>
      <c r="P112" s="33" t="e">
        <f t="shared" si="12"/>
        <v>#NAME?</v>
      </c>
      <c r="Q112" s="33" t="e">
        <f t="shared" si="13"/>
        <v>#NAME?</v>
      </c>
      <c r="R112" s="33" t="e">
        <f t="shared" si="14"/>
        <v>#NAME?</v>
      </c>
      <c r="S112" s="33"/>
      <c r="T112" s="33"/>
      <c r="U112" s="33"/>
      <c r="V112" s="33"/>
      <c r="W112" s="33"/>
      <c r="X112" s="33"/>
      <c r="Y112" s="33"/>
      <c r="Z112" s="33"/>
      <c r="AA112" s="33"/>
      <c r="AB112" s="33"/>
      <c r="AC112" s="33"/>
      <c r="AD112" s="65"/>
      <c r="AE112" s="10"/>
    </row>
    <row r="113" spans="1:31" ht="12.75" hidden="1" customHeight="1" x14ac:dyDescent="0.2">
      <c r="A113" s="28">
        <f t="shared" si="2"/>
        <v>0</v>
      </c>
      <c r="B113" s="62"/>
      <c r="C113" s="30"/>
      <c r="D113" s="34"/>
      <c r="E113" s="30"/>
      <c r="F113" s="33" t="e">
        <f t="shared" si="3"/>
        <v>#NAME?</v>
      </c>
      <c r="G113" s="31" t="e">
        <f t="shared" si="4"/>
        <v>#NAME?</v>
      </c>
      <c r="H113" s="33" t="e">
        <f t="shared" si="5"/>
        <v>#NAME?</v>
      </c>
      <c r="I113" s="63" t="e">
        <f t="shared" si="6"/>
        <v>#NAME?</v>
      </c>
      <c r="J113" s="64" t="e">
        <f t="shared" si="7"/>
        <v>#NAME?</v>
      </c>
      <c r="K113" s="33" t="e">
        <f>IF(SUM(DSKH!$F113:$I113)&gt;0,"PS","-")</f>
        <v>#NAME?</v>
      </c>
      <c r="L113" s="33" t="e">
        <f t="shared" si="8"/>
        <v>#NAME?</v>
      </c>
      <c r="M113" s="33" t="e">
        <f t="shared" si="9"/>
        <v>#NAME?</v>
      </c>
      <c r="N113" s="33" t="e">
        <f t="shared" si="10"/>
        <v>#NAME?</v>
      </c>
      <c r="O113" s="33" t="e">
        <f t="shared" si="11"/>
        <v>#NAME?</v>
      </c>
      <c r="P113" s="33" t="e">
        <f t="shared" si="12"/>
        <v>#NAME?</v>
      </c>
      <c r="Q113" s="33" t="e">
        <f t="shared" si="13"/>
        <v>#NAME?</v>
      </c>
      <c r="R113" s="33" t="e">
        <f t="shared" si="14"/>
        <v>#NAME?</v>
      </c>
      <c r="S113" s="33"/>
      <c r="T113" s="33"/>
      <c r="U113" s="33"/>
      <c r="V113" s="33"/>
      <c r="W113" s="33"/>
      <c r="X113" s="33"/>
      <c r="Y113" s="33"/>
      <c r="Z113" s="33"/>
      <c r="AA113" s="33"/>
      <c r="AB113" s="33"/>
      <c r="AC113" s="33"/>
      <c r="AD113" s="65"/>
      <c r="AE113" s="10"/>
    </row>
    <row r="114" spans="1:31" ht="12.75" hidden="1" customHeight="1" x14ac:dyDescent="0.2">
      <c r="A114" s="28">
        <f t="shared" si="2"/>
        <v>0</v>
      </c>
      <c r="B114" s="62"/>
      <c r="C114" s="30"/>
      <c r="D114" s="34"/>
      <c r="E114" s="30"/>
      <c r="F114" s="33" t="e">
        <f t="shared" si="3"/>
        <v>#NAME?</v>
      </c>
      <c r="G114" s="31" t="e">
        <f t="shared" si="4"/>
        <v>#NAME?</v>
      </c>
      <c r="H114" s="33" t="e">
        <f t="shared" si="5"/>
        <v>#NAME?</v>
      </c>
      <c r="I114" s="63" t="e">
        <f t="shared" si="6"/>
        <v>#NAME?</v>
      </c>
      <c r="J114" s="64" t="e">
        <f t="shared" si="7"/>
        <v>#NAME?</v>
      </c>
      <c r="K114" s="33" t="e">
        <f>IF(SUM(DSKH!$F114:$I114)&gt;0,"PS","-")</f>
        <v>#NAME?</v>
      </c>
      <c r="L114" s="33" t="e">
        <f t="shared" si="8"/>
        <v>#NAME?</v>
      </c>
      <c r="M114" s="33" t="e">
        <f t="shared" si="9"/>
        <v>#NAME?</v>
      </c>
      <c r="N114" s="33" t="e">
        <f t="shared" si="10"/>
        <v>#NAME?</v>
      </c>
      <c r="O114" s="33" t="e">
        <f t="shared" si="11"/>
        <v>#NAME?</v>
      </c>
      <c r="P114" s="33" t="e">
        <f t="shared" si="12"/>
        <v>#NAME?</v>
      </c>
      <c r="Q114" s="33" t="e">
        <f t="shared" si="13"/>
        <v>#NAME?</v>
      </c>
      <c r="R114" s="33" t="e">
        <f t="shared" si="14"/>
        <v>#NAME?</v>
      </c>
      <c r="S114" s="33"/>
      <c r="T114" s="33"/>
      <c r="U114" s="33"/>
      <c r="V114" s="33"/>
      <c r="W114" s="33"/>
      <c r="X114" s="33"/>
      <c r="Y114" s="33"/>
      <c r="Z114" s="33"/>
      <c r="AA114" s="33"/>
      <c r="AB114" s="33"/>
      <c r="AC114" s="33"/>
      <c r="AD114" s="65"/>
      <c r="AE114" s="10"/>
    </row>
    <row r="115" spans="1:31" ht="12.75" hidden="1" customHeight="1" x14ac:dyDescent="0.2">
      <c r="A115" s="28">
        <f t="shared" si="2"/>
        <v>0</v>
      </c>
      <c r="B115" s="62"/>
      <c r="C115" s="30"/>
      <c r="D115" s="34"/>
      <c r="E115" s="30"/>
      <c r="F115" s="33" t="e">
        <f t="shared" si="3"/>
        <v>#NAME?</v>
      </c>
      <c r="G115" s="31" t="e">
        <f t="shared" si="4"/>
        <v>#NAME?</v>
      </c>
      <c r="H115" s="33" t="e">
        <f t="shared" si="5"/>
        <v>#NAME?</v>
      </c>
      <c r="I115" s="63" t="e">
        <f t="shared" si="6"/>
        <v>#NAME?</v>
      </c>
      <c r="J115" s="64" t="e">
        <f t="shared" si="7"/>
        <v>#NAME?</v>
      </c>
      <c r="K115" s="33" t="e">
        <f>IF(SUM(DSKH!$F115:$I115)&gt;0,"PS","-")</f>
        <v>#NAME?</v>
      </c>
      <c r="L115" s="33" t="e">
        <f t="shared" si="8"/>
        <v>#NAME?</v>
      </c>
      <c r="M115" s="33" t="e">
        <f t="shared" si="9"/>
        <v>#NAME?</v>
      </c>
      <c r="N115" s="33" t="e">
        <f t="shared" si="10"/>
        <v>#NAME?</v>
      </c>
      <c r="O115" s="33" t="e">
        <f t="shared" si="11"/>
        <v>#NAME?</v>
      </c>
      <c r="P115" s="33" t="e">
        <f t="shared" si="12"/>
        <v>#NAME?</v>
      </c>
      <c r="Q115" s="33" t="e">
        <f t="shared" si="13"/>
        <v>#NAME?</v>
      </c>
      <c r="R115" s="33" t="e">
        <f t="shared" si="14"/>
        <v>#NAME?</v>
      </c>
      <c r="S115" s="33"/>
      <c r="T115" s="33"/>
      <c r="U115" s="33"/>
      <c r="V115" s="33"/>
      <c r="W115" s="33"/>
      <c r="X115" s="33"/>
      <c r="Y115" s="33"/>
      <c r="Z115" s="33"/>
      <c r="AA115" s="33"/>
      <c r="AB115" s="33"/>
      <c r="AC115" s="33"/>
      <c r="AD115" s="65"/>
      <c r="AE115" s="10"/>
    </row>
    <row r="116" spans="1:31" ht="12.75" hidden="1" customHeight="1" x14ac:dyDescent="0.2">
      <c r="A116" s="28">
        <f t="shared" si="2"/>
        <v>0</v>
      </c>
      <c r="B116" s="62"/>
      <c r="C116" s="30"/>
      <c r="D116" s="34"/>
      <c r="E116" s="30"/>
      <c r="F116" s="33" t="e">
        <f t="shared" si="3"/>
        <v>#NAME?</v>
      </c>
      <c r="G116" s="31" t="e">
        <f t="shared" si="4"/>
        <v>#NAME?</v>
      </c>
      <c r="H116" s="33" t="e">
        <f t="shared" si="5"/>
        <v>#NAME?</v>
      </c>
      <c r="I116" s="63" t="e">
        <f t="shared" si="6"/>
        <v>#NAME?</v>
      </c>
      <c r="J116" s="64" t="e">
        <f t="shared" si="7"/>
        <v>#NAME?</v>
      </c>
      <c r="K116" s="33" t="e">
        <f>IF(SUM(DSKH!$F116:$I116)&gt;0,"PS","-")</f>
        <v>#NAME?</v>
      </c>
      <c r="L116" s="33" t="e">
        <f t="shared" si="8"/>
        <v>#NAME?</v>
      </c>
      <c r="M116" s="33" t="e">
        <f t="shared" si="9"/>
        <v>#NAME?</v>
      </c>
      <c r="N116" s="33" t="e">
        <f t="shared" si="10"/>
        <v>#NAME?</v>
      </c>
      <c r="O116" s="33" t="e">
        <f t="shared" si="11"/>
        <v>#NAME?</v>
      </c>
      <c r="P116" s="33" t="e">
        <f t="shared" si="12"/>
        <v>#NAME?</v>
      </c>
      <c r="Q116" s="33" t="e">
        <f t="shared" si="13"/>
        <v>#NAME?</v>
      </c>
      <c r="R116" s="33" t="e">
        <f t="shared" si="14"/>
        <v>#NAME?</v>
      </c>
      <c r="S116" s="33"/>
      <c r="T116" s="33"/>
      <c r="U116" s="33"/>
      <c r="V116" s="33"/>
      <c r="W116" s="33"/>
      <c r="X116" s="33"/>
      <c r="Y116" s="33"/>
      <c r="Z116" s="33"/>
      <c r="AA116" s="33"/>
      <c r="AB116" s="33"/>
      <c r="AC116" s="33"/>
      <c r="AD116" s="65"/>
      <c r="AE116" s="10"/>
    </row>
    <row r="117" spans="1:31" ht="12.75" hidden="1" customHeight="1" x14ac:dyDescent="0.2">
      <c r="A117" s="28">
        <f t="shared" si="2"/>
        <v>0</v>
      </c>
      <c r="B117" s="62"/>
      <c r="C117" s="30"/>
      <c r="D117" s="34"/>
      <c r="E117" s="30"/>
      <c r="F117" s="33" t="e">
        <f t="shared" si="3"/>
        <v>#NAME?</v>
      </c>
      <c r="G117" s="31" t="e">
        <f t="shared" si="4"/>
        <v>#NAME?</v>
      </c>
      <c r="H117" s="33" t="e">
        <f t="shared" si="5"/>
        <v>#NAME?</v>
      </c>
      <c r="I117" s="63" t="e">
        <f t="shared" si="6"/>
        <v>#NAME?</v>
      </c>
      <c r="J117" s="64" t="e">
        <f t="shared" si="7"/>
        <v>#NAME?</v>
      </c>
      <c r="K117" s="33" t="e">
        <f>IF(SUM(DSKH!$F117:$I117)&gt;0,"PS","-")</f>
        <v>#NAME?</v>
      </c>
      <c r="L117" s="33" t="e">
        <f t="shared" si="8"/>
        <v>#NAME?</v>
      </c>
      <c r="M117" s="33" t="e">
        <f t="shared" si="9"/>
        <v>#NAME?</v>
      </c>
      <c r="N117" s="33" t="e">
        <f t="shared" si="10"/>
        <v>#NAME?</v>
      </c>
      <c r="O117" s="33" t="e">
        <f t="shared" si="11"/>
        <v>#NAME?</v>
      </c>
      <c r="P117" s="33" t="e">
        <f t="shared" si="12"/>
        <v>#NAME?</v>
      </c>
      <c r="Q117" s="33" t="e">
        <f t="shared" si="13"/>
        <v>#NAME?</v>
      </c>
      <c r="R117" s="33" t="e">
        <f t="shared" si="14"/>
        <v>#NAME?</v>
      </c>
      <c r="S117" s="33"/>
      <c r="T117" s="33"/>
      <c r="U117" s="33"/>
      <c r="V117" s="33"/>
      <c r="W117" s="33"/>
      <c r="X117" s="33"/>
      <c r="Y117" s="33"/>
      <c r="Z117" s="33"/>
      <c r="AA117" s="33"/>
      <c r="AB117" s="33"/>
      <c r="AC117" s="33"/>
      <c r="AD117" s="65"/>
      <c r="AE117" s="10"/>
    </row>
    <row r="118" spans="1:31" ht="12.75" hidden="1" customHeight="1" x14ac:dyDescent="0.2">
      <c r="A118" s="28">
        <f t="shared" si="2"/>
        <v>0</v>
      </c>
      <c r="B118" s="62"/>
      <c r="C118" s="30"/>
      <c r="D118" s="34"/>
      <c r="E118" s="30"/>
      <c r="F118" s="33" t="e">
        <f t="shared" si="3"/>
        <v>#NAME?</v>
      </c>
      <c r="G118" s="31" t="e">
        <f t="shared" si="4"/>
        <v>#NAME?</v>
      </c>
      <c r="H118" s="33" t="e">
        <f t="shared" si="5"/>
        <v>#NAME?</v>
      </c>
      <c r="I118" s="63" t="e">
        <f t="shared" si="6"/>
        <v>#NAME?</v>
      </c>
      <c r="J118" s="64" t="e">
        <f t="shared" si="7"/>
        <v>#NAME?</v>
      </c>
      <c r="K118" s="33" t="e">
        <f>IF(SUM(DSKH!$F118:$I118)&gt;0,"PS","-")</f>
        <v>#NAME?</v>
      </c>
      <c r="L118" s="33" t="e">
        <f t="shared" si="8"/>
        <v>#NAME?</v>
      </c>
      <c r="M118" s="33" t="e">
        <f t="shared" si="9"/>
        <v>#NAME?</v>
      </c>
      <c r="N118" s="33" t="e">
        <f t="shared" si="10"/>
        <v>#NAME?</v>
      </c>
      <c r="O118" s="33" t="e">
        <f t="shared" si="11"/>
        <v>#NAME?</v>
      </c>
      <c r="P118" s="33" t="e">
        <f t="shared" si="12"/>
        <v>#NAME?</v>
      </c>
      <c r="Q118" s="33" t="e">
        <f t="shared" si="13"/>
        <v>#NAME?</v>
      </c>
      <c r="R118" s="33" t="e">
        <f t="shared" si="14"/>
        <v>#NAME?</v>
      </c>
      <c r="S118" s="33"/>
      <c r="T118" s="33"/>
      <c r="U118" s="33"/>
      <c r="V118" s="33"/>
      <c r="W118" s="33"/>
      <c r="X118" s="33"/>
      <c r="Y118" s="33"/>
      <c r="Z118" s="33"/>
      <c r="AA118" s="33"/>
      <c r="AB118" s="33"/>
      <c r="AC118" s="33"/>
      <c r="AD118" s="65"/>
      <c r="AE118" s="10"/>
    </row>
    <row r="119" spans="1:31" ht="12.75" hidden="1" customHeight="1" x14ac:dyDescent="0.2">
      <c r="A119" s="28">
        <f t="shared" si="2"/>
        <v>0</v>
      </c>
      <c r="B119" s="62"/>
      <c r="C119" s="30"/>
      <c r="D119" s="34"/>
      <c r="E119" s="30"/>
      <c r="F119" s="33" t="e">
        <f t="shared" si="3"/>
        <v>#NAME?</v>
      </c>
      <c r="G119" s="31" t="e">
        <f t="shared" si="4"/>
        <v>#NAME?</v>
      </c>
      <c r="H119" s="33" t="e">
        <f t="shared" si="5"/>
        <v>#NAME?</v>
      </c>
      <c r="I119" s="63" t="e">
        <f t="shared" si="6"/>
        <v>#NAME?</v>
      </c>
      <c r="J119" s="64" t="e">
        <f t="shared" si="7"/>
        <v>#NAME?</v>
      </c>
      <c r="K119" s="33" t="e">
        <f>IF(SUM(DSKH!$F119:$I119)&gt;0,"PS","-")</f>
        <v>#NAME?</v>
      </c>
      <c r="L119" s="33" t="e">
        <f t="shared" si="8"/>
        <v>#NAME?</v>
      </c>
      <c r="M119" s="33" t="e">
        <f t="shared" si="9"/>
        <v>#NAME?</v>
      </c>
      <c r="N119" s="33" t="e">
        <f t="shared" si="10"/>
        <v>#NAME?</v>
      </c>
      <c r="O119" s="33" t="e">
        <f t="shared" si="11"/>
        <v>#NAME?</v>
      </c>
      <c r="P119" s="33" t="e">
        <f t="shared" si="12"/>
        <v>#NAME?</v>
      </c>
      <c r="Q119" s="33" t="e">
        <f t="shared" si="13"/>
        <v>#NAME?</v>
      </c>
      <c r="R119" s="33" t="e">
        <f t="shared" si="14"/>
        <v>#NAME?</v>
      </c>
      <c r="S119" s="33"/>
      <c r="T119" s="33"/>
      <c r="U119" s="33"/>
      <c r="V119" s="33"/>
      <c r="W119" s="33"/>
      <c r="X119" s="33"/>
      <c r="Y119" s="33"/>
      <c r="Z119" s="33"/>
      <c r="AA119" s="33"/>
      <c r="AB119" s="33"/>
      <c r="AC119" s="33"/>
      <c r="AD119" s="65"/>
      <c r="AE119" s="10"/>
    </row>
    <row r="120" spans="1:31" ht="12.75" hidden="1" customHeight="1" x14ac:dyDescent="0.2">
      <c r="A120" s="28">
        <f t="shared" si="2"/>
        <v>0</v>
      </c>
      <c r="B120" s="62"/>
      <c r="C120" s="30"/>
      <c r="D120" s="34"/>
      <c r="E120" s="30"/>
      <c r="F120" s="33" t="e">
        <f t="shared" si="3"/>
        <v>#NAME?</v>
      </c>
      <c r="G120" s="31" t="e">
        <f t="shared" si="4"/>
        <v>#NAME?</v>
      </c>
      <c r="H120" s="33" t="e">
        <f t="shared" si="5"/>
        <v>#NAME?</v>
      </c>
      <c r="I120" s="63" t="e">
        <f t="shared" si="6"/>
        <v>#NAME?</v>
      </c>
      <c r="J120" s="64" t="e">
        <f t="shared" si="7"/>
        <v>#NAME?</v>
      </c>
      <c r="K120" s="33" t="e">
        <f>IF(SUM(DSKH!$F120:$I120)&gt;0,"PS","-")</f>
        <v>#NAME?</v>
      </c>
      <c r="L120" s="33" t="e">
        <f t="shared" si="8"/>
        <v>#NAME?</v>
      </c>
      <c r="M120" s="33" t="e">
        <f t="shared" si="9"/>
        <v>#NAME?</v>
      </c>
      <c r="N120" s="33" t="e">
        <f t="shared" si="10"/>
        <v>#NAME?</v>
      </c>
      <c r="O120" s="33" t="e">
        <f t="shared" si="11"/>
        <v>#NAME?</v>
      </c>
      <c r="P120" s="33" t="e">
        <f t="shared" si="12"/>
        <v>#NAME?</v>
      </c>
      <c r="Q120" s="33" t="e">
        <f t="shared" si="13"/>
        <v>#NAME?</v>
      </c>
      <c r="R120" s="33" t="e">
        <f t="shared" si="14"/>
        <v>#NAME?</v>
      </c>
      <c r="S120" s="33"/>
      <c r="T120" s="33"/>
      <c r="U120" s="33"/>
      <c r="V120" s="33"/>
      <c r="W120" s="33"/>
      <c r="X120" s="33"/>
      <c r="Y120" s="33"/>
      <c r="Z120" s="33"/>
      <c r="AA120" s="33"/>
      <c r="AB120" s="33"/>
      <c r="AC120" s="33"/>
      <c r="AD120" s="65"/>
      <c r="AE120" s="10"/>
    </row>
    <row r="121" spans="1:31" ht="12.75" hidden="1" customHeight="1" x14ac:dyDescent="0.2">
      <c r="A121" s="28">
        <f t="shared" si="2"/>
        <v>0</v>
      </c>
      <c r="B121" s="62"/>
      <c r="C121" s="30"/>
      <c r="D121" s="34"/>
      <c r="E121" s="30"/>
      <c r="F121" s="33" t="e">
        <f t="shared" si="3"/>
        <v>#NAME?</v>
      </c>
      <c r="G121" s="31" t="e">
        <f t="shared" si="4"/>
        <v>#NAME?</v>
      </c>
      <c r="H121" s="33" t="e">
        <f t="shared" si="5"/>
        <v>#NAME?</v>
      </c>
      <c r="I121" s="63" t="e">
        <f t="shared" si="6"/>
        <v>#NAME?</v>
      </c>
      <c r="J121" s="64" t="e">
        <f t="shared" si="7"/>
        <v>#NAME?</v>
      </c>
      <c r="K121" s="33" t="e">
        <f>IF(SUM(DSKH!$F121:$I121)&gt;0,"PS","-")</f>
        <v>#NAME?</v>
      </c>
      <c r="L121" s="33" t="e">
        <f t="shared" si="8"/>
        <v>#NAME?</v>
      </c>
      <c r="M121" s="33" t="e">
        <f t="shared" si="9"/>
        <v>#NAME?</v>
      </c>
      <c r="N121" s="33" t="e">
        <f t="shared" si="10"/>
        <v>#NAME?</v>
      </c>
      <c r="O121" s="33" t="e">
        <f t="shared" si="11"/>
        <v>#NAME?</v>
      </c>
      <c r="P121" s="33" t="e">
        <f t="shared" si="12"/>
        <v>#NAME?</v>
      </c>
      <c r="Q121" s="33" t="e">
        <f t="shared" si="13"/>
        <v>#NAME?</v>
      </c>
      <c r="R121" s="33" t="e">
        <f t="shared" si="14"/>
        <v>#NAME?</v>
      </c>
      <c r="S121" s="33"/>
      <c r="T121" s="33"/>
      <c r="U121" s="33"/>
      <c r="V121" s="33"/>
      <c r="W121" s="33"/>
      <c r="X121" s="33"/>
      <c r="Y121" s="33"/>
      <c r="Z121" s="33"/>
      <c r="AA121" s="33"/>
      <c r="AB121" s="33"/>
      <c r="AC121" s="33"/>
      <c r="AD121" s="65"/>
      <c r="AE121" s="10"/>
    </row>
    <row r="122" spans="1:31" ht="12.75" hidden="1" customHeight="1" x14ac:dyDescent="0.2">
      <c r="A122" s="28">
        <f t="shared" si="2"/>
        <v>0</v>
      </c>
      <c r="B122" s="62"/>
      <c r="C122" s="30"/>
      <c r="D122" s="34"/>
      <c r="E122" s="30"/>
      <c r="F122" s="33" t="e">
        <f t="shared" si="3"/>
        <v>#NAME?</v>
      </c>
      <c r="G122" s="31" t="e">
        <f t="shared" si="4"/>
        <v>#NAME?</v>
      </c>
      <c r="H122" s="33" t="e">
        <f t="shared" si="5"/>
        <v>#NAME?</v>
      </c>
      <c r="I122" s="63" t="e">
        <f t="shared" si="6"/>
        <v>#NAME?</v>
      </c>
      <c r="J122" s="64" t="e">
        <f t="shared" si="7"/>
        <v>#NAME?</v>
      </c>
      <c r="K122" s="33" t="e">
        <f>IF(SUM(DSKH!$F122:$I122)&gt;0,"PS","-")</f>
        <v>#NAME?</v>
      </c>
      <c r="L122" s="33" t="e">
        <f t="shared" si="8"/>
        <v>#NAME?</v>
      </c>
      <c r="M122" s="33" t="e">
        <f t="shared" si="9"/>
        <v>#NAME?</v>
      </c>
      <c r="N122" s="33" t="e">
        <f t="shared" si="10"/>
        <v>#NAME?</v>
      </c>
      <c r="O122" s="33" t="e">
        <f t="shared" si="11"/>
        <v>#NAME?</v>
      </c>
      <c r="P122" s="33" t="e">
        <f t="shared" si="12"/>
        <v>#NAME?</v>
      </c>
      <c r="Q122" s="33" t="e">
        <f t="shared" si="13"/>
        <v>#NAME?</v>
      </c>
      <c r="R122" s="33" t="e">
        <f t="shared" si="14"/>
        <v>#NAME?</v>
      </c>
      <c r="S122" s="33"/>
      <c r="T122" s="33"/>
      <c r="U122" s="33"/>
      <c r="V122" s="33"/>
      <c r="W122" s="33"/>
      <c r="X122" s="33"/>
      <c r="Y122" s="33"/>
      <c r="Z122" s="33"/>
      <c r="AA122" s="33"/>
      <c r="AB122" s="33"/>
      <c r="AC122" s="33"/>
      <c r="AD122" s="65"/>
      <c r="AE122" s="10"/>
    </row>
    <row r="123" spans="1:31" ht="12.75" hidden="1" customHeight="1" x14ac:dyDescent="0.2">
      <c r="A123" s="28">
        <f t="shared" si="2"/>
        <v>0</v>
      </c>
      <c r="B123" s="62"/>
      <c r="C123" s="30"/>
      <c r="D123" s="34"/>
      <c r="E123" s="30"/>
      <c r="F123" s="33" t="e">
        <f t="shared" si="3"/>
        <v>#NAME?</v>
      </c>
      <c r="G123" s="31" t="e">
        <f t="shared" si="4"/>
        <v>#NAME?</v>
      </c>
      <c r="H123" s="33" t="e">
        <f t="shared" si="5"/>
        <v>#NAME?</v>
      </c>
      <c r="I123" s="63" t="e">
        <f t="shared" si="6"/>
        <v>#NAME?</v>
      </c>
      <c r="J123" s="64" t="e">
        <f t="shared" si="7"/>
        <v>#NAME?</v>
      </c>
      <c r="K123" s="33" t="e">
        <f>IF(SUM(DSKH!$F123:$I123)&gt;0,"PS","-")</f>
        <v>#NAME?</v>
      </c>
      <c r="L123" s="33" t="e">
        <f t="shared" si="8"/>
        <v>#NAME?</v>
      </c>
      <c r="M123" s="33" t="e">
        <f t="shared" si="9"/>
        <v>#NAME?</v>
      </c>
      <c r="N123" s="33" t="e">
        <f t="shared" si="10"/>
        <v>#NAME?</v>
      </c>
      <c r="O123" s="33" t="e">
        <f t="shared" si="11"/>
        <v>#NAME?</v>
      </c>
      <c r="P123" s="33" t="e">
        <f t="shared" si="12"/>
        <v>#NAME?</v>
      </c>
      <c r="Q123" s="33" t="e">
        <f t="shared" si="13"/>
        <v>#NAME?</v>
      </c>
      <c r="R123" s="33" t="e">
        <f t="shared" si="14"/>
        <v>#NAME?</v>
      </c>
      <c r="S123" s="33"/>
      <c r="T123" s="33"/>
      <c r="U123" s="33"/>
      <c r="V123" s="33"/>
      <c r="W123" s="33"/>
      <c r="X123" s="33"/>
      <c r="Y123" s="33"/>
      <c r="Z123" s="33"/>
      <c r="AA123" s="33"/>
      <c r="AB123" s="33"/>
      <c r="AC123" s="33"/>
      <c r="AD123" s="65"/>
      <c r="AE123" s="10"/>
    </row>
    <row r="124" spans="1:31" ht="12.75" hidden="1" customHeight="1" x14ac:dyDescent="0.2">
      <c r="A124" s="28">
        <f t="shared" si="2"/>
        <v>0</v>
      </c>
      <c r="B124" s="62"/>
      <c r="C124" s="30"/>
      <c r="D124" s="34"/>
      <c r="E124" s="30"/>
      <c r="F124" s="33" t="e">
        <f t="shared" si="3"/>
        <v>#NAME?</v>
      </c>
      <c r="G124" s="31" t="e">
        <f t="shared" si="4"/>
        <v>#NAME?</v>
      </c>
      <c r="H124" s="33" t="e">
        <f t="shared" si="5"/>
        <v>#NAME?</v>
      </c>
      <c r="I124" s="63" t="e">
        <f t="shared" si="6"/>
        <v>#NAME?</v>
      </c>
      <c r="J124" s="64" t="e">
        <f t="shared" si="7"/>
        <v>#NAME?</v>
      </c>
      <c r="K124" s="33" t="e">
        <f>IF(SUM(DSKH!$F124:$I124)&gt;0,"PS","-")</f>
        <v>#NAME?</v>
      </c>
      <c r="L124" s="33" t="e">
        <f t="shared" si="8"/>
        <v>#NAME?</v>
      </c>
      <c r="M124" s="33" t="e">
        <f t="shared" si="9"/>
        <v>#NAME?</v>
      </c>
      <c r="N124" s="33" t="e">
        <f t="shared" si="10"/>
        <v>#NAME?</v>
      </c>
      <c r="O124" s="33" t="e">
        <f t="shared" si="11"/>
        <v>#NAME?</v>
      </c>
      <c r="P124" s="33" t="e">
        <f t="shared" si="12"/>
        <v>#NAME?</v>
      </c>
      <c r="Q124" s="33" t="e">
        <f t="shared" si="13"/>
        <v>#NAME?</v>
      </c>
      <c r="R124" s="33" t="e">
        <f t="shared" si="14"/>
        <v>#NAME?</v>
      </c>
      <c r="S124" s="33"/>
      <c r="T124" s="33"/>
      <c r="U124" s="33"/>
      <c r="V124" s="33"/>
      <c r="W124" s="33"/>
      <c r="X124" s="33"/>
      <c r="Y124" s="33"/>
      <c r="Z124" s="33"/>
      <c r="AA124" s="33"/>
      <c r="AB124" s="33"/>
      <c r="AC124" s="33"/>
      <c r="AD124" s="65"/>
      <c r="AE124" s="10"/>
    </row>
    <row r="125" spans="1:31" ht="12.75" hidden="1" customHeight="1" x14ac:dyDescent="0.2">
      <c r="A125" s="28">
        <f t="shared" si="2"/>
        <v>0</v>
      </c>
      <c r="B125" s="62"/>
      <c r="C125" s="30"/>
      <c r="D125" s="34"/>
      <c r="E125" s="30"/>
      <c r="F125" s="33" t="e">
        <f t="shared" si="3"/>
        <v>#NAME?</v>
      </c>
      <c r="G125" s="31" t="e">
        <f t="shared" si="4"/>
        <v>#NAME?</v>
      </c>
      <c r="H125" s="33" t="e">
        <f t="shared" si="5"/>
        <v>#NAME?</v>
      </c>
      <c r="I125" s="63" t="e">
        <f t="shared" si="6"/>
        <v>#NAME?</v>
      </c>
      <c r="J125" s="64" t="e">
        <f t="shared" si="7"/>
        <v>#NAME?</v>
      </c>
      <c r="K125" s="33" t="e">
        <f>IF(SUM(DSKH!$F125:$I125)&gt;0,"PS","-")</f>
        <v>#NAME?</v>
      </c>
      <c r="L125" s="33" t="e">
        <f t="shared" si="8"/>
        <v>#NAME?</v>
      </c>
      <c r="M125" s="33" t="e">
        <f t="shared" si="9"/>
        <v>#NAME?</v>
      </c>
      <c r="N125" s="33" t="e">
        <f t="shared" si="10"/>
        <v>#NAME?</v>
      </c>
      <c r="O125" s="33" t="e">
        <f t="shared" si="11"/>
        <v>#NAME?</v>
      </c>
      <c r="P125" s="33" t="e">
        <f t="shared" si="12"/>
        <v>#NAME?</v>
      </c>
      <c r="Q125" s="33" t="e">
        <f t="shared" si="13"/>
        <v>#NAME?</v>
      </c>
      <c r="R125" s="33" t="e">
        <f t="shared" si="14"/>
        <v>#NAME?</v>
      </c>
      <c r="S125" s="33"/>
      <c r="T125" s="33"/>
      <c r="U125" s="33"/>
      <c r="V125" s="33"/>
      <c r="W125" s="33"/>
      <c r="X125" s="33"/>
      <c r="Y125" s="33"/>
      <c r="Z125" s="33"/>
      <c r="AA125" s="33"/>
      <c r="AB125" s="33"/>
      <c r="AC125" s="33"/>
      <c r="AD125" s="65"/>
      <c r="AE125" s="10"/>
    </row>
    <row r="126" spans="1:31" ht="12.75" hidden="1" customHeight="1" x14ac:dyDescent="0.2">
      <c r="A126" s="28">
        <f t="shared" si="2"/>
        <v>0</v>
      </c>
      <c r="B126" s="62"/>
      <c r="C126" s="30"/>
      <c r="D126" s="34"/>
      <c r="E126" s="30"/>
      <c r="F126" s="33" t="e">
        <f t="shared" si="3"/>
        <v>#NAME?</v>
      </c>
      <c r="G126" s="31" t="e">
        <f t="shared" si="4"/>
        <v>#NAME?</v>
      </c>
      <c r="H126" s="33" t="e">
        <f t="shared" si="5"/>
        <v>#NAME?</v>
      </c>
      <c r="I126" s="63" t="e">
        <f t="shared" si="6"/>
        <v>#NAME?</v>
      </c>
      <c r="J126" s="64" t="e">
        <f t="shared" si="7"/>
        <v>#NAME?</v>
      </c>
      <c r="K126" s="33" t="e">
        <f>IF(SUM(DSKH!$F126:$I126)&gt;0,"PS","-")</f>
        <v>#NAME?</v>
      </c>
      <c r="L126" s="33" t="e">
        <f t="shared" si="8"/>
        <v>#NAME?</v>
      </c>
      <c r="M126" s="33" t="e">
        <f t="shared" si="9"/>
        <v>#NAME?</v>
      </c>
      <c r="N126" s="33" t="e">
        <f t="shared" si="10"/>
        <v>#NAME?</v>
      </c>
      <c r="O126" s="33" t="e">
        <f t="shared" si="11"/>
        <v>#NAME?</v>
      </c>
      <c r="P126" s="33" t="e">
        <f t="shared" si="12"/>
        <v>#NAME?</v>
      </c>
      <c r="Q126" s="33" t="e">
        <f t="shared" si="13"/>
        <v>#NAME?</v>
      </c>
      <c r="R126" s="33" t="e">
        <f t="shared" si="14"/>
        <v>#NAME?</v>
      </c>
      <c r="S126" s="33"/>
      <c r="T126" s="33"/>
      <c r="U126" s="33"/>
      <c r="V126" s="33"/>
      <c r="W126" s="33"/>
      <c r="X126" s="33"/>
      <c r="Y126" s="33"/>
      <c r="Z126" s="33"/>
      <c r="AA126" s="33"/>
      <c r="AB126" s="33"/>
      <c r="AC126" s="33"/>
      <c r="AD126" s="65"/>
      <c r="AE126" s="10"/>
    </row>
    <row r="127" spans="1:31" ht="12.75" hidden="1" customHeight="1" x14ac:dyDescent="0.2">
      <c r="A127" s="28">
        <f t="shared" si="2"/>
        <v>0</v>
      </c>
      <c r="B127" s="62"/>
      <c r="C127" s="30"/>
      <c r="D127" s="34"/>
      <c r="E127" s="30"/>
      <c r="F127" s="33" t="e">
        <f t="shared" si="3"/>
        <v>#NAME?</v>
      </c>
      <c r="G127" s="31" t="e">
        <f t="shared" si="4"/>
        <v>#NAME?</v>
      </c>
      <c r="H127" s="33" t="e">
        <f t="shared" si="5"/>
        <v>#NAME?</v>
      </c>
      <c r="I127" s="63" t="e">
        <f t="shared" si="6"/>
        <v>#NAME?</v>
      </c>
      <c r="J127" s="64" t="e">
        <f t="shared" si="7"/>
        <v>#NAME?</v>
      </c>
      <c r="K127" s="33" t="e">
        <f>IF(SUM(DSKH!$F127:$I127)&gt;0,"PS","-")</f>
        <v>#NAME?</v>
      </c>
      <c r="L127" s="33" t="e">
        <f t="shared" si="8"/>
        <v>#NAME?</v>
      </c>
      <c r="M127" s="33" t="e">
        <f t="shared" si="9"/>
        <v>#NAME?</v>
      </c>
      <c r="N127" s="33" t="e">
        <f t="shared" si="10"/>
        <v>#NAME?</v>
      </c>
      <c r="O127" s="33" t="e">
        <f t="shared" si="11"/>
        <v>#NAME?</v>
      </c>
      <c r="P127" s="33" t="e">
        <f t="shared" si="12"/>
        <v>#NAME?</v>
      </c>
      <c r="Q127" s="33" t="e">
        <f t="shared" si="13"/>
        <v>#NAME?</v>
      </c>
      <c r="R127" s="33" t="e">
        <f t="shared" si="14"/>
        <v>#NAME?</v>
      </c>
      <c r="S127" s="33"/>
      <c r="T127" s="33"/>
      <c r="U127" s="33"/>
      <c r="V127" s="33"/>
      <c r="W127" s="33"/>
      <c r="X127" s="33"/>
      <c r="Y127" s="33"/>
      <c r="Z127" s="33"/>
      <c r="AA127" s="33"/>
      <c r="AB127" s="33"/>
      <c r="AC127" s="33"/>
      <c r="AD127" s="65"/>
      <c r="AE127" s="10"/>
    </row>
    <row r="128" spans="1:31" ht="12.75" hidden="1" customHeight="1" x14ac:dyDescent="0.2">
      <c r="A128" s="28">
        <f t="shared" si="2"/>
        <v>0</v>
      </c>
      <c r="B128" s="62"/>
      <c r="C128" s="30"/>
      <c r="D128" s="34"/>
      <c r="E128" s="30"/>
      <c r="F128" s="33" t="e">
        <f t="shared" si="3"/>
        <v>#NAME?</v>
      </c>
      <c r="G128" s="31" t="e">
        <f t="shared" si="4"/>
        <v>#NAME?</v>
      </c>
      <c r="H128" s="33" t="e">
        <f t="shared" si="5"/>
        <v>#NAME?</v>
      </c>
      <c r="I128" s="63" t="e">
        <f t="shared" si="6"/>
        <v>#NAME?</v>
      </c>
      <c r="J128" s="64" t="e">
        <f t="shared" si="7"/>
        <v>#NAME?</v>
      </c>
      <c r="K128" s="33" t="e">
        <f>IF(SUM(DSKH!$F128:$I128)&gt;0,"PS","-")</f>
        <v>#NAME?</v>
      </c>
      <c r="L128" s="33" t="e">
        <f t="shared" si="8"/>
        <v>#NAME?</v>
      </c>
      <c r="M128" s="33" t="e">
        <f t="shared" si="9"/>
        <v>#NAME?</v>
      </c>
      <c r="N128" s="33" t="e">
        <f t="shared" si="10"/>
        <v>#NAME?</v>
      </c>
      <c r="O128" s="33" t="e">
        <f t="shared" si="11"/>
        <v>#NAME?</v>
      </c>
      <c r="P128" s="33" t="e">
        <f t="shared" si="12"/>
        <v>#NAME?</v>
      </c>
      <c r="Q128" s="33" t="e">
        <f t="shared" si="13"/>
        <v>#NAME?</v>
      </c>
      <c r="R128" s="33" t="e">
        <f t="shared" si="14"/>
        <v>#NAME?</v>
      </c>
      <c r="S128" s="33"/>
      <c r="T128" s="33"/>
      <c r="U128" s="33"/>
      <c r="V128" s="33"/>
      <c r="W128" s="33"/>
      <c r="X128" s="33"/>
      <c r="Y128" s="33"/>
      <c r="Z128" s="33"/>
      <c r="AA128" s="33"/>
      <c r="AB128" s="33"/>
      <c r="AC128" s="33"/>
      <c r="AD128" s="65"/>
      <c r="AE128" s="10"/>
    </row>
    <row r="129" spans="1:31" ht="12.75" hidden="1" customHeight="1" x14ac:dyDescent="0.2">
      <c r="A129" s="28">
        <f t="shared" si="2"/>
        <v>0</v>
      </c>
      <c r="B129" s="62"/>
      <c r="C129" s="30"/>
      <c r="D129" s="34"/>
      <c r="E129" s="30"/>
      <c r="F129" s="33" t="e">
        <f t="shared" si="3"/>
        <v>#NAME?</v>
      </c>
      <c r="G129" s="31" t="e">
        <f t="shared" si="4"/>
        <v>#NAME?</v>
      </c>
      <c r="H129" s="33" t="e">
        <f t="shared" si="5"/>
        <v>#NAME?</v>
      </c>
      <c r="I129" s="63" t="e">
        <f t="shared" si="6"/>
        <v>#NAME?</v>
      </c>
      <c r="J129" s="64" t="e">
        <f t="shared" si="7"/>
        <v>#NAME?</v>
      </c>
      <c r="K129" s="33" t="e">
        <f>IF(SUM(DSKH!$F129:$I129)&gt;0,"PS","-")</f>
        <v>#NAME?</v>
      </c>
      <c r="L129" s="33" t="e">
        <f t="shared" si="8"/>
        <v>#NAME?</v>
      </c>
      <c r="M129" s="33" t="e">
        <f t="shared" si="9"/>
        <v>#NAME?</v>
      </c>
      <c r="N129" s="33" t="e">
        <f t="shared" si="10"/>
        <v>#NAME?</v>
      </c>
      <c r="O129" s="33" t="e">
        <f t="shared" si="11"/>
        <v>#NAME?</v>
      </c>
      <c r="P129" s="33" t="e">
        <f t="shared" si="12"/>
        <v>#NAME?</v>
      </c>
      <c r="Q129" s="33" t="e">
        <f t="shared" si="13"/>
        <v>#NAME?</v>
      </c>
      <c r="R129" s="33" t="e">
        <f t="shared" si="14"/>
        <v>#NAME?</v>
      </c>
      <c r="S129" s="33"/>
      <c r="T129" s="33"/>
      <c r="U129" s="33"/>
      <c r="V129" s="33"/>
      <c r="W129" s="33"/>
      <c r="X129" s="33"/>
      <c r="Y129" s="33"/>
      <c r="Z129" s="33"/>
      <c r="AA129" s="33"/>
      <c r="AB129" s="33"/>
      <c r="AC129" s="33"/>
      <c r="AD129" s="65"/>
      <c r="AE129" s="10"/>
    </row>
    <row r="130" spans="1:31" ht="12.75" hidden="1" customHeight="1" x14ac:dyDescent="0.2">
      <c r="A130" s="28">
        <f t="shared" si="2"/>
        <v>0</v>
      </c>
      <c r="B130" s="62"/>
      <c r="C130" s="30"/>
      <c r="D130" s="34"/>
      <c r="E130" s="30"/>
      <c r="F130" s="33" t="e">
        <f t="shared" si="3"/>
        <v>#NAME?</v>
      </c>
      <c r="G130" s="31" t="e">
        <f t="shared" si="4"/>
        <v>#NAME?</v>
      </c>
      <c r="H130" s="33" t="e">
        <f t="shared" si="5"/>
        <v>#NAME?</v>
      </c>
      <c r="I130" s="63" t="e">
        <f t="shared" si="6"/>
        <v>#NAME?</v>
      </c>
      <c r="J130" s="64" t="e">
        <f t="shared" si="7"/>
        <v>#NAME?</v>
      </c>
      <c r="K130" s="33" t="e">
        <f>IF(SUM(DSKH!$F130:$I130)&gt;0,"PS","-")</f>
        <v>#NAME?</v>
      </c>
      <c r="L130" s="33" t="e">
        <f t="shared" si="8"/>
        <v>#NAME?</v>
      </c>
      <c r="M130" s="33" t="e">
        <f t="shared" si="9"/>
        <v>#NAME?</v>
      </c>
      <c r="N130" s="33" t="e">
        <f t="shared" si="10"/>
        <v>#NAME?</v>
      </c>
      <c r="O130" s="33" t="e">
        <f t="shared" si="11"/>
        <v>#NAME?</v>
      </c>
      <c r="P130" s="33" t="e">
        <f t="shared" si="12"/>
        <v>#NAME?</v>
      </c>
      <c r="Q130" s="33" t="e">
        <f t="shared" si="13"/>
        <v>#NAME?</v>
      </c>
      <c r="R130" s="33" t="e">
        <f t="shared" si="14"/>
        <v>#NAME?</v>
      </c>
      <c r="S130" s="33"/>
      <c r="T130" s="33"/>
      <c r="U130" s="33"/>
      <c r="V130" s="33"/>
      <c r="W130" s="33"/>
      <c r="X130" s="33"/>
      <c r="Y130" s="33"/>
      <c r="Z130" s="33"/>
      <c r="AA130" s="33"/>
      <c r="AB130" s="33"/>
      <c r="AC130" s="33"/>
      <c r="AD130" s="65"/>
      <c r="AE130" s="10"/>
    </row>
    <row r="131" spans="1:31" ht="12.75" hidden="1" customHeight="1" x14ac:dyDescent="0.2">
      <c r="A131" s="28">
        <f t="shared" si="2"/>
        <v>0</v>
      </c>
      <c r="B131" s="62"/>
      <c r="C131" s="30"/>
      <c r="D131" s="34"/>
      <c r="E131" s="30"/>
      <c r="F131" s="33" t="e">
        <f t="shared" si="3"/>
        <v>#NAME?</v>
      </c>
      <c r="G131" s="31" t="e">
        <f t="shared" si="4"/>
        <v>#NAME?</v>
      </c>
      <c r="H131" s="33" t="e">
        <f t="shared" si="5"/>
        <v>#NAME?</v>
      </c>
      <c r="I131" s="63" t="e">
        <f t="shared" si="6"/>
        <v>#NAME?</v>
      </c>
      <c r="J131" s="64" t="e">
        <f t="shared" si="7"/>
        <v>#NAME?</v>
      </c>
      <c r="K131" s="33" t="e">
        <f>IF(SUM(DSKH!$F131:$I131)&gt;0,"PS","-")</f>
        <v>#NAME?</v>
      </c>
      <c r="L131" s="33" t="e">
        <f t="shared" si="8"/>
        <v>#NAME?</v>
      </c>
      <c r="M131" s="33" t="e">
        <f t="shared" si="9"/>
        <v>#NAME?</v>
      </c>
      <c r="N131" s="33" t="e">
        <f t="shared" si="10"/>
        <v>#NAME?</v>
      </c>
      <c r="O131" s="33" t="e">
        <f t="shared" si="11"/>
        <v>#NAME?</v>
      </c>
      <c r="P131" s="33" t="e">
        <f t="shared" si="12"/>
        <v>#NAME?</v>
      </c>
      <c r="Q131" s="33" t="e">
        <f t="shared" si="13"/>
        <v>#NAME?</v>
      </c>
      <c r="R131" s="33" t="e">
        <f t="shared" si="14"/>
        <v>#NAME?</v>
      </c>
      <c r="S131" s="33"/>
      <c r="T131" s="33"/>
      <c r="U131" s="33"/>
      <c r="V131" s="33"/>
      <c r="W131" s="33"/>
      <c r="X131" s="33"/>
      <c r="Y131" s="33"/>
      <c r="Z131" s="33"/>
      <c r="AA131" s="33"/>
      <c r="AB131" s="33"/>
      <c r="AC131" s="33"/>
      <c r="AD131" s="65"/>
      <c r="AE131" s="10"/>
    </row>
    <row r="132" spans="1:31" ht="12.75" hidden="1" customHeight="1" x14ac:dyDescent="0.2">
      <c r="A132" s="28">
        <f t="shared" si="2"/>
        <v>0</v>
      </c>
      <c r="B132" s="62"/>
      <c r="C132" s="30"/>
      <c r="D132" s="34"/>
      <c r="E132" s="30"/>
      <c r="F132" s="33" t="e">
        <f t="shared" si="3"/>
        <v>#NAME?</v>
      </c>
      <c r="G132" s="31" t="e">
        <f t="shared" si="4"/>
        <v>#NAME?</v>
      </c>
      <c r="H132" s="33" t="e">
        <f t="shared" si="5"/>
        <v>#NAME?</v>
      </c>
      <c r="I132" s="63" t="e">
        <f t="shared" si="6"/>
        <v>#NAME?</v>
      </c>
      <c r="J132" s="64" t="e">
        <f t="shared" si="7"/>
        <v>#NAME?</v>
      </c>
      <c r="K132" s="33" t="e">
        <f>IF(SUM(DSKH!$F132:$I132)&gt;0,"PS","-")</f>
        <v>#NAME?</v>
      </c>
      <c r="L132" s="33" t="e">
        <f t="shared" si="8"/>
        <v>#NAME?</v>
      </c>
      <c r="M132" s="33" t="e">
        <f t="shared" si="9"/>
        <v>#NAME?</v>
      </c>
      <c r="N132" s="33" t="e">
        <f t="shared" si="10"/>
        <v>#NAME?</v>
      </c>
      <c r="O132" s="33" t="e">
        <f t="shared" si="11"/>
        <v>#NAME?</v>
      </c>
      <c r="P132" s="33" t="e">
        <f t="shared" si="12"/>
        <v>#NAME?</v>
      </c>
      <c r="Q132" s="33" t="e">
        <f t="shared" si="13"/>
        <v>#NAME?</v>
      </c>
      <c r="R132" s="33" t="e">
        <f t="shared" si="14"/>
        <v>#NAME?</v>
      </c>
      <c r="S132" s="33"/>
      <c r="T132" s="33"/>
      <c r="U132" s="33"/>
      <c r="V132" s="33"/>
      <c r="W132" s="33"/>
      <c r="X132" s="33"/>
      <c r="Y132" s="33"/>
      <c r="Z132" s="33"/>
      <c r="AA132" s="33"/>
      <c r="AB132" s="33"/>
      <c r="AC132" s="33"/>
      <c r="AD132" s="65"/>
      <c r="AE132" s="10"/>
    </row>
    <row r="133" spans="1:31" ht="12.75" hidden="1" customHeight="1" x14ac:dyDescent="0.2">
      <c r="A133" s="28">
        <f t="shared" si="2"/>
        <v>0</v>
      </c>
      <c r="B133" s="62"/>
      <c r="C133" s="30"/>
      <c r="D133" s="34"/>
      <c r="E133" s="30"/>
      <c r="F133" s="33" t="e">
        <f t="shared" si="3"/>
        <v>#NAME?</v>
      </c>
      <c r="G133" s="31" t="e">
        <f t="shared" si="4"/>
        <v>#NAME?</v>
      </c>
      <c r="H133" s="33" t="e">
        <f t="shared" si="5"/>
        <v>#NAME?</v>
      </c>
      <c r="I133" s="63" t="e">
        <f t="shared" si="6"/>
        <v>#NAME?</v>
      </c>
      <c r="J133" s="64" t="e">
        <f t="shared" si="7"/>
        <v>#NAME?</v>
      </c>
      <c r="K133" s="33" t="e">
        <f>IF(SUM(DSKH!$F133:$I133)&gt;0,"PS","-")</f>
        <v>#NAME?</v>
      </c>
      <c r="L133" s="33" t="e">
        <f t="shared" si="8"/>
        <v>#NAME?</v>
      </c>
      <c r="M133" s="33" t="e">
        <f t="shared" si="9"/>
        <v>#NAME?</v>
      </c>
      <c r="N133" s="33" t="e">
        <f t="shared" si="10"/>
        <v>#NAME?</v>
      </c>
      <c r="O133" s="33" t="e">
        <f t="shared" si="11"/>
        <v>#NAME?</v>
      </c>
      <c r="P133" s="33" t="e">
        <f t="shared" si="12"/>
        <v>#NAME?</v>
      </c>
      <c r="Q133" s="33" t="e">
        <f t="shared" si="13"/>
        <v>#NAME?</v>
      </c>
      <c r="R133" s="33" t="e">
        <f t="shared" si="14"/>
        <v>#NAME?</v>
      </c>
      <c r="S133" s="33"/>
      <c r="T133" s="33"/>
      <c r="U133" s="33"/>
      <c r="V133" s="33"/>
      <c r="W133" s="33"/>
      <c r="X133" s="33"/>
      <c r="Y133" s="33"/>
      <c r="Z133" s="33"/>
      <c r="AA133" s="33"/>
      <c r="AB133" s="33"/>
      <c r="AC133" s="33"/>
      <c r="AD133" s="65"/>
      <c r="AE133" s="10"/>
    </row>
    <row r="134" spans="1:31" ht="12.75" hidden="1" customHeight="1" x14ac:dyDescent="0.2">
      <c r="A134" s="28">
        <f t="shared" si="2"/>
        <v>0</v>
      </c>
      <c r="B134" s="62"/>
      <c r="C134" s="30"/>
      <c r="D134" s="34"/>
      <c r="E134" s="30"/>
      <c r="F134" s="33" t="e">
        <f t="shared" si="3"/>
        <v>#NAME?</v>
      </c>
      <c r="G134" s="31" t="e">
        <f t="shared" si="4"/>
        <v>#NAME?</v>
      </c>
      <c r="H134" s="33" t="e">
        <f t="shared" si="5"/>
        <v>#NAME?</v>
      </c>
      <c r="I134" s="63" t="e">
        <f t="shared" si="6"/>
        <v>#NAME?</v>
      </c>
      <c r="J134" s="64" t="e">
        <f t="shared" si="7"/>
        <v>#NAME?</v>
      </c>
      <c r="K134" s="33" t="e">
        <f>IF(SUM(DSKH!$F134:$I134)&gt;0,"PS","-")</f>
        <v>#NAME?</v>
      </c>
      <c r="L134" s="33" t="e">
        <f t="shared" si="8"/>
        <v>#NAME?</v>
      </c>
      <c r="M134" s="33" t="e">
        <f t="shared" si="9"/>
        <v>#NAME?</v>
      </c>
      <c r="N134" s="33" t="e">
        <f t="shared" si="10"/>
        <v>#NAME?</v>
      </c>
      <c r="O134" s="33" t="e">
        <f t="shared" si="11"/>
        <v>#NAME?</v>
      </c>
      <c r="P134" s="33" t="e">
        <f t="shared" si="12"/>
        <v>#NAME?</v>
      </c>
      <c r="Q134" s="33" t="e">
        <f t="shared" si="13"/>
        <v>#NAME?</v>
      </c>
      <c r="R134" s="33" t="e">
        <f t="shared" si="14"/>
        <v>#NAME?</v>
      </c>
      <c r="S134" s="33"/>
      <c r="T134" s="33"/>
      <c r="U134" s="33"/>
      <c r="V134" s="33"/>
      <c r="W134" s="33"/>
      <c r="X134" s="33"/>
      <c r="Y134" s="33"/>
      <c r="Z134" s="33"/>
      <c r="AA134" s="33"/>
      <c r="AB134" s="33"/>
      <c r="AC134" s="33"/>
      <c r="AD134" s="65"/>
      <c r="AE134" s="10"/>
    </row>
    <row r="135" spans="1:31" ht="12.75" hidden="1" customHeight="1" x14ac:dyDescent="0.2">
      <c r="A135" s="28">
        <f t="shared" si="2"/>
        <v>0</v>
      </c>
      <c r="B135" s="62"/>
      <c r="C135" s="30"/>
      <c r="D135" s="34"/>
      <c r="E135" s="30"/>
      <c r="F135" s="33" t="e">
        <f t="shared" si="3"/>
        <v>#NAME?</v>
      </c>
      <c r="G135" s="31" t="e">
        <f t="shared" si="4"/>
        <v>#NAME?</v>
      </c>
      <c r="H135" s="33" t="e">
        <f t="shared" si="5"/>
        <v>#NAME?</v>
      </c>
      <c r="I135" s="63" t="e">
        <f t="shared" si="6"/>
        <v>#NAME?</v>
      </c>
      <c r="J135" s="64" t="e">
        <f t="shared" si="7"/>
        <v>#NAME?</v>
      </c>
      <c r="K135" s="33" t="e">
        <f>IF(SUM(DSKH!$F135:$I135)&gt;0,"PS","-")</f>
        <v>#NAME?</v>
      </c>
      <c r="L135" s="33" t="e">
        <f t="shared" si="8"/>
        <v>#NAME?</v>
      </c>
      <c r="M135" s="33" t="e">
        <f t="shared" si="9"/>
        <v>#NAME?</v>
      </c>
      <c r="N135" s="33" t="e">
        <f t="shared" si="10"/>
        <v>#NAME?</v>
      </c>
      <c r="O135" s="33" t="e">
        <f t="shared" si="11"/>
        <v>#NAME?</v>
      </c>
      <c r="P135" s="33" t="e">
        <f t="shared" si="12"/>
        <v>#NAME?</v>
      </c>
      <c r="Q135" s="33" t="e">
        <f t="shared" si="13"/>
        <v>#NAME?</v>
      </c>
      <c r="R135" s="33" t="e">
        <f t="shared" si="14"/>
        <v>#NAME?</v>
      </c>
      <c r="S135" s="33"/>
      <c r="T135" s="33"/>
      <c r="U135" s="33"/>
      <c r="V135" s="33"/>
      <c r="W135" s="33"/>
      <c r="X135" s="33"/>
      <c r="Y135" s="33"/>
      <c r="Z135" s="33"/>
      <c r="AA135" s="33"/>
      <c r="AB135" s="33"/>
      <c r="AC135" s="33"/>
      <c r="AD135" s="65"/>
      <c r="AE135" s="10"/>
    </row>
    <row r="136" spans="1:31" ht="12.75" hidden="1" customHeight="1" x14ac:dyDescent="0.2">
      <c r="A136" s="28">
        <f t="shared" si="2"/>
        <v>0</v>
      </c>
      <c r="B136" s="62"/>
      <c r="C136" s="30"/>
      <c r="D136" s="34"/>
      <c r="E136" s="30"/>
      <c r="F136" s="33" t="e">
        <f t="shared" si="3"/>
        <v>#NAME?</v>
      </c>
      <c r="G136" s="31" t="e">
        <f t="shared" si="4"/>
        <v>#NAME?</v>
      </c>
      <c r="H136" s="33" t="e">
        <f t="shared" si="5"/>
        <v>#NAME?</v>
      </c>
      <c r="I136" s="63" t="e">
        <f t="shared" si="6"/>
        <v>#NAME?</v>
      </c>
      <c r="J136" s="64" t="e">
        <f t="shared" si="7"/>
        <v>#NAME?</v>
      </c>
      <c r="K136" s="33" t="e">
        <f>IF(SUM(DSKH!$F136:$I136)&gt;0,"PS","-")</f>
        <v>#NAME?</v>
      </c>
      <c r="L136" s="33" t="e">
        <f t="shared" si="8"/>
        <v>#NAME?</v>
      </c>
      <c r="M136" s="33" t="e">
        <f t="shared" si="9"/>
        <v>#NAME?</v>
      </c>
      <c r="N136" s="33" t="e">
        <f t="shared" si="10"/>
        <v>#NAME?</v>
      </c>
      <c r="O136" s="33" t="e">
        <f t="shared" si="11"/>
        <v>#NAME?</v>
      </c>
      <c r="P136" s="33" t="e">
        <f t="shared" si="12"/>
        <v>#NAME?</v>
      </c>
      <c r="Q136" s="33" t="e">
        <f t="shared" si="13"/>
        <v>#NAME?</v>
      </c>
      <c r="R136" s="33" t="e">
        <f t="shared" si="14"/>
        <v>#NAME?</v>
      </c>
      <c r="S136" s="33"/>
      <c r="T136" s="33"/>
      <c r="U136" s="33"/>
      <c r="V136" s="33"/>
      <c r="W136" s="33"/>
      <c r="X136" s="33"/>
      <c r="Y136" s="33"/>
      <c r="Z136" s="33"/>
      <c r="AA136" s="33"/>
      <c r="AB136" s="33"/>
      <c r="AC136" s="33"/>
      <c r="AD136" s="65"/>
      <c r="AE136" s="10"/>
    </row>
    <row r="137" spans="1:31" ht="12.75" hidden="1" customHeight="1" x14ac:dyDescent="0.2">
      <c r="A137" s="28">
        <f t="shared" si="2"/>
        <v>0</v>
      </c>
      <c r="B137" s="62"/>
      <c r="C137" s="30"/>
      <c r="D137" s="34"/>
      <c r="E137" s="30"/>
      <c r="F137" s="33" t="e">
        <f t="shared" si="3"/>
        <v>#NAME?</v>
      </c>
      <c r="G137" s="31" t="e">
        <f t="shared" si="4"/>
        <v>#NAME?</v>
      </c>
      <c r="H137" s="33" t="e">
        <f t="shared" si="5"/>
        <v>#NAME?</v>
      </c>
      <c r="I137" s="63" t="e">
        <f t="shared" si="6"/>
        <v>#NAME?</v>
      </c>
      <c r="J137" s="64" t="e">
        <f t="shared" si="7"/>
        <v>#NAME?</v>
      </c>
      <c r="K137" s="33" t="e">
        <f>IF(SUM(DSKH!$F137:$I137)&gt;0,"PS","-")</f>
        <v>#NAME?</v>
      </c>
      <c r="L137" s="33" t="e">
        <f t="shared" si="8"/>
        <v>#NAME?</v>
      </c>
      <c r="M137" s="33" t="e">
        <f t="shared" si="9"/>
        <v>#NAME?</v>
      </c>
      <c r="N137" s="33" t="e">
        <f t="shared" si="10"/>
        <v>#NAME?</v>
      </c>
      <c r="O137" s="33" t="e">
        <f t="shared" si="11"/>
        <v>#NAME?</v>
      </c>
      <c r="P137" s="33" t="e">
        <f t="shared" si="12"/>
        <v>#NAME?</v>
      </c>
      <c r="Q137" s="33" t="e">
        <f t="shared" si="13"/>
        <v>#NAME?</v>
      </c>
      <c r="R137" s="33" t="e">
        <f t="shared" si="14"/>
        <v>#NAME?</v>
      </c>
      <c r="S137" s="33"/>
      <c r="T137" s="33"/>
      <c r="U137" s="33"/>
      <c r="V137" s="33"/>
      <c r="W137" s="33"/>
      <c r="X137" s="33"/>
      <c r="Y137" s="33"/>
      <c r="Z137" s="33"/>
      <c r="AA137" s="33"/>
      <c r="AB137" s="33"/>
      <c r="AC137" s="33"/>
      <c r="AD137" s="65"/>
      <c r="AE137" s="10"/>
    </row>
    <row r="138" spans="1:31" ht="12.75" hidden="1" customHeight="1" x14ac:dyDescent="0.2">
      <c r="A138" s="28">
        <f t="shared" si="2"/>
        <v>0</v>
      </c>
      <c r="B138" s="62"/>
      <c r="C138" s="30"/>
      <c r="D138" s="34"/>
      <c r="E138" s="30"/>
      <c r="F138" s="33" t="e">
        <f t="shared" si="3"/>
        <v>#NAME?</v>
      </c>
      <c r="G138" s="31" t="e">
        <f t="shared" si="4"/>
        <v>#NAME?</v>
      </c>
      <c r="H138" s="33" t="e">
        <f t="shared" si="5"/>
        <v>#NAME?</v>
      </c>
      <c r="I138" s="63" t="e">
        <f t="shared" si="6"/>
        <v>#NAME?</v>
      </c>
      <c r="J138" s="64" t="e">
        <f t="shared" si="7"/>
        <v>#NAME?</v>
      </c>
      <c r="K138" s="33" t="e">
        <f>IF(SUM(DSKH!$F138:$I138)&gt;0,"PS","-")</f>
        <v>#NAME?</v>
      </c>
      <c r="L138" s="33" t="e">
        <f t="shared" si="8"/>
        <v>#NAME?</v>
      </c>
      <c r="M138" s="33" t="e">
        <f t="shared" si="9"/>
        <v>#NAME?</v>
      </c>
      <c r="N138" s="33" t="e">
        <f t="shared" si="10"/>
        <v>#NAME?</v>
      </c>
      <c r="O138" s="33" t="e">
        <f t="shared" si="11"/>
        <v>#NAME?</v>
      </c>
      <c r="P138" s="33" t="e">
        <f t="shared" si="12"/>
        <v>#NAME?</v>
      </c>
      <c r="Q138" s="33" t="e">
        <f t="shared" si="13"/>
        <v>#NAME?</v>
      </c>
      <c r="R138" s="33" t="e">
        <f t="shared" si="14"/>
        <v>#NAME?</v>
      </c>
      <c r="S138" s="33"/>
      <c r="T138" s="33"/>
      <c r="U138" s="33"/>
      <c r="V138" s="33"/>
      <c r="W138" s="33"/>
      <c r="X138" s="33"/>
      <c r="Y138" s="33"/>
      <c r="Z138" s="33"/>
      <c r="AA138" s="33"/>
      <c r="AB138" s="33"/>
      <c r="AC138" s="33"/>
      <c r="AD138" s="65"/>
      <c r="AE138" s="10"/>
    </row>
    <row r="139" spans="1:31" ht="12.75" hidden="1" customHeight="1" x14ac:dyDescent="0.2">
      <c r="A139" s="28">
        <f t="shared" si="2"/>
        <v>0</v>
      </c>
      <c r="B139" s="62"/>
      <c r="C139" s="30"/>
      <c r="D139" s="34"/>
      <c r="E139" s="30"/>
      <c r="F139" s="33" t="e">
        <f t="shared" si="3"/>
        <v>#NAME?</v>
      </c>
      <c r="G139" s="31" t="e">
        <f t="shared" si="4"/>
        <v>#NAME?</v>
      </c>
      <c r="H139" s="33" t="e">
        <f t="shared" si="5"/>
        <v>#NAME?</v>
      </c>
      <c r="I139" s="63" t="e">
        <f t="shared" si="6"/>
        <v>#NAME?</v>
      </c>
      <c r="J139" s="64" t="e">
        <f t="shared" si="7"/>
        <v>#NAME?</v>
      </c>
      <c r="K139" s="33" t="e">
        <f>IF(SUM(DSKH!$F139:$I139)&gt;0,"PS","-")</f>
        <v>#NAME?</v>
      </c>
      <c r="L139" s="33" t="e">
        <f t="shared" si="8"/>
        <v>#NAME?</v>
      </c>
      <c r="M139" s="33" t="e">
        <f t="shared" si="9"/>
        <v>#NAME?</v>
      </c>
      <c r="N139" s="33" t="e">
        <f t="shared" si="10"/>
        <v>#NAME?</v>
      </c>
      <c r="O139" s="33" t="e">
        <f t="shared" si="11"/>
        <v>#NAME?</v>
      </c>
      <c r="P139" s="33" t="e">
        <f t="shared" si="12"/>
        <v>#NAME?</v>
      </c>
      <c r="Q139" s="33" t="e">
        <f t="shared" si="13"/>
        <v>#NAME?</v>
      </c>
      <c r="R139" s="33" t="e">
        <f t="shared" si="14"/>
        <v>#NAME?</v>
      </c>
      <c r="S139" s="33"/>
      <c r="T139" s="33"/>
      <c r="U139" s="33"/>
      <c r="V139" s="33"/>
      <c r="W139" s="33"/>
      <c r="X139" s="33"/>
      <c r="Y139" s="33"/>
      <c r="Z139" s="33"/>
      <c r="AA139" s="33"/>
      <c r="AB139" s="33"/>
      <c r="AC139" s="33"/>
      <c r="AD139" s="65"/>
      <c r="AE139" s="10"/>
    </row>
    <row r="140" spans="1:31" ht="12.75" hidden="1" customHeight="1" x14ac:dyDescent="0.2">
      <c r="A140" s="28">
        <f t="shared" si="2"/>
        <v>0</v>
      </c>
      <c r="B140" s="62"/>
      <c r="C140" s="30"/>
      <c r="D140" s="34"/>
      <c r="E140" s="30"/>
      <c r="F140" s="33" t="e">
        <f t="shared" si="3"/>
        <v>#NAME?</v>
      </c>
      <c r="G140" s="31" t="e">
        <f t="shared" si="4"/>
        <v>#NAME?</v>
      </c>
      <c r="H140" s="33" t="e">
        <f t="shared" si="5"/>
        <v>#NAME?</v>
      </c>
      <c r="I140" s="63" t="e">
        <f t="shared" si="6"/>
        <v>#NAME?</v>
      </c>
      <c r="J140" s="64" t="e">
        <f t="shared" si="7"/>
        <v>#NAME?</v>
      </c>
      <c r="K140" s="33" t="e">
        <f>IF(SUM(DSKH!$F140:$I140)&gt;0,"PS","-")</f>
        <v>#NAME?</v>
      </c>
      <c r="L140" s="33" t="e">
        <f t="shared" si="8"/>
        <v>#NAME?</v>
      </c>
      <c r="M140" s="33" t="e">
        <f t="shared" si="9"/>
        <v>#NAME?</v>
      </c>
      <c r="N140" s="33" t="e">
        <f t="shared" si="10"/>
        <v>#NAME?</v>
      </c>
      <c r="O140" s="33" t="e">
        <f t="shared" si="11"/>
        <v>#NAME?</v>
      </c>
      <c r="P140" s="33" t="e">
        <f t="shared" si="12"/>
        <v>#NAME?</v>
      </c>
      <c r="Q140" s="33" t="e">
        <f t="shared" si="13"/>
        <v>#NAME?</v>
      </c>
      <c r="R140" s="33" t="e">
        <f t="shared" si="14"/>
        <v>#NAME?</v>
      </c>
      <c r="S140" s="33"/>
      <c r="T140" s="33"/>
      <c r="U140" s="33"/>
      <c r="V140" s="33"/>
      <c r="W140" s="33"/>
      <c r="X140" s="33"/>
      <c r="Y140" s="33"/>
      <c r="Z140" s="33"/>
      <c r="AA140" s="33"/>
      <c r="AB140" s="33"/>
      <c r="AC140" s="33"/>
      <c r="AD140" s="65"/>
      <c r="AE140" s="10"/>
    </row>
    <row r="141" spans="1:31" ht="12.75" hidden="1" customHeight="1" x14ac:dyDescent="0.2">
      <c r="A141" s="28">
        <f t="shared" si="2"/>
        <v>0</v>
      </c>
      <c r="B141" s="62"/>
      <c r="C141" s="30"/>
      <c r="D141" s="34"/>
      <c r="E141" s="30"/>
      <c r="F141" s="33" t="e">
        <f t="shared" si="3"/>
        <v>#NAME?</v>
      </c>
      <c r="G141" s="31" t="e">
        <f t="shared" si="4"/>
        <v>#NAME?</v>
      </c>
      <c r="H141" s="33" t="e">
        <f t="shared" si="5"/>
        <v>#NAME?</v>
      </c>
      <c r="I141" s="63" t="e">
        <f t="shared" si="6"/>
        <v>#NAME?</v>
      </c>
      <c r="J141" s="64" t="e">
        <f t="shared" si="7"/>
        <v>#NAME?</v>
      </c>
      <c r="K141" s="33" t="e">
        <f>IF(SUM(DSKH!$F141:$I141)&gt;0,"PS","-")</f>
        <v>#NAME?</v>
      </c>
      <c r="L141" s="33" t="e">
        <f t="shared" si="8"/>
        <v>#NAME?</v>
      </c>
      <c r="M141" s="33" t="e">
        <f t="shared" si="9"/>
        <v>#NAME?</v>
      </c>
      <c r="N141" s="33" t="e">
        <f t="shared" si="10"/>
        <v>#NAME?</v>
      </c>
      <c r="O141" s="33" t="e">
        <f t="shared" si="11"/>
        <v>#NAME?</v>
      </c>
      <c r="P141" s="33" t="e">
        <f t="shared" si="12"/>
        <v>#NAME?</v>
      </c>
      <c r="Q141" s="33" t="e">
        <f t="shared" si="13"/>
        <v>#NAME?</v>
      </c>
      <c r="R141" s="33" t="e">
        <f t="shared" si="14"/>
        <v>#NAME?</v>
      </c>
      <c r="S141" s="33"/>
      <c r="T141" s="33"/>
      <c r="U141" s="33"/>
      <c r="V141" s="33"/>
      <c r="W141" s="33"/>
      <c r="X141" s="33"/>
      <c r="Y141" s="33"/>
      <c r="Z141" s="33"/>
      <c r="AA141" s="33"/>
      <c r="AB141" s="33"/>
      <c r="AC141" s="33"/>
      <c r="AD141" s="65"/>
      <c r="AE141" s="10"/>
    </row>
    <row r="142" spans="1:31" ht="12.75" hidden="1" customHeight="1" x14ac:dyDescent="0.2">
      <c r="A142" s="28">
        <f t="shared" si="2"/>
        <v>0</v>
      </c>
      <c r="B142" s="62"/>
      <c r="C142" s="30"/>
      <c r="D142" s="34"/>
      <c r="E142" s="30"/>
      <c r="F142" s="33" t="e">
        <f t="shared" si="3"/>
        <v>#NAME?</v>
      </c>
      <c r="G142" s="31" t="e">
        <f t="shared" si="4"/>
        <v>#NAME?</v>
      </c>
      <c r="H142" s="33" t="e">
        <f t="shared" si="5"/>
        <v>#NAME?</v>
      </c>
      <c r="I142" s="63" t="e">
        <f t="shared" si="6"/>
        <v>#NAME?</v>
      </c>
      <c r="J142" s="64" t="e">
        <f t="shared" si="7"/>
        <v>#NAME?</v>
      </c>
      <c r="K142" s="33" t="e">
        <f>IF(SUM(DSKH!$F142:$I142)&gt;0,"PS","-")</f>
        <v>#NAME?</v>
      </c>
      <c r="L142" s="33" t="e">
        <f t="shared" si="8"/>
        <v>#NAME?</v>
      </c>
      <c r="M142" s="33" t="e">
        <f t="shared" si="9"/>
        <v>#NAME?</v>
      </c>
      <c r="N142" s="33" t="e">
        <f t="shared" si="10"/>
        <v>#NAME?</v>
      </c>
      <c r="O142" s="33" t="e">
        <f t="shared" si="11"/>
        <v>#NAME?</v>
      </c>
      <c r="P142" s="33" t="e">
        <f t="shared" si="12"/>
        <v>#NAME?</v>
      </c>
      <c r="Q142" s="33" t="e">
        <f t="shared" si="13"/>
        <v>#NAME?</v>
      </c>
      <c r="R142" s="33" t="e">
        <f t="shared" si="14"/>
        <v>#NAME?</v>
      </c>
      <c r="S142" s="33"/>
      <c r="T142" s="33"/>
      <c r="U142" s="33"/>
      <c r="V142" s="33"/>
      <c r="W142" s="33"/>
      <c r="X142" s="33"/>
      <c r="Y142" s="33"/>
      <c r="Z142" s="33"/>
      <c r="AA142" s="33"/>
      <c r="AB142" s="33"/>
      <c r="AC142" s="33"/>
      <c r="AD142" s="65"/>
      <c r="AE142" s="10"/>
    </row>
    <row r="143" spans="1:31" ht="12.75" hidden="1" customHeight="1" x14ac:dyDescent="0.2">
      <c r="A143" s="28">
        <f t="shared" si="2"/>
        <v>0</v>
      </c>
      <c r="B143" s="62"/>
      <c r="C143" s="30"/>
      <c r="D143" s="34"/>
      <c r="E143" s="30"/>
      <c r="F143" s="33" t="e">
        <f t="shared" si="3"/>
        <v>#NAME?</v>
      </c>
      <c r="G143" s="31" t="e">
        <f t="shared" si="4"/>
        <v>#NAME?</v>
      </c>
      <c r="H143" s="33" t="e">
        <f t="shared" si="5"/>
        <v>#NAME?</v>
      </c>
      <c r="I143" s="63" t="e">
        <f t="shared" si="6"/>
        <v>#NAME?</v>
      </c>
      <c r="J143" s="64" t="e">
        <f t="shared" si="7"/>
        <v>#NAME?</v>
      </c>
      <c r="K143" s="33" t="e">
        <f>IF(SUM(DSKH!$F143:$I143)&gt;0,"PS","-")</f>
        <v>#NAME?</v>
      </c>
      <c r="L143" s="33" t="e">
        <f t="shared" si="8"/>
        <v>#NAME?</v>
      </c>
      <c r="M143" s="33" t="e">
        <f t="shared" si="9"/>
        <v>#NAME?</v>
      </c>
      <c r="N143" s="33" t="e">
        <f t="shared" si="10"/>
        <v>#NAME?</v>
      </c>
      <c r="O143" s="33" t="e">
        <f t="shared" si="11"/>
        <v>#NAME?</v>
      </c>
      <c r="P143" s="33" t="e">
        <f t="shared" si="12"/>
        <v>#NAME?</v>
      </c>
      <c r="Q143" s="33" t="e">
        <f t="shared" si="13"/>
        <v>#NAME?</v>
      </c>
      <c r="R143" s="33" t="e">
        <f t="shared" si="14"/>
        <v>#NAME?</v>
      </c>
      <c r="S143" s="33"/>
      <c r="T143" s="33"/>
      <c r="U143" s="33"/>
      <c r="V143" s="33"/>
      <c r="W143" s="33"/>
      <c r="X143" s="33"/>
      <c r="Y143" s="33"/>
      <c r="Z143" s="33"/>
      <c r="AA143" s="33"/>
      <c r="AB143" s="33"/>
      <c r="AC143" s="33"/>
      <c r="AD143" s="65"/>
      <c r="AE143" s="10"/>
    </row>
    <row r="144" spans="1:31" ht="12.75" hidden="1" customHeight="1" x14ac:dyDescent="0.2">
      <c r="A144" s="28">
        <f t="shared" si="2"/>
        <v>0</v>
      </c>
      <c r="B144" s="62"/>
      <c r="C144" s="30"/>
      <c r="D144" s="34"/>
      <c r="E144" s="30"/>
      <c r="F144" s="33" t="e">
        <f t="shared" si="3"/>
        <v>#NAME?</v>
      </c>
      <c r="G144" s="31" t="e">
        <f t="shared" si="4"/>
        <v>#NAME?</v>
      </c>
      <c r="H144" s="33" t="e">
        <f t="shared" si="5"/>
        <v>#NAME?</v>
      </c>
      <c r="I144" s="63" t="e">
        <f t="shared" si="6"/>
        <v>#NAME?</v>
      </c>
      <c r="J144" s="64" t="e">
        <f t="shared" si="7"/>
        <v>#NAME?</v>
      </c>
      <c r="K144" s="33" t="e">
        <f>IF(SUM(DSKH!$F144:$I144)&gt;0,"PS","-")</f>
        <v>#NAME?</v>
      </c>
      <c r="L144" s="33" t="e">
        <f t="shared" si="8"/>
        <v>#NAME?</v>
      </c>
      <c r="M144" s="33" t="e">
        <f t="shared" si="9"/>
        <v>#NAME?</v>
      </c>
      <c r="N144" s="33" t="e">
        <f t="shared" si="10"/>
        <v>#NAME?</v>
      </c>
      <c r="O144" s="33" t="e">
        <f t="shared" si="11"/>
        <v>#NAME?</v>
      </c>
      <c r="P144" s="33" t="e">
        <f t="shared" si="12"/>
        <v>#NAME?</v>
      </c>
      <c r="Q144" s="33" t="e">
        <f t="shared" si="13"/>
        <v>#NAME?</v>
      </c>
      <c r="R144" s="33" t="e">
        <f t="shared" si="14"/>
        <v>#NAME?</v>
      </c>
      <c r="S144" s="33"/>
      <c r="T144" s="33"/>
      <c r="U144" s="33"/>
      <c r="V144" s="33"/>
      <c r="W144" s="33"/>
      <c r="X144" s="33"/>
      <c r="Y144" s="33"/>
      <c r="Z144" s="33"/>
      <c r="AA144" s="33"/>
      <c r="AB144" s="33"/>
      <c r="AC144" s="33"/>
      <c r="AD144" s="65"/>
      <c r="AE144" s="10"/>
    </row>
    <row r="145" spans="1:31" ht="12.75" hidden="1" customHeight="1" x14ac:dyDescent="0.2">
      <c r="A145" s="28">
        <f t="shared" si="2"/>
        <v>0</v>
      </c>
      <c r="B145" s="62"/>
      <c r="C145" s="30"/>
      <c r="D145" s="34"/>
      <c r="E145" s="30"/>
      <c r="F145" s="33" t="e">
        <f t="shared" si="3"/>
        <v>#NAME?</v>
      </c>
      <c r="G145" s="31" t="e">
        <f t="shared" si="4"/>
        <v>#NAME?</v>
      </c>
      <c r="H145" s="33" t="e">
        <f t="shared" si="5"/>
        <v>#NAME?</v>
      </c>
      <c r="I145" s="63" t="e">
        <f t="shared" si="6"/>
        <v>#NAME?</v>
      </c>
      <c r="J145" s="64" t="e">
        <f t="shared" si="7"/>
        <v>#NAME?</v>
      </c>
      <c r="K145" s="33" t="e">
        <f>IF(SUM(DSKH!$F145:$I145)&gt;0,"PS","-")</f>
        <v>#NAME?</v>
      </c>
      <c r="L145" s="33" t="e">
        <f t="shared" si="8"/>
        <v>#NAME?</v>
      </c>
      <c r="M145" s="33" t="e">
        <f t="shared" si="9"/>
        <v>#NAME?</v>
      </c>
      <c r="N145" s="33" t="e">
        <f t="shared" si="10"/>
        <v>#NAME?</v>
      </c>
      <c r="O145" s="33" t="e">
        <f t="shared" si="11"/>
        <v>#NAME?</v>
      </c>
      <c r="P145" s="33" t="e">
        <f t="shared" si="12"/>
        <v>#NAME?</v>
      </c>
      <c r="Q145" s="33" t="e">
        <f t="shared" si="13"/>
        <v>#NAME?</v>
      </c>
      <c r="R145" s="33" t="e">
        <f t="shared" si="14"/>
        <v>#NAME?</v>
      </c>
      <c r="S145" s="33"/>
      <c r="T145" s="33"/>
      <c r="U145" s="33"/>
      <c r="V145" s="33"/>
      <c r="W145" s="33"/>
      <c r="X145" s="33"/>
      <c r="Y145" s="33"/>
      <c r="Z145" s="33"/>
      <c r="AA145" s="33"/>
      <c r="AB145" s="33"/>
      <c r="AC145" s="33"/>
      <c r="AD145" s="65"/>
      <c r="AE145" s="10"/>
    </row>
    <row r="146" spans="1:31" ht="12.75" hidden="1" customHeight="1" x14ac:dyDescent="0.2">
      <c r="A146" s="28">
        <f t="shared" si="2"/>
        <v>0</v>
      </c>
      <c r="B146" s="62"/>
      <c r="C146" s="30"/>
      <c r="D146" s="34"/>
      <c r="E146" s="30"/>
      <c r="F146" s="33" t="e">
        <f t="shared" si="3"/>
        <v>#NAME?</v>
      </c>
      <c r="G146" s="31" t="e">
        <f t="shared" si="4"/>
        <v>#NAME?</v>
      </c>
      <c r="H146" s="33" t="e">
        <f t="shared" si="5"/>
        <v>#NAME?</v>
      </c>
      <c r="I146" s="63" t="e">
        <f t="shared" si="6"/>
        <v>#NAME?</v>
      </c>
      <c r="J146" s="64" t="e">
        <f t="shared" si="7"/>
        <v>#NAME?</v>
      </c>
      <c r="K146" s="33" t="e">
        <f>IF(SUM(DSKH!$F146:$I146)&gt;0,"PS","-")</f>
        <v>#NAME?</v>
      </c>
      <c r="L146" s="33" t="e">
        <f t="shared" si="8"/>
        <v>#NAME?</v>
      </c>
      <c r="M146" s="33" t="e">
        <f t="shared" si="9"/>
        <v>#NAME?</v>
      </c>
      <c r="N146" s="33" t="e">
        <f t="shared" si="10"/>
        <v>#NAME?</v>
      </c>
      <c r="O146" s="33" t="e">
        <f t="shared" si="11"/>
        <v>#NAME?</v>
      </c>
      <c r="P146" s="33" t="e">
        <f t="shared" si="12"/>
        <v>#NAME?</v>
      </c>
      <c r="Q146" s="33" t="e">
        <f t="shared" si="13"/>
        <v>#NAME?</v>
      </c>
      <c r="R146" s="33" t="e">
        <f t="shared" si="14"/>
        <v>#NAME?</v>
      </c>
      <c r="S146" s="33"/>
      <c r="T146" s="33"/>
      <c r="U146" s="33"/>
      <c r="V146" s="33"/>
      <c r="W146" s="33"/>
      <c r="X146" s="33"/>
      <c r="Y146" s="33"/>
      <c r="Z146" s="33"/>
      <c r="AA146" s="33"/>
      <c r="AB146" s="33"/>
      <c r="AC146" s="33"/>
      <c r="AD146" s="65"/>
      <c r="AE146" s="10"/>
    </row>
    <row r="147" spans="1:31" ht="12.75" hidden="1" customHeight="1" x14ac:dyDescent="0.2">
      <c r="A147" s="28">
        <f t="shared" si="2"/>
        <v>0</v>
      </c>
      <c r="B147" s="62"/>
      <c r="C147" s="30"/>
      <c r="D147" s="34"/>
      <c r="E147" s="30"/>
      <c r="F147" s="33" t="e">
        <f t="shared" si="3"/>
        <v>#NAME?</v>
      </c>
      <c r="G147" s="31" t="e">
        <f t="shared" si="4"/>
        <v>#NAME?</v>
      </c>
      <c r="H147" s="33" t="e">
        <f t="shared" si="5"/>
        <v>#NAME?</v>
      </c>
      <c r="I147" s="63" t="e">
        <f t="shared" si="6"/>
        <v>#NAME?</v>
      </c>
      <c r="J147" s="64" t="e">
        <f t="shared" si="7"/>
        <v>#NAME?</v>
      </c>
      <c r="K147" s="33" t="e">
        <f>IF(SUM(DSKH!$F147:$I147)&gt;0,"PS","-")</f>
        <v>#NAME?</v>
      </c>
      <c r="L147" s="33" t="e">
        <f t="shared" si="8"/>
        <v>#NAME?</v>
      </c>
      <c r="M147" s="33" t="e">
        <f t="shared" si="9"/>
        <v>#NAME?</v>
      </c>
      <c r="N147" s="33" t="e">
        <f t="shared" si="10"/>
        <v>#NAME?</v>
      </c>
      <c r="O147" s="33" t="e">
        <f t="shared" si="11"/>
        <v>#NAME?</v>
      </c>
      <c r="P147" s="33" t="e">
        <f t="shared" si="12"/>
        <v>#NAME?</v>
      </c>
      <c r="Q147" s="33" t="e">
        <f t="shared" si="13"/>
        <v>#NAME?</v>
      </c>
      <c r="R147" s="33" t="e">
        <f t="shared" si="14"/>
        <v>#NAME?</v>
      </c>
      <c r="S147" s="33"/>
      <c r="T147" s="33"/>
      <c r="U147" s="33"/>
      <c r="V147" s="33"/>
      <c r="W147" s="33"/>
      <c r="X147" s="33"/>
      <c r="Y147" s="33"/>
      <c r="Z147" s="33"/>
      <c r="AA147" s="33"/>
      <c r="AB147" s="33"/>
      <c r="AC147" s="33"/>
      <c r="AD147" s="65"/>
      <c r="AE147" s="10"/>
    </row>
    <row r="148" spans="1:31" ht="12.75" hidden="1" customHeight="1" x14ac:dyDescent="0.2">
      <c r="A148" s="28">
        <f t="shared" si="2"/>
        <v>0</v>
      </c>
      <c r="B148" s="62"/>
      <c r="C148" s="30"/>
      <c r="D148" s="34"/>
      <c r="E148" s="30"/>
      <c r="F148" s="33" t="e">
        <f t="shared" si="3"/>
        <v>#NAME?</v>
      </c>
      <c r="G148" s="31" t="e">
        <f t="shared" si="4"/>
        <v>#NAME?</v>
      </c>
      <c r="H148" s="33" t="e">
        <f t="shared" si="5"/>
        <v>#NAME?</v>
      </c>
      <c r="I148" s="63" t="e">
        <f t="shared" si="6"/>
        <v>#NAME?</v>
      </c>
      <c r="J148" s="64" t="e">
        <f t="shared" si="7"/>
        <v>#NAME?</v>
      </c>
      <c r="K148" s="33" t="e">
        <f>IF(SUM(DSKH!$F148:$I148)&gt;0,"PS","-")</f>
        <v>#NAME?</v>
      </c>
      <c r="L148" s="33" t="e">
        <f t="shared" si="8"/>
        <v>#NAME?</v>
      </c>
      <c r="M148" s="33" t="e">
        <f t="shared" si="9"/>
        <v>#NAME?</v>
      </c>
      <c r="N148" s="33" t="e">
        <f t="shared" si="10"/>
        <v>#NAME?</v>
      </c>
      <c r="O148" s="33" t="e">
        <f t="shared" si="11"/>
        <v>#NAME?</v>
      </c>
      <c r="P148" s="33" t="e">
        <f t="shared" si="12"/>
        <v>#NAME?</v>
      </c>
      <c r="Q148" s="33" t="e">
        <f t="shared" si="13"/>
        <v>#NAME?</v>
      </c>
      <c r="R148" s="33" t="e">
        <f t="shared" si="14"/>
        <v>#NAME?</v>
      </c>
      <c r="S148" s="33"/>
      <c r="T148" s="33"/>
      <c r="U148" s="33"/>
      <c r="V148" s="33"/>
      <c r="W148" s="33"/>
      <c r="X148" s="33"/>
      <c r="Y148" s="33"/>
      <c r="Z148" s="33"/>
      <c r="AA148" s="33"/>
      <c r="AB148" s="33"/>
      <c r="AC148" s="33"/>
      <c r="AD148" s="65"/>
      <c r="AE148" s="10"/>
    </row>
    <row r="149" spans="1:31" ht="12.75" hidden="1" customHeight="1" x14ac:dyDescent="0.2">
      <c r="A149" s="28">
        <f t="shared" si="2"/>
        <v>0</v>
      </c>
      <c r="B149" s="62"/>
      <c r="C149" s="30"/>
      <c r="D149" s="34"/>
      <c r="E149" s="30"/>
      <c r="F149" s="33" t="e">
        <f t="shared" si="3"/>
        <v>#NAME?</v>
      </c>
      <c r="G149" s="31" t="e">
        <f t="shared" si="4"/>
        <v>#NAME?</v>
      </c>
      <c r="H149" s="33" t="e">
        <f t="shared" si="5"/>
        <v>#NAME?</v>
      </c>
      <c r="I149" s="63" t="e">
        <f t="shared" si="6"/>
        <v>#NAME?</v>
      </c>
      <c r="J149" s="64" t="e">
        <f t="shared" si="7"/>
        <v>#NAME?</v>
      </c>
      <c r="K149" s="33" t="e">
        <f>IF(SUM(DSKH!$F149:$I149)&gt;0,"PS","-")</f>
        <v>#NAME?</v>
      </c>
      <c r="L149" s="33" t="e">
        <f t="shared" si="8"/>
        <v>#NAME?</v>
      </c>
      <c r="M149" s="33" t="e">
        <f t="shared" si="9"/>
        <v>#NAME?</v>
      </c>
      <c r="N149" s="33" t="e">
        <f t="shared" si="10"/>
        <v>#NAME?</v>
      </c>
      <c r="O149" s="33" t="e">
        <f t="shared" si="11"/>
        <v>#NAME?</v>
      </c>
      <c r="P149" s="33" t="e">
        <f t="shared" si="12"/>
        <v>#NAME?</v>
      </c>
      <c r="Q149" s="33" t="e">
        <f t="shared" si="13"/>
        <v>#NAME?</v>
      </c>
      <c r="R149" s="33" t="e">
        <f t="shared" si="14"/>
        <v>#NAME?</v>
      </c>
      <c r="S149" s="33"/>
      <c r="T149" s="33"/>
      <c r="U149" s="33"/>
      <c r="V149" s="33"/>
      <c r="W149" s="33"/>
      <c r="X149" s="33"/>
      <c r="Y149" s="33"/>
      <c r="Z149" s="33"/>
      <c r="AA149" s="33"/>
      <c r="AB149" s="33"/>
      <c r="AC149" s="33"/>
      <c r="AD149" s="65"/>
      <c r="AE149" s="10"/>
    </row>
    <row r="150" spans="1:31" ht="12.75" hidden="1" customHeight="1" x14ac:dyDescent="0.2">
      <c r="A150" s="28">
        <f t="shared" si="2"/>
        <v>0</v>
      </c>
      <c r="B150" s="62"/>
      <c r="C150" s="30"/>
      <c r="D150" s="34"/>
      <c r="E150" s="30"/>
      <c r="F150" s="33" t="e">
        <f t="shared" si="3"/>
        <v>#NAME?</v>
      </c>
      <c r="G150" s="31" t="e">
        <f t="shared" si="4"/>
        <v>#NAME?</v>
      </c>
      <c r="H150" s="33" t="e">
        <f t="shared" si="5"/>
        <v>#NAME?</v>
      </c>
      <c r="I150" s="63" t="e">
        <f t="shared" si="6"/>
        <v>#NAME?</v>
      </c>
      <c r="J150" s="64" t="e">
        <f t="shared" si="7"/>
        <v>#NAME?</v>
      </c>
      <c r="K150" s="33" t="e">
        <f>IF(SUM(DSKH!$F150:$I150)&gt;0,"PS","-")</f>
        <v>#NAME?</v>
      </c>
      <c r="L150" s="33" t="e">
        <f t="shared" si="8"/>
        <v>#NAME?</v>
      </c>
      <c r="M150" s="33" t="e">
        <f t="shared" si="9"/>
        <v>#NAME?</v>
      </c>
      <c r="N150" s="33" t="e">
        <f t="shared" si="10"/>
        <v>#NAME?</v>
      </c>
      <c r="O150" s="33" t="e">
        <f t="shared" si="11"/>
        <v>#NAME?</v>
      </c>
      <c r="P150" s="33" t="e">
        <f t="shared" si="12"/>
        <v>#NAME?</v>
      </c>
      <c r="Q150" s="33" t="e">
        <f t="shared" si="13"/>
        <v>#NAME?</v>
      </c>
      <c r="R150" s="33" t="e">
        <f t="shared" si="14"/>
        <v>#NAME?</v>
      </c>
      <c r="S150" s="33"/>
      <c r="T150" s="33"/>
      <c r="U150" s="33"/>
      <c r="V150" s="33"/>
      <c r="W150" s="33"/>
      <c r="X150" s="33"/>
      <c r="Y150" s="33"/>
      <c r="Z150" s="33"/>
      <c r="AA150" s="33"/>
      <c r="AB150" s="33"/>
      <c r="AC150" s="33"/>
      <c r="AD150" s="65"/>
      <c r="AE150" s="10"/>
    </row>
    <row r="151" spans="1:31" ht="12.75" hidden="1" customHeight="1" x14ac:dyDescent="0.2">
      <c r="A151" s="28">
        <f t="shared" si="2"/>
        <v>0</v>
      </c>
      <c r="B151" s="62"/>
      <c r="C151" s="30"/>
      <c r="D151" s="34"/>
      <c r="E151" s="30"/>
      <c r="F151" s="33" t="e">
        <f t="shared" si="3"/>
        <v>#NAME?</v>
      </c>
      <c r="G151" s="31" t="e">
        <f t="shared" si="4"/>
        <v>#NAME?</v>
      </c>
      <c r="H151" s="33" t="e">
        <f t="shared" si="5"/>
        <v>#NAME?</v>
      </c>
      <c r="I151" s="63" t="e">
        <f t="shared" si="6"/>
        <v>#NAME?</v>
      </c>
      <c r="J151" s="64" t="e">
        <f t="shared" si="7"/>
        <v>#NAME?</v>
      </c>
      <c r="K151" s="33" t="e">
        <f>IF(SUM(DSKH!$F151:$I151)&gt;0,"PS","-")</f>
        <v>#NAME?</v>
      </c>
      <c r="L151" s="33" t="e">
        <f t="shared" si="8"/>
        <v>#NAME?</v>
      </c>
      <c r="M151" s="33" t="e">
        <f t="shared" si="9"/>
        <v>#NAME?</v>
      </c>
      <c r="N151" s="33" t="e">
        <f t="shared" si="10"/>
        <v>#NAME?</v>
      </c>
      <c r="O151" s="33" t="e">
        <f t="shared" si="11"/>
        <v>#NAME?</v>
      </c>
      <c r="P151" s="33" t="e">
        <f t="shared" si="12"/>
        <v>#NAME?</v>
      </c>
      <c r="Q151" s="33" t="e">
        <f t="shared" si="13"/>
        <v>#NAME?</v>
      </c>
      <c r="R151" s="33" t="e">
        <f t="shared" si="14"/>
        <v>#NAME?</v>
      </c>
      <c r="S151" s="33"/>
      <c r="T151" s="33"/>
      <c r="U151" s="33"/>
      <c r="V151" s="33"/>
      <c r="W151" s="33"/>
      <c r="X151" s="33"/>
      <c r="Y151" s="33"/>
      <c r="Z151" s="33"/>
      <c r="AA151" s="33"/>
      <c r="AB151" s="33"/>
      <c r="AC151" s="33"/>
      <c r="AD151" s="65"/>
      <c r="AE151" s="10"/>
    </row>
    <row r="152" spans="1:31" ht="12.75" hidden="1" customHeight="1" x14ac:dyDescent="0.2">
      <c r="A152" s="28">
        <f t="shared" si="2"/>
        <v>0</v>
      </c>
      <c r="B152" s="62"/>
      <c r="C152" s="30"/>
      <c r="D152" s="34"/>
      <c r="E152" s="30"/>
      <c r="F152" s="33" t="e">
        <f t="shared" si="3"/>
        <v>#NAME?</v>
      </c>
      <c r="G152" s="31" t="e">
        <f t="shared" si="4"/>
        <v>#NAME?</v>
      </c>
      <c r="H152" s="33" t="e">
        <f t="shared" si="5"/>
        <v>#NAME?</v>
      </c>
      <c r="I152" s="63" t="e">
        <f t="shared" si="6"/>
        <v>#NAME?</v>
      </c>
      <c r="J152" s="64" t="e">
        <f t="shared" si="7"/>
        <v>#NAME?</v>
      </c>
      <c r="K152" s="33" t="e">
        <f>IF(SUM(DSKH!$F152:$I152)&gt;0,"PS","-")</f>
        <v>#NAME?</v>
      </c>
      <c r="L152" s="33" t="e">
        <f t="shared" si="8"/>
        <v>#NAME?</v>
      </c>
      <c r="M152" s="33" t="e">
        <f t="shared" si="9"/>
        <v>#NAME?</v>
      </c>
      <c r="N152" s="33" t="e">
        <f t="shared" si="10"/>
        <v>#NAME?</v>
      </c>
      <c r="O152" s="33" t="e">
        <f t="shared" si="11"/>
        <v>#NAME?</v>
      </c>
      <c r="P152" s="33" t="e">
        <f t="shared" si="12"/>
        <v>#NAME?</v>
      </c>
      <c r="Q152" s="33" t="e">
        <f t="shared" si="13"/>
        <v>#NAME?</v>
      </c>
      <c r="R152" s="33" t="e">
        <f t="shared" si="14"/>
        <v>#NAME?</v>
      </c>
      <c r="S152" s="33"/>
      <c r="T152" s="33"/>
      <c r="U152" s="33"/>
      <c r="V152" s="33"/>
      <c r="W152" s="33"/>
      <c r="X152" s="33"/>
      <c r="Y152" s="33"/>
      <c r="Z152" s="33"/>
      <c r="AA152" s="33"/>
      <c r="AB152" s="33"/>
      <c r="AC152" s="33"/>
      <c r="AD152" s="65"/>
      <c r="AE152" s="10"/>
    </row>
    <row r="153" spans="1:31" ht="12.75" hidden="1" customHeight="1" x14ac:dyDescent="0.2">
      <c r="A153" s="28">
        <f t="shared" si="2"/>
        <v>0</v>
      </c>
      <c r="B153" s="62"/>
      <c r="C153" s="30"/>
      <c r="D153" s="34"/>
      <c r="E153" s="30"/>
      <c r="F153" s="33" t="e">
        <f t="shared" si="3"/>
        <v>#NAME?</v>
      </c>
      <c r="G153" s="31" t="e">
        <f t="shared" si="4"/>
        <v>#NAME?</v>
      </c>
      <c r="H153" s="33" t="e">
        <f t="shared" si="5"/>
        <v>#NAME?</v>
      </c>
      <c r="I153" s="63" t="e">
        <f t="shared" si="6"/>
        <v>#NAME?</v>
      </c>
      <c r="J153" s="64" t="e">
        <f t="shared" si="7"/>
        <v>#NAME?</v>
      </c>
      <c r="K153" s="33" t="e">
        <f>IF(SUM(DSKH!$F153:$I153)&gt;0,"PS","-")</f>
        <v>#NAME?</v>
      </c>
      <c r="L153" s="33" t="e">
        <f t="shared" si="8"/>
        <v>#NAME?</v>
      </c>
      <c r="M153" s="33" t="e">
        <f t="shared" si="9"/>
        <v>#NAME?</v>
      </c>
      <c r="N153" s="33" t="e">
        <f t="shared" si="10"/>
        <v>#NAME?</v>
      </c>
      <c r="O153" s="33" t="e">
        <f t="shared" si="11"/>
        <v>#NAME?</v>
      </c>
      <c r="P153" s="33" t="e">
        <f t="shared" si="12"/>
        <v>#NAME?</v>
      </c>
      <c r="Q153" s="33" t="e">
        <f t="shared" si="13"/>
        <v>#NAME?</v>
      </c>
      <c r="R153" s="33" t="e">
        <f t="shared" si="14"/>
        <v>#NAME?</v>
      </c>
      <c r="S153" s="33"/>
      <c r="T153" s="33"/>
      <c r="U153" s="33"/>
      <c r="V153" s="33"/>
      <c r="W153" s="33"/>
      <c r="X153" s="33"/>
      <c r="Y153" s="33"/>
      <c r="Z153" s="33"/>
      <c r="AA153" s="33"/>
      <c r="AB153" s="33"/>
      <c r="AC153" s="33"/>
      <c r="AD153" s="65"/>
      <c r="AE153" s="10"/>
    </row>
    <row r="154" spans="1:31" ht="12.75" hidden="1" customHeight="1" x14ac:dyDescent="0.2">
      <c r="A154" s="28">
        <f t="shared" si="2"/>
        <v>0</v>
      </c>
      <c r="B154" s="62"/>
      <c r="C154" s="30"/>
      <c r="D154" s="34"/>
      <c r="E154" s="30"/>
      <c r="F154" s="33" t="e">
        <f t="shared" si="3"/>
        <v>#NAME?</v>
      </c>
      <c r="G154" s="31" t="e">
        <f t="shared" si="4"/>
        <v>#NAME?</v>
      </c>
      <c r="H154" s="33" t="e">
        <f t="shared" si="5"/>
        <v>#NAME?</v>
      </c>
      <c r="I154" s="63" t="e">
        <f t="shared" si="6"/>
        <v>#NAME?</v>
      </c>
      <c r="J154" s="64" t="e">
        <f t="shared" si="7"/>
        <v>#NAME?</v>
      </c>
      <c r="K154" s="33" t="e">
        <f>IF(SUM(DSKH!$F154:$I154)&gt;0,"PS","-")</f>
        <v>#NAME?</v>
      </c>
      <c r="L154" s="33" t="e">
        <f t="shared" si="8"/>
        <v>#NAME?</v>
      </c>
      <c r="M154" s="33" t="e">
        <f t="shared" si="9"/>
        <v>#NAME?</v>
      </c>
      <c r="N154" s="33" t="e">
        <f t="shared" si="10"/>
        <v>#NAME?</v>
      </c>
      <c r="O154" s="33" t="e">
        <f t="shared" si="11"/>
        <v>#NAME?</v>
      </c>
      <c r="P154" s="33" t="e">
        <f t="shared" si="12"/>
        <v>#NAME?</v>
      </c>
      <c r="Q154" s="33" t="e">
        <f t="shared" si="13"/>
        <v>#NAME?</v>
      </c>
      <c r="R154" s="33" t="e">
        <f t="shared" si="14"/>
        <v>#NAME?</v>
      </c>
      <c r="S154" s="33"/>
      <c r="T154" s="33"/>
      <c r="U154" s="33"/>
      <c r="V154" s="33"/>
      <c r="W154" s="33"/>
      <c r="X154" s="33"/>
      <c r="Y154" s="33"/>
      <c r="Z154" s="33"/>
      <c r="AA154" s="33"/>
      <c r="AB154" s="33"/>
      <c r="AC154" s="33"/>
      <c r="AD154" s="65"/>
      <c r="AE154" s="10"/>
    </row>
    <row r="155" spans="1:31" ht="12.75" hidden="1" customHeight="1" x14ac:dyDescent="0.2">
      <c r="A155" s="28">
        <f t="shared" si="2"/>
        <v>0</v>
      </c>
      <c r="B155" s="62"/>
      <c r="C155" s="30"/>
      <c r="D155" s="34"/>
      <c r="E155" s="30"/>
      <c r="F155" s="33" t="e">
        <f t="shared" si="3"/>
        <v>#NAME?</v>
      </c>
      <c r="G155" s="31" t="e">
        <f t="shared" si="4"/>
        <v>#NAME?</v>
      </c>
      <c r="H155" s="33" t="e">
        <f t="shared" si="5"/>
        <v>#NAME?</v>
      </c>
      <c r="I155" s="63" t="e">
        <f t="shared" si="6"/>
        <v>#NAME?</v>
      </c>
      <c r="J155" s="64" t="e">
        <f t="shared" si="7"/>
        <v>#NAME?</v>
      </c>
      <c r="K155" s="33" t="e">
        <f>IF(SUM(DSKH!$F155:$I155)&gt;0,"PS","-")</f>
        <v>#NAME?</v>
      </c>
      <c r="L155" s="33" t="e">
        <f t="shared" si="8"/>
        <v>#NAME?</v>
      </c>
      <c r="M155" s="33" t="e">
        <f t="shared" si="9"/>
        <v>#NAME?</v>
      </c>
      <c r="N155" s="33" t="e">
        <f t="shared" si="10"/>
        <v>#NAME?</v>
      </c>
      <c r="O155" s="33" t="e">
        <f t="shared" si="11"/>
        <v>#NAME?</v>
      </c>
      <c r="P155" s="33" t="e">
        <f t="shared" si="12"/>
        <v>#NAME?</v>
      </c>
      <c r="Q155" s="33" t="e">
        <f t="shared" si="13"/>
        <v>#NAME?</v>
      </c>
      <c r="R155" s="33" t="e">
        <f t="shared" si="14"/>
        <v>#NAME?</v>
      </c>
      <c r="S155" s="33"/>
      <c r="T155" s="33"/>
      <c r="U155" s="33"/>
      <c r="V155" s="33"/>
      <c r="W155" s="33"/>
      <c r="X155" s="33"/>
      <c r="Y155" s="33"/>
      <c r="Z155" s="33"/>
      <c r="AA155" s="33"/>
      <c r="AB155" s="33"/>
      <c r="AC155" s="33"/>
      <c r="AD155" s="65"/>
      <c r="AE155" s="10"/>
    </row>
    <row r="156" spans="1:31" ht="12.75" hidden="1" customHeight="1" x14ac:dyDescent="0.2">
      <c r="A156" s="28">
        <f t="shared" si="2"/>
        <v>0</v>
      </c>
      <c r="B156" s="62"/>
      <c r="C156" s="30"/>
      <c r="D156" s="34"/>
      <c r="E156" s="30"/>
      <c r="F156" s="33" t="e">
        <f t="shared" si="3"/>
        <v>#NAME?</v>
      </c>
      <c r="G156" s="31" t="e">
        <f t="shared" si="4"/>
        <v>#NAME?</v>
      </c>
      <c r="H156" s="33" t="e">
        <f t="shared" si="5"/>
        <v>#NAME?</v>
      </c>
      <c r="I156" s="63" t="e">
        <f t="shared" si="6"/>
        <v>#NAME?</v>
      </c>
      <c r="J156" s="64" t="e">
        <f t="shared" si="7"/>
        <v>#NAME?</v>
      </c>
      <c r="K156" s="33" t="e">
        <f>IF(SUM(DSKH!$F156:$I156)&gt;0,"PS","-")</f>
        <v>#NAME?</v>
      </c>
      <c r="L156" s="33" t="e">
        <f t="shared" si="8"/>
        <v>#NAME?</v>
      </c>
      <c r="M156" s="33" t="e">
        <f t="shared" si="9"/>
        <v>#NAME?</v>
      </c>
      <c r="N156" s="33" t="e">
        <f t="shared" si="10"/>
        <v>#NAME?</v>
      </c>
      <c r="O156" s="33" t="e">
        <f t="shared" si="11"/>
        <v>#NAME?</v>
      </c>
      <c r="P156" s="33" t="e">
        <f t="shared" si="12"/>
        <v>#NAME?</v>
      </c>
      <c r="Q156" s="33" t="e">
        <f t="shared" si="13"/>
        <v>#NAME?</v>
      </c>
      <c r="R156" s="33" t="e">
        <f t="shared" si="14"/>
        <v>#NAME?</v>
      </c>
      <c r="S156" s="33"/>
      <c r="T156" s="33"/>
      <c r="U156" s="33"/>
      <c r="V156" s="33"/>
      <c r="W156" s="33"/>
      <c r="X156" s="33"/>
      <c r="Y156" s="33"/>
      <c r="Z156" s="33"/>
      <c r="AA156" s="33"/>
      <c r="AB156" s="33"/>
      <c r="AC156" s="33"/>
      <c r="AD156" s="65"/>
      <c r="AE156" s="10"/>
    </row>
    <row r="157" spans="1:31" ht="12.75" hidden="1" customHeight="1" x14ac:dyDescent="0.2">
      <c r="A157" s="28">
        <f t="shared" si="2"/>
        <v>0</v>
      </c>
      <c r="B157" s="62"/>
      <c r="C157" s="30"/>
      <c r="D157" s="34"/>
      <c r="E157" s="30"/>
      <c r="F157" s="33" t="e">
        <f t="shared" si="3"/>
        <v>#NAME?</v>
      </c>
      <c r="G157" s="31" t="e">
        <f t="shared" si="4"/>
        <v>#NAME?</v>
      </c>
      <c r="H157" s="33" t="e">
        <f t="shared" si="5"/>
        <v>#NAME?</v>
      </c>
      <c r="I157" s="63" t="e">
        <f t="shared" si="6"/>
        <v>#NAME?</v>
      </c>
      <c r="J157" s="64" t="e">
        <f t="shared" si="7"/>
        <v>#NAME?</v>
      </c>
      <c r="K157" s="33" t="e">
        <f>IF(SUM(DSKH!$F157:$I157)&gt;0,"PS","-")</f>
        <v>#NAME?</v>
      </c>
      <c r="L157" s="33" t="e">
        <f t="shared" si="8"/>
        <v>#NAME?</v>
      </c>
      <c r="M157" s="33" t="e">
        <f t="shared" si="9"/>
        <v>#NAME?</v>
      </c>
      <c r="N157" s="33" t="e">
        <f t="shared" si="10"/>
        <v>#NAME?</v>
      </c>
      <c r="O157" s="33" t="e">
        <f t="shared" si="11"/>
        <v>#NAME?</v>
      </c>
      <c r="P157" s="33" t="e">
        <f t="shared" si="12"/>
        <v>#NAME?</v>
      </c>
      <c r="Q157" s="33" t="e">
        <f t="shared" si="13"/>
        <v>#NAME?</v>
      </c>
      <c r="R157" s="33" t="e">
        <f t="shared" si="14"/>
        <v>#NAME?</v>
      </c>
      <c r="S157" s="33"/>
      <c r="T157" s="33"/>
      <c r="U157" s="33"/>
      <c r="V157" s="33"/>
      <c r="W157" s="33"/>
      <c r="X157" s="33"/>
      <c r="Y157" s="33"/>
      <c r="Z157" s="33"/>
      <c r="AA157" s="33"/>
      <c r="AB157" s="33"/>
      <c r="AC157" s="33"/>
      <c r="AD157" s="65"/>
      <c r="AE157" s="10"/>
    </row>
    <row r="158" spans="1:31" ht="12.75" hidden="1" customHeight="1" x14ac:dyDescent="0.2">
      <c r="A158" s="28">
        <f t="shared" si="2"/>
        <v>0</v>
      </c>
      <c r="B158" s="62"/>
      <c r="C158" s="30"/>
      <c r="D158" s="34"/>
      <c r="E158" s="30"/>
      <c r="F158" s="33" t="e">
        <f t="shared" si="3"/>
        <v>#NAME?</v>
      </c>
      <c r="G158" s="31" t="e">
        <f t="shared" si="4"/>
        <v>#NAME?</v>
      </c>
      <c r="H158" s="33" t="e">
        <f t="shared" si="5"/>
        <v>#NAME?</v>
      </c>
      <c r="I158" s="63" t="e">
        <f t="shared" si="6"/>
        <v>#NAME?</v>
      </c>
      <c r="J158" s="64" t="e">
        <f t="shared" si="7"/>
        <v>#NAME?</v>
      </c>
      <c r="K158" s="33" t="e">
        <f>IF(SUM(DSKH!$F158:$I158)&gt;0,"PS","-")</f>
        <v>#NAME?</v>
      </c>
      <c r="L158" s="33" t="e">
        <f t="shared" si="8"/>
        <v>#NAME?</v>
      </c>
      <c r="M158" s="33" t="e">
        <f t="shared" si="9"/>
        <v>#NAME?</v>
      </c>
      <c r="N158" s="33" t="e">
        <f t="shared" si="10"/>
        <v>#NAME?</v>
      </c>
      <c r="O158" s="33" t="e">
        <f t="shared" si="11"/>
        <v>#NAME?</v>
      </c>
      <c r="P158" s="33" t="e">
        <f t="shared" si="12"/>
        <v>#NAME?</v>
      </c>
      <c r="Q158" s="33" t="e">
        <f t="shared" si="13"/>
        <v>#NAME?</v>
      </c>
      <c r="R158" s="33" t="e">
        <f t="shared" si="14"/>
        <v>#NAME?</v>
      </c>
      <c r="S158" s="33"/>
      <c r="T158" s="33"/>
      <c r="U158" s="33"/>
      <c r="V158" s="33"/>
      <c r="W158" s="33"/>
      <c r="X158" s="33"/>
      <c r="Y158" s="33"/>
      <c r="Z158" s="33"/>
      <c r="AA158" s="33"/>
      <c r="AB158" s="33"/>
      <c r="AC158" s="33"/>
      <c r="AD158" s="65"/>
      <c r="AE158" s="10"/>
    </row>
    <row r="159" spans="1:31" ht="12.75" hidden="1" customHeight="1" x14ac:dyDescent="0.2">
      <c r="A159" s="28">
        <f t="shared" si="2"/>
        <v>0</v>
      </c>
      <c r="B159" s="62"/>
      <c r="C159" s="30"/>
      <c r="D159" s="34"/>
      <c r="E159" s="30"/>
      <c r="F159" s="33" t="e">
        <f t="shared" si="3"/>
        <v>#NAME?</v>
      </c>
      <c r="G159" s="31" t="e">
        <f t="shared" si="4"/>
        <v>#NAME?</v>
      </c>
      <c r="H159" s="33" t="e">
        <f t="shared" si="5"/>
        <v>#NAME?</v>
      </c>
      <c r="I159" s="63" t="e">
        <f t="shared" si="6"/>
        <v>#NAME?</v>
      </c>
      <c r="J159" s="64" t="e">
        <f t="shared" si="7"/>
        <v>#NAME?</v>
      </c>
      <c r="K159" s="33" t="e">
        <f>IF(SUM(DSKH!$F159:$I159)&gt;0,"PS","-")</f>
        <v>#NAME?</v>
      </c>
      <c r="L159" s="33" t="e">
        <f t="shared" si="8"/>
        <v>#NAME?</v>
      </c>
      <c r="M159" s="33" t="e">
        <f t="shared" si="9"/>
        <v>#NAME?</v>
      </c>
      <c r="N159" s="33" t="e">
        <f t="shared" si="10"/>
        <v>#NAME?</v>
      </c>
      <c r="O159" s="33" t="e">
        <f t="shared" si="11"/>
        <v>#NAME?</v>
      </c>
      <c r="P159" s="33" t="e">
        <f t="shared" si="12"/>
        <v>#NAME?</v>
      </c>
      <c r="Q159" s="33" t="e">
        <f t="shared" si="13"/>
        <v>#NAME?</v>
      </c>
      <c r="R159" s="33" t="e">
        <f t="shared" si="14"/>
        <v>#NAME?</v>
      </c>
      <c r="S159" s="33"/>
      <c r="T159" s="33"/>
      <c r="U159" s="33"/>
      <c r="V159" s="33"/>
      <c r="W159" s="33"/>
      <c r="X159" s="33"/>
      <c r="Y159" s="33"/>
      <c r="Z159" s="33"/>
      <c r="AA159" s="33"/>
      <c r="AB159" s="33"/>
      <c r="AC159" s="33"/>
      <c r="AD159" s="65"/>
      <c r="AE159" s="10"/>
    </row>
    <row r="160" spans="1:31" ht="12.75" hidden="1" customHeight="1" x14ac:dyDescent="0.2">
      <c r="A160" s="28">
        <f t="shared" si="2"/>
        <v>0</v>
      </c>
      <c r="B160" s="62"/>
      <c r="C160" s="30"/>
      <c r="D160" s="34"/>
      <c r="E160" s="30"/>
      <c r="F160" s="33" t="e">
        <f t="shared" si="3"/>
        <v>#NAME?</v>
      </c>
      <c r="G160" s="31" t="e">
        <f t="shared" si="4"/>
        <v>#NAME?</v>
      </c>
      <c r="H160" s="33" t="e">
        <f t="shared" si="5"/>
        <v>#NAME?</v>
      </c>
      <c r="I160" s="63" t="e">
        <f t="shared" si="6"/>
        <v>#NAME?</v>
      </c>
      <c r="J160" s="64" t="e">
        <f t="shared" si="7"/>
        <v>#NAME?</v>
      </c>
      <c r="K160" s="33" t="e">
        <f>IF(SUM(DSKH!$F160:$I160)&gt;0,"PS","-")</f>
        <v>#NAME?</v>
      </c>
      <c r="L160" s="33" t="e">
        <f t="shared" si="8"/>
        <v>#NAME?</v>
      </c>
      <c r="M160" s="33" t="e">
        <f t="shared" si="9"/>
        <v>#NAME?</v>
      </c>
      <c r="N160" s="33" t="e">
        <f t="shared" si="10"/>
        <v>#NAME?</v>
      </c>
      <c r="O160" s="33" t="e">
        <f t="shared" si="11"/>
        <v>#NAME?</v>
      </c>
      <c r="P160" s="33" t="e">
        <f t="shared" si="12"/>
        <v>#NAME?</v>
      </c>
      <c r="Q160" s="33" t="e">
        <f t="shared" si="13"/>
        <v>#NAME?</v>
      </c>
      <c r="R160" s="33" t="e">
        <f t="shared" si="14"/>
        <v>#NAME?</v>
      </c>
      <c r="S160" s="33"/>
      <c r="T160" s="33"/>
      <c r="U160" s="33"/>
      <c r="V160" s="33"/>
      <c r="W160" s="33"/>
      <c r="X160" s="33"/>
      <c r="Y160" s="33"/>
      <c r="Z160" s="33"/>
      <c r="AA160" s="33"/>
      <c r="AB160" s="33"/>
      <c r="AC160" s="33"/>
      <c r="AD160" s="65"/>
      <c r="AE160" s="10"/>
    </row>
    <row r="161" spans="1:31" ht="12.75" hidden="1" customHeight="1" x14ac:dyDescent="0.2">
      <c r="A161" s="28">
        <f t="shared" si="2"/>
        <v>0</v>
      </c>
      <c r="B161" s="62"/>
      <c r="C161" s="30"/>
      <c r="D161" s="34"/>
      <c r="E161" s="30"/>
      <c r="F161" s="33" t="e">
        <f t="shared" si="3"/>
        <v>#NAME?</v>
      </c>
      <c r="G161" s="31" t="e">
        <f t="shared" si="4"/>
        <v>#NAME?</v>
      </c>
      <c r="H161" s="33" t="e">
        <f t="shared" si="5"/>
        <v>#NAME?</v>
      </c>
      <c r="I161" s="63" t="e">
        <f t="shared" si="6"/>
        <v>#NAME?</v>
      </c>
      <c r="J161" s="64" t="e">
        <f t="shared" si="7"/>
        <v>#NAME?</v>
      </c>
      <c r="K161" s="33" t="e">
        <f>IF(SUM(DSKH!$F161:$I161)&gt;0,"PS","-")</f>
        <v>#NAME?</v>
      </c>
      <c r="L161" s="33" t="e">
        <f t="shared" si="8"/>
        <v>#NAME?</v>
      </c>
      <c r="M161" s="33" t="e">
        <f t="shared" si="9"/>
        <v>#NAME?</v>
      </c>
      <c r="N161" s="33" t="e">
        <f t="shared" si="10"/>
        <v>#NAME?</v>
      </c>
      <c r="O161" s="33" t="e">
        <f t="shared" si="11"/>
        <v>#NAME?</v>
      </c>
      <c r="P161" s="33" t="e">
        <f t="shared" si="12"/>
        <v>#NAME?</v>
      </c>
      <c r="Q161" s="33" t="e">
        <f t="shared" si="13"/>
        <v>#NAME?</v>
      </c>
      <c r="R161" s="33" t="e">
        <f t="shared" si="14"/>
        <v>#NAME?</v>
      </c>
      <c r="S161" s="33"/>
      <c r="T161" s="33"/>
      <c r="U161" s="33"/>
      <c r="V161" s="33"/>
      <c r="W161" s="33"/>
      <c r="X161" s="33"/>
      <c r="Y161" s="33"/>
      <c r="Z161" s="33"/>
      <c r="AA161" s="33"/>
      <c r="AB161" s="33"/>
      <c r="AC161" s="33"/>
      <c r="AD161" s="65"/>
      <c r="AE161" s="10"/>
    </row>
    <row r="162" spans="1:31" ht="12.75" hidden="1" customHeight="1" x14ac:dyDescent="0.2">
      <c r="A162" s="28">
        <f t="shared" si="2"/>
        <v>0</v>
      </c>
      <c r="B162" s="62"/>
      <c r="C162" s="30"/>
      <c r="D162" s="34"/>
      <c r="E162" s="30"/>
      <c r="F162" s="33" t="e">
        <f t="shared" si="3"/>
        <v>#NAME?</v>
      </c>
      <c r="G162" s="31" t="e">
        <f t="shared" si="4"/>
        <v>#NAME?</v>
      </c>
      <c r="H162" s="33" t="e">
        <f t="shared" si="5"/>
        <v>#NAME?</v>
      </c>
      <c r="I162" s="63" t="e">
        <f t="shared" si="6"/>
        <v>#NAME?</v>
      </c>
      <c r="J162" s="64" t="e">
        <f t="shared" si="7"/>
        <v>#NAME?</v>
      </c>
      <c r="K162" s="33" t="e">
        <f>IF(SUM(DSKH!$F162:$I162)&gt;0,"PS","-")</f>
        <v>#NAME?</v>
      </c>
      <c r="L162" s="33" t="e">
        <f t="shared" si="8"/>
        <v>#NAME?</v>
      </c>
      <c r="M162" s="33" t="e">
        <f t="shared" si="9"/>
        <v>#NAME?</v>
      </c>
      <c r="N162" s="33" t="e">
        <f t="shared" si="10"/>
        <v>#NAME?</v>
      </c>
      <c r="O162" s="33" t="e">
        <f t="shared" si="11"/>
        <v>#NAME?</v>
      </c>
      <c r="P162" s="33" t="e">
        <f t="shared" si="12"/>
        <v>#NAME?</v>
      </c>
      <c r="Q162" s="33" t="e">
        <f t="shared" si="13"/>
        <v>#NAME?</v>
      </c>
      <c r="R162" s="33" t="e">
        <f t="shared" si="14"/>
        <v>#NAME?</v>
      </c>
      <c r="S162" s="33"/>
      <c r="T162" s="33"/>
      <c r="U162" s="33"/>
      <c r="V162" s="33"/>
      <c r="W162" s="33"/>
      <c r="X162" s="33"/>
      <c r="Y162" s="33"/>
      <c r="Z162" s="33"/>
      <c r="AA162" s="33"/>
      <c r="AB162" s="33"/>
      <c r="AC162" s="33"/>
      <c r="AD162" s="65"/>
      <c r="AE162" s="10"/>
    </row>
    <row r="163" spans="1:31" ht="12.75" hidden="1" customHeight="1" x14ac:dyDescent="0.2">
      <c r="A163" s="28">
        <f t="shared" si="2"/>
        <v>0</v>
      </c>
      <c r="B163" s="62"/>
      <c r="C163" s="30"/>
      <c r="D163" s="34"/>
      <c r="E163" s="30"/>
      <c r="F163" s="33" t="e">
        <f t="shared" si="3"/>
        <v>#NAME?</v>
      </c>
      <c r="G163" s="31" t="e">
        <f t="shared" si="4"/>
        <v>#NAME?</v>
      </c>
      <c r="H163" s="33" t="e">
        <f t="shared" si="5"/>
        <v>#NAME?</v>
      </c>
      <c r="I163" s="63" t="e">
        <f t="shared" si="6"/>
        <v>#NAME?</v>
      </c>
      <c r="J163" s="64" t="e">
        <f t="shared" si="7"/>
        <v>#NAME?</v>
      </c>
      <c r="K163" s="33" t="e">
        <f>IF(SUM(DSKH!$F163:$I163)&gt;0,"PS","-")</f>
        <v>#NAME?</v>
      </c>
      <c r="L163" s="33" t="e">
        <f t="shared" si="8"/>
        <v>#NAME?</v>
      </c>
      <c r="M163" s="33" t="e">
        <f t="shared" si="9"/>
        <v>#NAME?</v>
      </c>
      <c r="N163" s="33" t="e">
        <f t="shared" si="10"/>
        <v>#NAME?</v>
      </c>
      <c r="O163" s="33" t="e">
        <f t="shared" si="11"/>
        <v>#NAME?</v>
      </c>
      <c r="P163" s="33" t="e">
        <f t="shared" si="12"/>
        <v>#NAME?</v>
      </c>
      <c r="Q163" s="33" t="e">
        <f t="shared" si="13"/>
        <v>#NAME?</v>
      </c>
      <c r="R163" s="33" t="e">
        <f t="shared" si="14"/>
        <v>#NAME?</v>
      </c>
      <c r="S163" s="33"/>
      <c r="T163" s="33"/>
      <c r="U163" s="33"/>
      <c r="V163" s="33"/>
      <c r="W163" s="33"/>
      <c r="X163" s="33"/>
      <c r="Y163" s="33"/>
      <c r="Z163" s="33"/>
      <c r="AA163" s="33"/>
      <c r="AB163" s="33"/>
      <c r="AC163" s="33"/>
      <c r="AD163" s="65"/>
      <c r="AE163" s="10"/>
    </row>
    <row r="164" spans="1:31" ht="12.75" hidden="1" customHeight="1" x14ac:dyDescent="0.2">
      <c r="A164" s="28">
        <f t="shared" si="2"/>
        <v>0</v>
      </c>
      <c r="B164" s="62"/>
      <c r="C164" s="30"/>
      <c r="D164" s="34"/>
      <c r="E164" s="30"/>
      <c r="F164" s="33" t="e">
        <f t="shared" si="3"/>
        <v>#NAME?</v>
      </c>
      <c r="G164" s="31" t="e">
        <f t="shared" si="4"/>
        <v>#NAME?</v>
      </c>
      <c r="H164" s="33" t="e">
        <f t="shared" si="5"/>
        <v>#NAME?</v>
      </c>
      <c r="I164" s="63" t="e">
        <f t="shared" si="6"/>
        <v>#NAME?</v>
      </c>
      <c r="J164" s="64" t="e">
        <f t="shared" si="7"/>
        <v>#NAME?</v>
      </c>
      <c r="K164" s="33" t="e">
        <f>IF(SUM(DSKH!$F164:$I164)&gt;0,"PS","-")</f>
        <v>#NAME?</v>
      </c>
      <c r="L164" s="33" t="e">
        <f t="shared" si="8"/>
        <v>#NAME?</v>
      </c>
      <c r="M164" s="33" t="e">
        <f t="shared" si="9"/>
        <v>#NAME?</v>
      </c>
      <c r="N164" s="33" t="e">
        <f t="shared" si="10"/>
        <v>#NAME?</v>
      </c>
      <c r="O164" s="33" t="e">
        <f t="shared" si="11"/>
        <v>#NAME?</v>
      </c>
      <c r="P164" s="33" t="e">
        <f t="shared" si="12"/>
        <v>#NAME?</v>
      </c>
      <c r="Q164" s="33" t="e">
        <f t="shared" si="13"/>
        <v>#NAME?</v>
      </c>
      <c r="R164" s="33" t="e">
        <f t="shared" si="14"/>
        <v>#NAME?</v>
      </c>
      <c r="S164" s="33"/>
      <c r="T164" s="33"/>
      <c r="U164" s="33"/>
      <c r="V164" s="33"/>
      <c r="W164" s="33"/>
      <c r="X164" s="33"/>
      <c r="Y164" s="33"/>
      <c r="Z164" s="33"/>
      <c r="AA164" s="33"/>
      <c r="AB164" s="33"/>
      <c r="AC164" s="33"/>
      <c r="AD164" s="65"/>
      <c r="AE164" s="10"/>
    </row>
    <row r="165" spans="1:31" ht="12.75" hidden="1" customHeight="1" x14ac:dyDescent="0.2">
      <c r="A165" s="28">
        <f t="shared" si="2"/>
        <v>0</v>
      </c>
      <c r="B165" s="62"/>
      <c r="C165" s="30"/>
      <c r="D165" s="34"/>
      <c r="E165" s="30"/>
      <c r="F165" s="33" t="e">
        <f t="shared" si="3"/>
        <v>#NAME?</v>
      </c>
      <c r="G165" s="31" t="e">
        <f t="shared" si="4"/>
        <v>#NAME?</v>
      </c>
      <c r="H165" s="33" t="e">
        <f t="shared" si="5"/>
        <v>#NAME?</v>
      </c>
      <c r="I165" s="63" t="e">
        <f t="shared" si="6"/>
        <v>#NAME?</v>
      </c>
      <c r="J165" s="64" t="e">
        <f t="shared" si="7"/>
        <v>#NAME?</v>
      </c>
      <c r="K165" s="33" t="e">
        <f>IF(SUM(DSKH!$F165:$I165)&gt;0,"PS","-")</f>
        <v>#NAME?</v>
      </c>
      <c r="L165" s="33" t="e">
        <f t="shared" si="8"/>
        <v>#NAME?</v>
      </c>
      <c r="M165" s="33" t="e">
        <f t="shared" si="9"/>
        <v>#NAME?</v>
      </c>
      <c r="N165" s="33" t="e">
        <f t="shared" si="10"/>
        <v>#NAME?</v>
      </c>
      <c r="O165" s="33" t="e">
        <f t="shared" si="11"/>
        <v>#NAME?</v>
      </c>
      <c r="P165" s="33" t="e">
        <f t="shared" si="12"/>
        <v>#NAME?</v>
      </c>
      <c r="Q165" s="33" t="e">
        <f t="shared" si="13"/>
        <v>#NAME?</v>
      </c>
      <c r="R165" s="33" t="e">
        <f t="shared" si="14"/>
        <v>#NAME?</v>
      </c>
      <c r="S165" s="33"/>
      <c r="T165" s="33"/>
      <c r="U165" s="33"/>
      <c r="V165" s="33"/>
      <c r="W165" s="33"/>
      <c r="X165" s="33"/>
      <c r="Y165" s="33"/>
      <c r="Z165" s="33"/>
      <c r="AA165" s="33"/>
      <c r="AB165" s="33"/>
      <c r="AC165" s="33"/>
      <c r="AD165" s="65"/>
      <c r="AE165" s="10"/>
    </row>
    <row r="166" spans="1:31" ht="12.75" hidden="1" customHeight="1" x14ac:dyDescent="0.2">
      <c r="A166" s="28">
        <f t="shared" si="2"/>
        <v>0</v>
      </c>
      <c r="B166" s="62"/>
      <c r="C166" s="30"/>
      <c r="D166" s="34"/>
      <c r="E166" s="30"/>
      <c r="F166" s="33" t="e">
        <f t="shared" si="3"/>
        <v>#NAME?</v>
      </c>
      <c r="G166" s="31" t="e">
        <f t="shared" si="4"/>
        <v>#NAME?</v>
      </c>
      <c r="H166" s="33" t="e">
        <f t="shared" si="5"/>
        <v>#NAME?</v>
      </c>
      <c r="I166" s="63" t="e">
        <f t="shared" si="6"/>
        <v>#NAME?</v>
      </c>
      <c r="J166" s="64" t="e">
        <f t="shared" si="7"/>
        <v>#NAME?</v>
      </c>
      <c r="K166" s="33" t="e">
        <f>IF(SUM(DSKH!$F166:$I166)&gt;0,"PS","-")</f>
        <v>#NAME?</v>
      </c>
      <c r="L166" s="33" t="e">
        <f t="shared" si="8"/>
        <v>#NAME?</v>
      </c>
      <c r="M166" s="33" t="e">
        <f t="shared" si="9"/>
        <v>#NAME?</v>
      </c>
      <c r="N166" s="33" t="e">
        <f t="shared" si="10"/>
        <v>#NAME?</v>
      </c>
      <c r="O166" s="33" t="e">
        <f t="shared" si="11"/>
        <v>#NAME?</v>
      </c>
      <c r="P166" s="33" t="e">
        <f t="shared" si="12"/>
        <v>#NAME?</v>
      </c>
      <c r="Q166" s="33" t="e">
        <f t="shared" si="13"/>
        <v>#NAME?</v>
      </c>
      <c r="R166" s="33" t="e">
        <f t="shared" si="14"/>
        <v>#NAME?</v>
      </c>
      <c r="S166" s="33"/>
      <c r="T166" s="33"/>
      <c r="U166" s="33"/>
      <c r="V166" s="33"/>
      <c r="W166" s="33"/>
      <c r="X166" s="33"/>
      <c r="Y166" s="33"/>
      <c r="Z166" s="33"/>
      <c r="AA166" s="33"/>
      <c r="AB166" s="33"/>
      <c r="AC166" s="33"/>
      <c r="AD166" s="65"/>
      <c r="AE166" s="10"/>
    </row>
    <row r="167" spans="1:31" ht="12.75" hidden="1" customHeight="1" x14ac:dyDescent="0.2">
      <c r="A167" s="28">
        <f t="shared" si="2"/>
        <v>0</v>
      </c>
      <c r="B167" s="62"/>
      <c r="C167" s="30"/>
      <c r="D167" s="34"/>
      <c r="E167" s="30"/>
      <c r="F167" s="33" t="e">
        <f t="shared" si="3"/>
        <v>#NAME?</v>
      </c>
      <c r="G167" s="31" t="e">
        <f t="shared" si="4"/>
        <v>#NAME?</v>
      </c>
      <c r="H167" s="33" t="e">
        <f t="shared" si="5"/>
        <v>#NAME?</v>
      </c>
      <c r="I167" s="63" t="e">
        <f t="shared" si="6"/>
        <v>#NAME?</v>
      </c>
      <c r="J167" s="64" t="e">
        <f t="shared" si="7"/>
        <v>#NAME?</v>
      </c>
      <c r="K167" s="33" t="e">
        <f>IF(SUM(DSKH!$F167:$I167)&gt;0,"PS","-")</f>
        <v>#NAME?</v>
      </c>
      <c r="L167" s="33" t="e">
        <f t="shared" si="8"/>
        <v>#NAME?</v>
      </c>
      <c r="M167" s="33" t="e">
        <f t="shared" si="9"/>
        <v>#NAME?</v>
      </c>
      <c r="N167" s="33" t="e">
        <f t="shared" si="10"/>
        <v>#NAME?</v>
      </c>
      <c r="O167" s="33" t="e">
        <f t="shared" si="11"/>
        <v>#NAME?</v>
      </c>
      <c r="P167" s="33" t="e">
        <f t="shared" si="12"/>
        <v>#NAME?</v>
      </c>
      <c r="Q167" s="33" t="e">
        <f t="shared" si="13"/>
        <v>#NAME?</v>
      </c>
      <c r="R167" s="33" t="e">
        <f t="shared" si="14"/>
        <v>#NAME?</v>
      </c>
      <c r="S167" s="33"/>
      <c r="T167" s="33"/>
      <c r="U167" s="33"/>
      <c r="V167" s="33"/>
      <c r="W167" s="33"/>
      <c r="X167" s="33"/>
      <c r="Y167" s="33"/>
      <c r="Z167" s="33"/>
      <c r="AA167" s="33"/>
      <c r="AB167" s="33"/>
      <c r="AC167" s="33"/>
      <c r="AD167" s="65"/>
      <c r="AE167" s="10"/>
    </row>
    <row r="168" spans="1:31" ht="12.75" hidden="1" customHeight="1" x14ac:dyDescent="0.2">
      <c r="A168" s="28">
        <f t="shared" si="2"/>
        <v>0</v>
      </c>
      <c r="B168" s="62"/>
      <c r="C168" s="30"/>
      <c r="D168" s="34"/>
      <c r="E168" s="30"/>
      <c r="F168" s="33" t="e">
        <f t="shared" si="3"/>
        <v>#NAME?</v>
      </c>
      <c r="G168" s="31" t="e">
        <f t="shared" si="4"/>
        <v>#NAME?</v>
      </c>
      <c r="H168" s="33" t="e">
        <f t="shared" si="5"/>
        <v>#NAME?</v>
      </c>
      <c r="I168" s="63" t="e">
        <f t="shared" si="6"/>
        <v>#NAME?</v>
      </c>
      <c r="J168" s="64" t="e">
        <f t="shared" si="7"/>
        <v>#NAME?</v>
      </c>
      <c r="K168" s="33" t="e">
        <f>IF(SUM(DSKH!$F168:$I168)&gt;0,"PS","-")</f>
        <v>#NAME?</v>
      </c>
      <c r="L168" s="33" t="e">
        <f t="shared" si="8"/>
        <v>#NAME?</v>
      </c>
      <c r="M168" s="33" t="e">
        <f t="shared" si="9"/>
        <v>#NAME?</v>
      </c>
      <c r="N168" s="33" t="e">
        <f t="shared" si="10"/>
        <v>#NAME?</v>
      </c>
      <c r="O168" s="33" t="e">
        <f t="shared" si="11"/>
        <v>#NAME?</v>
      </c>
      <c r="P168" s="33" t="e">
        <f t="shared" si="12"/>
        <v>#NAME?</v>
      </c>
      <c r="Q168" s="33" t="e">
        <f t="shared" si="13"/>
        <v>#NAME?</v>
      </c>
      <c r="R168" s="33" t="e">
        <f t="shared" si="14"/>
        <v>#NAME?</v>
      </c>
      <c r="S168" s="33"/>
      <c r="T168" s="33"/>
      <c r="U168" s="33"/>
      <c r="V168" s="33"/>
      <c r="W168" s="33"/>
      <c r="X168" s="33"/>
      <c r="Y168" s="33"/>
      <c r="Z168" s="33"/>
      <c r="AA168" s="33"/>
      <c r="AB168" s="33"/>
      <c r="AC168" s="33"/>
      <c r="AD168" s="65"/>
      <c r="AE168" s="10"/>
    </row>
    <row r="169" spans="1:31" ht="12.75" hidden="1" customHeight="1" x14ac:dyDescent="0.2">
      <c r="A169" s="28">
        <f t="shared" si="2"/>
        <v>0</v>
      </c>
      <c r="B169" s="62"/>
      <c r="C169" s="30"/>
      <c r="D169" s="34"/>
      <c r="E169" s="30"/>
      <c r="F169" s="33" t="e">
        <f t="shared" si="3"/>
        <v>#NAME?</v>
      </c>
      <c r="G169" s="31" t="e">
        <f t="shared" si="4"/>
        <v>#NAME?</v>
      </c>
      <c r="H169" s="33" t="e">
        <f t="shared" si="5"/>
        <v>#NAME?</v>
      </c>
      <c r="I169" s="63" t="e">
        <f t="shared" si="6"/>
        <v>#NAME?</v>
      </c>
      <c r="J169" s="64" t="e">
        <f t="shared" si="7"/>
        <v>#NAME?</v>
      </c>
      <c r="K169" s="33" t="e">
        <f>IF(SUM(DSKH!$F169:$I169)&gt;0,"PS","-")</f>
        <v>#NAME?</v>
      </c>
      <c r="L169" s="33" t="e">
        <f t="shared" si="8"/>
        <v>#NAME?</v>
      </c>
      <c r="M169" s="33" t="e">
        <f t="shared" si="9"/>
        <v>#NAME?</v>
      </c>
      <c r="N169" s="33" t="e">
        <f t="shared" si="10"/>
        <v>#NAME?</v>
      </c>
      <c r="O169" s="33" t="e">
        <f t="shared" si="11"/>
        <v>#NAME?</v>
      </c>
      <c r="P169" s="33" t="e">
        <f t="shared" si="12"/>
        <v>#NAME?</v>
      </c>
      <c r="Q169" s="33" t="e">
        <f t="shared" si="13"/>
        <v>#NAME?</v>
      </c>
      <c r="R169" s="33" t="e">
        <f t="shared" si="14"/>
        <v>#NAME?</v>
      </c>
      <c r="S169" s="33"/>
      <c r="T169" s="33"/>
      <c r="U169" s="33"/>
      <c r="V169" s="33"/>
      <c r="W169" s="33"/>
      <c r="X169" s="33"/>
      <c r="Y169" s="33"/>
      <c r="Z169" s="33"/>
      <c r="AA169" s="33"/>
      <c r="AB169" s="33"/>
      <c r="AC169" s="33"/>
      <c r="AD169" s="65"/>
      <c r="AE169" s="10"/>
    </row>
    <row r="170" spans="1:31" ht="12.75" hidden="1" customHeight="1" x14ac:dyDescent="0.2">
      <c r="A170" s="28">
        <f t="shared" si="2"/>
        <v>0</v>
      </c>
      <c r="B170" s="62"/>
      <c r="C170" s="30"/>
      <c r="D170" s="34"/>
      <c r="E170" s="30"/>
      <c r="F170" s="33" t="e">
        <f t="shared" si="3"/>
        <v>#NAME?</v>
      </c>
      <c r="G170" s="31" t="e">
        <f t="shared" si="4"/>
        <v>#NAME?</v>
      </c>
      <c r="H170" s="33" t="e">
        <f t="shared" si="5"/>
        <v>#NAME?</v>
      </c>
      <c r="I170" s="63" t="e">
        <f t="shared" si="6"/>
        <v>#NAME?</v>
      </c>
      <c r="J170" s="64" t="e">
        <f t="shared" si="7"/>
        <v>#NAME?</v>
      </c>
      <c r="K170" s="33" t="e">
        <f>IF(SUM(DSKH!$F170:$I170)&gt;0,"PS","-")</f>
        <v>#NAME?</v>
      </c>
      <c r="L170" s="33" t="e">
        <f t="shared" si="8"/>
        <v>#NAME?</v>
      </c>
      <c r="M170" s="33" t="e">
        <f t="shared" si="9"/>
        <v>#NAME?</v>
      </c>
      <c r="N170" s="33" t="e">
        <f t="shared" si="10"/>
        <v>#NAME?</v>
      </c>
      <c r="O170" s="33" t="e">
        <f t="shared" si="11"/>
        <v>#NAME?</v>
      </c>
      <c r="P170" s="33" t="e">
        <f t="shared" si="12"/>
        <v>#NAME?</v>
      </c>
      <c r="Q170" s="33" t="e">
        <f t="shared" si="13"/>
        <v>#NAME?</v>
      </c>
      <c r="R170" s="33" t="e">
        <f t="shared" si="14"/>
        <v>#NAME?</v>
      </c>
      <c r="S170" s="33"/>
      <c r="T170" s="33"/>
      <c r="U170" s="33"/>
      <c r="V170" s="33"/>
      <c r="W170" s="33"/>
      <c r="X170" s="33"/>
      <c r="Y170" s="33"/>
      <c r="Z170" s="33"/>
      <c r="AA170" s="33"/>
      <c r="AB170" s="33"/>
      <c r="AC170" s="33"/>
      <c r="AD170" s="65"/>
      <c r="AE170" s="10"/>
    </row>
    <row r="171" spans="1:31" ht="12.75" hidden="1" customHeight="1" x14ac:dyDescent="0.2">
      <c r="A171" s="28">
        <f t="shared" si="2"/>
        <v>0</v>
      </c>
      <c r="B171" s="62"/>
      <c r="C171" s="30"/>
      <c r="D171" s="34"/>
      <c r="E171" s="30"/>
      <c r="F171" s="33" t="e">
        <f t="shared" si="3"/>
        <v>#NAME?</v>
      </c>
      <c r="G171" s="31" t="e">
        <f t="shared" si="4"/>
        <v>#NAME?</v>
      </c>
      <c r="H171" s="33" t="e">
        <f t="shared" si="5"/>
        <v>#NAME?</v>
      </c>
      <c r="I171" s="63" t="e">
        <f t="shared" si="6"/>
        <v>#NAME?</v>
      </c>
      <c r="J171" s="64" t="e">
        <f t="shared" si="7"/>
        <v>#NAME?</v>
      </c>
      <c r="K171" s="33" t="e">
        <f>IF(SUM(DSKH!$F171:$I171)&gt;0,"PS","-")</f>
        <v>#NAME?</v>
      </c>
      <c r="L171" s="33" t="e">
        <f t="shared" si="8"/>
        <v>#NAME?</v>
      </c>
      <c r="M171" s="33" t="e">
        <f t="shared" si="9"/>
        <v>#NAME?</v>
      </c>
      <c r="N171" s="33" t="e">
        <f t="shared" si="10"/>
        <v>#NAME?</v>
      </c>
      <c r="O171" s="33" t="e">
        <f t="shared" si="11"/>
        <v>#NAME?</v>
      </c>
      <c r="P171" s="33" t="e">
        <f t="shared" si="12"/>
        <v>#NAME?</v>
      </c>
      <c r="Q171" s="33" t="e">
        <f t="shared" si="13"/>
        <v>#NAME?</v>
      </c>
      <c r="R171" s="33" t="e">
        <f t="shared" si="14"/>
        <v>#NAME?</v>
      </c>
      <c r="S171" s="33"/>
      <c r="T171" s="33"/>
      <c r="U171" s="33"/>
      <c r="V171" s="33"/>
      <c r="W171" s="33"/>
      <c r="X171" s="33"/>
      <c r="Y171" s="33"/>
      <c r="Z171" s="33"/>
      <c r="AA171" s="33"/>
      <c r="AB171" s="33"/>
      <c r="AC171" s="33"/>
      <c r="AD171" s="65"/>
      <c r="AE171" s="10"/>
    </row>
    <row r="172" spans="1:31" ht="12.75" hidden="1" customHeight="1" x14ac:dyDescent="0.2">
      <c r="A172" s="28">
        <f t="shared" si="2"/>
        <v>0</v>
      </c>
      <c r="B172" s="62"/>
      <c r="C172" s="30"/>
      <c r="D172" s="34"/>
      <c r="E172" s="30"/>
      <c r="F172" s="33" t="e">
        <f t="shared" si="3"/>
        <v>#NAME?</v>
      </c>
      <c r="G172" s="31" t="e">
        <f t="shared" si="4"/>
        <v>#NAME?</v>
      </c>
      <c r="H172" s="33" t="e">
        <f t="shared" si="5"/>
        <v>#NAME?</v>
      </c>
      <c r="I172" s="63" t="e">
        <f t="shared" si="6"/>
        <v>#NAME?</v>
      </c>
      <c r="J172" s="64" t="e">
        <f t="shared" si="7"/>
        <v>#NAME?</v>
      </c>
      <c r="K172" s="33" t="e">
        <f>IF(SUM(DSKH!$F172:$I172)&gt;0,"PS","-")</f>
        <v>#NAME?</v>
      </c>
      <c r="L172" s="33" t="e">
        <f t="shared" si="8"/>
        <v>#NAME?</v>
      </c>
      <c r="M172" s="33" t="e">
        <f t="shared" si="9"/>
        <v>#NAME?</v>
      </c>
      <c r="N172" s="33" t="e">
        <f t="shared" si="10"/>
        <v>#NAME?</v>
      </c>
      <c r="O172" s="33" t="e">
        <f t="shared" si="11"/>
        <v>#NAME?</v>
      </c>
      <c r="P172" s="33" t="e">
        <f t="shared" si="12"/>
        <v>#NAME?</v>
      </c>
      <c r="Q172" s="33" t="e">
        <f t="shared" si="13"/>
        <v>#NAME?</v>
      </c>
      <c r="R172" s="33" t="e">
        <f t="shared" si="14"/>
        <v>#NAME?</v>
      </c>
      <c r="S172" s="33"/>
      <c r="T172" s="33"/>
      <c r="U172" s="33"/>
      <c r="V172" s="33"/>
      <c r="W172" s="33"/>
      <c r="X172" s="33"/>
      <c r="Y172" s="33"/>
      <c r="Z172" s="33"/>
      <c r="AA172" s="33"/>
      <c r="AB172" s="33"/>
      <c r="AC172" s="33"/>
      <c r="AD172" s="65"/>
      <c r="AE172" s="10"/>
    </row>
    <row r="173" spans="1:31" ht="12.75" hidden="1" customHeight="1" x14ac:dyDescent="0.2">
      <c r="A173" s="28">
        <f t="shared" si="2"/>
        <v>0</v>
      </c>
      <c r="B173" s="62"/>
      <c r="C173" s="30"/>
      <c r="D173" s="34"/>
      <c r="E173" s="30"/>
      <c r="F173" s="33" t="e">
        <f t="shared" si="3"/>
        <v>#NAME?</v>
      </c>
      <c r="G173" s="31" t="e">
        <f t="shared" si="4"/>
        <v>#NAME?</v>
      </c>
      <c r="H173" s="33" t="e">
        <f t="shared" si="5"/>
        <v>#NAME?</v>
      </c>
      <c r="I173" s="63" t="e">
        <f t="shared" si="6"/>
        <v>#NAME?</v>
      </c>
      <c r="J173" s="64" t="e">
        <f t="shared" si="7"/>
        <v>#NAME?</v>
      </c>
      <c r="K173" s="33" t="e">
        <f>IF(SUM(DSKH!$F173:$I173)&gt;0,"PS","-")</f>
        <v>#NAME?</v>
      </c>
      <c r="L173" s="33" t="e">
        <f t="shared" si="8"/>
        <v>#NAME?</v>
      </c>
      <c r="M173" s="33" t="e">
        <f t="shared" si="9"/>
        <v>#NAME?</v>
      </c>
      <c r="N173" s="33" t="e">
        <f t="shared" si="10"/>
        <v>#NAME?</v>
      </c>
      <c r="O173" s="33" t="e">
        <f t="shared" si="11"/>
        <v>#NAME?</v>
      </c>
      <c r="P173" s="33" t="e">
        <f t="shared" si="12"/>
        <v>#NAME?</v>
      </c>
      <c r="Q173" s="33" t="e">
        <f t="shared" si="13"/>
        <v>#NAME?</v>
      </c>
      <c r="R173" s="33" t="e">
        <f t="shared" si="14"/>
        <v>#NAME?</v>
      </c>
      <c r="S173" s="33"/>
      <c r="T173" s="33"/>
      <c r="U173" s="33"/>
      <c r="V173" s="33"/>
      <c r="W173" s="33"/>
      <c r="X173" s="33"/>
      <c r="Y173" s="33"/>
      <c r="Z173" s="33"/>
      <c r="AA173" s="33"/>
      <c r="AB173" s="33"/>
      <c r="AC173" s="33"/>
      <c r="AD173" s="65"/>
      <c r="AE173" s="10"/>
    </row>
    <row r="174" spans="1:31" ht="12.75" hidden="1" customHeight="1" x14ac:dyDescent="0.2">
      <c r="A174" s="28">
        <f t="shared" si="2"/>
        <v>0</v>
      </c>
      <c r="B174" s="62"/>
      <c r="C174" s="30"/>
      <c r="D174" s="34"/>
      <c r="E174" s="30"/>
      <c r="F174" s="33" t="e">
        <f t="shared" si="3"/>
        <v>#NAME?</v>
      </c>
      <c r="G174" s="31" t="e">
        <f t="shared" si="4"/>
        <v>#NAME?</v>
      </c>
      <c r="H174" s="33" t="e">
        <f t="shared" si="5"/>
        <v>#NAME?</v>
      </c>
      <c r="I174" s="63" t="e">
        <f t="shared" si="6"/>
        <v>#NAME?</v>
      </c>
      <c r="J174" s="64" t="e">
        <f t="shared" si="7"/>
        <v>#NAME?</v>
      </c>
      <c r="K174" s="33" t="e">
        <f>IF(SUM(DSKH!$F174:$I174)&gt;0,"PS","-")</f>
        <v>#NAME?</v>
      </c>
      <c r="L174" s="33" t="e">
        <f t="shared" si="8"/>
        <v>#NAME?</v>
      </c>
      <c r="M174" s="33" t="e">
        <f t="shared" si="9"/>
        <v>#NAME?</v>
      </c>
      <c r="N174" s="33" t="e">
        <f t="shared" si="10"/>
        <v>#NAME?</v>
      </c>
      <c r="O174" s="33" t="e">
        <f t="shared" si="11"/>
        <v>#NAME?</v>
      </c>
      <c r="P174" s="33" t="e">
        <f t="shared" si="12"/>
        <v>#NAME?</v>
      </c>
      <c r="Q174" s="33" t="e">
        <f t="shared" si="13"/>
        <v>#NAME?</v>
      </c>
      <c r="R174" s="33" t="e">
        <f t="shared" si="14"/>
        <v>#NAME?</v>
      </c>
      <c r="S174" s="33"/>
      <c r="T174" s="33"/>
      <c r="U174" s="33"/>
      <c r="V174" s="33"/>
      <c r="W174" s="33"/>
      <c r="X174" s="33"/>
      <c r="Y174" s="33"/>
      <c r="Z174" s="33"/>
      <c r="AA174" s="33"/>
      <c r="AB174" s="33"/>
      <c r="AC174" s="33"/>
      <c r="AD174" s="65"/>
      <c r="AE174" s="10"/>
    </row>
    <row r="175" spans="1:31" ht="12.75" hidden="1" customHeight="1" x14ac:dyDescent="0.2">
      <c r="A175" s="28">
        <f t="shared" si="2"/>
        <v>0</v>
      </c>
      <c r="B175" s="62"/>
      <c r="C175" s="30"/>
      <c r="D175" s="34"/>
      <c r="E175" s="30"/>
      <c r="F175" s="33" t="e">
        <f t="shared" si="3"/>
        <v>#NAME?</v>
      </c>
      <c r="G175" s="31" t="e">
        <f t="shared" si="4"/>
        <v>#NAME?</v>
      </c>
      <c r="H175" s="33" t="e">
        <f t="shared" si="5"/>
        <v>#NAME?</v>
      </c>
      <c r="I175" s="63" t="e">
        <f t="shared" si="6"/>
        <v>#NAME?</v>
      </c>
      <c r="J175" s="64" t="e">
        <f t="shared" si="7"/>
        <v>#NAME?</v>
      </c>
      <c r="K175" s="33" t="e">
        <f>IF(SUM(DSKH!$F175:$I175)&gt;0,"PS","-")</f>
        <v>#NAME?</v>
      </c>
      <c r="L175" s="33" t="e">
        <f t="shared" si="8"/>
        <v>#NAME?</v>
      </c>
      <c r="M175" s="33" t="e">
        <f t="shared" si="9"/>
        <v>#NAME?</v>
      </c>
      <c r="N175" s="33" t="e">
        <f t="shared" si="10"/>
        <v>#NAME?</v>
      </c>
      <c r="O175" s="33" t="e">
        <f t="shared" si="11"/>
        <v>#NAME?</v>
      </c>
      <c r="P175" s="33" t="e">
        <f t="shared" si="12"/>
        <v>#NAME?</v>
      </c>
      <c r="Q175" s="33" t="e">
        <f t="shared" si="13"/>
        <v>#NAME?</v>
      </c>
      <c r="R175" s="33" t="e">
        <f t="shared" si="14"/>
        <v>#NAME?</v>
      </c>
      <c r="S175" s="33"/>
      <c r="T175" s="33"/>
      <c r="U175" s="33"/>
      <c r="V175" s="33"/>
      <c r="W175" s="33"/>
      <c r="X175" s="33"/>
      <c r="Y175" s="33"/>
      <c r="Z175" s="33"/>
      <c r="AA175" s="33"/>
      <c r="AB175" s="33"/>
      <c r="AC175" s="33"/>
      <c r="AD175" s="65"/>
      <c r="AE175" s="10"/>
    </row>
    <row r="176" spans="1:31" ht="12.75" hidden="1" customHeight="1" x14ac:dyDescent="0.2">
      <c r="A176" s="28">
        <f t="shared" si="2"/>
        <v>0</v>
      </c>
      <c r="B176" s="62"/>
      <c r="C176" s="30"/>
      <c r="D176" s="34"/>
      <c r="E176" s="30"/>
      <c r="F176" s="33" t="e">
        <f t="shared" si="3"/>
        <v>#NAME?</v>
      </c>
      <c r="G176" s="31" t="e">
        <f t="shared" si="4"/>
        <v>#NAME?</v>
      </c>
      <c r="H176" s="33" t="e">
        <f t="shared" si="5"/>
        <v>#NAME?</v>
      </c>
      <c r="I176" s="63" t="e">
        <f t="shared" si="6"/>
        <v>#NAME?</v>
      </c>
      <c r="J176" s="64" t="e">
        <f t="shared" si="7"/>
        <v>#NAME?</v>
      </c>
      <c r="K176" s="33" t="e">
        <f>IF(SUM(DSKH!$F176:$I176)&gt;0,"PS","-")</f>
        <v>#NAME?</v>
      </c>
      <c r="L176" s="33" t="e">
        <f t="shared" si="8"/>
        <v>#NAME?</v>
      </c>
      <c r="M176" s="33" t="e">
        <f t="shared" si="9"/>
        <v>#NAME?</v>
      </c>
      <c r="N176" s="33" t="e">
        <f t="shared" si="10"/>
        <v>#NAME?</v>
      </c>
      <c r="O176" s="33" t="e">
        <f t="shared" si="11"/>
        <v>#NAME?</v>
      </c>
      <c r="P176" s="33" t="e">
        <f t="shared" si="12"/>
        <v>#NAME?</v>
      </c>
      <c r="Q176" s="33" t="e">
        <f t="shared" si="13"/>
        <v>#NAME?</v>
      </c>
      <c r="R176" s="33" t="e">
        <f t="shared" si="14"/>
        <v>#NAME?</v>
      </c>
      <c r="S176" s="33"/>
      <c r="T176" s="33"/>
      <c r="U176" s="33"/>
      <c r="V176" s="33"/>
      <c r="W176" s="33"/>
      <c r="X176" s="33"/>
      <c r="Y176" s="33"/>
      <c r="Z176" s="33"/>
      <c r="AA176" s="33"/>
      <c r="AB176" s="33"/>
      <c r="AC176" s="33"/>
      <c r="AD176" s="65"/>
      <c r="AE176" s="10"/>
    </row>
    <row r="177" spans="1:31" ht="12.75" hidden="1" customHeight="1" x14ac:dyDescent="0.2">
      <c r="A177" s="28">
        <f t="shared" si="2"/>
        <v>0</v>
      </c>
      <c r="B177" s="62"/>
      <c r="C177" s="30"/>
      <c r="D177" s="34"/>
      <c r="E177" s="30"/>
      <c r="F177" s="33" t="e">
        <f t="shared" si="3"/>
        <v>#NAME?</v>
      </c>
      <c r="G177" s="31" t="e">
        <f t="shared" si="4"/>
        <v>#NAME?</v>
      </c>
      <c r="H177" s="33" t="e">
        <f t="shared" si="5"/>
        <v>#NAME?</v>
      </c>
      <c r="I177" s="63" t="e">
        <f t="shared" si="6"/>
        <v>#NAME?</v>
      </c>
      <c r="J177" s="64" t="e">
        <f t="shared" si="7"/>
        <v>#NAME?</v>
      </c>
      <c r="K177" s="33" t="e">
        <f>IF(SUM(DSKH!$F177:$I177)&gt;0,"PS","-")</f>
        <v>#NAME?</v>
      </c>
      <c r="L177" s="33" t="e">
        <f t="shared" si="8"/>
        <v>#NAME?</v>
      </c>
      <c r="M177" s="33" t="e">
        <f t="shared" si="9"/>
        <v>#NAME?</v>
      </c>
      <c r="N177" s="33" t="e">
        <f t="shared" si="10"/>
        <v>#NAME?</v>
      </c>
      <c r="O177" s="33" t="e">
        <f t="shared" si="11"/>
        <v>#NAME?</v>
      </c>
      <c r="P177" s="33" t="e">
        <f t="shared" si="12"/>
        <v>#NAME?</v>
      </c>
      <c r="Q177" s="33" t="e">
        <f t="shared" si="13"/>
        <v>#NAME?</v>
      </c>
      <c r="R177" s="33" t="e">
        <f t="shared" si="14"/>
        <v>#NAME?</v>
      </c>
      <c r="S177" s="33"/>
      <c r="T177" s="33"/>
      <c r="U177" s="33"/>
      <c r="V177" s="33"/>
      <c r="W177" s="33"/>
      <c r="X177" s="33"/>
      <c r="Y177" s="33"/>
      <c r="Z177" s="33"/>
      <c r="AA177" s="33"/>
      <c r="AB177" s="33"/>
      <c r="AC177" s="33"/>
      <c r="AD177" s="65"/>
      <c r="AE177" s="10"/>
    </row>
    <row r="178" spans="1:31" ht="12.75" hidden="1" customHeight="1" x14ac:dyDescent="0.2">
      <c r="A178" s="28">
        <f t="shared" si="2"/>
        <v>0</v>
      </c>
      <c r="B178" s="62"/>
      <c r="C178" s="30"/>
      <c r="D178" s="34"/>
      <c r="E178" s="30"/>
      <c r="F178" s="33" t="e">
        <f t="shared" si="3"/>
        <v>#NAME?</v>
      </c>
      <c r="G178" s="31" t="e">
        <f t="shared" si="4"/>
        <v>#NAME?</v>
      </c>
      <c r="H178" s="33" t="e">
        <f t="shared" si="5"/>
        <v>#NAME?</v>
      </c>
      <c r="I178" s="63" t="e">
        <f t="shared" si="6"/>
        <v>#NAME?</v>
      </c>
      <c r="J178" s="64" t="e">
        <f t="shared" si="7"/>
        <v>#NAME?</v>
      </c>
      <c r="K178" s="33" t="e">
        <f>IF(SUM(DSKH!$F178:$I178)&gt;0,"PS","-")</f>
        <v>#NAME?</v>
      </c>
      <c r="L178" s="33" t="e">
        <f t="shared" si="8"/>
        <v>#NAME?</v>
      </c>
      <c r="M178" s="33" t="e">
        <f t="shared" si="9"/>
        <v>#NAME?</v>
      </c>
      <c r="N178" s="33" t="e">
        <f t="shared" si="10"/>
        <v>#NAME?</v>
      </c>
      <c r="O178" s="33" t="e">
        <f t="shared" si="11"/>
        <v>#NAME?</v>
      </c>
      <c r="P178" s="33" t="e">
        <f t="shared" si="12"/>
        <v>#NAME?</v>
      </c>
      <c r="Q178" s="33" t="e">
        <f t="shared" si="13"/>
        <v>#NAME?</v>
      </c>
      <c r="R178" s="33" t="e">
        <f t="shared" si="14"/>
        <v>#NAME?</v>
      </c>
      <c r="S178" s="33"/>
      <c r="T178" s="33"/>
      <c r="U178" s="33"/>
      <c r="V178" s="33"/>
      <c r="W178" s="33"/>
      <c r="X178" s="33"/>
      <c r="Y178" s="33"/>
      <c r="Z178" s="33"/>
      <c r="AA178" s="33"/>
      <c r="AB178" s="33"/>
      <c r="AC178" s="33"/>
      <c r="AD178" s="65"/>
      <c r="AE178" s="10"/>
    </row>
    <row r="179" spans="1:31" ht="12.75" hidden="1" customHeight="1" x14ac:dyDescent="0.2">
      <c r="A179" s="28">
        <f t="shared" si="2"/>
        <v>0</v>
      </c>
      <c r="B179" s="62"/>
      <c r="C179" s="30"/>
      <c r="D179" s="34"/>
      <c r="E179" s="30"/>
      <c r="F179" s="33" t="e">
        <f t="shared" si="3"/>
        <v>#NAME?</v>
      </c>
      <c r="G179" s="31" t="e">
        <f t="shared" si="4"/>
        <v>#NAME?</v>
      </c>
      <c r="H179" s="33" t="e">
        <f t="shared" si="5"/>
        <v>#NAME?</v>
      </c>
      <c r="I179" s="63" t="e">
        <f t="shared" si="6"/>
        <v>#NAME?</v>
      </c>
      <c r="J179" s="64" t="e">
        <f t="shared" si="7"/>
        <v>#NAME?</v>
      </c>
      <c r="K179" s="33" t="e">
        <f>IF(SUM(DSKH!$F179:$I179)&gt;0,"PS","-")</f>
        <v>#NAME?</v>
      </c>
      <c r="L179" s="33" t="e">
        <f t="shared" si="8"/>
        <v>#NAME?</v>
      </c>
      <c r="M179" s="33" t="e">
        <f t="shared" si="9"/>
        <v>#NAME?</v>
      </c>
      <c r="N179" s="33" t="e">
        <f t="shared" si="10"/>
        <v>#NAME?</v>
      </c>
      <c r="O179" s="33" t="e">
        <f t="shared" si="11"/>
        <v>#NAME?</v>
      </c>
      <c r="P179" s="33" t="e">
        <f t="shared" si="12"/>
        <v>#NAME?</v>
      </c>
      <c r="Q179" s="33" t="e">
        <f t="shared" si="13"/>
        <v>#NAME?</v>
      </c>
      <c r="R179" s="33" t="e">
        <f t="shared" si="14"/>
        <v>#NAME?</v>
      </c>
      <c r="S179" s="33"/>
      <c r="T179" s="33"/>
      <c r="U179" s="33"/>
      <c r="V179" s="33"/>
      <c r="W179" s="33"/>
      <c r="X179" s="33"/>
      <c r="Y179" s="33"/>
      <c r="Z179" s="33"/>
      <c r="AA179" s="33"/>
      <c r="AB179" s="33"/>
      <c r="AC179" s="33"/>
      <c r="AD179" s="65"/>
      <c r="AE179" s="10"/>
    </row>
    <row r="180" spans="1:31" ht="12.75" hidden="1" customHeight="1" x14ac:dyDescent="0.2">
      <c r="A180" s="28">
        <f t="shared" si="2"/>
        <v>0</v>
      </c>
      <c r="B180" s="62"/>
      <c r="C180" s="30"/>
      <c r="D180" s="34"/>
      <c r="E180" s="30"/>
      <c r="F180" s="33" t="e">
        <f t="shared" si="3"/>
        <v>#NAME?</v>
      </c>
      <c r="G180" s="31" t="e">
        <f t="shared" si="4"/>
        <v>#NAME?</v>
      </c>
      <c r="H180" s="33" t="e">
        <f t="shared" si="5"/>
        <v>#NAME?</v>
      </c>
      <c r="I180" s="63" t="e">
        <f t="shared" si="6"/>
        <v>#NAME?</v>
      </c>
      <c r="J180" s="64" t="e">
        <f t="shared" si="7"/>
        <v>#NAME?</v>
      </c>
      <c r="K180" s="33" t="e">
        <f>IF(SUM(DSKH!$F180:$I180)&gt;0,"PS","-")</f>
        <v>#NAME?</v>
      </c>
      <c r="L180" s="33" t="e">
        <f t="shared" si="8"/>
        <v>#NAME?</v>
      </c>
      <c r="M180" s="33" t="e">
        <f t="shared" si="9"/>
        <v>#NAME?</v>
      </c>
      <c r="N180" s="33" t="e">
        <f t="shared" si="10"/>
        <v>#NAME?</v>
      </c>
      <c r="O180" s="33" t="e">
        <f t="shared" si="11"/>
        <v>#NAME?</v>
      </c>
      <c r="P180" s="33" t="e">
        <f t="shared" si="12"/>
        <v>#NAME?</v>
      </c>
      <c r="Q180" s="33" t="e">
        <f t="shared" si="13"/>
        <v>#NAME?</v>
      </c>
      <c r="R180" s="33" t="e">
        <f t="shared" si="14"/>
        <v>#NAME?</v>
      </c>
      <c r="S180" s="33"/>
      <c r="T180" s="33"/>
      <c r="U180" s="33"/>
      <c r="V180" s="33"/>
      <c r="W180" s="33"/>
      <c r="X180" s="33"/>
      <c r="Y180" s="33"/>
      <c r="Z180" s="33"/>
      <c r="AA180" s="33"/>
      <c r="AB180" s="33"/>
      <c r="AC180" s="33"/>
      <c r="AD180" s="65"/>
      <c r="AE180" s="10"/>
    </row>
    <row r="181" spans="1:31" ht="12.75" hidden="1" customHeight="1" x14ac:dyDescent="0.2">
      <c r="A181" s="28">
        <f t="shared" si="2"/>
        <v>0</v>
      </c>
      <c r="B181" s="62"/>
      <c r="C181" s="30"/>
      <c r="D181" s="34"/>
      <c r="E181" s="30"/>
      <c r="F181" s="33" t="e">
        <f t="shared" si="3"/>
        <v>#NAME?</v>
      </c>
      <c r="G181" s="31" t="e">
        <f t="shared" si="4"/>
        <v>#NAME?</v>
      </c>
      <c r="H181" s="33" t="e">
        <f t="shared" si="5"/>
        <v>#NAME?</v>
      </c>
      <c r="I181" s="63" t="e">
        <f t="shared" si="6"/>
        <v>#NAME?</v>
      </c>
      <c r="J181" s="64" t="e">
        <f t="shared" si="7"/>
        <v>#NAME?</v>
      </c>
      <c r="K181" s="33" t="e">
        <f>IF(SUM(DSKH!$F181:$I181)&gt;0,"PS","-")</f>
        <v>#NAME?</v>
      </c>
      <c r="L181" s="33" t="e">
        <f t="shared" si="8"/>
        <v>#NAME?</v>
      </c>
      <c r="M181" s="33" t="e">
        <f t="shared" si="9"/>
        <v>#NAME?</v>
      </c>
      <c r="N181" s="33" t="e">
        <f t="shared" si="10"/>
        <v>#NAME?</v>
      </c>
      <c r="O181" s="33" t="e">
        <f t="shared" si="11"/>
        <v>#NAME?</v>
      </c>
      <c r="P181" s="33" t="e">
        <f t="shared" si="12"/>
        <v>#NAME?</v>
      </c>
      <c r="Q181" s="33" t="e">
        <f t="shared" si="13"/>
        <v>#NAME?</v>
      </c>
      <c r="R181" s="33" t="e">
        <f t="shared" si="14"/>
        <v>#NAME?</v>
      </c>
      <c r="S181" s="33"/>
      <c r="T181" s="33"/>
      <c r="U181" s="33"/>
      <c r="V181" s="33"/>
      <c r="W181" s="33"/>
      <c r="X181" s="33"/>
      <c r="Y181" s="33"/>
      <c r="Z181" s="33"/>
      <c r="AA181" s="33"/>
      <c r="AB181" s="33"/>
      <c r="AC181" s="33"/>
      <c r="AD181" s="65"/>
      <c r="AE181" s="10"/>
    </row>
    <row r="182" spans="1:31" ht="12.75" hidden="1" customHeight="1" x14ac:dyDescent="0.2">
      <c r="A182" s="28">
        <f t="shared" si="2"/>
        <v>0</v>
      </c>
      <c r="B182" s="62"/>
      <c r="C182" s="30"/>
      <c r="D182" s="34"/>
      <c r="E182" s="30"/>
      <c r="F182" s="33" t="e">
        <f t="shared" si="3"/>
        <v>#NAME?</v>
      </c>
      <c r="G182" s="31" t="e">
        <f t="shared" si="4"/>
        <v>#NAME?</v>
      </c>
      <c r="H182" s="33" t="e">
        <f t="shared" si="5"/>
        <v>#NAME?</v>
      </c>
      <c r="I182" s="63" t="e">
        <f t="shared" si="6"/>
        <v>#NAME?</v>
      </c>
      <c r="J182" s="64" t="e">
        <f t="shared" si="7"/>
        <v>#NAME?</v>
      </c>
      <c r="K182" s="33" t="e">
        <f>IF(SUM(DSKH!$F182:$I182)&gt;0,"PS","-")</f>
        <v>#NAME?</v>
      </c>
      <c r="L182" s="33" t="e">
        <f t="shared" si="8"/>
        <v>#NAME?</v>
      </c>
      <c r="M182" s="33" t="e">
        <f t="shared" si="9"/>
        <v>#NAME?</v>
      </c>
      <c r="N182" s="33" t="e">
        <f t="shared" si="10"/>
        <v>#NAME?</v>
      </c>
      <c r="O182" s="33" t="e">
        <f t="shared" si="11"/>
        <v>#NAME?</v>
      </c>
      <c r="P182" s="33" t="e">
        <f t="shared" si="12"/>
        <v>#NAME?</v>
      </c>
      <c r="Q182" s="33" t="e">
        <f t="shared" si="13"/>
        <v>#NAME?</v>
      </c>
      <c r="R182" s="33" t="e">
        <f t="shared" si="14"/>
        <v>#NAME?</v>
      </c>
      <c r="S182" s="33"/>
      <c r="T182" s="33"/>
      <c r="U182" s="33"/>
      <c r="V182" s="33"/>
      <c r="W182" s="33"/>
      <c r="X182" s="33"/>
      <c r="Y182" s="33"/>
      <c r="Z182" s="33"/>
      <c r="AA182" s="33"/>
      <c r="AB182" s="33"/>
      <c r="AC182" s="33"/>
      <c r="AD182" s="65"/>
      <c r="AE182" s="10"/>
    </row>
    <row r="183" spans="1:31" ht="12.75" hidden="1" customHeight="1" x14ac:dyDescent="0.2">
      <c r="A183" s="28">
        <f t="shared" si="2"/>
        <v>0</v>
      </c>
      <c r="B183" s="62"/>
      <c r="C183" s="30"/>
      <c r="D183" s="34"/>
      <c r="E183" s="30"/>
      <c r="F183" s="33" t="e">
        <f t="shared" si="3"/>
        <v>#NAME?</v>
      </c>
      <c r="G183" s="31" t="e">
        <f t="shared" si="4"/>
        <v>#NAME?</v>
      </c>
      <c r="H183" s="33" t="e">
        <f t="shared" si="5"/>
        <v>#NAME?</v>
      </c>
      <c r="I183" s="63" t="e">
        <f t="shared" si="6"/>
        <v>#NAME?</v>
      </c>
      <c r="J183" s="64" t="e">
        <f t="shared" si="7"/>
        <v>#NAME?</v>
      </c>
      <c r="K183" s="33" t="e">
        <f>IF(SUM(DSKH!$F183:$I183)&gt;0,"PS","-")</f>
        <v>#NAME?</v>
      </c>
      <c r="L183" s="33" t="e">
        <f t="shared" si="8"/>
        <v>#NAME?</v>
      </c>
      <c r="M183" s="33" t="e">
        <f t="shared" si="9"/>
        <v>#NAME?</v>
      </c>
      <c r="N183" s="33" t="e">
        <f t="shared" si="10"/>
        <v>#NAME?</v>
      </c>
      <c r="O183" s="33" t="e">
        <f t="shared" si="11"/>
        <v>#NAME?</v>
      </c>
      <c r="P183" s="33" t="e">
        <f t="shared" si="12"/>
        <v>#NAME?</v>
      </c>
      <c r="Q183" s="33" t="e">
        <f t="shared" si="13"/>
        <v>#NAME?</v>
      </c>
      <c r="R183" s="33" t="e">
        <f t="shared" si="14"/>
        <v>#NAME?</v>
      </c>
      <c r="S183" s="33"/>
      <c r="T183" s="33"/>
      <c r="U183" s="33"/>
      <c r="V183" s="33"/>
      <c r="W183" s="33"/>
      <c r="X183" s="33"/>
      <c r="Y183" s="33"/>
      <c r="Z183" s="33"/>
      <c r="AA183" s="33"/>
      <c r="AB183" s="33"/>
      <c r="AC183" s="33"/>
      <c r="AD183" s="65"/>
      <c r="AE183" s="10"/>
    </row>
    <row r="184" spans="1:31" ht="12.75" hidden="1" customHeight="1" x14ac:dyDescent="0.2">
      <c r="A184" s="28">
        <f t="shared" si="2"/>
        <v>0</v>
      </c>
      <c r="B184" s="62"/>
      <c r="C184" s="30"/>
      <c r="D184" s="34"/>
      <c r="E184" s="30"/>
      <c r="F184" s="33" t="e">
        <f t="shared" si="3"/>
        <v>#NAME?</v>
      </c>
      <c r="G184" s="31" t="e">
        <f t="shared" si="4"/>
        <v>#NAME?</v>
      </c>
      <c r="H184" s="33" t="e">
        <f t="shared" si="5"/>
        <v>#NAME?</v>
      </c>
      <c r="I184" s="63" t="e">
        <f t="shared" si="6"/>
        <v>#NAME?</v>
      </c>
      <c r="J184" s="64" t="e">
        <f t="shared" si="7"/>
        <v>#NAME?</v>
      </c>
      <c r="K184" s="33" t="e">
        <f>IF(SUM(DSKH!$F184:$I184)&gt;0,"PS","-")</f>
        <v>#NAME?</v>
      </c>
      <c r="L184" s="33" t="e">
        <f t="shared" si="8"/>
        <v>#NAME?</v>
      </c>
      <c r="M184" s="33" t="e">
        <f t="shared" si="9"/>
        <v>#NAME?</v>
      </c>
      <c r="N184" s="33" t="e">
        <f t="shared" si="10"/>
        <v>#NAME?</v>
      </c>
      <c r="O184" s="33" t="e">
        <f t="shared" si="11"/>
        <v>#NAME?</v>
      </c>
      <c r="P184" s="33" t="e">
        <f t="shared" si="12"/>
        <v>#NAME?</v>
      </c>
      <c r="Q184" s="33" t="e">
        <f t="shared" si="13"/>
        <v>#NAME?</v>
      </c>
      <c r="R184" s="33" t="e">
        <f t="shared" si="14"/>
        <v>#NAME?</v>
      </c>
      <c r="S184" s="33"/>
      <c r="T184" s="33"/>
      <c r="U184" s="33"/>
      <c r="V184" s="33"/>
      <c r="W184" s="33"/>
      <c r="X184" s="33"/>
      <c r="Y184" s="33"/>
      <c r="Z184" s="33"/>
      <c r="AA184" s="33"/>
      <c r="AB184" s="33"/>
      <c r="AC184" s="33"/>
      <c r="AD184" s="65"/>
      <c r="AE184" s="10"/>
    </row>
    <row r="185" spans="1:31" ht="12.75" hidden="1" customHeight="1" x14ac:dyDescent="0.2">
      <c r="A185" s="28">
        <f t="shared" si="2"/>
        <v>0</v>
      </c>
      <c r="B185" s="62"/>
      <c r="C185" s="30"/>
      <c r="D185" s="34"/>
      <c r="E185" s="30"/>
      <c r="F185" s="33" t="e">
        <f t="shared" si="3"/>
        <v>#NAME?</v>
      </c>
      <c r="G185" s="31" t="e">
        <f t="shared" si="4"/>
        <v>#NAME?</v>
      </c>
      <c r="H185" s="33" t="e">
        <f t="shared" si="5"/>
        <v>#NAME?</v>
      </c>
      <c r="I185" s="63" t="e">
        <f t="shared" si="6"/>
        <v>#NAME?</v>
      </c>
      <c r="J185" s="64" t="e">
        <f t="shared" si="7"/>
        <v>#NAME?</v>
      </c>
      <c r="K185" s="33" t="e">
        <f>IF(SUM(DSKH!$F185:$I185)&gt;0,"PS","-")</f>
        <v>#NAME?</v>
      </c>
      <c r="L185" s="33" t="e">
        <f t="shared" si="8"/>
        <v>#NAME?</v>
      </c>
      <c r="M185" s="33" t="e">
        <f t="shared" si="9"/>
        <v>#NAME?</v>
      </c>
      <c r="N185" s="33" t="e">
        <f t="shared" si="10"/>
        <v>#NAME?</v>
      </c>
      <c r="O185" s="33" t="e">
        <f t="shared" si="11"/>
        <v>#NAME?</v>
      </c>
      <c r="P185" s="33" t="e">
        <f t="shared" si="12"/>
        <v>#NAME?</v>
      </c>
      <c r="Q185" s="33" t="e">
        <f t="shared" si="13"/>
        <v>#NAME?</v>
      </c>
      <c r="R185" s="33" t="e">
        <f t="shared" si="14"/>
        <v>#NAME?</v>
      </c>
      <c r="S185" s="33"/>
      <c r="T185" s="33"/>
      <c r="U185" s="33"/>
      <c r="V185" s="33"/>
      <c r="W185" s="33"/>
      <c r="X185" s="33"/>
      <c r="Y185" s="33"/>
      <c r="Z185" s="33"/>
      <c r="AA185" s="33"/>
      <c r="AB185" s="33"/>
      <c r="AC185" s="33"/>
      <c r="AD185" s="65"/>
      <c r="AE185" s="10"/>
    </row>
    <row r="186" spans="1:31" ht="12.75" hidden="1" customHeight="1" x14ac:dyDescent="0.2">
      <c r="A186" s="28">
        <f t="shared" si="2"/>
        <v>0</v>
      </c>
      <c r="B186" s="62"/>
      <c r="C186" s="30"/>
      <c r="D186" s="34"/>
      <c r="E186" s="30"/>
      <c r="F186" s="33" t="e">
        <f t="shared" si="3"/>
        <v>#NAME?</v>
      </c>
      <c r="G186" s="31" t="e">
        <f t="shared" si="4"/>
        <v>#NAME?</v>
      </c>
      <c r="H186" s="33" t="e">
        <f t="shared" si="5"/>
        <v>#NAME?</v>
      </c>
      <c r="I186" s="63" t="e">
        <f t="shared" si="6"/>
        <v>#NAME?</v>
      </c>
      <c r="J186" s="64" t="e">
        <f t="shared" si="7"/>
        <v>#NAME?</v>
      </c>
      <c r="K186" s="33" t="e">
        <f>IF(SUM(DSKH!$F186:$I186)&gt;0,"PS","-")</f>
        <v>#NAME?</v>
      </c>
      <c r="L186" s="33" t="e">
        <f t="shared" si="8"/>
        <v>#NAME?</v>
      </c>
      <c r="M186" s="33" t="e">
        <f t="shared" si="9"/>
        <v>#NAME?</v>
      </c>
      <c r="N186" s="33" t="e">
        <f t="shared" si="10"/>
        <v>#NAME?</v>
      </c>
      <c r="O186" s="33" t="e">
        <f t="shared" si="11"/>
        <v>#NAME?</v>
      </c>
      <c r="P186" s="33" t="e">
        <f t="shared" si="12"/>
        <v>#NAME?</v>
      </c>
      <c r="Q186" s="33" t="e">
        <f t="shared" si="13"/>
        <v>#NAME?</v>
      </c>
      <c r="R186" s="33" t="e">
        <f t="shared" si="14"/>
        <v>#NAME?</v>
      </c>
      <c r="S186" s="33"/>
      <c r="T186" s="33"/>
      <c r="U186" s="33"/>
      <c r="V186" s="33"/>
      <c r="W186" s="33"/>
      <c r="X186" s="33"/>
      <c r="Y186" s="33"/>
      <c r="Z186" s="33"/>
      <c r="AA186" s="33"/>
      <c r="AB186" s="33"/>
      <c r="AC186" s="33"/>
      <c r="AD186" s="65"/>
      <c r="AE186" s="10"/>
    </row>
    <row r="187" spans="1:31" ht="12.75" hidden="1" customHeight="1" x14ac:dyDescent="0.2">
      <c r="A187" s="28">
        <f t="shared" si="2"/>
        <v>0</v>
      </c>
      <c r="B187" s="62"/>
      <c r="C187" s="30"/>
      <c r="D187" s="34"/>
      <c r="E187" s="30"/>
      <c r="F187" s="33" t="e">
        <f t="shared" si="3"/>
        <v>#NAME?</v>
      </c>
      <c r="G187" s="31" t="e">
        <f t="shared" si="4"/>
        <v>#NAME?</v>
      </c>
      <c r="H187" s="33" t="e">
        <f t="shared" si="5"/>
        <v>#NAME?</v>
      </c>
      <c r="I187" s="63" t="e">
        <f t="shared" si="6"/>
        <v>#NAME?</v>
      </c>
      <c r="J187" s="64" t="e">
        <f t="shared" si="7"/>
        <v>#NAME?</v>
      </c>
      <c r="K187" s="33" t="e">
        <f>IF(SUM(DSKH!$F187:$I187)&gt;0,"PS","-")</f>
        <v>#NAME?</v>
      </c>
      <c r="L187" s="33" t="e">
        <f t="shared" si="8"/>
        <v>#NAME?</v>
      </c>
      <c r="M187" s="33" t="e">
        <f t="shared" si="9"/>
        <v>#NAME?</v>
      </c>
      <c r="N187" s="33" t="e">
        <f t="shared" si="10"/>
        <v>#NAME?</v>
      </c>
      <c r="O187" s="33" t="e">
        <f t="shared" si="11"/>
        <v>#NAME?</v>
      </c>
      <c r="P187" s="33" t="e">
        <f t="shared" si="12"/>
        <v>#NAME?</v>
      </c>
      <c r="Q187" s="33" t="e">
        <f t="shared" si="13"/>
        <v>#NAME?</v>
      </c>
      <c r="R187" s="33" t="e">
        <f t="shared" si="14"/>
        <v>#NAME?</v>
      </c>
      <c r="S187" s="33"/>
      <c r="T187" s="33"/>
      <c r="U187" s="33"/>
      <c r="V187" s="33"/>
      <c r="W187" s="33"/>
      <c r="X187" s="33"/>
      <c r="Y187" s="33"/>
      <c r="Z187" s="33"/>
      <c r="AA187" s="33"/>
      <c r="AB187" s="33"/>
      <c r="AC187" s="33"/>
      <c r="AD187" s="65"/>
      <c r="AE187" s="10"/>
    </row>
    <row r="188" spans="1:31" ht="12.75" hidden="1" customHeight="1" x14ac:dyDescent="0.2">
      <c r="A188" s="28">
        <f t="shared" si="2"/>
        <v>0</v>
      </c>
      <c r="B188" s="62"/>
      <c r="C188" s="30"/>
      <c r="D188" s="34"/>
      <c r="E188" s="30"/>
      <c r="F188" s="33" t="e">
        <f t="shared" si="3"/>
        <v>#NAME?</v>
      </c>
      <c r="G188" s="31" t="e">
        <f t="shared" si="4"/>
        <v>#NAME?</v>
      </c>
      <c r="H188" s="33" t="e">
        <f t="shared" si="5"/>
        <v>#NAME?</v>
      </c>
      <c r="I188" s="63" t="e">
        <f t="shared" si="6"/>
        <v>#NAME?</v>
      </c>
      <c r="J188" s="64" t="e">
        <f t="shared" si="7"/>
        <v>#NAME?</v>
      </c>
      <c r="K188" s="33" t="e">
        <f>IF(SUM(DSKH!$F188:$I188)&gt;0,"PS","-")</f>
        <v>#NAME?</v>
      </c>
      <c r="L188" s="33" t="e">
        <f t="shared" si="8"/>
        <v>#NAME?</v>
      </c>
      <c r="M188" s="33" t="e">
        <f t="shared" si="9"/>
        <v>#NAME?</v>
      </c>
      <c r="N188" s="33" t="e">
        <f t="shared" si="10"/>
        <v>#NAME?</v>
      </c>
      <c r="O188" s="33" t="e">
        <f t="shared" si="11"/>
        <v>#NAME?</v>
      </c>
      <c r="P188" s="33" t="e">
        <f t="shared" si="12"/>
        <v>#NAME?</v>
      </c>
      <c r="Q188" s="33" t="e">
        <f t="shared" si="13"/>
        <v>#NAME?</v>
      </c>
      <c r="R188" s="33" t="e">
        <f t="shared" si="14"/>
        <v>#NAME?</v>
      </c>
      <c r="S188" s="33"/>
      <c r="T188" s="33"/>
      <c r="U188" s="33"/>
      <c r="V188" s="33"/>
      <c r="W188" s="33"/>
      <c r="X188" s="33"/>
      <c r="Y188" s="33"/>
      <c r="Z188" s="33"/>
      <c r="AA188" s="33"/>
      <c r="AB188" s="33"/>
      <c r="AC188" s="33"/>
      <c r="AD188" s="65"/>
      <c r="AE188" s="10"/>
    </row>
    <row r="189" spans="1:31" ht="12.75" hidden="1" customHeight="1" x14ac:dyDescent="0.2">
      <c r="A189" s="28">
        <f t="shared" si="2"/>
        <v>0</v>
      </c>
      <c r="B189" s="62"/>
      <c r="C189" s="30"/>
      <c r="D189" s="34"/>
      <c r="E189" s="30"/>
      <c r="F189" s="33" t="e">
        <f t="shared" si="3"/>
        <v>#NAME?</v>
      </c>
      <c r="G189" s="31" t="e">
        <f t="shared" si="4"/>
        <v>#NAME?</v>
      </c>
      <c r="H189" s="33" t="e">
        <f t="shared" si="5"/>
        <v>#NAME?</v>
      </c>
      <c r="I189" s="63" t="e">
        <f t="shared" si="6"/>
        <v>#NAME?</v>
      </c>
      <c r="J189" s="64" t="e">
        <f t="shared" si="7"/>
        <v>#NAME?</v>
      </c>
      <c r="K189" s="33" t="e">
        <f>IF(SUM(DSKH!$F189:$I189)&gt;0,"PS","-")</f>
        <v>#NAME?</v>
      </c>
      <c r="L189" s="33" t="e">
        <f t="shared" si="8"/>
        <v>#NAME?</v>
      </c>
      <c r="M189" s="33" t="e">
        <f t="shared" si="9"/>
        <v>#NAME?</v>
      </c>
      <c r="N189" s="33" t="e">
        <f t="shared" si="10"/>
        <v>#NAME?</v>
      </c>
      <c r="O189" s="33" t="e">
        <f t="shared" si="11"/>
        <v>#NAME?</v>
      </c>
      <c r="P189" s="33" t="e">
        <f t="shared" si="12"/>
        <v>#NAME?</v>
      </c>
      <c r="Q189" s="33" t="e">
        <f t="shared" si="13"/>
        <v>#NAME?</v>
      </c>
      <c r="R189" s="33" t="e">
        <f t="shared" si="14"/>
        <v>#NAME?</v>
      </c>
      <c r="S189" s="33"/>
      <c r="T189" s="33"/>
      <c r="U189" s="33"/>
      <c r="V189" s="33"/>
      <c r="W189" s="33"/>
      <c r="X189" s="33"/>
      <c r="Y189" s="33"/>
      <c r="Z189" s="33"/>
      <c r="AA189" s="33"/>
      <c r="AB189" s="33"/>
      <c r="AC189" s="33"/>
      <c r="AD189" s="65"/>
      <c r="AE189" s="10"/>
    </row>
    <row r="190" spans="1:31" ht="12.75" hidden="1" customHeight="1" x14ac:dyDescent="0.2">
      <c r="A190" s="28">
        <f t="shared" si="2"/>
        <v>0</v>
      </c>
      <c r="B190" s="62"/>
      <c r="C190" s="30"/>
      <c r="D190" s="34"/>
      <c r="E190" s="30"/>
      <c r="F190" s="33" t="e">
        <f t="shared" si="3"/>
        <v>#NAME?</v>
      </c>
      <c r="G190" s="31" t="e">
        <f t="shared" si="4"/>
        <v>#NAME?</v>
      </c>
      <c r="H190" s="33" t="e">
        <f t="shared" si="5"/>
        <v>#NAME?</v>
      </c>
      <c r="I190" s="63" t="e">
        <f t="shared" si="6"/>
        <v>#NAME?</v>
      </c>
      <c r="J190" s="64" t="e">
        <f t="shared" si="7"/>
        <v>#NAME?</v>
      </c>
      <c r="K190" s="33" t="e">
        <f>IF(SUM(DSKH!$F190:$I190)&gt;0,"PS","-")</f>
        <v>#NAME?</v>
      </c>
      <c r="L190" s="33" t="e">
        <f t="shared" si="8"/>
        <v>#NAME?</v>
      </c>
      <c r="M190" s="33" t="e">
        <f t="shared" si="9"/>
        <v>#NAME?</v>
      </c>
      <c r="N190" s="33" t="e">
        <f t="shared" si="10"/>
        <v>#NAME?</v>
      </c>
      <c r="O190" s="33" t="e">
        <f t="shared" si="11"/>
        <v>#NAME?</v>
      </c>
      <c r="P190" s="33" t="e">
        <f t="shared" si="12"/>
        <v>#NAME?</v>
      </c>
      <c r="Q190" s="33" t="e">
        <f t="shared" si="13"/>
        <v>#NAME?</v>
      </c>
      <c r="R190" s="33" t="e">
        <f t="shared" si="14"/>
        <v>#NAME?</v>
      </c>
      <c r="S190" s="33"/>
      <c r="T190" s="33"/>
      <c r="U190" s="33"/>
      <c r="V190" s="33"/>
      <c r="W190" s="33"/>
      <c r="X190" s="33"/>
      <c r="Y190" s="33"/>
      <c r="Z190" s="33"/>
      <c r="AA190" s="33"/>
      <c r="AB190" s="33"/>
      <c r="AC190" s="33"/>
      <c r="AD190" s="65"/>
      <c r="AE190" s="10"/>
    </row>
    <row r="191" spans="1:31" ht="12.75" hidden="1" customHeight="1" x14ac:dyDescent="0.2">
      <c r="A191" s="28">
        <f t="shared" si="2"/>
        <v>0</v>
      </c>
      <c r="B191" s="62"/>
      <c r="C191" s="30"/>
      <c r="D191" s="34"/>
      <c r="E191" s="30"/>
      <c r="F191" s="33" t="e">
        <f t="shared" si="3"/>
        <v>#NAME?</v>
      </c>
      <c r="G191" s="31" t="e">
        <f t="shared" si="4"/>
        <v>#NAME?</v>
      </c>
      <c r="H191" s="33" t="e">
        <f t="shared" si="5"/>
        <v>#NAME?</v>
      </c>
      <c r="I191" s="63" t="e">
        <f t="shared" si="6"/>
        <v>#NAME?</v>
      </c>
      <c r="J191" s="64" t="e">
        <f t="shared" si="7"/>
        <v>#NAME?</v>
      </c>
      <c r="K191" s="33" t="e">
        <f>IF(SUM(DSKH!$F191:$I191)&gt;0,"PS","-")</f>
        <v>#NAME?</v>
      </c>
      <c r="L191" s="33" t="e">
        <f t="shared" si="8"/>
        <v>#NAME?</v>
      </c>
      <c r="M191" s="33" t="e">
        <f t="shared" si="9"/>
        <v>#NAME?</v>
      </c>
      <c r="N191" s="33" t="e">
        <f t="shared" si="10"/>
        <v>#NAME?</v>
      </c>
      <c r="O191" s="33" t="e">
        <f t="shared" si="11"/>
        <v>#NAME?</v>
      </c>
      <c r="P191" s="33" t="e">
        <f t="shared" si="12"/>
        <v>#NAME?</v>
      </c>
      <c r="Q191" s="33" t="e">
        <f t="shared" si="13"/>
        <v>#NAME?</v>
      </c>
      <c r="R191" s="33" t="e">
        <f t="shared" si="14"/>
        <v>#NAME?</v>
      </c>
      <c r="S191" s="33"/>
      <c r="T191" s="33"/>
      <c r="U191" s="33"/>
      <c r="V191" s="33"/>
      <c r="W191" s="33"/>
      <c r="X191" s="33"/>
      <c r="Y191" s="33"/>
      <c r="Z191" s="33"/>
      <c r="AA191" s="33"/>
      <c r="AB191" s="33"/>
      <c r="AC191" s="33"/>
      <c r="AD191" s="65"/>
      <c r="AE191" s="10"/>
    </row>
    <row r="192" spans="1:31" ht="12.75" hidden="1" customHeight="1" x14ac:dyDescent="0.2">
      <c r="A192" s="28">
        <f t="shared" si="2"/>
        <v>0</v>
      </c>
      <c r="B192" s="62"/>
      <c r="C192" s="30"/>
      <c r="D192" s="34"/>
      <c r="E192" s="30"/>
      <c r="F192" s="33" t="e">
        <f t="shared" si="3"/>
        <v>#NAME?</v>
      </c>
      <c r="G192" s="31" t="e">
        <f t="shared" si="4"/>
        <v>#NAME?</v>
      </c>
      <c r="H192" s="33" t="e">
        <f t="shared" si="5"/>
        <v>#NAME?</v>
      </c>
      <c r="I192" s="63" t="e">
        <f t="shared" si="6"/>
        <v>#NAME?</v>
      </c>
      <c r="J192" s="64" t="e">
        <f t="shared" si="7"/>
        <v>#NAME?</v>
      </c>
      <c r="K192" s="33" t="e">
        <f>IF(SUM(DSKH!$F192:$I192)&gt;0,"PS","-")</f>
        <v>#NAME?</v>
      </c>
      <c r="L192" s="33" t="e">
        <f t="shared" si="8"/>
        <v>#NAME?</v>
      </c>
      <c r="M192" s="33" t="e">
        <f t="shared" si="9"/>
        <v>#NAME?</v>
      </c>
      <c r="N192" s="33" t="e">
        <f t="shared" si="10"/>
        <v>#NAME?</v>
      </c>
      <c r="O192" s="33" t="e">
        <f t="shared" si="11"/>
        <v>#NAME?</v>
      </c>
      <c r="P192" s="33" t="e">
        <f t="shared" si="12"/>
        <v>#NAME?</v>
      </c>
      <c r="Q192" s="33" t="e">
        <f t="shared" si="13"/>
        <v>#NAME?</v>
      </c>
      <c r="R192" s="33" t="e">
        <f t="shared" si="14"/>
        <v>#NAME?</v>
      </c>
      <c r="S192" s="33"/>
      <c r="T192" s="33"/>
      <c r="U192" s="33"/>
      <c r="V192" s="33"/>
      <c r="W192" s="33"/>
      <c r="X192" s="33"/>
      <c r="Y192" s="33"/>
      <c r="Z192" s="33"/>
      <c r="AA192" s="33"/>
      <c r="AB192" s="33"/>
      <c r="AC192" s="33"/>
      <c r="AD192" s="65"/>
      <c r="AE192" s="10"/>
    </row>
    <row r="193" spans="1:31" ht="12.75" hidden="1" customHeight="1" x14ac:dyDescent="0.2">
      <c r="A193" s="28">
        <f t="shared" si="2"/>
        <v>0</v>
      </c>
      <c r="B193" s="62"/>
      <c r="C193" s="30"/>
      <c r="D193" s="34"/>
      <c r="E193" s="30"/>
      <c r="F193" s="33" t="e">
        <f t="shared" si="3"/>
        <v>#NAME?</v>
      </c>
      <c r="G193" s="31" t="e">
        <f t="shared" si="4"/>
        <v>#NAME?</v>
      </c>
      <c r="H193" s="33" t="e">
        <f t="shared" si="5"/>
        <v>#NAME?</v>
      </c>
      <c r="I193" s="63" t="e">
        <f t="shared" si="6"/>
        <v>#NAME?</v>
      </c>
      <c r="J193" s="64" t="e">
        <f t="shared" si="7"/>
        <v>#NAME?</v>
      </c>
      <c r="K193" s="33" t="e">
        <f>IF(SUM(DSKH!$F193:$I193)&gt;0,"PS","-")</f>
        <v>#NAME?</v>
      </c>
      <c r="L193" s="33" t="e">
        <f t="shared" si="8"/>
        <v>#NAME?</v>
      </c>
      <c r="M193" s="33" t="e">
        <f t="shared" si="9"/>
        <v>#NAME?</v>
      </c>
      <c r="N193" s="33" t="e">
        <f t="shared" si="10"/>
        <v>#NAME?</v>
      </c>
      <c r="O193" s="33" t="e">
        <f t="shared" si="11"/>
        <v>#NAME?</v>
      </c>
      <c r="P193" s="33" t="e">
        <f t="shared" si="12"/>
        <v>#NAME?</v>
      </c>
      <c r="Q193" s="33" t="e">
        <f t="shared" si="13"/>
        <v>#NAME?</v>
      </c>
      <c r="R193" s="33" t="e">
        <f t="shared" si="14"/>
        <v>#NAME?</v>
      </c>
      <c r="S193" s="33"/>
      <c r="T193" s="33"/>
      <c r="U193" s="33"/>
      <c r="V193" s="33"/>
      <c r="W193" s="33"/>
      <c r="X193" s="33"/>
      <c r="Y193" s="33"/>
      <c r="Z193" s="33"/>
      <c r="AA193" s="33"/>
      <c r="AB193" s="33"/>
      <c r="AC193" s="33"/>
      <c r="AD193" s="65"/>
      <c r="AE193" s="10"/>
    </row>
    <row r="194" spans="1:31" ht="12.75" hidden="1" customHeight="1" x14ac:dyDescent="0.2">
      <c r="A194" s="28">
        <f t="shared" si="2"/>
        <v>0</v>
      </c>
      <c r="B194" s="62"/>
      <c r="C194" s="30"/>
      <c r="D194" s="34"/>
      <c r="E194" s="30"/>
      <c r="F194" s="33" t="e">
        <f t="shared" si="3"/>
        <v>#NAME?</v>
      </c>
      <c r="G194" s="31" t="e">
        <f t="shared" si="4"/>
        <v>#NAME?</v>
      </c>
      <c r="H194" s="33" t="e">
        <f t="shared" si="5"/>
        <v>#NAME?</v>
      </c>
      <c r="I194" s="63" t="e">
        <f t="shared" si="6"/>
        <v>#NAME?</v>
      </c>
      <c r="J194" s="64" t="e">
        <f t="shared" si="7"/>
        <v>#NAME?</v>
      </c>
      <c r="K194" s="33" t="e">
        <f>IF(SUM(DSKH!$F194:$I194)&gt;0,"PS","-")</f>
        <v>#NAME?</v>
      </c>
      <c r="L194" s="33" t="e">
        <f t="shared" si="8"/>
        <v>#NAME?</v>
      </c>
      <c r="M194" s="33" t="e">
        <f t="shared" si="9"/>
        <v>#NAME?</v>
      </c>
      <c r="N194" s="33" t="e">
        <f t="shared" si="10"/>
        <v>#NAME?</v>
      </c>
      <c r="O194" s="33" t="e">
        <f t="shared" si="11"/>
        <v>#NAME?</v>
      </c>
      <c r="P194" s="33" t="e">
        <f t="shared" si="12"/>
        <v>#NAME?</v>
      </c>
      <c r="Q194" s="33" t="e">
        <f t="shared" si="13"/>
        <v>#NAME?</v>
      </c>
      <c r="R194" s="33" t="e">
        <f t="shared" si="14"/>
        <v>#NAME?</v>
      </c>
      <c r="S194" s="33"/>
      <c r="T194" s="33"/>
      <c r="U194" s="33"/>
      <c r="V194" s="33"/>
      <c r="W194" s="33"/>
      <c r="X194" s="33"/>
      <c r="Y194" s="33"/>
      <c r="Z194" s="33"/>
      <c r="AA194" s="33"/>
      <c r="AB194" s="33"/>
      <c r="AC194" s="33"/>
      <c r="AD194" s="65"/>
      <c r="AE194" s="10"/>
    </row>
    <row r="195" spans="1:31" ht="12.75" hidden="1" customHeight="1" x14ac:dyDescent="0.2">
      <c r="A195" s="28">
        <f t="shared" si="2"/>
        <v>0</v>
      </c>
      <c r="B195" s="62"/>
      <c r="C195" s="30"/>
      <c r="D195" s="34"/>
      <c r="E195" s="30"/>
      <c r="F195" s="33" t="e">
        <f t="shared" si="3"/>
        <v>#NAME?</v>
      </c>
      <c r="G195" s="31" t="e">
        <f t="shared" si="4"/>
        <v>#NAME?</v>
      </c>
      <c r="H195" s="33" t="e">
        <f t="shared" si="5"/>
        <v>#NAME?</v>
      </c>
      <c r="I195" s="63" t="e">
        <f t="shared" si="6"/>
        <v>#NAME?</v>
      </c>
      <c r="J195" s="64" t="e">
        <f t="shared" si="7"/>
        <v>#NAME?</v>
      </c>
      <c r="K195" s="33" t="e">
        <f>IF(SUM(DSKH!$F195:$I195)&gt;0,"PS","-")</f>
        <v>#NAME?</v>
      </c>
      <c r="L195" s="33" t="e">
        <f t="shared" si="8"/>
        <v>#NAME?</v>
      </c>
      <c r="M195" s="33" t="e">
        <f t="shared" si="9"/>
        <v>#NAME?</v>
      </c>
      <c r="N195" s="33" t="e">
        <f t="shared" si="10"/>
        <v>#NAME?</v>
      </c>
      <c r="O195" s="33" t="e">
        <f t="shared" si="11"/>
        <v>#NAME?</v>
      </c>
      <c r="P195" s="33" t="e">
        <f t="shared" si="12"/>
        <v>#NAME?</v>
      </c>
      <c r="Q195" s="33" t="e">
        <f t="shared" si="13"/>
        <v>#NAME?</v>
      </c>
      <c r="R195" s="33" t="e">
        <f t="shared" si="14"/>
        <v>#NAME?</v>
      </c>
      <c r="S195" s="33"/>
      <c r="T195" s="33"/>
      <c r="U195" s="33"/>
      <c r="V195" s="33"/>
      <c r="W195" s="33"/>
      <c r="X195" s="33"/>
      <c r="Y195" s="33"/>
      <c r="Z195" s="33"/>
      <c r="AA195" s="33"/>
      <c r="AB195" s="33"/>
      <c r="AC195" s="33"/>
      <c r="AD195" s="65"/>
      <c r="AE195" s="10"/>
    </row>
    <row r="196" spans="1:31" ht="12.75" hidden="1" customHeight="1" x14ac:dyDescent="0.2">
      <c r="A196" s="28">
        <f t="shared" si="2"/>
        <v>0</v>
      </c>
      <c r="B196" s="62"/>
      <c r="C196" s="30"/>
      <c r="D196" s="34"/>
      <c r="E196" s="30"/>
      <c r="F196" s="33" t="e">
        <f t="shared" si="3"/>
        <v>#NAME?</v>
      </c>
      <c r="G196" s="31" t="e">
        <f t="shared" si="4"/>
        <v>#NAME?</v>
      </c>
      <c r="H196" s="33" t="e">
        <f t="shared" si="5"/>
        <v>#NAME?</v>
      </c>
      <c r="I196" s="63" t="e">
        <f t="shared" si="6"/>
        <v>#NAME?</v>
      </c>
      <c r="J196" s="64" t="e">
        <f t="shared" si="7"/>
        <v>#NAME?</v>
      </c>
      <c r="K196" s="33" t="e">
        <f>IF(SUM(DSKH!$F196:$I196)&gt;0,"PS","-")</f>
        <v>#NAME?</v>
      </c>
      <c r="L196" s="33" t="e">
        <f t="shared" si="8"/>
        <v>#NAME?</v>
      </c>
      <c r="M196" s="33" t="e">
        <f t="shared" si="9"/>
        <v>#NAME?</v>
      </c>
      <c r="N196" s="33" t="e">
        <f t="shared" si="10"/>
        <v>#NAME?</v>
      </c>
      <c r="O196" s="33" t="e">
        <f t="shared" si="11"/>
        <v>#NAME?</v>
      </c>
      <c r="P196" s="33" t="e">
        <f t="shared" si="12"/>
        <v>#NAME?</v>
      </c>
      <c r="Q196" s="33" t="e">
        <f t="shared" si="13"/>
        <v>#NAME?</v>
      </c>
      <c r="R196" s="33" t="e">
        <f t="shared" si="14"/>
        <v>#NAME?</v>
      </c>
      <c r="S196" s="33"/>
      <c r="T196" s="33"/>
      <c r="U196" s="33"/>
      <c r="V196" s="33"/>
      <c r="W196" s="33"/>
      <c r="X196" s="33"/>
      <c r="Y196" s="33"/>
      <c r="Z196" s="33"/>
      <c r="AA196" s="33"/>
      <c r="AB196" s="33"/>
      <c r="AC196" s="33"/>
      <c r="AD196" s="65"/>
      <c r="AE196" s="10"/>
    </row>
    <row r="197" spans="1:31" ht="12.75" hidden="1" customHeight="1" x14ac:dyDescent="0.2">
      <c r="A197" s="28">
        <f t="shared" si="2"/>
        <v>0</v>
      </c>
      <c r="B197" s="62"/>
      <c r="C197" s="30"/>
      <c r="D197" s="34"/>
      <c r="E197" s="30"/>
      <c r="F197" s="33" t="e">
        <f t="shared" si="3"/>
        <v>#NAME?</v>
      </c>
      <c r="G197" s="31" t="e">
        <f t="shared" si="4"/>
        <v>#NAME?</v>
      </c>
      <c r="H197" s="33" t="e">
        <f t="shared" si="5"/>
        <v>#NAME?</v>
      </c>
      <c r="I197" s="63" t="e">
        <f t="shared" si="6"/>
        <v>#NAME?</v>
      </c>
      <c r="J197" s="64" t="e">
        <f t="shared" si="7"/>
        <v>#NAME?</v>
      </c>
      <c r="K197" s="33" t="e">
        <f>IF(SUM(DSKH!$F197:$I197)&gt;0,"PS","-")</f>
        <v>#NAME?</v>
      </c>
      <c r="L197" s="33" t="e">
        <f t="shared" si="8"/>
        <v>#NAME?</v>
      </c>
      <c r="M197" s="33" t="e">
        <f t="shared" si="9"/>
        <v>#NAME?</v>
      </c>
      <c r="N197" s="33" t="e">
        <f t="shared" si="10"/>
        <v>#NAME?</v>
      </c>
      <c r="O197" s="33" t="e">
        <f t="shared" si="11"/>
        <v>#NAME?</v>
      </c>
      <c r="P197" s="33" t="e">
        <f t="shared" si="12"/>
        <v>#NAME?</v>
      </c>
      <c r="Q197" s="33" t="e">
        <f t="shared" si="13"/>
        <v>#NAME?</v>
      </c>
      <c r="R197" s="33" t="e">
        <f t="shared" si="14"/>
        <v>#NAME?</v>
      </c>
      <c r="S197" s="33"/>
      <c r="T197" s="33"/>
      <c r="U197" s="33"/>
      <c r="V197" s="33"/>
      <c r="W197" s="33"/>
      <c r="X197" s="33"/>
      <c r="Y197" s="33"/>
      <c r="Z197" s="33"/>
      <c r="AA197" s="33"/>
      <c r="AB197" s="33"/>
      <c r="AC197" s="33"/>
      <c r="AD197" s="65"/>
      <c r="AE197" s="10"/>
    </row>
    <row r="198" spans="1:31" ht="12.75" hidden="1" customHeight="1" x14ac:dyDescent="0.2">
      <c r="A198" s="28">
        <f t="shared" si="2"/>
        <v>0</v>
      </c>
      <c r="B198" s="62"/>
      <c r="C198" s="30"/>
      <c r="D198" s="34"/>
      <c r="E198" s="30"/>
      <c r="F198" s="33" t="e">
        <f t="shared" si="3"/>
        <v>#NAME?</v>
      </c>
      <c r="G198" s="31" t="e">
        <f t="shared" si="4"/>
        <v>#NAME?</v>
      </c>
      <c r="H198" s="33" t="e">
        <f t="shared" si="5"/>
        <v>#NAME?</v>
      </c>
      <c r="I198" s="63" t="e">
        <f t="shared" si="6"/>
        <v>#NAME?</v>
      </c>
      <c r="J198" s="64" t="e">
        <f t="shared" si="7"/>
        <v>#NAME?</v>
      </c>
      <c r="K198" s="33" t="e">
        <f>IF(SUM(DSKH!$F198:$I198)&gt;0,"PS","-")</f>
        <v>#NAME?</v>
      </c>
      <c r="L198" s="33" t="e">
        <f t="shared" si="8"/>
        <v>#NAME?</v>
      </c>
      <c r="M198" s="33" t="e">
        <f t="shared" si="9"/>
        <v>#NAME?</v>
      </c>
      <c r="N198" s="33" t="e">
        <f t="shared" si="10"/>
        <v>#NAME?</v>
      </c>
      <c r="O198" s="33" t="e">
        <f t="shared" si="11"/>
        <v>#NAME?</v>
      </c>
      <c r="P198" s="33" t="e">
        <f t="shared" si="12"/>
        <v>#NAME?</v>
      </c>
      <c r="Q198" s="33" t="e">
        <f t="shared" si="13"/>
        <v>#NAME?</v>
      </c>
      <c r="R198" s="33" t="e">
        <f t="shared" si="14"/>
        <v>#NAME?</v>
      </c>
      <c r="S198" s="33"/>
      <c r="T198" s="33"/>
      <c r="U198" s="33"/>
      <c r="V198" s="33"/>
      <c r="W198" s="33"/>
      <c r="X198" s="33"/>
      <c r="Y198" s="33"/>
      <c r="Z198" s="33"/>
      <c r="AA198" s="33"/>
      <c r="AB198" s="33"/>
      <c r="AC198" s="33"/>
      <c r="AD198" s="65"/>
      <c r="AE198" s="10"/>
    </row>
    <row r="199" spans="1:31" ht="12.75" hidden="1" customHeight="1" x14ac:dyDescent="0.2">
      <c r="A199" s="28">
        <f t="shared" si="2"/>
        <v>0</v>
      </c>
      <c r="B199" s="62"/>
      <c r="C199" s="30"/>
      <c r="D199" s="34"/>
      <c r="E199" s="30"/>
      <c r="F199" s="33" t="e">
        <f t="shared" si="3"/>
        <v>#NAME?</v>
      </c>
      <c r="G199" s="31" t="e">
        <f t="shared" si="4"/>
        <v>#NAME?</v>
      </c>
      <c r="H199" s="33" t="e">
        <f t="shared" si="5"/>
        <v>#NAME?</v>
      </c>
      <c r="I199" s="63" t="e">
        <f t="shared" si="6"/>
        <v>#NAME?</v>
      </c>
      <c r="J199" s="64" t="e">
        <f t="shared" si="7"/>
        <v>#NAME?</v>
      </c>
      <c r="K199" s="33" t="e">
        <f>IF(SUM(DSKH!$F199:$I199)&gt;0,"PS","-")</f>
        <v>#NAME?</v>
      </c>
      <c r="L199" s="33" t="e">
        <f t="shared" si="8"/>
        <v>#NAME?</v>
      </c>
      <c r="M199" s="33" t="e">
        <f t="shared" si="9"/>
        <v>#NAME?</v>
      </c>
      <c r="N199" s="33" t="e">
        <f t="shared" si="10"/>
        <v>#NAME?</v>
      </c>
      <c r="O199" s="33" t="e">
        <f t="shared" si="11"/>
        <v>#NAME?</v>
      </c>
      <c r="P199" s="33" t="e">
        <f t="shared" si="12"/>
        <v>#NAME?</v>
      </c>
      <c r="Q199" s="33" t="e">
        <f t="shared" si="13"/>
        <v>#NAME?</v>
      </c>
      <c r="R199" s="33" t="e">
        <f t="shared" si="14"/>
        <v>#NAME?</v>
      </c>
      <c r="S199" s="33"/>
      <c r="T199" s="33"/>
      <c r="U199" s="33"/>
      <c r="V199" s="33"/>
      <c r="W199" s="33"/>
      <c r="X199" s="33"/>
      <c r="Y199" s="33"/>
      <c r="Z199" s="33"/>
      <c r="AA199" s="33"/>
      <c r="AB199" s="33"/>
      <c r="AC199" s="33"/>
      <c r="AD199" s="65"/>
      <c r="AE199" s="10"/>
    </row>
    <row r="200" spans="1:31" ht="12.75" hidden="1" customHeight="1" x14ac:dyDescent="0.2">
      <c r="A200" s="28">
        <f t="shared" si="2"/>
        <v>0</v>
      </c>
      <c r="B200" s="62"/>
      <c r="C200" s="30"/>
      <c r="D200" s="34"/>
      <c r="E200" s="30"/>
      <c r="F200" s="33" t="e">
        <f t="shared" si="3"/>
        <v>#NAME?</v>
      </c>
      <c r="G200" s="31" t="e">
        <f t="shared" si="4"/>
        <v>#NAME?</v>
      </c>
      <c r="H200" s="33" t="e">
        <f t="shared" si="5"/>
        <v>#NAME?</v>
      </c>
      <c r="I200" s="63" t="e">
        <f t="shared" si="6"/>
        <v>#NAME?</v>
      </c>
      <c r="J200" s="64" t="e">
        <f t="shared" si="7"/>
        <v>#NAME?</v>
      </c>
      <c r="K200" s="33" t="e">
        <f>IF(SUM(DSKH!$F200:$I200)&gt;0,"PS","-")</f>
        <v>#NAME?</v>
      </c>
      <c r="L200" s="33" t="e">
        <f t="shared" si="8"/>
        <v>#NAME?</v>
      </c>
      <c r="M200" s="33" t="e">
        <f t="shared" si="9"/>
        <v>#NAME?</v>
      </c>
      <c r="N200" s="33" t="e">
        <f t="shared" si="10"/>
        <v>#NAME?</v>
      </c>
      <c r="O200" s="33" t="e">
        <f t="shared" si="11"/>
        <v>#NAME?</v>
      </c>
      <c r="P200" s="33" t="e">
        <f t="shared" si="12"/>
        <v>#NAME?</v>
      </c>
      <c r="Q200" s="33" t="e">
        <f t="shared" si="13"/>
        <v>#NAME?</v>
      </c>
      <c r="R200" s="33" t="e">
        <f t="shared" si="14"/>
        <v>#NAME?</v>
      </c>
      <c r="S200" s="33"/>
      <c r="T200" s="33"/>
      <c r="U200" s="33"/>
      <c r="V200" s="33"/>
      <c r="W200" s="33"/>
      <c r="X200" s="33"/>
      <c r="Y200" s="33"/>
      <c r="Z200" s="33"/>
      <c r="AA200" s="33"/>
      <c r="AB200" s="33"/>
      <c r="AC200" s="33"/>
      <c r="AD200" s="65"/>
      <c r="AE200" s="10"/>
    </row>
    <row r="201" spans="1:31" ht="12.75" hidden="1" customHeight="1" x14ac:dyDescent="0.2">
      <c r="A201" s="28">
        <f t="shared" si="2"/>
        <v>0</v>
      </c>
      <c r="B201" s="62"/>
      <c r="C201" s="30"/>
      <c r="D201" s="34"/>
      <c r="E201" s="30"/>
      <c r="F201" s="33" t="e">
        <f t="shared" si="3"/>
        <v>#NAME?</v>
      </c>
      <c r="G201" s="31" t="e">
        <f t="shared" si="4"/>
        <v>#NAME?</v>
      </c>
      <c r="H201" s="33" t="e">
        <f t="shared" si="5"/>
        <v>#NAME?</v>
      </c>
      <c r="I201" s="63" t="e">
        <f t="shared" si="6"/>
        <v>#NAME?</v>
      </c>
      <c r="J201" s="64" t="e">
        <f t="shared" si="7"/>
        <v>#NAME?</v>
      </c>
      <c r="K201" s="33" t="e">
        <f>IF(SUM(DSKH!$F201:$I201)&gt;0,"PS","-")</f>
        <v>#NAME?</v>
      </c>
      <c r="L201" s="33" t="e">
        <f t="shared" si="8"/>
        <v>#NAME?</v>
      </c>
      <c r="M201" s="33" t="e">
        <f t="shared" si="9"/>
        <v>#NAME?</v>
      </c>
      <c r="N201" s="33" t="e">
        <f t="shared" si="10"/>
        <v>#NAME?</v>
      </c>
      <c r="O201" s="33" t="e">
        <f t="shared" si="11"/>
        <v>#NAME?</v>
      </c>
      <c r="P201" s="33" t="e">
        <f t="shared" si="12"/>
        <v>#NAME?</v>
      </c>
      <c r="Q201" s="33" t="e">
        <f t="shared" si="13"/>
        <v>#NAME?</v>
      </c>
      <c r="R201" s="33" t="e">
        <f t="shared" si="14"/>
        <v>#NAME?</v>
      </c>
      <c r="S201" s="33"/>
      <c r="T201" s="33"/>
      <c r="U201" s="33"/>
      <c r="V201" s="33"/>
      <c r="W201" s="33"/>
      <c r="X201" s="33"/>
      <c r="Y201" s="33"/>
      <c r="Z201" s="33"/>
      <c r="AA201" s="33"/>
      <c r="AB201" s="33"/>
      <c r="AC201" s="33"/>
      <c r="AD201" s="65"/>
      <c r="AE201" s="10"/>
    </row>
    <row r="202" spans="1:31" ht="12.75" hidden="1" customHeight="1" x14ac:dyDescent="0.2">
      <c r="A202" s="28">
        <f t="shared" si="2"/>
        <v>0</v>
      </c>
      <c r="B202" s="62"/>
      <c r="C202" s="30"/>
      <c r="D202" s="34"/>
      <c r="E202" s="30"/>
      <c r="F202" s="33" t="e">
        <f t="shared" si="3"/>
        <v>#NAME?</v>
      </c>
      <c r="G202" s="31" t="e">
        <f t="shared" si="4"/>
        <v>#NAME?</v>
      </c>
      <c r="H202" s="33" t="e">
        <f t="shared" si="5"/>
        <v>#NAME?</v>
      </c>
      <c r="I202" s="63" t="e">
        <f t="shared" si="6"/>
        <v>#NAME?</v>
      </c>
      <c r="J202" s="64" t="e">
        <f t="shared" si="7"/>
        <v>#NAME?</v>
      </c>
      <c r="K202" s="33" t="e">
        <f>IF(SUM(DSKH!$F202:$I202)&gt;0,"PS","-")</f>
        <v>#NAME?</v>
      </c>
      <c r="L202" s="33" t="e">
        <f t="shared" si="8"/>
        <v>#NAME?</v>
      </c>
      <c r="M202" s="33" t="e">
        <f t="shared" si="9"/>
        <v>#NAME?</v>
      </c>
      <c r="N202" s="33" t="e">
        <f t="shared" si="10"/>
        <v>#NAME?</v>
      </c>
      <c r="O202" s="33" t="e">
        <f t="shared" si="11"/>
        <v>#NAME?</v>
      </c>
      <c r="P202" s="33" t="e">
        <f t="shared" si="12"/>
        <v>#NAME?</v>
      </c>
      <c r="Q202" s="33" t="e">
        <f t="shared" si="13"/>
        <v>#NAME?</v>
      </c>
      <c r="R202" s="33" t="e">
        <f t="shared" si="14"/>
        <v>#NAME?</v>
      </c>
      <c r="S202" s="33"/>
      <c r="T202" s="33"/>
      <c r="U202" s="33"/>
      <c r="V202" s="33"/>
      <c r="W202" s="33"/>
      <c r="X202" s="33"/>
      <c r="Y202" s="33"/>
      <c r="Z202" s="33"/>
      <c r="AA202" s="33"/>
      <c r="AB202" s="33"/>
      <c r="AC202" s="33"/>
      <c r="AD202" s="65"/>
      <c r="AE202" s="10"/>
    </row>
    <row r="203" spans="1:31" ht="12.75" hidden="1" customHeight="1" x14ac:dyDescent="0.2">
      <c r="A203" s="28">
        <f t="shared" si="2"/>
        <v>0</v>
      </c>
      <c r="B203" s="62"/>
      <c r="C203" s="30"/>
      <c r="D203" s="34"/>
      <c r="E203" s="30"/>
      <c r="F203" s="33" t="e">
        <f t="shared" si="3"/>
        <v>#NAME?</v>
      </c>
      <c r="G203" s="31" t="e">
        <f t="shared" si="4"/>
        <v>#NAME?</v>
      </c>
      <c r="H203" s="33" t="e">
        <f t="shared" si="5"/>
        <v>#NAME?</v>
      </c>
      <c r="I203" s="63" t="e">
        <f t="shared" si="6"/>
        <v>#NAME?</v>
      </c>
      <c r="J203" s="64" t="e">
        <f t="shared" si="7"/>
        <v>#NAME?</v>
      </c>
      <c r="K203" s="33" t="e">
        <f>IF(SUM(DSKH!$F203:$I203)&gt;0,"PS","-")</f>
        <v>#NAME?</v>
      </c>
      <c r="L203" s="33" t="e">
        <f t="shared" si="8"/>
        <v>#NAME?</v>
      </c>
      <c r="M203" s="33" t="e">
        <f t="shared" si="9"/>
        <v>#NAME?</v>
      </c>
      <c r="N203" s="33" t="e">
        <f t="shared" si="10"/>
        <v>#NAME?</v>
      </c>
      <c r="O203" s="33" t="e">
        <f t="shared" si="11"/>
        <v>#NAME?</v>
      </c>
      <c r="P203" s="33" t="e">
        <f t="shared" si="12"/>
        <v>#NAME?</v>
      </c>
      <c r="Q203" s="33" t="e">
        <f t="shared" si="13"/>
        <v>#NAME?</v>
      </c>
      <c r="R203" s="33" t="e">
        <f t="shared" si="14"/>
        <v>#NAME?</v>
      </c>
      <c r="S203" s="33"/>
      <c r="T203" s="33"/>
      <c r="U203" s="33"/>
      <c r="V203" s="33"/>
      <c r="W203" s="33"/>
      <c r="X203" s="33"/>
      <c r="Y203" s="33"/>
      <c r="Z203" s="33"/>
      <c r="AA203" s="33"/>
      <c r="AB203" s="33"/>
      <c r="AC203" s="33"/>
      <c r="AD203" s="65"/>
      <c r="AE203" s="10"/>
    </row>
    <row r="204" spans="1:31" ht="12.75" hidden="1" customHeight="1" x14ac:dyDescent="0.2">
      <c r="A204" s="28">
        <f t="shared" si="2"/>
        <v>0</v>
      </c>
      <c r="B204" s="62"/>
      <c r="C204" s="30"/>
      <c r="D204" s="34"/>
      <c r="E204" s="30"/>
      <c r="F204" s="33" t="e">
        <f t="shared" si="3"/>
        <v>#NAME?</v>
      </c>
      <c r="G204" s="31" t="e">
        <f t="shared" si="4"/>
        <v>#NAME?</v>
      </c>
      <c r="H204" s="33" t="e">
        <f t="shared" si="5"/>
        <v>#NAME?</v>
      </c>
      <c r="I204" s="63" t="e">
        <f t="shared" si="6"/>
        <v>#NAME?</v>
      </c>
      <c r="J204" s="64" t="e">
        <f t="shared" si="7"/>
        <v>#NAME?</v>
      </c>
      <c r="K204" s="33" t="e">
        <f>IF(SUM(DSKH!$F204:$I204)&gt;0,"PS","-")</f>
        <v>#NAME?</v>
      </c>
      <c r="L204" s="33" t="e">
        <f t="shared" si="8"/>
        <v>#NAME?</v>
      </c>
      <c r="M204" s="33" t="e">
        <f t="shared" si="9"/>
        <v>#NAME?</v>
      </c>
      <c r="N204" s="33" t="e">
        <f t="shared" si="10"/>
        <v>#NAME?</v>
      </c>
      <c r="O204" s="33" t="e">
        <f t="shared" si="11"/>
        <v>#NAME?</v>
      </c>
      <c r="P204" s="33" t="e">
        <f t="shared" si="12"/>
        <v>#NAME?</v>
      </c>
      <c r="Q204" s="33" t="e">
        <f t="shared" si="13"/>
        <v>#NAME?</v>
      </c>
      <c r="R204" s="33" t="e">
        <f t="shared" si="14"/>
        <v>#NAME?</v>
      </c>
      <c r="S204" s="33"/>
      <c r="T204" s="33"/>
      <c r="U204" s="33"/>
      <c r="V204" s="33"/>
      <c r="W204" s="33"/>
      <c r="X204" s="33"/>
      <c r="Y204" s="33"/>
      <c r="Z204" s="33"/>
      <c r="AA204" s="33"/>
      <c r="AB204" s="33"/>
      <c r="AC204" s="33"/>
      <c r="AD204" s="65"/>
      <c r="AE204" s="10"/>
    </row>
    <row r="205" spans="1:31" ht="12.75" hidden="1" customHeight="1" x14ac:dyDescent="0.2">
      <c r="A205" s="28">
        <f t="shared" si="2"/>
        <v>0</v>
      </c>
      <c r="B205" s="62"/>
      <c r="C205" s="30"/>
      <c r="D205" s="34"/>
      <c r="E205" s="30"/>
      <c r="F205" s="33" t="e">
        <f t="shared" si="3"/>
        <v>#NAME?</v>
      </c>
      <c r="G205" s="31" t="e">
        <f t="shared" si="4"/>
        <v>#NAME?</v>
      </c>
      <c r="H205" s="33" t="e">
        <f t="shared" si="5"/>
        <v>#NAME?</v>
      </c>
      <c r="I205" s="63" t="e">
        <f t="shared" si="6"/>
        <v>#NAME?</v>
      </c>
      <c r="J205" s="64" t="e">
        <f t="shared" si="7"/>
        <v>#NAME?</v>
      </c>
      <c r="K205" s="33" t="e">
        <f>IF(SUM(DSKH!$F205:$I205)&gt;0,"PS","-")</f>
        <v>#NAME?</v>
      </c>
      <c r="L205" s="33" t="e">
        <f t="shared" si="8"/>
        <v>#NAME?</v>
      </c>
      <c r="M205" s="33" t="e">
        <f t="shared" si="9"/>
        <v>#NAME?</v>
      </c>
      <c r="N205" s="33" t="e">
        <f t="shared" si="10"/>
        <v>#NAME?</v>
      </c>
      <c r="O205" s="33" t="e">
        <f t="shared" si="11"/>
        <v>#NAME?</v>
      </c>
      <c r="P205" s="33" t="e">
        <f t="shared" si="12"/>
        <v>#NAME?</v>
      </c>
      <c r="Q205" s="33" t="e">
        <f t="shared" si="13"/>
        <v>#NAME?</v>
      </c>
      <c r="R205" s="33" t="e">
        <f t="shared" si="14"/>
        <v>#NAME?</v>
      </c>
      <c r="S205" s="33"/>
      <c r="T205" s="33"/>
      <c r="U205" s="33"/>
      <c r="V205" s="33"/>
      <c r="W205" s="33"/>
      <c r="X205" s="33"/>
      <c r="Y205" s="33"/>
      <c r="Z205" s="33"/>
      <c r="AA205" s="33"/>
      <c r="AB205" s="33"/>
      <c r="AC205" s="33"/>
      <c r="AD205" s="65"/>
      <c r="AE205" s="10"/>
    </row>
    <row r="206" spans="1:31" ht="12.75" hidden="1" customHeight="1" x14ac:dyDescent="0.2">
      <c r="A206" s="28">
        <f t="shared" si="2"/>
        <v>0</v>
      </c>
      <c r="B206" s="62"/>
      <c r="C206" s="30"/>
      <c r="D206" s="34"/>
      <c r="E206" s="30"/>
      <c r="F206" s="33" t="e">
        <f t="shared" si="3"/>
        <v>#NAME?</v>
      </c>
      <c r="G206" s="31" t="e">
        <f t="shared" si="4"/>
        <v>#NAME?</v>
      </c>
      <c r="H206" s="33" t="e">
        <f t="shared" si="5"/>
        <v>#NAME?</v>
      </c>
      <c r="I206" s="63" t="e">
        <f t="shared" si="6"/>
        <v>#NAME?</v>
      </c>
      <c r="J206" s="64" t="e">
        <f t="shared" si="7"/>
        <v>#NAME?</v>
      </c>
      <c r="K206" s="33" t="e">
        <f>IF(SUM(DSKH!$F206:$I206)&gt;0,"PS","-")</f>
        <v>#NAME?</v>
      </c>
      <c r="L206" s="33" t="e">
        <f t="shared" si="8"/>
        <v>#NAME?</v>
      </c>
      <c r="M206" s="33" t="e">
        <f t="shared" si="9"/>
        <v>#NAME?</v>
      </c>
      <c r="N206" s="33" t="e">
        <f t="shared" si="10"/>
        <v>#NAME?</v>
      </c>
      <c r="O206" s="33" t="e">
        <f t="shared" si="11"/>
        <v>#NAME?</v>
      </c>
      <c r="P206" s="33" t="e">
        <f t="shared" si="12"/>
        <v>#NAME?</v>
      </c>
      <c r="Q206" s="33" t="e">
        <f t="shared" si="13"/>
        <v>#NAME?</v>
      </c>
      <c r="R206" s="33" t="e">
        <f t="shared" si="14"/>
        <v>#NAME?</v>
      </c>
      <c r="S206" s="33"/>
      <c r="T206" s="33"/>
      <c r="U206" s="33"/>
      <c r="V206" s="33"/>
      <c r="W206" s="33"/>
      <c r="X206" s="33"/>
      <c r="Y206" s="33"/>
      <c r="Z206" s="33"/>
      <c r="AA206" s="33"/>
      <c r="AB206" s="33"/>
      <c r="AC206" s="33"/>
      <c r="AD206" s="65"/>
      <c r="AE206" s="10"/>
    </row>
    <row r="207" spans="1:31" ht="12.75" hidden="1" customHeight="1" x14ac:dyDescent="0.2">
      <c r="A207" s="28">
        <f t="shared" si="2"/>
        <v>0</v>
      </c>
      <c r="B207" s="62"/>
      <c r="C207" s="30"/>
      <c r="D207" s="34"/>
      <c r="E207" s="30"/>
      <c r="F207" s="33" t="e">
        <f t="shared" si="3"/>
        <v>#NAME?</v>
      </c>
      <c r="G207" s="31" t="e">
        <f t="shared" si="4"/>
        <v>#NAME?</v>
      </c>
      <c r="H207" s="33" t="e">
        <f t="shared" si="5"/>
        <v>#NAME?</v>
      </c>
      <c r="I207" s="63" t="e">
        <f t="shared" si="6"/>
        <v>#NAME?</v>
      </c>
      <c r="J207" s="64" t="e">
        <f t="shared" si="7"/>
        <v>#NAME?</v>
      </c>
      <c r="K207" s="33" t="e">
        <f>IF(SUM(DSKH!$F207:$I207)&gt;0,"PS","-")</f>
        <v>#NAME?</v>
      </c>
      <c r="L207" s="33" t="e">
        <f t="shared" si="8"/>
        <v>#NAME?</v>
      </c>
      <c r="M207" s="33" t="e">
        <f t="shared" si="9"/>
        <v>#NAME?</v>
      </c>
      <c r="N207" s="33" t="e">
        <f t="shared" si="10"/>
        <v>#NAME?</v>
      </c>
      <c r="O207" s="33" t="e">
        <f t="shared" si="11"/>
        <v>#NAME?</v>
      </c>
      <c r="P207" s="33" t="e">
        <f t="shared" si="12"/>
        <v>#NAME?</v>
      </c>
      <c r="Q207" s="33" t="e">
        <f t="shared" si="13"/>
        <v>#NAME?</v>
      </c>
      <c r="R207" s="33" t="e">
        <f t="shared" si="14"/>
        <v>#NAME?</v>
      </c>
      <c r="S207" s="33"/>
      <c r="T207" s="33"/>
      <c r="U207" s="33"/>
      <c r="V207" s="33"/>
      <c r="W207" s="33"/>
      <c r="X207" s="33"/>
      <c r="Y207" s="33"/>
      <c r="Z207" s="33"/>
      <c r="AA207" s="33"/>
      <c r="AB207" s="33"/>
      <c r="AC207" s="33"/>
      <c r="AD207" s="65"/>
      <c r="AE207" s="10"/>
    </row>
    <row r="208" spans="1:31" ht="12.75" hidden="1" customHeight="1" x14ac:dyDescent="0.2">
      <c r="A208" s="28">
        <f t="shared" si="2"/>
        <v>0</v>
      </c>
      <c r="B208" s="62"/>
      <c r="C208" s="30"/>
      <c r="D208" s="34"/>
      <c r="E208" s="30"/>
      <c r="F208" s="33" t="e">
        <f t="shared" si="3"/>
        <v>#NAME?</v>
      </c>
      <c r="G208" s="31" t="e">
        <f t="shared" si="4"/>
        <v>#NAME?</v>
      </c>
      <c r="H208" s="33" t="e">
        <f t="shared" si="5"/>
        <v>#NAME?</v>
      </c>
      <c r="I208" s="63" t="e">
        <f t="shared" si="6"/>
        <v>#NAME?</v>
      </c>
      <c r="J208" s="64" t="e">
        <f t="shared" si="7"/>
        <v>#NAME?</v>
      </c>
      <c r="K208" s="33" t="e">
        <f>IF(SUM(DSKH!$F208:$I208)&gt;0,"PS","-")</f>
        <v>#NAME?</v>
      </c>
      <c r="L208" s="33" t="e">
        <f t="shared" si="8"/>
        <v>#NAME?</v>
      </c>
      <c r="M208" s="33" t="e">
        <f t="shared" si="9"/>
        <v>#NAME?</v>
      </c>
      <c r="N208" s="33" t="e">
        <f t="shared" si="10"/>
        <v>#NAME?</v>
      </c>
      <c r="O208" s="33" t="e">
        <f t="shared" si="11"/>
        <v>#NAME?</v>
      </c>
      <c r="P208" s="33" t="e">
        <f t="shared" si="12"/>
        <v>#NAME?</v>
      </c>
      <c r="Q208" s="33" t="e">
        <f t="shared" si="13"/>
        <v>#NAME?</v>
      </c>
      <c r="R208" s="33" t="e">
        <f t="shared" si="14"/>
        <v>#NAME?</v>
      </c>
      <c r="S208" s="33"/>
      <c r="T208" s="33"/>
      <c r="U208" s="33"/>
      <c r="V208" s="33"/>
      <c r="W208" s="33"/>
      <c r="X208" s="33"/>
      <c r="Y208" s="33"/>
      <c r="Z208" s="33"/>
      <c r="AA208" s="33"/>
      <c r="AB208" s="33"/>
      <c r="AC208" s="33"/>
      <c r="AD208" s="65"/>
      <c r="AE208" s="10"/>
    </row>
    <row r="209" spans="1:31" ht="12.75" hidden="1" customHeight="1" x14ac:dyDescent="0.2">
      <c r="A209" s="28">
        <f t="shared" si="2"/>
        <v>0</v>
      </c>
      <c r="B209" s="62"/>
      <c r="C209" s="30"/>
      <c r="D209" s="34"/>
      <c r="E209" s="30"/>
      <c r="F209" s="33" t="e">
        <f t="shared" si="3"/>
        <v>#NAME?</v>
      </c>
      <c r="G209" s="31" t="e">
        <f t="shared" si="4"/>
        <v>#NAME?</v>
      </c>
      <c r="H209" s="33" t="e">
        <f t="shared" si="5"/>
        <v>#NAME?</v>
      </c>
      <c r="I209" s="63" t="e">
        <f t="shared" si="6"/>
        <v>#NAME?</v>
      </c>
      <c r="J209" s="64" t="e">
        <f t="shared" si="7"/>
        <v>#NAME?</v>
      </c>
      <c r="K209" s="33" t="e">
        <f>IF(SUM(DSKH!$F209:$I209)&gt;0,"PS","-")</f>
        <v>#NAME?</v>
      </c>
      <c r="L209" s="33" t="e">
        <f t="shared" si="8"/>
        <v>#NAME?</v>
      </c>
      <c r="M209" s="33" t="e">
        <f t="shared" si="9"/>
        <v>#NAME?</v>
      </c>
      <c r="N209" s="33" t="e">
        <f t="shared" si="10"/>
        <v>#NAME?</v>
      </c>
      <c r="O209" s="33" t="e">
        <f t="shared" si="11"/>
        <v>#NAME?</v>
      </c>
      <c r="P209" s="33" t="e">
        <f t="shared" si="12"/>
        <v>#NAME?</v>
      </c>
      <c r="Q209" s="33" t="e">
        <f t="shared" si="13"/>
        <v>#NAME?</v>
      </c>
      <c r="R209" s="33" t="e">
        <f t="shared" si="14"/>
        <v>#NAME?</v>
      </c>
      <c r="S209" s="33"/>
      <c r="T209" s="33"/>
      <c r="U209" s="33"/>
      <c r="V209" s="33"/>
      <c r="W209" s="33"/>
      <c r="X209" s="33"/>
      <c r="Y209" s="33"/>
      <c r="Z209" s="33"/>
      <c r="AA209" s="33"/>
      <c r="AB209" s="33"/>
      <c r="AC209" s="33"/>
      <c r="AD209" s="65"/>
      <c r="AE209" s="10"/>
    </row>
    <row r="210" spans="1:31" ht="12.75" hidden="1" customHeight="1" x14ac:dyDescent="0.2">
      <c r="A210" s="28">
        <f t="shared" si="2"/>
        <v>0</v>
      </c>
      <c r="B210" s="62"/>
      <c r="C210" s="30"/>
      <c r="D210" s="34"/>
      <c r="E210" s="30"/>
      <c r="F210" s="33" t="e">
        <f t="shared" si="3"/>
        <v>#NAME?</v>
      </c>
      <c r="G210" s="31" t="e">
        <f t="shared" si="4"/>
        <v>#NAME?</v>
      </c>
      <c r="H210" s="33" t="e">
        <f t="shared" si="5"/>
        <v>#NAME?</v>
      </c>
      <c r="I210" s="63" t="e">
        <f t="shared" si="6"/>
        <v>#NAME?</v>
      </c>
      <c r="J210" s="64" t="e">
        <f t="shared" si="7"/>
        <v>#NAME?</v>
      </c>
      <c r="K210" s="33" t="e">
        <f>IF(SUM(DSKH!$F210:$I210)&gt;0,"PS","-")</f>
        <v>#NAME?</v>
      </c>
      <c r="L210" s="33" t="e">
        <f t="shared" si="8"/>
        <v>#NAME?</v>
      </c>
      <c r="M210" s="33" t="e">
        <f t="shared" si="9"/>
        <v>#NAME?</v>
      </c>
      <c r="N210" s="33" t="e">
        <f t="shared" si="10"/>
        <v>#NAME?</v>
      </c>
      <c r="O210" s="33" t="e">
        <f t="shared" si="11"/>
        <v>#NAME?</v>
      </c>
      <c r="P210" s="33" t="e">
        <f t="shared" si="12"/>
        <v>#NAME?</v>
      </c>
      <c r="Q210" s="33" t="e">
        <f t="shared" si="13"/>
        <v>#NAME?</v>
      </c>
      <c r="R210" s="33" t="e">
        <f t="shared" si="14"/>
        <v>#NAME?</v>
      </c>
      <c r="S210" s="33"/>
      <c r="T210" s="33"/>
      <c r="U210" s="33"/>
      <c r="V210" s="33"/>
      <c r="W210" s="33"/>
      <c r="X210" s="33"/>
      <c r="Y210" s="33"/>
      <c r="Z210" s="33"/>
      <c r="AA210" s="33"/>
      <c r="AB210" s="33"/>
      <c r="AC210" s="33"/>
      <c r="AD210" s="65"/>
      <c r="AE210" s="10"/>
    </row>
    <row r="211" spans="1:31" ht="12.75" hidden="1" customHeight="1" x14ac:dyDescent="0.2">
      <c r="A211" s="28">
        <f t="shared" si="2"/>
        <v>0</v>
      </c>
      <c r="B211" s="62"/>
      <c r="C211" s="30"/>
      <c r="D211" s="34"/>
      <c r="E211" s="30"/>
      <c r="F211" s="33" t="e">
        <f t="shared" si="3"/>
        <v>#NAME?</v>
      </c>
      <c r="G211" s="31" t="e">
        <f t="shared" si="4"/>
        <v>#NAME?</v>
      </c>
      <c r="H211" s="33" t="e">
        <f t="shared" si="5"/>
        <v>#NAME?</v>
      </c>
      <c r="I211" s="63" t="e">
        <f t="shared" si="6"/>
        <v>#NAME?</v>
      </c>
      <c r="J211" s="64" t="e">
        <f t="shared" si="7"/>
        <v>#NAME?</v>
      </c>
      <c r="K211" s="33" t="e">
        <f>IF(SUM(DSKH!$F211:$I211)&gt;0,"PS","-")</f>
        <v>#NAME?</v>
      </c>
      <c r="L211" s="33" t="e">
        <f t="shared" si="8"/>
        <v>#NAME?</v>
      </c>
      <c r="M211" s="33" t="e">
        <f t="shared" si="9"/>
        <v>#NAME?</v>
      </c>
      <c r="N211" s="33" t="e">
        <f t="shared" si="10"/>
        <v>#NAME?</v>
      </c>
      <c r="O211" s="33" t="e">
        <f t="shared" si="11"/>
        <v>#NAME?</v>
      </c>
      <c r="P211" s="33" t="e">
        <f t="shared" si="12"/>
        <v>#NAME?</v>
      </c>
      <c r="Q211" s="33" t="e">
        <f t="shared" si="13"/>
        <v>#NAME?</v>
      </c>
      <c r="R211" s="33" t="e">
        <f t="shared" si="14"/>
        <v>#NAME?</v>
      </c>
      <c r="S211" s="33"/>
      <c r="T211" s="33"/>
      <c r="U211" s="33"/>
      <c r="V211" s="33"/>
      <c r="W211" s="33"/>
      <c r="X211" s="33"/>
      <c r="Y211" s="33"/>
      <c r="Z211" s="33"/>
      <c r="AA211" s="33"/>
      <c r="AB211" s="33"/>
      <c r="AC211" s="33"/>
      <c r="AD211" s="65"/>
      <c r="AE211" s="10"/>
    </row>
    <row r="212" spans="1:31" ht="12.75" hidden="1" customHeight="1" x14ac:dyDescent="0.2">
      <c r="A212" s="28">
        <f t="shared" si="2"/>
        <v>0</v>
      </c>
      <c r="B212" s="62"/>
      <c r="C212" s="30"/>
      <c r="D212" s="34"/>
      <c r="E212" s="30"/>
      <c r="F212" s="33" t="e">
        <f t="shared" si="3"/>
        <v>#NAME?</v>
      </c>
      <c r="G212" s="31" t="e">
        <f t="shared" si="4"/>
        <v>#NAME?</v>
      </c>
      <c r="H212" s="33" t="e">
        <f t="shared" si="5"/>
        <v>#NAME?</v>
      </c>
      <c r="I212" s="63" t="e">
        <f t="shared" si="6"/>
        <v>#NAME?</v>
      </c>
      <c r="J212" s="64" t="e">
        <f t="shared" si="7"/>
        <v>#NAME?</v>
      </c>
      <c r="K212" s="33" t="e">
        <f>IF(SUM(DSKH!$F212:$I212)&gt;0,"PS","-")</f>
        <v>#NAME?</v>
      </c>
      <c r="L212" s="33" t="e">
        <f t="shared" si="8"/>
        <v>#NAME?</v>
      </c>
      <c r="M212" s="33" t="e">
        <f t="shared" si="9"/>
        <v>#NAME?</v>
      </c>
      <c r="N212" s="33" t="e">
        <f t="shared" si="10"/>
        <v>#NAME?</v>
      </c>
      <c r="O212" s="33" t="e">
        <f t="shared" si="11"/>
        <v>#NAME?</v>
      </c>
      <c r="P212" s="33" t="e">
        <f t="shared" si="12"/>
        <v>#NAME?</v>
      </c>
      <c r="Q212" s="33" t="e">
        <f t="shared" si="13"/>
        <v>#NAME?</v>
      </c>
      <c r="R212" s="33" t="e">
        <f t="shared" si="14"/>
        <v>#NAME?</v>
      </c>
      <c r="S212" s="33"/>
      <c r="T212" s="33"/>
      <c r="U212" s="33"/>
      <c r="V212" s="33"/>
      <c r="W212" s="33"/>
      <c r="X212" s="33"/>
      <c r="Y212" s="33"/>
      <c r="Z212" s="33"/>
      <c r="AA212" s="33"/>
      <c r="AB212" s="33"/>
      <c r="AC212" s="33"/>
      <c r="AD212" s="65"/>
      <c r="AE212" s="10"/>
    </row>
    <row r="213" spans="1:31" ht="12.75" hidden="1" customHeight="1" x14ac:dyDescent="0.2">
      <c r="A213" s="28">
        <f t="shared" si="2"/>
        <v>0</v>
      </c>
      <c r="B213" s="62"/>
      <c r="C213" s="30"/>
      <c r="D213" s="34"/>
      <c r="E213" s="30"/>
      <c r="F213" s="33" t="e">
        <f t="shared" si="3"/>
        <v>#NAME?</v>
      </c>
      <c r="G213" s="31" t="e">
        <f t="shared" si="4"/>
        <v>#NAME?</v>
      </c>
      <c r="H213" s="33" t="e">
        <f t="shared" si="5"/>
        <v>#NAME?</v>
      </c>
      <c r="I213" s="63" t="e">
        <f t="shared" si="6"/>
        <v>#NAME?</v>
      </c>
      <c r="J213" s="64" t="e">
        <f t="shared" si="7"/>
        <v>#NAME?</v>
      </c>
      <c r="K213" s="33" t="e">
        <f>IF(SUM(DSKH!$F213:$I213)&gt;0,"PS","-")</f>
        <v>#NAME?</v>
      </c>
      <c r="L213" s="33" t="e">
        <f t="shared" si="8"/>
        <v>#NAME?</v>
      </c>
      <c r="M213" s="33" t="e">
        <f t="shared" si="9"/>
        <v>#NAME?</v>
      </c>
      <c r="N213" s="33" t="e">
        <f t="shared" si="10"/>
        <v>#NAME?</v>
      </c>
      <c r="O213" s="33" t="e">
        <f t="shared" si="11"/>
        <v>#NAME?</v>
      </c>
      <c r="P213" s="33" t="e">
        <f t="shared" si="12"/>
        <v>#NAME?</v>
      </c>
      <c r="Q213" s="33" t="e">
        <f t="shared" si="13"/>
        <v>#NAME?</v>
      </c>
      <c r="R213" s="33" t="e">
        <f t="shared" si="14"/>
        <v>#NAME?</v>
      </c>
      <c r="S213" s="33"/>
      <c r="T213" s="33"/>
      <c r="U213" s="33"/>
      <c r="V213" s="33"/>
      <c r="W213" s="33"/>
      <c r="X213" s="33"/>
      <c r="Y213" s="33"/>
      <c r="Z213" s="33"/>
      <c r="AA213" s="33"/>
      <c r="AB213" s="33"/>
      <c r="AC213" s="33"/>
      <c r="AD213" s="65"/>
      <c r="AE213" s="10"/>
    </row>
    <row r="214" spans="1:31" ht="12.75" hidden="1" customHeight="1" x14ac:dyDescent="0.2">
      <c r="A214" s="28">
        <f t="shared" si="2"/>
        <v>0</v>
      </c>
      <c r="B214" s="62"/>
      <c r="C214" s="30"/>
      <c r="D214" s="34"/>
      <c r="E214" s="30"/>
      <c r="F214" s="33" t="e">
        <f t="shared" si="3"/>
        <v>#NAME?</v>
      </c>
      <c r="G214" s="31" t="e">
        <f t="shared" si="4"/>
        <v>#NAME?</v>
      </c>
      <c r="H214" s="33" t="e">
        <f t="shared" si="5"/>
        <v>#NAME?</v>
      </c>
      <c r="I214" s="63" t="e">
        <f t="shared" si="6"/>
        <v>#NAME?</v>
      </c>
      <c r="J214" s="64" t="e">
        <f t="shared" si="7"/>
        <v>#NAME?</v>
      </c>
      <c r="K214" s="33" t="e">
        <f>IF(SUM(DSKH!$F214:$I214)&gt;0,"PS","-")</f>
        <v>#NAME?</v>
      </c>
      <c r="L214" s="33" t="e">
        <f t="shared" si="8"/>
        <v>#NAME?</v>
      </c>
      <c r="M214" s="33" t="e">
        <f t="shared" si="9"/>
        <v>#NAME?</v>
      </c>
      <c r="N214" s="33" t="e">
        <f t="shared" si="10"/>
        <v>#NAME?</v>
      </c>
      <c r="O214" s="33" t="e">
        <f t="shared" si="11"/>
        <v>#NAME?</v>
      </c>
      <c r="P214" s="33" t="e">
        <f t="shared" si="12"/>
        <v>#NAME?</v>
      </c>
      <c r="Q214" s="33" t="e">
        <f t="shared" si="13"/>
        <v>#NAME?</v>
      </c>
      <c r="R214" s="33" t="e">
        <f t="shared" si="14"/>
        <v>#NAME?</v>
      </c>
      <c r="S214" s="33"/>
      <c r="T214" s="33"/>
      <c r="U214" s="33"/>
      <c r="V214" s="33"/>
      <c r="W214" s="33"/>
      <c r="X214" s="33"/>
      <c r="Y214" s="33"/>
      <c r="Z214" s="33"/>
      <c r="AA214" s="33"/>
      <c r="AB214" s="33"/>
      <c r="AC214" s="33"/>
      <c r="AD214" s="65"/>
      <c r="AE214" s="10"/>
    </row>
    <row r="215" spans="1:31" ht="12.75" hidden="1" customHeight="1" x14ac:dyDescent="0.2">
      <c r="A215" s="28">
        <f t="shared" si="2"/>
        <v>0</v>
      </c>
      <c r="B215" s="62"/>
      <c r="C215" s="30"/>
      <c r="D215" s="34"/>
      <c r="E215" s="30"/>
      <c r="F215" s="33" t="e">
        <f t="shared" si="3"/>
        <v>#NAME?</v>
      </c>
      <c r="G215" s="31" t="e">
        <f t="shared" si="4"/>
        <v>#NAME?</v>
      </c>
      <c r="H215" s="33" t="e">
        <f t="shared" si="5"/>
        <v>#NAME?</v>
      </c>
      <c r="I215" s="63" t="e">
        <f t="shared" si="6"/>
        <v>#NAME?</v>
      </c>
      <c r="J215" s="64" t="e">
        <f t="shared" si="7"/>
        <v>#NAME?</v>
      </c>
      <c r="K215" s="33" t="e">
        <f>IF(SUM(DSKH!$F215:$I215)&gt;0,"PS","-")</f>
        <v>#NAME?</v>
      </c>
      <c r="L215" s="33" t="e">
        <f t="shared" si="8"/>
        <v>#NAME?</v>
      </c>
      <c r="M215" s="33" t="e">
        <f t="shared" si="9"/>
        <v>#NAME?</v>
      </c>
      <c r="N215" s="33" t="e">
        <f t="shared" si="10"/>
        <v>#NAME?</v>
      </c>
      <c r="O215" s="33" t="e">
        <f t="shared" si="11"/>
        <v>#NAME?</v>
      </c>
      <c r="P215" s="33" t="e">
        <f t="shared" si="12"/>
        <v>#NAME?</v>
      </c>
      <c r="Q215" s="33" t="e">
        <f t="shared" si="13"/>
        <v>#NAME?</v>
      </c>
      <c r="R215" s="33" t="e">
        <f t="shared" si="14"/>
        <v>#NAME?</v>
      </c>
      <c r="S215" s="33"/>
      <c r="T215" s="33"/>
      <c r="U215" s="33"/>
      <c r="V215" s="33"/>
      <c r="W215" s="33"/>
      <c r="X215" s="33"/>
      <c r="Y215" s="33"/>
      <c r="Z215" s="33"/>
      <c r="AA215" s="33"/>
      <c r="AB215" s="33"/>
      <c r="AC215" s="33"/>
      <c r="AD215" s="65"/>
      <c r="AE215" s="10"/>
    </row>
    <row r="216" spans="1:31" ht="12.75" hidden="1" customHeight="1" x14ac:dyDescent="0.2">
      <c r="A216" s="28">
        <f t="shared" si="2"/>
        <v>0</v>
      </c>
      <c r="B216" s="62"/>
      <c r="C216" s="30"/>
      <c r="D216" s="34"/>
      <c r="E216" s="30"/>
      <c r="F216" s="33" t="e">
        <f t="shared" si="3"/>
        <v>#NAME?</v>
      </c>
      <c r="G216" s="31" t="e">
        <f t="shared" si="4"/>
        <v>#NAME?</v>
      </c>
      <c r="H216" s="33" t="e">
        <f t="shared" si="5"/>
        <v>#NAME?</v>
      </c>
      <c r="I216" s="63" t="e">
        <f t="shared" si="6"/>
        <v>#NAME?</v>
      </c>
      <c r="J216" s="64" t="e">
        <f t="shared" si="7"/>
        <v>#NAME?</v>
      </c>
      <c r="K216" s="33" t="e">
        <f>IF(SUM(DSKH!$F216:$I216)&gt;0,"PS","-")</f>
        <v>#NAME?</v>
      </c>
      <c r="L216" s="33" t="e">
        <f t="shared" si="8"/>
        <v>#NAME?</v>
      </c>
      <c r="M216" s="33" t="e">
        <f t="shared" si="9"/>
        <v>#NAME?</v>
      </c>
      <c r="N216" s="33" t="e">
        <f t="shared" si="10"/>
        <v>#NAME?</v>
      </c>
      <c r="O216" s="33" t="e">
        <f t="shared" si="11"/>
        <v>#NAME?</v>
      </c>
      <c r="P216" s="33" t="e">
        <f t="shared" si="12"/>
        <v>#NAME?</v>
      </c>
      <c r="Q216" s="33" t="e">
        <f t="shared" si="13"/>
        <v>#NAME?</v>
      </c>
      <c r="R216" s="33" t="e">
        <f t="shared" si="14"/>
        <v>#NAME?</v>
      </c>
      <c r="S216" s="33"/>
      <c r="T216" s="33"/>
      <c r="U216" s="33"/>
      <c r="V216" s="33"/>
      <c r="W216" s="33"/>
      <c r="X216" s="33"/>
      <c r="Y216" s="33"/>
      <c r="Z216" s="33"/>
      <c r="AA216" s="33"/>
      <c r="AB216" s="33"/>
      <c r="AC216" s="33"/>
      <c r="AD216" s="65"/>
      <c r="AE216" s="10"/>
    </row>
    <row r="217" spans="1:31" ht="12.75" hidden="1" customHeight="1" x14ac:dyDescent="0.2">
      <c r="A217" s="28">
        <f t="shared" si="2"/>
        <v>0</v>
      </c>
      <c r="B217" s="62"/>
      <c r="C217" s="30"/>
      <c r="D217" s="34"/>
      <c r="E217" s="30"/>
      <c r="F217" s="33" t="e">
        <f t="shared" si="3"/>
        <v>#NAME?</v>
      </c>
      <c r="G217" s="31" t="e">
        <f t="shared" si="4"/>
        <v>#NAME?</v>
      </c>
      <c r="H217" s="33" t="e">
        <f t="shared" si="5"/>
        <v>#NAME?</v>
      </c>
      <c r="I217" s="63" t="e">
        <f t="shared" si="6"/>
        <v>#NAME?</v>
      </c>
      <c r="J217" s="64" t="e">
        <f t="shared" si="7"/>
        <v>#NAME?</v>
      </c>
      <c r="K217" s="33" t="e">
        <f>IF(SUM(DSKH!$F217:$I217)&gt;0,"PS","-")</f>
        <v>#NAME?</v>
      </c>
      <c r="L217" s="33" t="e">
        <f t="shared" si="8"/>
        <v>#NAME?</v>
      </c>
      <c r="M217" s="33" t="e">
        <f t="shared" si="9"/>
        <v>#NAME?</v>
      </c>
      <c r="N217" s="33" t="e">
        <f t="shared" si="10"/>
        <v>#NAME?</v>
      </c>
      <c r="O217" s="33" t="e">
        <f t="shared" si="11"/>
        <v>#NAME?</v>
      </c>
      <c r="P217" s="33" t="e">
        <f t="shared" si="12"/>
        <v>#NAME?</v>
      </c>
      <c r="Q217" s="33" t="e">
        <f t="shared" si="13"/>
        <v>#NAME?</v>
      </c>
      <c r="R217" s="33" t="e">
        <f t="shared" si="14"/>
        <v>#NAME?</v>
      </c>
      <c r="S217" s="33"/>
      <c r="T217" s="33"/>
      <c r="U217" s="33"/>
      <c r="V217" s="33"/>
      <c r="W217" s="33"/>
      <c r="X217" s="33"/>
      <c r="Y217" s="33"/>
      <c r="Z217" s="33"/>
      <c r="AA217" s="33"/>
      <c r="AB217" s="33"/>
      <c r="AC217" s="33"/>
      <c r="AD217" s="65"/>
      <c r="AE217" s="10"/>
    </row>
    <row r="218" spans="1:31" ht="12.75" hidden="1" customHeight="1" x14ac:dyDescent="0.2">
      <c r="A218" s="28">
        <f t="shared" si="2"/>
        <v>0</v>
      </c>
      <c r="B218" s="62"/>
      <c r="C218" s="30"/>
      <c r="D218" s="34"/>
      <c r="E218" s="30"/>
      <c r="F218" s="33" t="e">
        <f t="shared" si="3"/>
        <v>#NAME?</v>
      </c>
      <c r="G218" s="31" t="e">
        <f t="shared" si="4"/>
        <v>#NAME?</v>
      </c>
      <c r="H218" s="33" t="e">
        <f t="shared" si="5"/>
        <v>#NAME?</v>
      </c>
      <c r="I218" s="63" t="e">
        <f t="shared" si="6"/>
        <v>#NAME?</v>
      </c>
      <c r="J218" s="64" t="e">
        <f t="shared" si="7"/>
        <v>#NAME?</v>
      </c>
      <c r="K218" s="33" t="e">
        <f>IF(SUM(DSKH!$F218:$I218)&gt;0,"PS","-")</f>
        <v>#NAME?</v>
      </c>
      <c r="L218" s="33" t="e">
        <f t="shared" si="8"/>
        <v>#NAME?</v>
      </c>
      <c r="M218" s="33" t="e">
        <f t="shared" si="9"/>
        <v>#NAME?</v>
      </c>
      <c r="N218" s="33" t="e">
        <f t="shared" si="10"/>
        <v>#NAME?</v>
      </c>
      <c r="O218" s="33" t="e">
        <f t="shared" si="11"/>
        <v>#NAME?</v>
      </c>
      <c r="P218" s="33" t="e">
        <f t="shared" si="12"/>
        <v>#NAME?</v>
      </c>
      <c r="Q218" s="33" t="e">
        <f t="shared" si="13"/>
        <v>#NAME?</v>
      </c>
      <c r="R218" s="33" t="e">
        <f t="shared" si="14"/>
        <v>#NAME?</v>
      </c>
      <c r="S218" s="33"/>
      <c r="T218" s="33"/>
      <c r="U218" s="33"/>
      <c r="V218" s="33"/>
      <c r="W218" s="33"/>
      <c r="X218" s="33"/>
      <c r="Y218" s="33"/>
      <c r="Z218" s="33"/>
      <c r="AA218" s="33"/>
      <c r="AB218" s="33"/>
      <c r="AC218" s="33"/>
      <c r="AD218" s="65"/>
      <c r="AE218" s="10"/>
    </row>
    <row r="219" spans="1:31" ht="12.75" hidden="1" customHeight="1" x14ac:dyDescent="0.2">
      <c r="A219" s="28">
        <f t="shared" si="2"/>
        <v>0</v>
      </c>
      <c r="B219" s="62"/>
      <c r="C219" s="30"/>
      <c r="D219" s="34"/>
      <c r="E219" s="30"/>
      <c r="F219" s="33" t="e">
        <f t="shared" si="3"/>
        <v>#NAME?</v>
      </c>
      <c r="G219" s="31" t="e">
        <f t="shared" si="4"/>
        <v>#NAME?</v>
      </c>
      <c r="H219" s="33" t="e">
        <f t="shared" si="5"/>
        <v>#NAME?</v>
      </c>
      <c r="I219" s="63" t="e">
        <f t="shared" si="6"/>
        <v>#NAME?</v>
      </c>
      <c r="J219" s="64" t="e">
        <f t="shared" si="7"/>
        <v>#NAME?</v>
      </c>
      <c r="K219" s="33" t="e">
        <f>IF(SUM(DSKH!$F219:$I219)&gt;0,"PS","-")</f>
        <v>#NAME?</v>
      </c>
      <c r="L219" s="33" t="e">
        <f t="shared" si="8"/>
        <v>#NAME?</v>
      </c>
      <c r="M219" s="33" t="e">
        <f t="shared" si="9"/>
        <v>#NAME?</v>
      </c>
      <c r="N219" s="33" t="e">
        <f t="shared" si="10"/>
        <v>#NAME?</v>
      </c>
      <c r="O219" s="33" t="e">
        <f t="shared" si="11"/>
        <v>#NAME?</v>
      </c>
      <c r="P219" s="33" t="e">
        <f t="shared" si="12"/>
        <v>#NAME?</v>
      </c>
      <c r="Q219" s="33" t="e">
        <f t="shared" si="13"/>
        <v>#NAME?</v>
      </c>
      <c r="R219" s="33" t="e">
        <f t="shared" si="14"/>
        <v>#NAME?</v>
      </c>
      <c r="S219" s="33"/>
      <c r="T219" s="33"/>
      <c r="U219" s="33"/>
      <c r="V219" s="33"/>
      <c r="W219" s="33"/>
      <c r="X219" s="33"/>
      <c r="Y219" s="33"/>
      <c r="Z219" s="33"/>
      <c r="AA219" s="33"/>
      <c r="AB219" s="33"/>
      <c r="AC219" s="33"/>
      <c r="AD219" s="65"/>
      <c r="AE219" s="10"/>
    </row>
    <row r="220" spans="1:31" ht="12.75" hidden="1" customHeight="1" x14ac:dyDescent="0.2">
      <c r="A220" s="28">
        <f t="shared" si="2"/>
        <v>0</v>
      </c>
      <c r="B220" s="62"/>
      <c r="C220" s="30"/>
      <c r="D220" s="34"/>
      <c r="E220" s="30"/>
      <c r="F220" s="33" t="e">
        <f t="shared" si="3"/>
        <v>#NAME?</v>
      </c>
      <c r="G220" s="31" t="e">
        <f t="shared" si="4"/>
        <v>#NAME?</v>
      </c>
      <c r="H220" s="33" t="e">
        <f t="shared" si="5"/>
        <v>#NAME?</v>
      </c>
      <c r="I220" s="63" t="e">
        <f t="shared" si="6"/>
        <v>#NAME?</v>
      </c>
      <c r="J220" s="64" t="e">
        <f t="shared" si="7"/>
        <v>#NAME?</v>
      </c>
      <c r="K220" s="33" t="e">
        <f>IF(SUM(DSKH!$F220:$I220)&gt;0,"PS","-")</f>
        <v>#NAME?</v>
      </c>
      <c r="L220" s="33" t="e">
        <f t="shared" si="8"/>
        <v>#NAME?</v>
      </c>
      <c r="M220" s="33" t="e">
        <f t="shared" si="9"/>
        <v>#NAME?</v>
      </c>
      <c r="N220" s="33" t="e">
        <f t="shared" si="10"/>
        <v>#NAME?</v>
      </c>
      <c r="O220" s="33" t="e">
        <f t="shared" si="11"/>
        <v>#NAME?</v>
      </c>
      <c r="P220" s="33" t="e">
        <f t="shared" si="12"/>
        <v>#NAME?</v>
      </c>
      <c r="Q220" s="33" t="e">
        <f t="shared" si="13"/>
        <v>#NAME?</v>
      </c>
      <c r="R220" s="33" t="e">
        <f t="shared" si="14"/>
        <v>#NAME?</v>
      </c>
      <c r="S220" s="33"/>
      <c r="T220" s="33"/>
      <c r="U220" s="33"/>
      <c r="V220" s="33"/>
      <c r="W220" s="33"/>
      <c r="X220" s="33"/>
      <c r="Y220" s="33"/>
      <c r="Z220" s="33"/>
      <c r="AA220" s="33"/>
      <c r="AB220" s="33"/>
      <c r="AC220" s="33"/>
      <c r="AD220" s="65"/>
      <c r="AE220" s="10"/>
    </row>
    <row r="221" spans="1:31" ht="12.75" hidden="1" customHeight="1" x14ac:dyDescent="0.2">
      <c r="A221" s="28">
        <f t="shared" si="2"/>
        <v>0</v>
      </c>
      <c r="B221" s="62"/>
      <c r="C221" s="30"/>
      <c r="D221" s="34"/>
      <c r="E221" s="30"/>
      <c r="F221" s="33" t="e">
        <f t="shared" si="3"/>
        <v>#NAME?</v>
      </c>
      <c r="G221" s="31" t="e">
        <f t="shared" si="4"/>
        <v>#NAME?</v>
      </c>
      <c r="H221" s="33" t="e">
        <f t="shared" si="5"/>
        <v>#NAME?</v>
      </c>
      <c r="I221" s="63" t="e">
        <f t="shared" si="6"/>
        <v>#NAME?</v>
      </c>
      <c r="J221" s="64" t="e">
        <f t="shared" si="7"/>
        <v>#NAME?</v>
      </c>
      <c r="K221" s="33" t="e">
        <f>IF(SUM(DSKH!$F221:$I221)&gt;0,"PS","-")</f>
        <v>#NAME?</v>
      </c>
      <c r="L221" s="33" t="e">
        <f t="shared" si="8"/>
        <v>#NAME?</v>
      </c>
      <c r="M221" s="33" t="e">
        <f t="shared" si="9"/>
        <v>#NAME?</v>
      </c>
      <c r="N221" s="33" t="e">
        <f t="shared" si="10"/>
        <v>#NAME?</v>
      </c>
      <c r="O221" s="33" t="e">
        <f t="shared" si="11"/>
        <v>#NAME?</v>
      </c>
      <c r="P221" s="33" t="e">
        <f t="shared" si="12"/>
        <v>#NAME?</v>
      </c>
      <c r="Q221" s="33" t="e">
        <f t="shared" si="13"/>
        <v>#NAME?</v>
      </c>
      <c r="R221" s="33" t="e">
        <f t="shared" si="14"/>
        <v>#NAME?</v>
      </c>
      <c r="S221" s="33"/>
      <c r="T221" s="33"/>
      <c r="U221" s="33"/>
      <c r="V221" s="33"/>
      <c r="W221" s="33"/>
      <c r="X221" s="33"/>
      <c r="Y221" s="33"/>
      <c r="Z221" s="33"/>
      <c r="AA221" s="33"/>
      <c r="AB221" s="33"/>
      <c r="AC221" s="33"/>
      <c r="AD221" s="65"/>
      <c r="AE221" s="10"/>
    </row>
    <row r="222" spans="1:31" ht="12.75" hidden="1" customHeight="1" x14ac:dyDescent="0.2">
      <c r="A222" s="28">
        <f t="shared" si="2"/>
        <v>0</v>
      </c>
      <c r="B222" s="62"/>
      <c r="C222" s="30"/>
      <c r="D222" s="34"/>
      <c r="E222" s="30"/>
      <c r="F222" s="33" t="e">
        <f t="shared" si="3"/>
        <v>#NAME?</v>
      </c>
      <c r="G222" s="31" t="e">
        <f t="shared" si="4"/>
        <v>#NAME?</v>
      </c>
      <c r="H222" s="33" t="e">
        <f t="shared" si="5"/>
        <v>#NAME?</v>
      </c>
      <c r="I222" s="63" t="e">
        <f t="shared" si="6"/>
        <v>#NAME?</v>
      </c>
      <c r="J222" s="64" t="e">
        <f t="shared" si="7"/>
        <v>#NAME?</v>
      </c>
      <c r="K222" s="33" t="e">
        <f>IF(SUM(DSKH!$F222:$I222)&gt;0,"PS","-")</f>
        <v>#NAME?</v>
      </c>
      <c r="L222" s="33" t="e">
        <f t="shared" si="8"/>
        <v>#NAME?</v>
      </c>
      <c r="M222" s="33" t="e">
        <f t="shared" si="9"/>
        <v>#NAME?</v>
      </c>
      <c r="N222" s="33" t="e">
        <f t="shared" si="10"/>
        <v>#NAME?</v>
      </c>
      <c r="O222" s="33" t="e">
        <f t="shared" si="11"/>
        <v>#NAME?</v>
      </c>
      <c r="P222" s="33" t="e">
        <f t="shared" si="12"/>
        <v>#NAME?</v>
      </c>
      <c r="Q222" s="33" t="e">
        <f t="shared" si="13"/>
        <v>#NAME?</v>
      </c>
      <c r="R222" s="33" t="e">
        <f t="shared" si="14"/>
        <v>#NAME?</v>
      </c>
      <c r="S222" s="33"/>
      <c r="T222" s="33"/>
      <c r="U222" s="33"/>
      <c r="V222" s="33"/>
      <c r="W222" s="33"/>
      <c r="X222" s="33"/>
      <c r="Y222" s="33"/>
      <c r="Z222" s="33"/>
      <c r="AA222" s="33"/>
      <c r="AB222" s="33"/>
      <c r="AC222" s="33"/>
      <c r="AD222" s="65"/>
      <c r="AE222" s="10"/>
    </row>
    <row r="223" spans="1:31" ht="12.75" hidden="1" customHeight="1" x14ac:dyDescent="0.2">
      <c r="A223" s="28">
        <f t="shared" si="2"/>
        <v>0</v>
      </c>
      <c r="B223" s="62"/>
      <c r="C223" s="30"/>
      <c r="D223" s="34"/>
      <c r="E223" s="30"/>
      <c r="F223" s="33" t="e">
        <f t="shared" si="3"/>
        <v>#NAME?</v>
      </c>
      <c r="G223" s="31" t="e">
        <f t="shared" si="4"/>
        <v>#NAME?</v>
      </c>
      <c r="H223" s="33" t="e">
        <f t="shared" si="5"/>
        <v>#NAME?</v>
      </c>
      <c r="I223" s="63" t="e">
        <f t="shared" si="6"/>
        <v>#NAME?</v>
      </c>
      <c r="J223" s="64" t="e">
        <f t="shared" si="7"/>
        <v>#NAME?</v>
      </c>
      <c r="K223" s="33" t="e">
        <f>IF(SUM(DSKH!$F223:$I223)&gt;0,"PS","-")</f>
        <v>#NAME?</v>
      </c>
      <c r="L223" s="33" t="e">
        <f t="shared" si="8"/>
        <v>#NAME?</v>
      </c>
      <c r="M223" s="33" t="e">
        <f t="shared" si="9"/>
        <v>#NAME?</v>
      </c>
      <c r="N223" s="33" t="e">
        <f t="shared" si="10"/>
        <v>#NAME?</v>
      </c>
      <c r="O223" s="33" t="e">
        <f t="shared" si="11"/>
        <v>#NAME?</v>
      </c>
      <c r="P223" s="33" t="e">
        <f t="shared" si="12"/>
        <v>#NAME?</v>
      </c>
      <c r="Q223" s="33" t="e">
        <f t="shared" si="13"/>
        <v>#NAME?</v>
      </c>
      <c r="R223" s="33" t="e">
        <f t="shared" si="14"/>
        <v>#NAME?</v>
      </c>
      <c r="S223" s="33"/>
      <c r="T223" s="33"/>
      <c r="U223" s="33"/>
      <c r="V223" s="33"/>
      <c r="W223" s="33"/>
      <c r="X223" s="33"/>
      <c r="Y223" s="33"/>
      <c r="Z223" s="33"/>
      <c r="AA223" s="33"/>
      <c r="AB223" s="33"/>
      <c r="AC223" s="33"/>
      <c r="AD223" s="65"/>
      <c r="AE223" s="10"/>
    </row>
    <row r="224" spans="1:31" ht="12.75" hidden="1" customHeight="1" x14ac:dyDescent="0.2">
      <c r="A224" s="28">
        <f t="shared" si="2"/>
        <v>0</v>
      </c>
      <c r="B224" s="62"/>
      <c r="C224" s="30"/>
      <c r="D224" s="34"/>
      <c r="E224" s="30"/>
      <c r="F224" s="33" t="e">
        <f t="shared" si="3"/>
        <v>#NAME?</v>
      </c>
      <c r="G224" s="31" t="e">
        <f t="shared" si="4"/>
        <v>#NAME?</v>
      </c>
      <c r="H224" s="33" t="e">
        <f t="shared" si="5"/>
        <v>#NAME?</v>
      </c>
      <c r="I224" s="63" t="e">
        <f t="shared" si="6"/>
        <v>#NAME?</v>
      </c>
      <c r="J224" s="64" t="e">
        <f t="shared" si="7"/>
        <v>#NAME?</v>
      </c>
      <c r="K224" s="33" t="e">
        <f>IF(SUM(DSKH!$F224:$I224)&gt;0,"PS","-")</f>
        <v>#NAME?</v>
      </c>
      <c r="L224" s="33" t="e">
        <f t="shared" si="8"/>
        <v>#NAME?</v>
      </c>
      <c r="M224" s="33" t="e">
        <f t="shared" si="9"/>
        <v>#NAME?</v>
      </c>
      <c r="N224" s="33" t="e">
        <f t="shared" si="10"/>
        <v>#NAME?</v>
      </c>
      <c r="O224" s="33" t="e">
        <f t="shared" si="11"/>
        <v>#NAME?</v>
      </c>
      <c r="P224" s="33" t="e">
        <f t="shared" si="12"/>
        <v>#NAME?</v>
      </c>
      <c r="Q224" s="33" t="e">
        <f t="shared" si="13"/>
        <v>#NAME?</v>
      </c>
      <c r="R224" s="33" t="e">
        <f t="shared" si="14"/>
        <v>#NAME?</v>
      </c>
      <c r="S224" s="33"/>
      <c r="T224" s="33"/>
      <c r="U224" s="33"/>
      <c r="V224" s="33"/>
      <c r="W224" s="33"/>
      <c r="X224" s="33"/>
      <c r="Y224" s="33"/>
      <c r="Z224" s="33"/>
      <c r="AA224" s="33"/>
      <c r="AB224" s="33"/>
      <c r="AC224" s="33"/>
      <c r="AD224" s="65"/>
      <c r="AE224" s="10"/>
    </row>
    <row r="225" spans="1:31" ht="12.75" hidden="1" customHeight="1" x14ac:dyDescent="0.2">
      <c r="A225" s="28">
        <f t="shared" si="2"/>
        <v>0</v>
      </c>
      <c r="B225" s="62"/>
      <c r="C225" s="30"/>
      <c r="D225" s="34"/>
      <c r="E225" s="30"/>
      <c r="F225" s="33" t="e">
        <f t="shared" si="3"/>
        <v>#NAME?</v>
      </c>
      <c r="G225" s="31" t="e">
        <f t="shared" si="4"/>
        <v>#NAME?</v>
      </c>
      <c r="H225" s="33" t="e">
        <f t="shared" si="5"/>
        <v>#NAME?</v>
      </c>
      <c r="I225" s="63" t="e">
        <f t="shared" si="6"/>
        <v>#NAME?</v>
      </c>
      <c r="J225" s="64" t="e">
        <f t="shared" si="7"/>
        <v>#NAME?</v>
      </c>
      <c r="K225" s="33" t="e">
        <f>IF(SUM(DSKH!$F225:$I225)&gt;0,"PS","-")</f>
        <v>#NAME?</v>
      </c>
      <c r="L225" s="33" t="e">
        <f t="shared" si="8"/>
        <v>#NAME?</v>
      </c>
      <c r="M225" s="33" t="e">
        <f t="shared" si="9"/>
        <v>#NAME?</v>
      </c>
      <c r="N225" s="33" t="e">
        <f t="shared" si="10"/>
        <v>#NAME?</v>
      </c>
      <c r="O225" s="33" t="e">
        <f t="shared" si="11"/>
        <v>#NAME?</v>
      </c>
      <c r="P225" s="33" t="e">
        <f t="shared" si="12"/>
        <v>#NAME?</v>
      </c>
      <c r="Q225" s="33" t="e">
        <f t="shared" si="13"/>
        <v>#NAME?</v>
      </c>
      <c r="R225" s="33" t="e">
        <f t="shared" si="14"/>
        <v>#NAME?</v>
      </c>
      <c r="S225" s="33"/>
      <c r="T225" s="33"/>
      <c r="U225" s="33"/>
      <c r="V225" s="33"/>
      <c r="W225" s="33"/>
      <c r="X225" s="33"/>
      <c r="Y225" s="33"/>
      <c r="Z225" s="33"/>
      <c r="AA225" s="33"/>
      <c r="AB225" s="33"/>
      <c r="AC225" s="33"/>
      <c r="AD225" s="65"/>
      <c r="AE225" s="10"/>
    </row>
    <row r="226" spans="1:31" ht="12.75" hidden="1" customHeight="1" x14ac:dyDescent="0.2">
      <c r="A226" s="28">
        <f t="shared" si="2"/>
        <v>0</v>
      </c>
      <c r="B226" s="62"/>
      <c r="C226" s="30"/>
      <c r="D226" s="34"/>
      <c r="E226" s="30"/>
      <c r="F226" s="33" t="e">
        <f t="shared" si="3"/>
        <v>#NAME?</v>
      </c>
      <c r="G226" s="31" t="e">
        <f t="shared" si="4"/>
        <v>#NAME?</v>
      </c>
      <c r="H226" s="33" t="e">
        <f t="shared" si="5"/>
        <v>#NAME?</v>
      </c>
      <c r="I226" s="63" t="e">
        <f t="shared" si="6"/>
        <v>#NAME?</v>
      </c>
      <c r="J226" s="64" t="e">
        <f t="shared" si="7"/>
        <v>#NAME?</v>
      </c>
      <c r="K226" s="33" t="e">
        <f>IF(SUM(DSKH!$F226:$I226)&gt;0,"PS","-")</f>
        <v>#NAME?</v>
      </c>
      <c r="L226" s="33" t="e">
        <f t="shared" si="8"/>
        <v>#NAME?</v>
      </c>
      <c r="M226" s="33" t="e">
        <f t="shared" si="9"/>
        <v>#NAME?</v>
      </c>
      <c r="N226" s="33" t="e">
        <f t="shared" si="10"/>
        <v>#NAME?</v>
      </c>
      <c r="O226" s="33" t="e">
        <f t="shared" si="11"/>
        <v>#NAME?</v>
      </c>
      <c r="P226" s="33" t="e">
        <f t="shared" si="12"/>
        <v>#NAME?</v>
      </c>
      <c r="Q226" s="33" t="e">
        <f t="shared" si="13"/>
        <v>#NAME?</v>
      </c>
      <c r="R226" s="33" t="e">
        <f t="shared" si="14"/>
        <v>#NAME?</v>
      </c>
      <c r="S226" s="33"/>
      <c r="T226" s="33"/>
      <c r="U226" s="33"/>
      <c r="V226" s="33"/>
      <c r="W226" s="33"/>
      <c r="X226" s="33"/>
      <c r="Y226" s="33"/>
      <c r="Z226" s="33"/>
      <c r="AA226" s="33"/>
      <c r="AB226" s="33"/>
      <c r="AC226" s="33"/>
      <c r="AD226" s="65"/>
      <c r="AE226" s="10"/>
    </row>
    <row r="227" spans="1:31" ht="12.75" hidden="1" customHeight="1" x14ac:dyDescent="0.2">
      <c r="A227" s="28">
        <f t="shared" si="2"/>
        <v>0</v>
      </c>
      <c r="B227" s="62"/>
      <c r="C227" s="30"/>
      <c r="D227" s="34"/>
      <c r="E227" s="30"/>
      <c r="F227" s="33" t="e">
        <f t="shared" si="3"/>
        <v>#NAME?</v>
      </c>
      <c r="G227" s="31" t="e">
        <f t="shared" si="4"/>
        <v>#NAME?</v>
      </c>
      <c r="H227" s="33" t="e">
        <f t="shared" si="5"/>
        <v>#NAME?</v>
      </c>
      <c r="I227" s="63" t="e">
        <f t="shared" si="6"/>
        <v>#NAME?</v>
      </c>
      <c r="J227" s="64" t="e">
        <f t="shared" si="7"/>
        <v>#NAME?</v>
      </c>
      <c r="K227" s="33" t="e">
        <f>IF(SUM(DSKH!$F227:$I227)&gt;0,"PS","-")</f>
        <v>#NAME?</v>
      </c>
      <c r="L227" s="33" t="e">
        <f t="shared" si="8"/>
        <v>#NAME?</v>
      </c>
      <c r="M227" s="33" t="e">
        <f t="shared" si="9"/>
        <v>#NAME?</v>
      </c>
      <c r="N227" s="33" t="e">
        <f t="shared" si="10"/>
        <v>#NAME?</v>
      </c>
      <c r="O227" s="33" t="e">
        <f t="shared" si="11"/>
        <v>#NAME?</v>
      </c>
      <c r="P227" s="33" t="e">
        <f t="shared" si="12"/>
        <v>#NAME?</v>
      </c>
      <c r="Q227" s="33" t="e">
        <f t="shared" si="13"/>
        <v>#NAME?</v>
      </c>
      <c r="R227" s="33" t="e">
        <f t="shared" si="14"/>
        <v>#NAME?</v>
      </c>
      <c r="S227" s="33"/>
      <c r="T227" s="33"/>
      <c r="U227" s="33"/>
      <c r="V227" s="33"/>
      <c r="W227" s="33"/>
      <c r="X227" s="33"/>
      <c r="Y227" s="33"/>
      <c r="Z227" s="33"/>
      <c r="AA227" s="33"/>
      <c r="AB227" s="33"/>
      <c r="AC227" s="33"/>
      <c r="AD227" s="65"/>
      <c r="AE227" s="10"/>
    </row>
    <row r="228" spans="1:31" ht="12.75" hidden="1" customHeight="1" x14ac:dyDescent="0.2">
      <c r="A228" s="28">
        <f t="shared" si="2"/>
        <v>0</v>
      </c>
      <c r="B228" s="62"/>
      <c r="C228" s="30"/>
      <c r="D228" s="34"/>
      <c r="E228" s="30"/>
      <c r="F228" s="33" t="e">
        <f t="shared" si="3"/>
        <v>#NAME?</v>
      </c>
      <c r="G228" s="31" t="e">
        <f t="shared" si="4"/>
        <v>#NAME?</v>
      </c>
      <c r="H228" s="33" t="e">
        <f t="shared" si="5"/>
        <v>#NAME?</v>
      </c>
      <c r="I228" s="63" t="e">
        <f t="shared" si="6"/>
        <v>#NAME?</v>
      </c>
      <c r="J228" s="64" t="e">
        <f t="shared" si="7"/>
        <v>#NAME?</v>
      </c>
      <c r="K228" s="33" t="e">
        <f>IF(SUM(DSKH!$F228:$I228)&gt;0,"PS","-")</f>
        <v>#NAME?</v>
      </c>
      <c r="L228" s="33" t="e">
        <f t="shared" si="8"/>
        <v>#NAME?</v>
      </c>
      <c r="M228" s="33" t="e">
        <f t="shared" si="9"/>
        <v>#NAME?</v>
      </c>
      <c r="N228" s="33" t="e">
        <f t="shared" si="10"/>
        <v>#NAME?</v>
      </c>
      <c r="O228" s="33" t="e">
        <f t="shared" si="11"/>
        <v>#NAME?</v>
      </c>
      <c r="P228" s="33" t="e">
        <f t="shared" si="12"/>
        <v>#NAME?</v>
      </c>
      <c r="Q228" s="33" t="e">
        <f t="shared" si="13"/>
        <v>#NAME?</v>
      </c>
      <c r="R228" s="33" t="e">
        <f t="shared" si="14"/>
        <v>#NAME?</v>
      </c>
      <c r="S228" s="33"/>
      <c r="T228" s="33"/>
      <c r="U228" s="33"/>
      <c r="V228" s="33"/>
      <c r="W228" s="33"/>
      <c r="X228" s="33"/>
      <c r="Y228" s="33"/>
      <c r="Z228" s="33"/>
      <c r="AA228" s="33"/>
      <c r="AB228" s="33"/>
      <c r="AC228" s="33"/>
      <c r="AD228" s="65"/>
      <c r="AE228" s="10"/>
    </row>
    <row r="229" spans="1:31" ht="12.75" hidden="1" customHeight="1" x14ac:dyDescent="0.2">
      <c r="A229" s="28">
        <f t="shared" si="2"/>
        <v>0</v>
      </c>
      <c r="B229" s="62"/>
      <c r="C229" s="30"/>
      <c r="D229" s="34"/>
      <c r="E229" s="30"/>
      <c r="F229" s="33" t="e">
        <f t="shared" si="3"/>
        <v>#NAME?</v>
      </c>
      <c r="G229" s="31" t="e">
        <f t="shared" si="4"/>
        <v>#NAME?</v>
      </c>
      <c r="H229" s="33" t="e">
        <f t="shared" si="5"/>
        <v>#NAME?</v>
      </c>
      <c r="I229" s="63" t="e">
        <f t="shared" si="6"/>
        <v>#NAME?</v>
      </c>
      <c r="J229" s="64" t="e">
        <f t="shared" si="7"/>
        <v>#NAME?</v>
      </c>
      <c r="K229" s="33" t="e">
        <f>IF(SUM(DSKH!$F229:$I229)&gt;0,"PS","-")</f>
        <v>#NAME?</v>
      </c>
      <c r="L229" s="33" t="e">
        <f t="shared" si="8"/>
        <v>#NAME?</v>
      </c>
      <c r="M229" s="33" t="e">
        <f t="shared" si="9"/>
        <v>#NAME?</v>
      </c>
      <c r="N229" s="33" t="e">
        <f t="shared" si="10"/>
        <v>#NAME?</v>
      </c>
      <c r="O229" s="33" t="e">
        <f t="shared" si="11"/>
        <v>#NAME?</v>
      </c>
      <c r="P229" s="33" t="e">
        <f t="shared" si="12"/>
        <v>#NAME?</v>
      </c>
      <c r="Q229" s="33" t="e">
        <f t="shared" si="13"/>
        <v>#NAME?</v>
      </c>
      <c r="R229" s="33" t="e">
        <f t="shared" si="14"/>
        <v>#NAME?</v>
      </c>
      <c r="S229" s="33"/>
      <c r="T229" s="33"/>
      <c r="U229" s="33"/>
      <c r="V229" s="33"/>
      <c r="W229" s="33"/>
      <c r="X229" s="33"/>
      <c r="Y229" s="33"/>
      <c r="Z229" s="33"/>
      <c r="AA229" s="33"/>
      <c r="AB229" s="33"/>
      <c r="AC229" s="33"/>
      <c r="AD229" s="65"/>
      <c r="AE229" s="10"/>
    </row>
    <row r="230" spans="1:31" ht="12.75" hidden="1" customHeight="1" x14ac:dyDescent="0.2">
      <c r="A230" s="28">
        <f t="shared" si="2"/>
        <v>0</v>
      </c>
      <c r="B230" s="62"/>
      <c r="C230" s="30"/>
      <c r="D230" s="34"/>
      <c r="E230" s="30"/>
      <c r="F230" s="33" t="e">
        <f t="shared" si="3"/>
        <v>#NAME?</v>
      </c>
      <c r="G230" s="31" t="e">
        <f t="shared" si="4"/>
        <v>#NAME?</v>
      </c>
      <c r="H230" s="33" t="e">
        <f t="shared" si="5"/>
        <v>#NAME?</v>
      </c>
      <c r="I230" s="63" t="e">
        <f t="shared" si="6"/>
        <v>#NAME?</v>
      </c>
      <c r="J230" s="64" t="e">
        <f t="shared" si="7"/>
        <v>#NAME?</v>
      </c>
      <c r="K230" s="33" t="e">
        <f>IF(SUM(DSKH!$F230:$I230)&gt;0,"PS","-")</f>
        <v>#NAME?</v>
      </c>
      <c r="L230" s="33" t="e">
        <f t="shared" si="8"/>
        <v>#NAME?</v>
      </c>
      <c r="M230" s="33" t="e">
        <f t="shared" si="9"/>
        <v>#NAME?</v>
      </c>
      <c r="N230" s="33" t="e">
        <f t="shared" si="10"/>
        <v>#NAME?</v>
      </c>
      <c r="O230" s="33" t="e">
        <f t="shared" si="11"/>
        <v>#NAME?</v>
      </c>
      <c r="P230" s="33" t="e">
        <f t="shared" si="12"/>
        <v>#NAME?</v>
      </c>
      <c r="Q230" s="33" t="e">
        <f t="shared" si="13"/>
        <v>#NAME?</v>
      </c>
      <c r="R230" s="33" t="e">
        <f t="shared" si="14"/>
        <v>#NAME?</v>
      </c>
      <c r="S230" s="33"/>
      <c r="T230" s="33"/>
      <c r="U230" s="33"/>
      <c r="V230" s="33"/>
      <c r="W230" s="33"/>
      <c r="X230" s="33"/>
      <c r="Y230" s="33"/>
      <c r="Z230" s="33"/>
      <c r="AA230" s="33"/>
      <c r="AB230" s="33"/>
      <c r="AC230" s="33"/>
      <c r="AD230" s="65"/>
      <c r="AE230" s="10"/>
    </row>
    <row r="231" spans="1:31" ht="12.75" hidden="1" customHeight="1" x14ac:dyDescent="0.2">
      <c r="A231" s="28">
        <f t="shared" si="2"/>
        <v>0</v>
      </c>
      <c r="B231" s="62"/>
      <c r="C231" s="30"/>
      <c r="D231" s="34"/>
      <c r="E231" s="30"/>
      <c r="F231" s="33" t="e">
        <f t="shared" si="3"/>
        <v>#NAME?</v>
      </c>
      <c r="G231" s="31" t="e">
        <f t="shared" si="4"/>
        <v>#NAME?</v>
      </c>
      <c r="H231" s="33" t="e">
        <f t="shared" si="5"/>
        <v>#NAME?</v>
      </c>
      <c r="I231" s="63" t="e">
        <f t="shared" si="6"/>
        <v>#NAME?</v>
      </c>
      <c r="J231" s="64" t="e">
        <f t="shared" si="7"/>
        <v>#NAME?</v>
      </c>
      <c r="K231" s="33" t="e">
        <f>IF(SUM(DSKH!$F231:$I231)&gt;0,"PS","-")</f>
        <v>#NAME?</v>
      </c>
      <c r="L231" s="33" t="e">
        <f t="shared" si="8"/>
        <v>#NAME?</v>
      </c>
      <c r="M231" s="33" t="e">
        <f t="shared" si="9"/>
        <v>#NAME?</v>
      </c>
      <c r="N231" s="33" t="e">
        <f t="shared" si="10"/>
        <v>#NAME?</v>
      </c>
      <c r="O231" s="33" t="e">
        <f t="shared" si="11"/>
        <v>#NAME?</v>
      </c>
      <c r="P231" s="33" t="e">
        <f t="shared" si="12"/>
        <v>#NAME?</v>
      </c>
      <c r="Q231" s="33" t="e">
        <f t="shared" si="13"/>
        <v>#NAME?</v>
      </c>
      <c r="R231" s="33" t="e">
        <f t="shared" si="14"/>
        <v>#NAME?</v>
      </c>
      <c r="S231" s="33"/>
      <c r="T231" s="33"/>
      <c r="U231" s="33"/>
      <c r="V231" s="33"/>
      <c r="W231" s="33"/>
      <c r="X231" s="33"/>
      <c r="Y231" s="33"/>
      <c r="Z231" s="33"/>
      <c r="AA231" s="33"/>
      <c r="AB231" s="33"/>
      <c r="AC231" s="33"/>
      <c r="AD231" s="65"/>
      <c r="AE231" s="10"/>
    </row>
    <row r="232" spans="1:31" ht="12.75" hidden="1" customHeight="1" x14ac:dyDescent="0.2">
      <c r="A232" s="28">
        <f t="shared" si="2"/>
        <v>0</v>
      </c>
      <c r="B232" s="62"/>
      <c r="C232" s="30"/>
      <c r="D232" s="34"/>
      <c r="E232" s="30"/>
      <c r="F232" s="33" t="e">
        <f t="shared" si="3"/>
        <v>#NAME?</v>
      </c>
      <c r="G232" s="31" t="e">
        <f t="shared" si="4"/>
        <v>#NAME?</v>
      </c>
      <c r="H232" s="33" t="e">
        <f t="shared" si="5"/>
        <v>#NAME?</v>
      </c>
      <c r="I232" s="63" t="e">
        <f t="shared" si="6"/>
        <v>#NAME?</v>
      </c>
      <c r="J232" s="64" t="e">
        <f t="shared" si="7"/>
        <v>#NAME?</v>
      </c>
      <c r="K232" s="33" t="e">
        <f>IF(SUM(DSKH!$F232:$I232)&gt;0,"PS","-")</f>
        <v>#NAME?</v>
      </c>
      <c r="L232" s="33" t="e">
        <f t="shared" si="8"/>
        <v>#NAME?</v>
      </c>
      <c r="M232" s="33" t="e">
        <f t="shared" si="9"/>
        <v>#NAME?</v>
      </c>
      <c r="N232" s="33" t="e">
        <f t="shared" si="10"/>
        <v>#NAME?</v>
      </c>
      <c r="O232" s="33" t="e">
        <f t="shared" si="11"/>
        <v>#NAME?</v>
      </c>
      <c r="P232" s="33" t="e">
        <f t="shared" si="12"/>
        <v>#NAME?</v>
      </c>
      <c r="Q232" s="33" t="e">
        <f t="shared" si="13"/>
        <v>#NAME?</v>
      </c>
      <c r="R232" s="33" t="e">
        <f t="shared" si="14"/>
        <v>#NAME?</v>
      </c>
      <c r="S232" s="33"/>
      <c r="T232" s="33"/>
      <c r="U232" s="33"/>
      <c r="V232" s="33"/>
      <c r="W232" s="33"/>
      <c r="X232" s="33"/>
      <c r="Y232" s="33"/>
      <c r="Z232" s="33"/>
      <c r="AA232" s="33"/>
      <c r="AB232" s="33"/>
      <c r="AC232" s="33"/>
      <c r="AD232" s="65"/>
      <c r="AE232" s="10"/>
    </row>
    <row r="233" spans="1:31" ht="12.75" hidden="1" customHeight="1" x14ac:dyDescent="0.2">
      <c r="A233" s="28">
        <f t="shared" si="2"/>
        <v>0</v>
      </c>
      <c r="B233" s="62"/>
      <c r="C233" s="30"/>
      <c r="D233" s="34"/>
      <c r="E233" s="30"/>
      <c r="F233" s="33" t="e">
        <f t="shared" si="3"/>
        <v>#NAME?</v>
      </c>
      <c r="G233" s="31" t="e">
        <f t="shared" si="4"/>
        <v>#NAME?</v>
      </c>
      <c r="H233" s="33" t="e">
        <f t="shared" si="5"/>
        <v>#NAME?</v>
      </c>
      <c r="I233" s="63" t="e">
        <f t="shared" si="6"/>
        <v>#NAME?</v>
      </c>
      <c r="J233" s="64" t="e">
        <f t="shared" si="7"/>
        <v>#NAME?</v>
      </c>
      <c r="K233" s="33" t="e">
        <f>IF(SUM(DSKH!$F233:$I233)&gt;0,"PS","-")</f>
        <v>#NAME?</v>
      </c>
      <c r="L233" s="33" t="e">
        <f t="shared" si="8"/>
        <v>#NAME?</v>
      </c>
      <c r="M233" s="33" t="e">
        <f t="shared" si="9"/>
        <v>#NAME?</v>
      </c>
      <c r="N233" s="33" t="e">
        <f t="shared" si="10"/>
        <v>#NAME?</v>
      </c>
      <c r="O233" s="33" t="e">
        <f t="shared" si="11"/>
        <v>#NAME?</v>
      </c>
      <c r="P233" s="33" t="e">
        <f t="shared" si="12"/>
        <v>#NAME?</v>
      </c>
      <c r="Q233" s="33" t="e">
        <f t="shared" si="13"/>
        <v>#NAME?</v>
      </c>
      <c r="R233" s="33" t="e">
        <f t="shared" si="14"/>
        <v>#NAME?</v>
      </c>
      <c r="S233" s="33"/>
      <c r="T233" s="33"/>
      <c r="U233" s="33"/>
      <c r="V233" s="33"/>
      <c r="W233" s="33"/>
      <c r="X233" s="33"/>
      <c r="Y233" s="33"/>
      <c r="Z233" s="33"/>
      <c r="AA233" s="33"/>
      <c r="AB233" s="33"/>
      <c r="AC233" s="33"/>
      <c r="AD233" s="65"/>
      <c r="AE233" s="10"/>
    </row>
    <row r="234" spans="1:31" ht="12.75" hidden="1" customHeight="1" x14ac:dyDescent="0.2">
      <c r="A234" s="28">
        <f t="shared" si="2"/>
        <v>0</v>
      </c>
      <c r="B234" s="62"/>
      <c r="C234" s="30"/>
      <c r="D234" s="34"/>
      <c r="E234" s="30"/>
      <c r="F234" s="33" t="e">
        <f t="shared" si="3"/>
        <v>#NAME?</v>
      </c>
      <c r="G234" s="31" t="e">
        <f t="shared" si="4"/>
        <v>#NAME?</v>
      </c>
      <c r="H234" s="33" t="e">
        <f t="shared" si="5"/>
        <v>#NAME?</v>
      </c>
      <c r="I234" s="63" t="e">
        <f t="shared" si="6"/>
        <v>#NAME?</v>
      </c>
      <c r="J234" s="64" t="e">
        <f t="shared" si="7"/>
        <v>#NAME?</v>
      </c>
      <c r="K234" s="33" t="e">
        <f>IF(SUM(DSKH!$F234:$I234)&gt;0,"PS","-")</f>
        <v>#NAME?</v>
      </c>
      <c r="L234" s="33" t="e">
        <f t="shared" si="8"/>
        <v>#NAME?</v>
      </c>
      <c r="M234" s="33" t="e">
        <f t="shared" si="9"/>
        <v>#NAME?</v>
      </c>
      <c r="N234" s="33" t="e">
        <f t="shared" si="10"/>
        <v>#NAME?</v>
      </c>
      <c r="O234" s="33" t="e">
        <f t="shared" si="11"/>
        <v>#NAME?</v>
      </c>
      <c r="P234" s="33" t="e">
        <f t="shared" si="12"/>
        <v>#NAME?</v>
      </c>
      <c r="Q234" s="33" t="e">
        <f t="shared" si="13"/>
        <v>#NAME?</v>
      </c>
      <c r="R234" s="33" t="e">
        <f t="shared" si="14"/>
        <v>#NAME?</v>
      </c>
      <c r="S234" s="33"/>
      <c r="T234" s="33"/>
      <c r="U234" s="33"/>
      <c r="V234" s="33"/>
      <c r="W234" s="33"/>
      <c r="X234" s="33"/>
      <c r="Y234" s="33"/>
      <c r="Z234" s="33"/>
      <c r="AA234" s="33"/>
      <c r="AB234" s="33"/>
      <c r="AC234" s="33"/>
      <c r="AD234" s="65"/>
      <c r="AE234" s="10"/>
    </row>
    <row r="235" spans="1:31" ht="12.75" hidden="1" customHeight="1" x14ac:dyDescent="0.2">
      <c r="A235" s="28">
        <f t="shared" si="2"/>
        <v>0</v>
      </c>
      <c r="B235" s="62"/>
      <c r="C235" s="30"/>
      <c r="D235" s="34"/>
      <c r="E235" s="30"/>
      <c r="F235" s="33" t="e">
        <f t="shared" si="3"/>
        <v>#NAME?</v>
      </c>
      <c r="G235" s="31" t="e">
        <f t="shared" si="4"/>
        <v>#NAME?</v>
      </c>
      <c r="H235" s="33" t="e">
        <f t="shared" si="5"/>
        <v>#NAME?</v>
      </c>
      <c r="I235" s="63" t="e">
        <f t="shared" si="6"/>
        <v>#NAME?</v>
      </c>
      <c r="J235" s="64" t="e">
        <f t="shared" si="7"/>
        <v>#NAME?</v>
      </c>
      <c r="K235" s="33" t="e">
        <f>IF(SUM(DSKH!$F235:$I235)&gt;0,"PS","-")</f>
        <v>#NAME?</v>
      </c>
      <c r="L235" s="33" t="e">
        <f t="shared" si="8"/>
        <v>#NAME?</v>
      </c>
      <c r="M235" s="33" t="e">
        <f t="shared" si="9"/>
        <v>#NAME?</v>
      </c>
      <c r="N235" s="33" t="e">
        <f t="shared" si="10"/>
        <v>#NAME?</v>
      </c>
      <c r="O235" s="33" t="e">
        <f t="shared" si="11"/>
        <v>#NAME?</v>
      </c>
      <c r="P235" s="33" t="e">
        <f t="shared" si="12"/>
        <v>#NAME?</v>
      </c>
      <c r="Q235" s="33" t="e">
        <f t="shared" si="13"/>
        <v>#NAME?</v>
      </c>
      <c r="R235" s="33" t="e">
        <f t="shared" si="14"/>
        <v>#NAME?</v>
      </c>
      <c r="S235" s="33"/>
      <c r="T235" s="33"/>
      <c r="U235" s="33"/>
      <c r="V235" s="33"/>
      <c r="W235" s="33"/>
      <c r="X235" s="33"/>
      <c r="Y235" s="33"/>
      <c r="Z235" s="33"/>
      <c r="AA235" s="33"/>
      <c r="AB235" s="33"/>
      <c r="AC235" s="33"/>
      <c r="AD235" s="65"/>
      <c r="AE235" s="10"/>
    </row>
    <row r="236" spans="1:31" ht="12.75" hidden="1" customHeight="1" x14ac:dyDescent="0.2">
      <c r="A236" s="28">
        <f t="shared" si="2"/>
        <v>0</v>
      </c>
      <c r="B236" s="62"/>
      <c r="C236" s="30"/>
      <c r="D236" s="34"/>
      <c r="E236" s="30"/>
      <c r="F236" s="33" t="e">
        <f t="shared" si="3"/>
        <v>#NAME?</v>
      </c>
      <c r="G236" s="31" t="e">
        <f t="shared" si="4"/>
        <v>#NAME?</v>
      </c>
      <c r="H236" s="33" t="e">
        <f t="shared" si="5"/>
        <v>#NAME?</v>
      </c>
      <c r="I236" s="63" t="e">
        <f t="shared" si="6"/>
        <v>#NAME?</v>
      </c>
      <c r="J236" s="64" t="e">
        <f t="shared" si="7"/>
        <v>#NAME?</v>
      </c>
      <c r="K236" s="33" t="e">
        <f>IF(SUM(DSKH!$F236:$I236)&gt;0,"PS","-")</f>
        <v>#NAME?</v>
      </c>
      <c r="L236" s="33" t="e">
        <f t="shared" si="8"/>
        <v>#NAME?</v>
      </c>
      <c r="M236" s="33" t="e">
        <f t="shared" si="9"/>
        <v>#NAME?</v>
      </c>
      <c r="N236" s="33" t="e">
        <f t="shared" si="10"/>
        <v>#NAME?</v>
      </c>
      <c r="O236" s="33" t="e">
        <f t="shared" si="11"/>
        <v>#NAME?</v>
      </c>
      <c r="P236" s="33" t="e">
        <f t="shared" si="12"/>
        <v>#NAME?</v>
      </c>
      <c r="Q236" s="33" t="e">
        <f t="shared" si="13"/>
        <v>#NAME?</v>
      </c>
      <c r="R236" s="33" t="e">
        <f t="shared" si="14"/>
        <v>#NAME?</v>
      </c>
      <c r="S236" s="33"/>
      <c r="T236" s="33"/>
      <c r="U236" s="33"/>
      <c r="V236" s="33"/>
      <c r="W236" s="33"/>
      <c r="X236" s="33"/>
      <c r="Y236" s="33"/>
      <c r="Z236" s="33"/>
      <c r="AA236" s="33"/>
      <c r="AB236" s="33"/>
      <c r="AC236" s="33"/>
      <c r="AD236" s="65"/>
      <c r="AE236" s="10"/>
    </row>
    <row r="237" spans="1:31" ht="12.75" hidden="1" customHeight="1" x14ac:dyDescent="0.2">
      <c r="A237" s="28">
        <f t="shared" si="2"/>
        <v>0</v>
      </c>
      <c r="B237" s="62"/>
      <c r="C237" s="30"/>
      <c r="D237" s="34"/>
      <c r="E237" s="30"/>
      <c r="F237" s="33" t="e">
        <f t="shared" si="3"/>
        <v>#NAME?</v>
      </c>
      <c r="G237" s="31" t="e">
        <f t="shared" si="4"/>
        <v>#NAME?</v>
      </c>
      <c r="H237" s="33" t="e">
        <f t="shared" si="5"/>
        <v>#NAME?</v>
      </c>
      <c r="I237" s="63" t="e">
        <f t="shared" si="6"/>
        <v>#NAME?</v>
      </c>
      <c r="J237" s="64" t="e">
        <f t="shared" si="7"/>
        <v>#NAME?</v>
      </c>
      <c r="K237" s="33" t="e">
        <f>IF(SUM(DSKH!$F237:$I237)&gt;0,"PS","-")</f>
        <v>#NAME?</v>
      </c>
      <c r="L237" s="33" t="e">
        <f t="shared" si="8"/>
        <v>#NAME?</v>
      </c>
      <c r="M237" s="33" t="e">
        <f t="shared" si="9"/>
        <v>#NAME?</v>
      </c>
      <c r="N237" s="33" t="e">
        <f t="shared" si="10"/>
        <v>#NAME?</v>
      </c>
      <c r="O237" s="33" t="e">
        <f t="shared" si="11"/>
        <v>#NAME?</v>
      </c>
      <c r="P237" s="33" t="e">
        <f t="shared" si="12"/>
        <v>#NAME?</v>
      </c>
      <c r="Q237" s="33" t="e">
        <f t="shared" si="13"/>
        <v>#NAME?</v>
      </c>
      <c r="R237" s="33" t="e">
        <f t="shared" si="14"/>
        <v>#NAME?</v>
      </c>
      <c r="S237" s="33"/>
      <c r="T237" s="33"/>
      <c r="U237" s="33"/>
      <c r="V237" s="33"/>
      <c r="W237" s="33"/>
      <c r="X237" s="33"/>
      <c r="Y237" s="33"/>
      <c r="Z237" s="33"/>
      <c r="AA237" s="33"/>
      <c r="AB237" s="33"/>
      <c r="AC237" s="33"/>
      <c r="AD237" s="65"/>
      <c r="AE237" s="10"/>
    </row>
    <row r="238" spans="1:31" ht="12.75" hidden="1" customHeight="1" x14ac:dyDescent="0.2">
      <c r="A238" s="28">
        <f t="shared" si="2"/>
        <v>0</v>
      </c>
      <c r="B238" s="62"/>
      <c r="C238" s="30"/>
      <c r="D238" s="34"/>
      <c r="E238" s="30"/>
      <c r="F238" s="33" t="e">
        <f t="shared" si="3"/>
        <v>#NAME?</v>
      </c>
      <c r="G238" s="31" t="e">
        <f t="shared" si="4"/>
        <v>#NAME?</v>
      </c>
      <c r="H238" s="33" t="e">
        <f t="shared" si="5"/>
        <v>#NAME?</v>
      </c>
      <c r="I238" s="63" t="e">
        <f t="shared" si="6"/>
        <v>#NAME?</v>
      </c>
      <c r="J238" s="64" t="e">
        <f t="shared" si="7"/>
        <v>#NAME?</v>
      </c>
      <c r="K238" s="33" t="e">
        <f>IF(SUM(DSKH!$F238:$I238)&gt;0,"PS","-")</f>
        <v>#NAME?</v>
      </c>
      <c r="L238" s="33" t="e">
        <f t="shared" si="8"/>
        <v>#NAME?</v>
      </c>
      <c r="M238" s="33" t="e">
        <f t="shared" si="9"/>
        <v>#NAME?</v>
      </c>
      <c r="N238" s="33" t="e">
        <f t="shared" si="10"/>
        <v>#NAME?</v>
      </c>
      <c r="O238" s="33" t="e">
        <f t="shared" si="11"/>
        <v>#NAME?</v>
      </c>
      <c r="P238" s="33" t="e">
        <f t="shared" si="12"/>
        <v>#NAME?</v>
      </c>
      <c r="Q238" s="33" t="e">
        <f t="shared" si="13"/>
        <v>#NAME?</v>
      </c>
      <c r="R238" s="33" t="e">
        <f t="shared" si="14"/>
        <v>#NAME?</v>
      </c>
      <c r="S238" s="33"/>
      <c r="T238" s="33"/>
      <c r="U238" s="33"/>
      <c r="V238" s="33"/>
      <c r="W238" s="33"/>
      <c r="X238" s="33"/>
      <c r="Y238" s="33"/>
      <c r="Z238" s="33"/>
      <c r="AA238" s="33"/>
      <c r="AB238" s="33"/>
      <c r="AC238" s="33"/>
      <c r="AD238" s="65"/>
      <c r="AE238" s="10"/>
    </row>
    <row r="239" spans="1:31" ht="12.75" hidden="1" customHeight="1" x14ac:dyDescent="0.2">
      <c r="A239" s="28">
        <f t="shared" si="2"/>
        <v>0</v>
      </c>
      <c r="B239" s="62"/>
      <c r="C239" s="30"/>
      <c r="D239" s="34"/>
      <c r="E239" s="30"/>
      <c r="F239" s="33" t="e">
        <f t="shared" si="3"/>
        <v>#NAME?</v>
      </c>
      <c r="G239" s="31" t="e">
        <f t="shared" si="4"/>
        <v>#NAME?</v>
      </c>
      <c r="H239" s="33" t="e">
        <f t="shared" si="5"/>
        <v>#NAME?</v>
      </c>
      <c r="I239" s="63" t="e">
        <f t="shared" si="6"/>
        <v>#NAME?</v>
      </c>
      <c r="J239" s="64" t="e">
        <f t="shared" si="7"/>
        <v>#NAME?</v>
      </c>
      <c r="K239" s="33" t="e">
        <f>IF(SUM(DSKH!$F239:$I239)&gt;0,"PS","-")</f>
        <v>#NAME?</v>
      </c>
      <c r="L239" s="33" t="e">
        <f t="shared" si="8"/>
        <v>#NAME?</v>
      </c>
      <c r="M239" s="33" t="e">
        <f t="shared" si="9"/>
        <v>#NAME?</v>
      </c>
      <c r="N239" s="33" t="e">
        <f t="shared" si="10"/>
        <v>#NAME?</v>
      </c>
      <c r="O239" s="33" t="e">
        <f t="shared" si="11"/>
        <v>#NAME?</v>
      </c>
      <c r="P239" s="33" t="e">
        <f t="shared" si="12"/>
        <v>#NAME?</v>
      </c>
      <c r="Q239" s="33" t="e">
        <f t="shared" si="13"/>
        <v>#NAME?</v>
      </c>
      <c r="R239" s="33" t="e">
        <f t="shared" si="14"/>
        <v>#NAME?</v>
      </c>
      <c r="S239" s="33"/>
      <c r="T239" s="33"/>
      <c r="U239" s="33"/>
      <c r="V239" s="33"/>
      <c r="W239" s="33"/>
      <c r="X239" s="33"/>
      <c r="Y239" s="33"/>
      <c r="Z239" s="33"/>
      <c r="AA239" s="33"/>
      <c r="AB239" s="33"/>
      <c r="AC239" s="33"/>
      <c r="AD239" s="65"/>
      <c r="AE239" s="10"/>
    </row>
    <row r="240" spans="1:31" ht="12.75" hidden="1" customHeight="1" x14ac:dyDescent="0.2">
      <c r="A240" s="28">
        <f t="shared" si="2"/>
        <v>0</v>
      </c>
      <c r="B240" s="62"/>
      <c r="C240" s="30"/>
      <c r="D240" s="34"/>
      <c r="E240" s="30"/>
      <c r="F240" s="33" t="e">
        <f t="shared" si="3"/>
        <v>#NAME?</v>
      </c>
      <c r="G240" s="31" t="e">
        <f t="shared" si="4"/>
        <v>#NAME?</v>
      </c>
      <c r="H240" s="33" t="e">
        <f t="shared" si="5"/>
        <v>#NAME?</v>
      </c>
      <c r="I240" s="63" t="e">
        <f t="shared" si="6"/>
        <v>#NAME?</v>
      </c>
      <c r="J240" s="64" t="e">
        <f t="shared" si="7"/>
        <v>#NAME?</v>
      </c>
      <c r="K240" s="33" t="e">
        <f>IF(SUM(DSKH!$F240:$I240)&gt;0,"PS","-")</f>
        <v>#NAME?</v>
      </c>
      <c r="L240" s="33" t="e">
        <f t="shared" si="8"/>
        <v>#NAME?</v>
      </c>
      <c r="M240" s="33" t="e">
        <f t="shared" si="9"/>
        <v>#NAME?</v>
      </c>
      <c r="N240" s="33" t="e">
        <f t="shared" si="10"/>
        <v>#NAME?</v>
      </c>
      <c r="O240" s="33" t="e">
        <f t="shared" si="11"/>
        <v>#NAME?</v>
      </c>
      <c r="P240" s="33" t="e">
        <f t="shared" si="12"/>
        <v>#NAME?</v>
      </c>
      <c r="Q240" s="33" t="e">
        <f t="shared" si="13"/>
        <v>#NAME?</v>
      </c>
      <c r="R240" s="33" t="e">
        <f t="shared" si="14"/>
        <v>#NAME?</v>
      </c>
      <c r="S240" s="33"/>
      <c r="T240" s="33"/>
      <c r="U240" s="33"/>
      <c r="V240" s="33"/>
      <c r="W240" s="33"/>
      <c r="X240" s="33"/>
      <c r="Y240" s="33"/>
      <c r="Z240" s="33"/>
      <c r="AA240" s="33"/>
      <c r="AB240" s="33"/>
      <c r="AC240" s="33"/>
      <c r="AD240" s="65"/>
      <c r="AE240" s="10"/>
    </row>
    <row r="241" spans="1:31" ht="12.75" hidden="1" customHeight="1" x14ac:dyDescent="0.2">
      <c r="A241" s="28">
        <f t="shared" si="2"/>
        <v>0</v>
      </c>
      <c r="B241" s="62"/>
      <c r="C241" s="30"/>
      <c r="D241" s="34"/>
      <c r="E241" s="30"/>
      <c r="F241" s="33" t="e">
        <f t="shared" si="3"/>
        <v>#NAME?</v>
      </c>
      <c r="G241" s="31" t="e">
        <f t="shared" si="4"/>
        <v>#NAME?</v>
      </c>
      <c r="H241" s="33" t="e">
        <f t="shared" si="5"/>
        <v>#NAME?</v>
      </c>
      <c r="I241" s="63" t="e">
        <f t="shared" si="6"/>
        <v>#NAME?</v>
      </c>
      <c r="J241" s="64" t="e">
        <f t="shared" si="7"/>
        <v>#NAME?</v>
      </c>
      <c r="K241" s="33" t="e">
        <f>IF(SUM(DSKH!$F241:$I241)&gt;0,"PS","-")</f>
        <v>#NAME?</v>
      </c>
      <c r="L241" s="33" t="e">
        <f t="shared" si="8"/>
        <v>#NAME?</v>
      </c>
      <c r="M241" s="33" t="e">
        <f t="shared" si="9"/>
        <v>#NAME?</v>
      </c>
      <c r="N241" s="33" t="e">
        <f t="shared" si="10"/>
        <v>#NAME?</v>
      </c>
      <c r="O241" s="33" t="e">
        <f t="shared" si="11"/>
        <v>#NAME?</v>
      </c>
      <c r="P241" s="33" t="e">
        <f t="shared" si="12"/>
        <v>#NAME?</v>
      </c>
      <c r="Q241" s="33" t="e">
        <f t="shared" si="13"/>
        <v>#NAME?</v>
      </c>
      <c r="R241" s="33" t="e">
        <f t="shared" si="14"/>
        <v>#NAME?</v>
      </c>
      <c r="S241" s="33"/>
      <c r="T241" s="33"/>
      <c r="U241" s="33"/>
      <c r="V241" s="33"/>
      <c r="W241" s="33"/>
      <c r="X241" s="33"/>
      <c r="Y241" s="33"/>
      <c r="Z241" s="33"/>
      <c r="AA241" s="33"/>
      <c r="AB241" s="33"/>
      <c r="AC241" s="33"/>
      <c r="AD241" s="65"/>
      <c r="AE241" s="10"/>
    </row>
    <row r="242" spans="1:31" ht="12.75" hidden="1" customHeight="1" x14ac:dyDescent="0.2">
      <c r="A242" s="28">
        <f t="shared" si="2"/>
        <v>0</v>
      </c>
      <c r="B242" s="62"/>
      <c r="C242" s="30"/>
      <c r="D242" s="34"/>
      <c r="E242" s="30"/>
      <c r="F242" s="33" t="e">
        <f t="shared" si="3"/>
        <v>#NAME?</v>
      </c>
      <c r="G242" s="31" t="e">
        <f t="shared" si="4"/>
        <v>#NAME?</v>
      </c>
      <c r="H242" s="33" t="e">
        <f t="shared" si="5"/>
        <v>#NAME?</v>
      </c>
      <c r="I242" s="63" t="e">
        <f t="shared" si="6"/>
        <v>#NAME?</v>
      </c>
      <c r="J242" s="64" t="e">
        <f t="shared" si="7"/>
        <v>#NAME?</v>
      </c>
      <c r="K242" s="33" t="e">
        <f>IF(SUM(DSKH!$F242:$I242)&gt;0,"PS","-")</f>
        <v>#NAME?</v>
      </c>
      <c r="L242" s="33" t="e">
        <f t="shared" si="8"/>
        <v>#NAME?</v>
      </c>
      <c r="M242" s="33" t="e">
        <f t="shared" si="9"/>
        <v>#NAME?</v>
      </c>
      <c r="N242" s="33" t="e">
        <f t="shared" si="10"/>
        <v>#NAME?</v>
      </c>
      <c r="O242" s="33" t="e">
        <f t="shared" si="11"/>
        <v>#NAME?</v>
      </c>
      <c r="P242" s="33" t="e">
        <f t="shared" si="12"/>
        <v>#NAME?</v>
      </c>
      <c r="Q242" s="33" t="e">
        <f t="shared" si="13"/>
        <v>#NAME?</v>
      </c>
      <c r="R242" s="33" t="e">
        <f t="shared" si="14"/>
        <v>#NAME?</v>
      </c>
      <c r="S242" s="33"/>
      <c r="T242" s="33"/>
      <c r="U242" s="33"/>
      <c r="V242" s="33"/>
      <c r="W242" s="33"/>
      <c r="X242" s="33"/>
      <c r="Y242" s="33"/>
      <c r="Z242" s="33"/>
      <c r="AA242" s="33"/>
      <c r="AB242" s="33"/>
      <c r="AC242" s="33"/>
      <c r="AD242" s="65"/>
      <c r="AE242" s="10"/>
    </row>
    <row r="243" spans="1:31" ht="12.75" hidden="1" customHeight="1" x14ac:dyDescent="0.2">
      <c r="A243" s="28">
        <f t="shared" si="2"/>
        <v>0</v>
      </c>
      <c r="B243" s="62"/>
      <c r="C243" s="30"/>
      <c r="D243" s="34"/>
      <c r="E243" s="30"/>
      <c r="F243" s="33" t="e">
        <f t="shared" si="3"/>
        <v>#NAME?</v>
      </c>
      <c r="G243" s="31" t="e">
        <f t="shared" si="4"/>
        <v>#NAME?</v>
      </c>
      <c r="H243" s="33" t="e">
        <f t="shared" si="5"/>
        <v>#NAME?</v>
      </c>
      <c r="I243" s="63" t="e">
        <f t="shared" si="6"/>
        <v>#NAME?</v>
      </c>
      <c r="J243" s="64" t="e">
        <f t="shared" si="7"/>
        <v>#NAME?</v>
      </c>
      <c r="K243" s="33" t="e">
        <f>IF(SUM(DSKH!$F243:$I243)&gt;0,"PS","-")</f>
        <v>#NAME?</v>
      </c>
      <c r="L243" s="33" t="e">
        <f t="shared" si="8"/>
        <v>#NAME?</v>
      </c>
      <c r="M243" s="33" t="e">
        <f t="shared" si="9"/>
        <v>#NAME?</v>
      </c>
      <c r="N243" s="33" t="e">
        <f t="shared" si="10"/>
        <v>#NAME?</v>
      </c>
      <c r="O243" s="33" t="e">
        <f t="shared" si="11"/>
        <v>#NAME?</v>
      </c>
      <c r="P243" s="33" t="e">
        <f t="shared" si="12"/>
        <v>#NAME?</v>
      </c>
      <c r="Q243" s="33" t="e">
        <f t="shared" si="13"/>
        <v>#NAME?</v>
      </c>
      <c r="R243" s="33" t="e">
        <f t="shared" si="14"/>
        <v>#NAME?</v>
      </c>
      <c r="S243" s="33"/>
      <c r="T243" s="33"/>
      <c r="U243" s="33"/>
      <c r="V243" s="33"/>
      <c r="W243" s="33"/>
      <c r="X243" s="33"/>
      <c r="Y243" s="33"/>
      <c r="Z243" s="33"/>
      <c r="AA243" s="33"/>
      <c r="AB243" s="33"/>
      <c r="AC243" s="33"/>
      <c r="AD243" s="65"/>
      <c r="AE243" s="10"/>
    </row>
    <row r="244" spans="1:31" ht="12.75" hidden="1" customHeight="1" x14ac:dyDescent="0.2">
      <c r="A244" s="28">
        <f t="shared" si="2"/>
        <v>0</v>
      </c>
      <c r="B244" s="62"/>
      <c r="C244" s="30"/>
      <c r="D244" s="34"/>
      <c r="E244" s="30"/>
      <c r="F244" s="33" t="e">
        <f t="shared" si="3"/>
        <v>#NAME?</v>
      </c>
      <c r="G244" s="31" t="e">
        <f t="shared" si="4"/>
        <v>#NAME?</v>
      </c>
      <c r="H244" s="33" t="e">
        <f t="shared" si="5"/>
        <v>#NAME?</v>
      </c>
      <c r="I244" s="63" t="e">
        <f t="shared" si="6"/>
        <v>#NAME?</v>
      </c>
      <c r="J244" s="64" t="e">
        <f t="shared" si="7"/>
        <v>#NAME?</v>
      </c>
      <c r="K244" s="33" t="e">
        <f>IF(SUM(DSKH!$F244:$I244)&gt;0,"PS","-")</f>
        <v>#NAME?</v>
      </c>
      <c r="L244" s="33" t="e">
        <f t="shared" si="8"/>
        <v>#NAME?</v>
      </c>
      <c r="M244" s="33" t="e">
        <f t="shared" si="9"/>
        <v>#NAME?</v>
      </c>
      <c r="N244" s="33" t="e">
        <f t="shared" si="10"/>
        <v>#NAME?</v>
      </c>
      <c r="O244" s="33" t="e">
        <f t="shared" si="11"/>
        <v>#NAME?</v>
      </c>
      <c r="P244" s="33" t="e">
        <f t="shared" si="12"/>
        <v>#NAME?</v>
      </c>
      <c r="Q244" s="33" t="e">
        <f t="shared" si="13"/>
        <v>#NAME?</v>
      </c>
      <c r="R244" s="33" t="e">
        <f t="shared" si="14"/>
        <v>#NAME?</v>
      </c>
      <c r="S244" s="33"/>
      <c r="T244" s="33"/>
      <c r="U244" s="33"/>
      <c r="V244" s="33"/>
      <c r="W244" s="33"/>
      <c r="X244" s="33"/>
      <c r="Y244" s="33"/>
      <c r="Z244" s="33"/>
      <c r="AA244" s="33"/>
      <c r="AB244" s="33"/>
      <c r="AC244" s="33"/>
      <c r="AD244" s="65"/>
      <c r="AE244" s="10"/>
    </row>
    <row r="245" spans="1:31" ht="12.75" hidden="1" customHeight="1" x14ac:dyDescent="0.2">
      <c r="A245" s="28">
        <f t="shared" si="2"/>
        <v>0</v>
      </c>
      <c r="B245" s="62"/>
      <c r="C245" s="30"/>
      <c r="D245" s="34"/>
      <c r="E245" s="30"/>
      <c r="F245" s="33" t="e">
        <f t="shared" si="3"/>
        <v>#NAME?</v>
      </c>
      <c r="G245" s="31" t="e">
        <f t="shared" si="4"/>
        <v>#NAME?</v>
      </c>
      <c r="H245" s="33" t="e">
        <f t="shared" si="5"/>
        <v>#NAME?</v>
      </c>
      <c r="I245" s="63" t="e">
        <f t="shared" si="6"/>
        <v>#NAME?</v>
      </c>
      <c r="J245" s="64" t="e">
        <f t="shared" si="7"/>
        <v>#NAME?</v>
      </c>
      <c r="K245" s="33" t="e">
        <f>IF(SUM(DSKH!$F245:$I245)&gt;0,"PS","-")</f>
        <v>#NAME?</v>
      </c>
      <c r="L245" s="33" t="e">
        <f t="shared" si="8"/>
        <v>#NAME?</v>
      </c>
      <c r="M245" s="33" t="e">
        <f t="shared" si="9"/>
        <v>#NAME?</v>
      </c>
      <c r="N245" s="33" t="e">
        <f t="shared" si="10"/>
        <v>#NAME?</v>
      </c>
      <c r="O245" s="33" t="e">
        <f t="shared" si="11"/>
        <v>#NAME?</v>
      </c>
      <c r="P245" s="33" t="e">
        <f t="shared" si="12"/>
        <v>#NAME?</v>
      </c>
      <c r="Q245" s="33" t="e">
        <f t="shared" si="13"/>
        <v>#NAME?</v>
      </c>
      <c r="R245" s="33" t="e">
        <f t="shared" si="14"/>
        <v>#NAME?</v>
      </c>
      <c r="S245" s="33"/>
      <c r="T245" s="33"/>
      <c r="U245" s="33"/>
      <c r="V245" s="33"/>
      <c r="W245" s="33"/>
      <c r="X245" s="33"/>
      <c r="Y245" s="33"/>
      <c r="Z245" s="33"/>
      <c r="AA245" s="33"/>
      <c r="AB245" s="33"/>
      <c r="AC245" s="33"/>
      <c r="AD245" s="65"/>
      <c r="AE245" s="10"/>
    </row>
    <row r="246" spans="1:31" ht="12.75" hidden="1" customHeight="1" x14ac:dyDescent="0.2">
      <c r="A246" s="28">
        <f t="shared" si="2"/>
        <v>0</v>
      </c>
      <c r="B246" s="62"/>
      <c r="C246" s="30"/>
      <c r="D246" s="34"/>
      <c r="E246" s="30"/>
      <c r="F246" s="33" t="e">
        <f t="shared" si="3"/>
        <v>#NAME?</v>
      </c>
      <c r="G246" s="31" t="e">
        <f t="shared" si="4"/>
        <v>#NAME?</v>
      </c>
      <c r="H246" s="33" t="e">
        <f t="shared" si="5"/>
        <v>#NAME?</v>
      </c>
      <c r="I246" s="63" t="e">
        <f t="shared" si="6"/>
        <v>#NAME?</v>
      </c>
      <c r="J246" s="64" t="e">
        <f t="shared" si="7"/>
        <v>#NAME?</v>
      </c>
      <c r="K246" s="33" t="e">
        <f>IF(SUM(DSKH!$F246:$I246)&gt;0,"PS","-")</f>
        <v>#NAME?</v>
      </c>
      <c r="L246" s="33" t="e">
        <f t="shared" si="8"/>
        <v>#NAME?</v>
      </c>
      <c r="M246" s="33" t="e">
        <f t="shared" si="9"/>
        <v>#NAME?</v>
      </c>
      <c r="N246" s="33" t="e">
        <f t="shared" si="10"/>
        <v>#NAME?</v>
      </c>
      <c r="O246" s="33" t="e">
        <f t="shared" si="11"/>
        <v>#NAME?</v>
      </c>
      <c r="P246" s="33" t="e">
        <f t="shared" si="12"/>
        <v>#NAME?</v>
      </c>
      <c r="Q246" s="33" t="e">
        <f t="shared" si="13"/>
        <v>#NAME?</v>
      </c>
      <c r="R246" s="33" t="e">
        <f t="shared" si="14"/>
        <v>#NAME?</v>
      </c>
      <c r="S246" s="33"/>
      <c r="T246" s="33"/>
      <c r="U246" s="33"/>
      <c r="V246" s="33"/>
      <c r="W246" s="33"/>
      <c r="X246" s="33"/>
      <c r="Y246" s="33"/>
      <c r="Z246" s="33"/>
      <c r="AA246" s="33"/>
      <c r="AB246" s="33"/>
      <c r="AC246" s="33"/>
      <c r="AD246" s="65"/>
      <c r="AE246" s="10"/>
    </row>
    <row r="247" spans="1:31" ht="12.75" hidden="1" customHeight="1" x14ac:dyDescent="0.2">
      <c r="A247" s="28">
        <f t="shared" si="2"/>
        <v>0</v>
      </c>
      <c r="B247" s="62"/>
      <c r="C247" s="30"/>
      <c r="D247" s="34"/>
      <c r="E247" s="30"/>
      <c r="F247" s="33" t="e">
        <f t="shared" si="3"/>
        <v>#NAME?</v>
      </c>
      <c r="G247" s="31" t="e">
        <f t="shared" si="4"/>
        <v>#NAME?</v>
      </c>
      <c r="H247" s="33" t="e">
        <f t="shared" si="5"/>
        <v>#NAME?</v>
      </c>
      <c r="I247" s="63" t="e">
        <f t="shared" si="6"/>
        <v>#NAME?</v>
      </c>
      <c r="J247" s="64" t="e">
        <f t="shared" si="7"/>
        <v>#NAME?</v>
      </c>
      <c r="K247" s="33" t="e">
        <f>IF(SUM(DSKH!$F247:$I247)&gt;0,"PS","-")</f>
        <v>#NAME?</v>
      </c>
      <c r="L247" s="33" t="e">
        <f t="shared" si="8"/>
        <v>#NAME?</v>
      </c>
      <c r="M247" s="33" t="e">
        <f t="shared" si="9"/>
        <v>#NAME?</v>
      </c>
      <c r="N247" s="33" t="e">
        <f t="shared" si="10"/>
        <v>#NAME?</v>
      </c>
      <c r="O247" s="33" t="e">
        <f t="shared" si="11"/>
        <v>#NAME?</v>
      </c>
      <c r="P247" s="33" t="e">
        <f t="shared" si="12"/>
        <v>#NAME?</v>
      </c>
      <c r="Q247" s="33" t="e">
        <f t="shared" si="13"/>
        <v>#NAME?</v>
      </c>
      <c r="R247" s="33" t="e">
        <f t="shared" si="14"/>
        <v>#NAME?</v>
      </c>
      <c r="S247" s="33"/>
      <c r="T247" s="33"/>
      <c r="U247" s="33"/>
      <c r="V247" s="33"/>
      <c r="W247" s="33"/>
      <c r="X247" s="33"/>
      <c r="Y247" s="33"/>
      <c r="Z247" s="33"/>
      <c r="AA247" s="33"/>
      <c r="AB247" s="33"/>
      <c r="AC247" s="33"/>
      <c r="AD247" s="65"/>
      <c r="AE247" s="10"/>
    </row>
    <row r="248" spans="1:31" ht="12.75" hidden="1" customHeight="1" x14ac:dyDescent="0.2">
      <c r="A248" s="28">
        <f t="shared" si="2"/>
        <v>0</v>
      </c>
      <c r="B248" s="62"/>
      <c r="C248" s="30"/>
      <c r="D248" s="34"/>
      <c r="E248" s="30"/>
      <c r="F248" s="33" t="e">
        <f t="shared" si="3"/>
        <v>#NAME?</v>
      </c>
      <c r="G248" s="31" t="e">
        <f t="shared" si="4"/>
        <v>#NAME?</v>
      </c>
      <c r="H248" s="33" t="e">
        <f t="shared" si="5"/>
        <v>#NAME?</v>
      </c>
      <c r="I248" s="63" t="e">
        <f t="shared" si="6"/>
        <v>#NAME?</v>
      </c>
      <c r="J248" s="64" t="e">
        <f t="shared" si="7"/>
        <v>#NAME?</v>
      </c>
      <c r="K248" s="33" t="e">
        <f>IF(SUM(DSKH!$F248:$I248)&gt;0,"PS","-")</f>
        <v>#NAME?</v>
      </c>
      <c r="L248" s="33" t="e">
        <f t="shared" si="8"/>
        <v>#NAME?</v>
      </c>
      <c r="M248" s="33" t="e">
        <f t="shared" si="9"/>
        <v>#NAME?</v>
      </c>
      <c r="N248" s="33" t="e">
        <f t="shared" si="10"/>
        <v>#NAME?</v>
      </c>
      <c r="O248" s="33" t="e">
        <f t="shared" si="11"/>
        <v>#NAME?</v>
      </c>
      <c r="P248" s="33" t="e">
        <f t="shared" si="12"/>
        <v>#NAME?</v>
      </c>
      <c r="Q248" s="33" t="e">
        <f t="shared" si="13"/>
        <v>#NAME?</v>
      </c>
      <c r="R248" s="33" t="e">
        <f t="shared" si="14"/>
        <v>#NAME?</v>
      </c>
      <c r="S248" s="33"/>
      <c r="T248" s="33"/>
      <c r="U248" s="33"/>
      <c r="V248" s="33"/>
      <c r="W248" s="33"/>
      <c r="X248" s="33"/>
      <c r="Y248" s="33"/>
      <c r="Z248" s="33"/>
      <c r="AA248" s="33"/>
      <c r="AB248" s="33"/>
      <c r="AC248" s="33"/>
      <c r="AD248" s="65"/>
      <c r="AE248" s="10"/>
    </row>
    <row r="249" spans="1:31" ht="12.75" hidden="1" customHeight="1" x14ac:dyDescent="0.2">
      <c r="A249" s="28">
        <f t="shared" si="2"/>
        <v>0</v>
      </c>
      <c r="B249" s="62"/>
      <c r="C249" s="30"/>
      <c r="D249" s="34"/>
      <c r="E249" s="30"/>
      <c r="F249" s="33" t="e">
        <f t="shared" si="3"/>
        <v>#NAME?</v>
      </c>
      <c r="G249" s="31" t="e">
        <f t="shared" si="4"/>
        <v>#NAME?</v>
      </c>
      <c r="H249" s="33" t="e">
        <f t="shared" si="5"/>
        <v>#NAME?</v>
      </c>
      <c r="I249" s="63" t="e">
        <f t="shared" si="6"/>
        <v>#NAME?</v>
      </c>
      <c r="J249" s="64" t="e">
        <f t="shared" si="7"/>
        <v>#NAME?</v>
      </c>
      <c r="K249" s="33" t="e">
        <f>IF(SUM(DSKH!$F249:$I249)&gt;0,"PS","-")</f>
        <v>#NAME?</v>
      </c>
      <c r="L249" s="33" t="e">
        <f t="shared" si="8"/>
        <v>#NAME?</v>
      </c>
      <c r="M249" s="33" t="e">
        <f t="shared" si="9"/>
        <v>#NAME?</v>
      </c>
      <c r="N249" s="33" t="e">
        <f t="shared" si="10"/>
        <v>#NAME?</v>
      </c>
      <c r="O249" s="33" t="e">
        <f t="shared" si="11"/>
        <v>#NAME?</v>
      </c>
      <c r="P249" s="33" t="e">
        <f t="shared" si="12"/>
        <v>#NAME?</v>
      </c>
      <c r="Q249" s="33" t="e">
        <f t="shared" si="13"/>
        <v>#NAME?</v>
      </c>
      <c r="R249" s="33" t="e">
        <f t="shared" si="14"/>
        <v>#NAME?</v>
      </c>
      <c r="S249" s="33"/>
      <c r="T249" s="33"/>
      <c r="U249" s="33"/>
      <c r="V249" s="33"/>
      <c r="W249" s="33"/>
      <c r="X249" s="33"/>
      <c r="Y249" s="33"/>
      <c r="Z249" s="33"/>
      <c r="AA249" s="33"/>
      <c r="AB249" s="33"/>
      <c r="AC249" s="33"/>
      <c r="AD249" s="65"/>
      <c r="AE249" s="10"/>
    </row>
    <row r="250" spans="1:31" ht="12.75" hidden="1" customHeight="1" x14ac:dyDescent="0.2">
      <c r="A250" s="28">
        <f t="shared" si="2"/>
        <v>0</v>
      </c>
      <c r="B250" s="62"/>
      <c r="C250" s="30"/>
      <c r="D250" s="34"/>
      <c r="E250" s="30"/>
      <c r="F250" s="33" t="e">
        <f t="shared" si="3"/>
        <v>#NAME?</v>
      </c>
      <c r="G250" s="31" t="e">
        <f t="shared" si="4"/>
        <v>#NAME?</v>
      </c>
      <c r="H250" s="33" t="e">
        <f t="shared" si="5"/>
        <v>#NAME?</v>
      </c>
      <c r="I250" s="63" t="e">
        <f t="shared" si="6"/>
        <v>#NAME?</v>
      </c>
      <c r="J250" s="64" t="e">
        <f t="shared" si="7"/>
        <v>#NAME?</v>
      </c>
      <c r="K250" s="33" t="e">
        <f>IF(SUM(DSKH!$F250:$I250)&gt;0,"PS","-")</f>
        <v>#NAME?</v>
      </c>
      <c r="L250" s="33" t="e">
        <f t="shared" si="8"/>
        <v>#NAME?</v>
      </c>
      <c r="M250" s="33" t="e">
        <f t="shared" si="9"/>
        <v>#NAME?</v>
      </c>
      <c r="N250" s="33" t="e">
        <f t="shared" si="10"/>
        <v>#NAME?</v>
      </c>
      <c r="O250" s="33" t="e">
        <f t="shared" si="11"/>
        <v>#NAME?</v>
      </c>
      <c r="P250" s="33" t="e">
        <f t="shared" si="12"/>
        <v>#NAME?</v>
      </c>
      <c r="Q250" s="33" t="e">
        <f t="shared" si="13"/>
        <v>#NAME?</v>
      </c>
      <c r="R250" s="33" t="e">
        <f t="shared" si="14"/>
        <v>#NAME?</v>
      </c>
      <c r="S250" s="33"/>
      <c r="T250" s="33"/>
      <c r="U250" s="33"/>
      <c r="V250" s="33"/>
      <c r="W250" s="33"/>
      <c r="X250" s="33"/>
      <c r="Y250" s="33"/>
      <c r="Z250" s="33"/>
      <c r="AA250" s="33"/>
      <c r="AB250" s="33"/>
      <c r="AC250" s="33"/>
      <c r="AD250" s="65"/>
      <c r="AE250" s="10"/>
    </row>
    <row r="251" spans="1:31" ht="12.75" hidden="1" customHeight="1" x14ac:dyDescent="0.2">
      <c r="A251" s="28">
        <f t="shared" si="2"/>
        <v>0</v>
      </c>
      <c r="B251" s="62"/>
      <c r="C251" s="30"/>
      <c r="D251" s="34"/>
      <c r="E251" s="30"/>
      <c r="F251" s="33" t="e">
        <f t="shared" si="3"/>
        <v>#NAME?</v>
      </c>
      <c r="G251" s="31" t="e">
        <f t="shared" si="4"/>
        <v>#NAME?</v>
      </c>
      <c r="H251" s="33" t="e">
        <f t="shared" si="5"/>
        <v>#NAME?</v>
      </c>
      <c r="I251" s="63" t="e">
        <f t="shared" si="6"/>
        <v>#NAME?</v>
      </c>
      <c r="J251" s="64" t="e">
        <f t="shared" si="7"/>
        <v>#NAME?</v>
      </c>
      <c r="K251" s="33" t="e">
        <f>IF(SUM(DSKH!$F251:$I251)&gt;0,"PS","-")</f>
        <v>#NAME?</v>
      </c>
      <c r="L251" s="33" t="e">
        <f t="shared" si="8"/>
        <v>#NAME?</v>
      </c>
      <c r="M251" s="33" t="e">
        <f t="shared" si="9"/>
        <v>#NAME?</v>
      </c>
      <c r="N251" s="33" t="e">
        <f t="shared" si="10"/>
        <v>#NAME?</v>
      </c>
      <c r="O251" s="33" t="e">
        <f t="shared" si="11"/>
        <v>#NAME?</v>
      </c>
      <c r="P251" s="33" t="e">
        <f t="shared" si="12"/>
        <v>#NAME?</v>
      </c>
      <c r="Q251" s="33" t="e">
        <f t="shared" si="13"/>
        <v>#NAME?</v>
      </c>
      <c r="R251" s="33" t="e">
        <f t="shared" si="14"/>
        <v>#NAME?</v>
      </c>
      <c r="S251" s="33"/>
      <c r="T251" s="33"/>
      <c r="U251" s="33"/>
      <c r="V251" s="33"/>
      <c r="W251" s="33"/>
      <c r="X251" s="33"/>
      <c r="Y251" s="33"/>
      <c r="Z251" s="33"/>
      <c r="AA251" s="33"/>
      <c r="AB251" s="33"/>
      <c r="AC251" s="33"/>
      <c r="AD251" s="65"/>
      <c r="AE251" s="10"/>
    </row>
    <row r="252" spans="1:31" ht="12.75" hidden="1" customHeight="1" x14ac:dyDescent="0.2">
      <c r="A252" s="28">
        <f t="shared" si="2"/>
        <v>0</v>
      </c>
      <c r="B252" s="62"/>
      <c r="C252" s="30"/>
      <c r="D252" s="34"/>
      <c r="E252" s="30"/>
      <c r="F252" s="33" t="e">
        <f t="shared" si="3"/>
        <v>#NAME?</v>
      </c>
      <c r="G252" s="31" t="e">
        <f t="shared" si="4"/>
        <v>#NAME?</v>
      </c>
      <c r="H252" s="33" t="e">
        <f t="shared" si="5"/>
        <v>#NAME?</v>
      </c>
      <c r="I252" s="63" t="e">
        <f t="shared" si="6"/>
        <v>#NAME?</v>
      </c>
      <c r="J252" s="64" t="e">
        <f t="shared" si="7"/>
        <v>#NAME?</v>
      </c>
      <c r="K252" s="33" t="e">
        <f>IF(SUM(DSKH!$F252:$I252)&gt;0,"PS","-")</f>
        <v>#NAME?</v>
      </c>
      <c r="L252" s="33" t="e">
        <f t="shared" si="8"/>
        <v>#NAME?</v>
      </c>
      <c r="M252" s="33" t="e">
        <f t="shared" si="9"/>
        <v>#NAME?</v>
      </c>
      <c r="N252" s="33" t="e">
        <f t="shared" si="10"/>
        <v>#NAME?</v>
      </c>
      <c r="O252" s="33" t="e">
        <f t="shared" si="11"/>
        <v>#NAME?</v>
      </c>
      <c r="P252" s="33" t="e">
        <f t="shared" si="12"/>
        <v>#NAME?</v>
      </c>
      <c r="Q252" s="33" t="e">
        <f t="shared" si="13"/>
        <v>#NAME?</v>
      </c>
      <c r="R252" s="33" t="e">
        <f t="shared" si="14"/>
        <v>#NAME?</v>
      </c>
      <c r="S252" s="33"/>
      <c r="T252" s="33"/>
      <c r="U252" s="33"/>
      <c r="V252" s="33"/>
      <c r="W252" s="33"/>
      <c r="X252" s="33"/>
      <c r="Y252" s="33"/>
      <c r="Z252" s="33"/>
      <c r="AA252" s="33"/>
      <c r="AB252" s="33"/>
      <c r="AC252" s="33"/>
      <c r="AD252" s="65"/>
      <c r="AE252" s="10"/>
    </row>
    <row r="253" spans="1:31" ht="12.75" hidden="1" customHeight="1" x14ac:dyDescent="0.2">
      <c r="A253" s="28">
        <f t="shared" si="2"/>
        <v>0</v>
      </c>
      <c r="B253" s="62"/>
      <c r="C253" s="30"/>
      <c r="D253" s="34"/>
      <c r="E253" s="30"/>
      <c r="F253" s="33" t="e">
        <f t="shared" si="3"/>
        <v>#NAME?</v>
      </c>
      <c r="G253" s="31" t="e">
        <f t="shared" si="4"/>
        <v>#NAME?</v>
      </c>
      <c r="H253" s="33" t="e">
        <f t="shared" si="5"/>
        <v>#NAME?</v>
      </c>
      <c r="I253" s="63" t="e">
        <f t="shared" si="6"/>
        <v>#NAME?</v>
      </c>
      <c r="J253" s="64" t="e">
        <f t="shared" si="7"/>
        <v>#NAME?</v>
      </c>
      <c r="K253" s="33" t="e">
        <f>IF(SUM(DSKH!$F253:$I253)&gt;0,"PS","-")</f>
        <v>#NAME?</v>
      </c>
      <c r="L253" s="33" t="e">
        <f t="shared" si="8"/>
        <v>#NAME?</v>
      </c>
      <c r="M253" s="33" t="e">
        <f t="shared" si="9"/>
        <v>#NAME?</v>
      </c>
      <c r="N253" s="33" t="e">
        <f t="shared" si="10"/>
        <v>#NAME?</v>
      </c>
      <c r="O253" s="33" t="e">
        <f t="shared" si="11"/>
        <v>#NAME?</v>
      </c>
      <c r="P253" s="33" t="e">
        <f t="shared" si="12"/>
        <v>#NAME?</v>
      </c>
      <c r="Q253" s="33" t="e">
        <f t="shared" si="13"/>
        <v>#NAME?</v>
      </c>
      <c r="R253" s="33" t="e">
        <f t="shared" si="14"/>
        <v>#NAME?</v>
      </c>
      <c r="S253" s="33"/>
      <c r="T253" s="33"/>
      <c r="U253" s="33"/>
      <c r="V253" s="33"/>
      <c r="W253" s="33"/>
      <c r="X253" s="33"/>
      <c r="Y253" s="33"/>
      <c r="Z253" s="33"/>
      <c r="AA253" s="33"/>
      <c r="AB253" s="33"/>
      <c r="AC253" s="33"/>
      <c r="AD253" s="65"/>
      <c r="AE253" s="10"/>
    </row>
    <row r="254" spans="1:31" ht="12.75" hidden="1" customHeight="1" x14ac:dyDescent="0.2">
      <c r="A254" s="28">
        <f t="shared" si="2"/>
        <v>0</v>
      </c>
      <c r="B254" s="62"/>
      <c r="C254" s="30"/>
      <c r="D254" s="34"/>
      <c r="E254" s="30"/>
      <c r="F254" s="33" t="e">
        <f t="shared" si="3"/>
        <v>#NAME?</v>
      </c>
      <c r="G254" s="31" t="e">
        <f t="shared" si="4"/>
        <v>#NAME?</v>
      </c>
      <c r="H254" s="33" t="e">
        <f t="shared" si="5"/>
        <v>#NAME?</v>
      </c>
      <c r="I254" s="63" t="e">
        <f t="shared" si="6"/>
        <v>#NAME?</v>
      </c>
      <c r="J254" s="64" t="e">
        <f t="shared" si="7"/>
        <v>#NAME?</v>
      </c>
      <c r="K254" s="33" t="e">
        <f>IF(SUM(DSKH!$F254:$I254)&gt;0,"PS","-")</f>
        <v>#NAME?</v>
      </c>
      <c r="L254" s="33" t="e">
        <f t="shared" si="8"/>
        <v>#NAME?</v>
      </c>
      <c r="M254" s="33" t="e">
        <f t="shared" si="9"/>
        <v>#NAME?</v>
      </c>
      <c r="N254" s="33" t="e">
        <f t="shared" si="10"/>
        <v>#NAME?</v>
      </c>
      <c r="O254" s="33" t="e">
        <f t="shared" si="11"/>
        <v>#NAME?</v>
      </c>
      <c r="P254" s="33" t="e">
        <f t="shared" si="12"/>
        <v>#NAME?</v>
      </c>
      <c r="Q254" s="33" t="e">
        <f t="shared" si="13"/>
        <v>#NAME?</v>
      </c>
      <c r="R254" s="33" t="e">
        <f t="shared" si="14"/>
        <v>#NAME?</v>
      </c>
      <c r="S254" s="33"/>
      <c r="T254" s="33"/>
      <c r="U254" s="33"/>
      <c r="V254" s="33"/>
      <c r="W254" s="33"/>
      <c r="X254" s="33"/>
      <c r="Y254" s="33"/>
      <c r="Z254" s="33"/>
      <c r="AA254" s="33"/>
      <c r="AB254" s="33"/>
      <c r="AC254" s="33"/>
      <c r="AD254" s="65"/>
      <c r="AE254" s="10"/>
    </row>
    <row r="255" spans="1:31" ht="12.75" hidden="1" customHeight="1" x14ac:dyDescent="0.2">
      <c r="A255" s="28">
        <f t="shared" si="2"/>
        <v>0</v>
      </c>
      <c r="B255" s="62"/>
      <c r="C255" s="30"/>
      <c r="D255" s="34"/>
      <c r="E255" s="30"/>
      <c r="F255" s="33" t="e">
        <f t="shared" si="3"/>
        <v>#NAME?</v>
      </c>
      <c r="G255" s="31" t="e">
        <f t="shared" si="4"/>
        <v>#NAME?</v>
      </c>
      <c r="H255" s="33" t="e">
        <f t="shared" si="5"/>
        <v>#NAME?</v>
      </c>
      <c r="I255" s="63" t="e">
        <f t="shared" si="6"/>
        <v>#NAME?</v>
      </c>
      <c r="J255" s="64" t="e">
        <f t="shared" si="7"/>
        <v>#NAME?</v>
      </c>
      <c r="K255" s="33" t="e">
        <f>IF(SUM(DSKH!$F255:$I255)&gt;0,"PS","-")</f>
        <v>#NAME?</v>
      </c>
      <c r="L255" s="33" t="e">
        <f t="shared" si="8"/>
        <v>#NAME?</v>
      </c>
      <c r="M255" s="33" t="e">
        <f t="shared" si="9"/>
        <v>#NAME?</v>
      </c>
      <c r="N255" s="33" t="e">
        <f t="shared" si="10"/>
        <v>#NAME?</v>
      </c>
      <c r="O255" s="33" t="e">
        <f t="shared" si="11"/>
        <v>#NAME?</v>
      </c>
      <c r="P255" s="33" t="e">
        <f t="shared" si="12"/>
        <v>#NAME?</v>
      </c>
      <c r="Q255" s="33" t="e">
        <f t="shared" si="13"/>
        <v>#NAME?</v>
      </c>
      <c r="R255" s="33" t="e">
        <f t="shared" si="14"/>
        <v>#NAME?</v>
      </c>
      <c r="S255" s="33"/>
      <c r="T255" s="33"/>
      <c r="U255" s="33"/>
      <c r="V255" s="33"/>
      <c r="W255" s="33"/>
      <c r="X255" s="33"/>
      <c r="Y255" s="33"/>
      <c r="Z255" s="33"/>
      <c r="AA255" s="33"/>
      <c r="AB255" s="33"/>
      <c r="AC255" s="33"/>
      <c r="AD255" s="65"/>
      <c r="AE255" s="10"/>
    </row>
    <row r="256" spans="1:31" ht="12.75" hidden="1" customHeight="1" x14ac:dyDescent="0.2">
      <c r="A256" s="28">
        <f t="shared" si="2"/>
        <v>0</v>
      </c>
      <c r="B256" s="62"/>
      <c r="C256" s="30"/>
      <c r="D256" s="34"/>
      <c r="E256" s="30"/>
      <c r="F256" s="33" t="e">
        <f t="shared" si="3"/>
        <v>#NAME?</v>
      </c>
      <c r="G256" s="31" t="e">
        <f t="shared" si="4"/>
        <v>#NAME?</v>
      </c>
      <c r="H256" s="33" t="e">
        <f t="shared" si="5"/>
        <v>#NAME?</v>
      </c>
      <c r="I256" s="63" t="e">
        <f t="shared" si="6"/>
        <v>#NAME?</v>
      </c>
      <c r="J256" s="64" t="e">
        <f t="shared" si="7"/>
        <v>#NAME?</v>
      </c>
      <c r="K256" s="33" t="e">
        <f>IF(SUM(DSKH!$F256:$I256)&gt;0,"PS","-")</f>
        <v>#NAME?</v>
      </c>
      <c r="L256" s="33" t="e">
        <f t="shared" si="8"/>
        <v>#NAME?</v>
      </c>
      <c r="M256" s="33" t="e">
        <f t="shared" si="9"/>
        <v>#NAME?</v>
      </c>
      <c r="N256" s="33" t="e">
        <f t="shared" si="10"/>
        <v>#NAME?</v>
      </c>
      <c r="O256" s="33" t="e">
        <f t="shared" si="11"/>
        <v>#NAME?</v>
      </c>
      <c r="P256" s="33" t="e">
        <f t="shared" si="12"/>
        <v>#NAME?</v>
      </c>
      <c r="Q256" s="33" t="e">
        <f t="shared" si="13"/>
        <v>#NAME?</v>
      </c>
      <c r="R256" s="33" t="e">
        <f t="shared" si="14"/>
        <v>#NAME?</v>
      </c>
      <c r="S256" s="33"/>
      <c r="T256" s="33"/>
      <c r="U256" s="33"/>
      <c r="V256" s="33"/>
      <c r="W256" s="33"/>
      <c r="X256" s="33"/>
      <c r="Y256" s="33"/>
      <c r="Z256" s="33"/>
      <c r="AA256" s="33"/>
      <c r="AB256" s="33"/>
      <c r="AC256" s="33"/>
      <c r="AD256" s="65"/>
      <c r="AE256" s="10"/>
    </row>
    <row r="257" spans="1:31" ht="12.75" hidden="1" customHeight="1" x14ac:dyDescent="0.2">
      <c r="A257" s="28">
        <f t="shared" si="2"/>
        <v>0</v>
      </c>
      <c r="B257" s="62"/>
      <c r="C257" s="30"/>
      <c r="D257" s="34"/>
      <c r="E257" s="30"/>
      <c r="F257" s="33" t="e">
        <f t="shared" si="3"/>
        <v>#NAME?</v>
      </c>
      <c r="G257" s="31" t="e">
        <f t="shared" si="4"/>
        <v>#NAME?</v>
      </c>
      <c r="H257" s="33" t="e">
        <f t="shared" si="5"/>
        <v>#NAME?</v>
      </c>
      <c r="I257" s="63" t="e">
        <f t="shared" si="6"/>
        <v>#NAME?</v>
      </c>
      <c r="J257" s="64" t="e">
        <f t="shared" si="7"/>
        <v>#NAME?</v>
      </c>
      <c r="K257" s="33" t="e">
        <f>IF(SUM(DSKH!$F257:$I257)&gt;0,"PS","-")</f>
        <v>#NAME?</v>
      </c>
      <c r="L257" s="33" t="e">
        <f t="shared" si="8"/>
        <v>#NAME?</v>
      </c>
      <c r="M257" s="33" t="e">
        <f t="shared" si="9"/>
        <v>#NAME?</v>
      </c>
      <c r="N257" s="33" t="e">
        <f t="shared" si="10"/>
        <v>#NAME?</v>
      </c>
      <c r="O257" s="33" t="e">
        <f t="shared" si="11"/>
        <v>#NAME?</v>
      </c>
      <c r="P257" s="33" t="e">
        <f t="shared" si="12"/>
        <v>#NAME?</v>
      </c>
      <c r="Q257" s="33" t="e">
        <f t="shared" si="13"/>
        <v>#NAME?</v>
      </c>
      <c r="R257" s="33" t="e">
        <f t="shared" si="14"/>
        <v>#NAME?</v>
      </c>
      <c r="S257" s="33"/>
      <c r="T257" s="33"/>
      <c r="U257" s="33"/>
      <c r="V257" s="33"/>
      <c r="W257" s="33"/>
      <c r="X257" s="33"/>
      <c r="Y257" s="33"/>
      <c r="Z257" s="33"/>
      <c r="AA257" s="33"/>
      <c r="AB257" s="33"/>
      <c r="AC257" s="33"/>
      <c r="AD257" s="65"/>
      <c r="AE257" s="10"/>
    </row>
    <row r="258" spans="1:31" ht="12.75" hidden="1" customHeight="1" x14ac:dyDescent="0.2">
      <c r="A258" s="28">
        <f t="shared" si="2"/>
        <v>0</v>
      </c>
      <c r="B258" s="62"/>
      <c r="C258" s="30"/>
      <c r="D258" s="34"/>
      <c r="E258" s="30"/>
      <c r="F258" s="33" t="e">
        <f t="shared" si="3"/>
        <v>#NAME?</v>
      </c>
      <c r="G258" s="31" t="e">
        <f t="shared" si="4"/>
        <v>#NAME?</v>
      </c>
      <c r="H258" s="33" t="e">
        <f t="shared" si="5"/>
        <v>#NAME?</v>
      </c>
      <c r="I258" s="63" t="e">
        <f t="shared" si="6"/>
        <v>#NAME?</v>
      </c>
      <c r="J258" s="64" t="e">
        <f t="shared" si="7"/>
        <v>#NAME?</v>
      </c>
      <c r="K258" s="33" t="e">
        <f>IF(SUM(DSKH!$F258:$I258)&gt;0,"PS","-")</f>
        <v>#NAME?</v>
      </c>
      <c r="L258" s="33" t="e">
        <f t="shared" si="8"/>
        <v>#NAME?</v>
      </c>
      <c r="M258" s="33" t="e">
        <f t="shared" si="9"/>
        <v>#NAME?</v>
      </c>
      <c r="N258" s="33" t="e">
        <f t="shared" si="10"/>
        <v>#NAME?</v>
      </c>
      <c r="O258" s="33" t="e">
        <f t="shared" si="11"/>
        <v>#NAME?</v>
      </c>
      <c r="P258" s="33" t="e">
        <f t="shared" si="12"/>
        <v>#NAME?</v>
      </c>
      <c r="Q258" s="33" t="e">
        <f t="shared" si="13"/>
        <v>#NAME?</v>
      </c>
      <c r="R258" s="33" t="e">
        <f t="shared" si="14"/>
        <v>#NAME?</v>
      </c>
      <c r="S258" s="33"/>
      <c r="T258" s="33"/>
      <c r="U258" s="33"/>
      <c r="V258" s="33"/>
      <c r="W258" s="33"/>
      <c r="X258" s="33"/>
      <c r="Y258" s="33"/>
      <c r="Z258" s="33"/>
      <c r="AA258" s="33"/>
      <c r="AB258" s="33"/>
      <c r="AC258" s="33"/>
      <c r="AD258" s="65"/>
      <c r="AE258" s="10"/>
    </row>
    <row r="259" spans="1:31" ht="12.75" hidden="1" customHeight="1" x14ac:dyDescent="0.2">
      <c r="A259" s="28">
        <f t="shared" si="2"/>
        <v>0</v>
      </c>
      <c r="B259" s="62"/>
      <c r="C259" s="30"/>
      <c r="D259" s="34"/>
      <c r="E259" s="30"/>
      <c r="F259" s="33" t="e">
        <f t="shared" si="3"/>
        <v>#NAME?</v>
      </c>
      <c r="G259" s="31" t="e">
        <f t="shared" si="4"/>
        <v>#NAME?</v>
      </c>
      <c r="H259" s="33" t="e">
        <f t="shared" si="5"/>
        <v>#NAME?</v>
      </c>
      <c r="I259" s="63" t="e">
        <f t="shared" si="6"/>
        <v>#NAME?</v>
      </c>
      <c r="J259" s="64" t="e">
        <f t="shared" si="7"/>
        <v>#NAME?</v>
      </c>
      <c r="K259" s="33" t="e">
        <f>IF(SUM(DSKH!$F259:$I259)&gt;0,"PS","-")</f>
        <v>#NAME?</v>
      </c>
      <c r="L259" s="33" t="e">
        <f t="shared" si="8"/>
        <v>#NAME?</v>
      </c>
      <c r="M259" s="33" t="e">
        <f t="shared" si="9"/>
        <v>#NAME?</v>
      </c>
      <c r="N259" s="33" t="e">
        <f t="shared" si="10"/>
        <v>#NAME?</v>
      </c>
      <c r="O259" s="33" t="e">
        <f t="shared" si="11"/>
        <v>#NAME?</v>
      </c>
      <c r="P259" s="33" t="e">
        <f t="shared" si="12"/>
        <v>#NAME?</v>
      </c>
      <c r="Q259" s="33" t="e">
        <f t="shared" si="13"/>
        <v>#NAME?</v>
      </c>
      <c r="R259" s="33" t="e">
        <f t="shared" si="14"/>
        <v>#NAME?</v>
      </c>
      <c r="S259" s="33"/>
      <c r="T259" s="33"/>
      <c r="U259" s="33"/>
      <c r="V259" s="33"/>
      <c r="W259" s="33"/>
      <c r="X259" s="33"/>
      <c r="Y259" s="33"/>
      <c r="Z259" s="33"/>
      <c r="AA259" s="33"/>
      <c r="AB259" s="33"/>
      <c r="AC259" s="33"/>
      <c r="AD259" s="65"/>
      <c r="AE259" s="10"/>
    </row>
    <row r="260" spans="1:31" ht="12.75" hidden="1" customHeight="1" x14ac:dyDescent="0.2">
      <c r="A260" s="28">
        <f t="shared" si="2"/>
        <v>0</v>
      </c>
      <c r="B260" s="62"/>
      <c r="C260" s="30"/>
      <c r="D260" s="34"/>
      <c r="E260" s="30"/>
      <c r="F260" s="33" t="e">
        <f t="shared" si="3"/>
        <v>#NAME?</v>
      </c>
      <c r="G260" s="31" t="e">
        <f t="shared" si="4"/>
        <v>#NAME?</v>
      </c>
      <c r="H260" s="33" t="e">
        <f t="shared" si="5"/>
        <v>#NAME?</v>
      </c>
      <c r="I260" s="63" t="e">
        <f t="shared" si="6"/>
        <v>#NAME?</v>
      </c>
      <c r="J260" s="64" t="e">
        <f t="shared" si="7"/>
        <v>#NAME?</v>
      </c>
      <c r="K260" s="33" t="e">
        <f>IF(SUM(DSKH!$F260:$I260)&gt;0,"PS","-")</f>
        <v>#NAME?</v>
      </c>
      <c r="L260" s="33" t="e">
        <f t="shared" si="8"/>
        <v>#NAME?</v>
      </c>
      <c r="M260" s="33" t="e">
        <f t="shared" si="9"/>
        <v>#NAME?</v>
      </c>
      <c r="N260" s="33" t="e">
        <f t="shared" si="10"/>
        <v>#NAME?</v>
      </c>
      <c r="O260" s="33" t="e">
        <f t="shared" si="11"/>
        <v>#NAME?</v>
      </c>
      <c r="P260" s="33" t="e">
        <f t="shared" si="12"/>
        <v>#NAME?</v>
      </c>
      <c r="Q260" s="33" t="e">
        <f t="shared" si="13"/>
        <v>#NAME?</v>
      </c>
      <c r="R260" s="33" t="e">
        <f t="shared" si="14"/>
        <v>#NAME?</v>
      </c>
      <c r="S260" s="33"/>
      <c r="T260" s="33"/>
      <c r="U260" s="33"/>
      <c r="V260" s="33"/>
      <c r="W260" s="33"/>
      <c r="X260" s="33"/>
      <c r="Y260" s="33"/>
      <c r="Z260" s="33"/>
      <c r="AA260" s="33"/>
      <c r="AB260" s="33"/>
      <c r="AC260" s="33"/>
      <c r="AD260" s="65"/>
      <c r="AE260" s="10"/>
    </row>
    <row r="261" spans="1:31" ht="12.75" hidden="1" customHeight="1" x14ac:dyDescent="0.2">
      <c r="A261" s="28">
        <f t="shared" si="2"/>
        <v>0</v>
      </c>
      <c r="B261" s="62"/>
      <c r="C261" s="30"/>
      <c r="D261" s="34"/>
      <c r="E261" s="30"/>
      <c r="F261" s="33" t="e">
        <f t="shared" si="3"/>
        <v>#NAME?</v>
      </c>
      <c r="G261" s="31" t="e">
        <f t="shared" si="4"/>
        <v>#NAME?</v>
      </c>
      <c r="H261" s="33" t="e">
        <f t="shared" si="5"/>
        <v>#NAME?</v>
      </c>
      <c r="I261" s="63" t="e">
        <f t="shared" si="6"/>
        <v>#NAME?</v>
      </c>
      <c r="J261" s="64" t="e">
        <f t="shared" si="7"/>
        <v>#NAME?</v>
      </c>
      <c r="K261" s="33" t="e">
        <f>IF(SUM(DSKH!$F261:$I261)&gt;0,"PS","-")</f>
        <v>#NAME?</v>
      </c>
      <c r="L261" s="33" t="e">
        <f t="shared" si="8"/>
        <v>#NAME?</v>
      </c>
      <c r="M261" s="33" t="e">
        <f t="shared" si="9"/>
        <v>#NAME?</v>
      </c>
      <c r="N261" s="33" t="e">
        <f t="shared" si="10"/>
        <v>#NAME?</v>
      </c>
      <c r="O261" s="33" t="e">
        <f t="shared" si="11"/>
        <v>#NAME?</v>
      </c>
      <c r="P261" s="33" t="e">
        <f t="shared" si="12"/>
        <v>#NAME?</v>
      </c>
      <c r="Q261" s="33" t="e">
        <f t="shared" si="13"/>
        <v>#NAME?</v>
      </c>
      <c r="R261" s="33" t="e">
        <f t="shared" si="14"/>
        <v>#NAME?</v>
      </c>
      <c r="S261" s="33"/>
      <c r="T261" s="33"/>
      <c r="U261" s="33"/>
      <c r="V261" s="33"/>
      <c r="W261" s="33"/>
      <c r="X261" s="33"/>
      <c r="Y261" s="33"/>
      <c r="Z261" s="33"/>
      <c r="AA261" s="33"/>
      <c r="AB261" s="33"/>
      <c r="AC261" s="33"/>
      <c r="AD261" s="65"/>
      <c r="AE261" s="10"/>
    </row>
    <row r="262" spans="1:31" ht="12.75" hidden="1" customHeight="1" x14ac:dyDescent="0.2">
      <c r="A262" s="28">
        <f t="shared" ref="A262:A300" si="15">IF(B262&lt;&gt;"",MAX($A$6:A261)+1,0)</f>
        <v>0</v>
      </c>
      <c r="B262" s="62"/>
      <c r="C262" s="30"/>
      <c r="D262" s="34"/>
      <c r="E262" s="30"/>
      <c r="F262" s="33" t="e">
        <f t="shared" ref="F262:F299" si="16">NDK?</f>
        <v>#NAME?</v>
      </c>
      <c r="G262" s="31" t="e">
        <f t="shared" ref="G262:G299" si="17">DS?</f>
        <v>#NAME?</v>
      </c>
      <c r="H262" s="33" t="e">
        <f t="shared" ref="H262:H299" si="18">TT?</f>
        <v>#NAME?</v>
      </c>
      <c r="I262" s="63" t="e">
        <f t="shared" ref="I262:I299" si="19">CK?</f>
        <v>#NAME?</v>
      </c>
      <c r="J262" s="64" t="e">
        <f t="shared" ref="J262:J299" si="20">NCK?</f>
        <v>#NAME?</v>
      </c>
      <c r="K262" s="33" t="e">
        <f>IF(SUM(DSKH!$F262:$I262)&gt;0,"PS","-")</f>
        <v>#NAME?</v>
      </c>
      <c r="L262" s="33" t="e">
        <f t="shared" ref="L262:L299" si="21">NTH?</f>
        <v>#NAME?</v>
      </c>
      <c r="M262" s="33" t="e">
        <f t="shared" ref="M262:M299" si="22">NDH?</f>
        <v>#NAME?</v>
      </c>
      <c r="N262" s="33" t="e">
        <f t="shared" ref="N262:N299" si="23">TNQH?</f>
        <v>#NAME?</v>
      </c>
      <c r="O262" s="33" t="e">
        <f t="shared" ref="O262:O299" si="24">N7?</f>
        <v>#NAME?</v>
      </c>
      <c r="P262" s="33" t="e">
        <f t="shared" ref="P262:P299" si="25">N14?</f>
        <v>#NAME?</v>
      </c>
      <c r="Q262" s="33" t="e">
        <f t="shared" ref="Q262:Q299" si="26">N30?</f>
        <v>#NAME?</v>
      </c>
      <c r="R262" s="33" t="e">
        <f t="shared" ref="R262:R299" si="27">N31?</f>
        <v>#NAME?</v>
      </c>
      <c r="S262" s="33"/>
      <c r="T262" s="33"/>
      <c r="U262" s="33"/>
      <c r="V262" s="33"/>
      <c r="W262" s="33"/>
      <c r="X262" s="33"/>
      <c r="Y262" s="33"/>
      <c r="Z262" s="33"/>
      <c r="AA262" s="33"/>
      <c r="AB262" s="33"/>
      <c r="AC262" s="33"/>
      <c r="AD262" s="65"/>
      <c r="AE262" s="10"/>
    </row>
    <row r="263" spans="1:31" ht="12.75" hidden="1" customHeight="1" x14ac:dyDescent="0.2">
      <c r="A263" s="28">
        <f t="shared" si="15"/>
        <v>0</v>
      </c>
      <c r="B263" s="62"/>
      <c r="C263" s="30"/>
      <c r="D263" s="34"/>
      <c r="E263" s="30"/>
      <c r="F263" s="33" t="e">
        <f t="shared" si="16"/>
        <v>#NAME?</v>
      </c>
      <c r="G263" s="31" t="e">
        <f t="shared" si="17"/>
        <v>#NAME?</v>
      </c>
      <c r="H263" s="33" t="e">
        <f t="shared" si="18"/>
        <v>#NAME?</v>
      </c>
      <c r="I263" s="63" t="e">
        <f t="shared" si="19"/>
        <v>#NAME?</v>
      </c>
      <c r="J263" s="64" t="e">
        <f t="shared" si="20"/>
        <v>#NAME?</v>
      </c>
      <c r="K263" s="33" t="e">
        <f>IF(SUM(DSKH!$F263:$I263)&gt;0,"PS","-")</f>
        <v>#NAME?</v>
      </c>
      <c r="L263" s="33" t="e">
        <f t="shared" si="21"/>
        <v>#NAME?</v>
      </c>
      <c r="M263" s="33" t="e">
        <f t="shared" si="22"/>
        <v>#NAME?</v>
      </c>
      <c r="N263" s="33" t="e">
        <f t="shared" si="23"/>
        <v>#NAME?</v>
      </c>
      <c r="O263" s="33" t="e">
        <f t="shared" si="24"/>
        <v>#NAME?</v>
      </c>
      <c r="P263" s="33" t="e">
        <f t="shared" si="25"/>
        <v>#NAME?</v>
      </c>
      <c r="Q263" s="33" t="e">
        <f t="shared" si="26"/>
        <v>#NAME?</v>
      </c>
      <c r="R263" s="33" t="e">
        <f t="shared" si="27"/>
        <v>#NAME?</v>
      </c>
      <c r="S263" s="33"/>
      <c r="T263" s="33"/>
      <c r="U263" s="33"/>
      <c r="V263" s="33"/>
      <c r="W263" s="33"/>
      <c r="X263" s="33"/>
      <c r="Y263" s="33"/>
      <c r="Z263" s="33"/>
      <c r="AA263" s="33"/>
      <c r="AB263" s="33"/>
      <c r="AC263" s="33"/>
      <c r="AD263" s="65"/>
      <c r="AE263" s="10"/>
    </row>
    <row r="264" spans="1:31" ht="12.75" hidden="1" customHeight="1" x14ac:dyDescent="0.2">
      <c r="A264" s="28">
        <f t="shared" si="15"/>
        <v>0</v>
      </c>
      <c r="B264" s="62"/>
      <c r="C264" s="30"/>
      <c r="D264" s="34"/>
      <c r="E264" s="30"/>
      <c r="F264" s="33" t="e">
        <f t="shared" si="16"/>
        <v>#NAME?</v>
      </c>
      <c r="G264" s="31" t="e">
        <f t="shared" si="17"/>
        <v>#NAME?</v>
      </c>
      <c r="H264" s="33" t="e">
        <f t="shared" si="18"/>
        <v>#NAME?</v>
      </c>
      <c r="I264" s="63" t="e">
        <f t="shared" si="19"/>
        <v>#NAME?</v>
      </c>
      <c r="J264" s="64" t="e">
        <f t="shared" si="20"/>
        <v>#NAME?</v>
      </c>
      <c r="K264" s="33" t="e">
        <f>IF(SUM(DSKH!$F264:$I264)&gt;0,"PS","-")</f>
        <v>#NAME?</v>
      </c>
      <c r="L264" s="33" t="e">
        <f t="shared" si="21"/>
        <v>#NAME?</v>
      </c>
      <c r="M264" s="33" t="e">
        <f t="shared" si="22"/>
        <v>#NAME?</v>
      </c>
      <c r="N264" s="33" t="e">
        <f t="shared" si="23"/>
        <v>#NAME?</v>
      </c>
      <c r="O264" s="33" t="e">
        <f t="shared" si="24"/>
        <v>#NAME?</v>
      </c>
      <c r="P264" s="33" t="e">
        <f t="shared" si="25"/>
        <v>#NAME?</v>
      </c>
      <c r="Q264" s="33" t="e">
        <f t="shared" si="26"/>
        <v>#NAME?</v>
      </c>
      <c r="R264" s="33" t="e">
        <f t="shared" si="27"/>
        <v>#NAME?</v>
      </c>
      <c r="S264" s="33"/>
      <c r="T264" s="33"/>
      <c r="U264" s="33"/>
      <c r="V264" s="33"/>
      <c r="W264" s="33"/>
      <c r="X264" s="33"/>
      <c r="Y264" s="33"/>
      <c r="Z264" s="33"/>
      <c r="AA264" s="33"/>
      <c r="AB264" s="33"/>
      <c r="AC264" s="33"/>
      <c r="AD264" s="65"/>
      <c r="AE264" s="10"/>
    </row>
    <row r="265" spans="1:31" ht="12.75" hidden="1" customHeight="1" x14ac:dyDescent="0.2">
      <c r="A265" s="28">
        <f t="shared" si="15"/>
        <v>0</v>
      </c>
      <c r="B265" s="62"/>
      <c r="C265" s="30"/>
      <c r="D265" s="34"/>
      <c r="E265" s="30"/>
      <c r="F265" s="33" t="e">
        <f t="shared" si="16"/>
        <v>#NAME?</v>
      </c>
      <c r="G265" s="31" t="e">
        <f t="shared" si="17"/>
        <v>#NAME?</v>
      </c>
      <c r="H265" s="33" t="e">
        <f t="shared" si="18"/>
        <v>#NAME?</v>
      </c>
      <c r="I265" s="63" t="e">
        <f t="shared" si="19"/>
        <v>#NAME?</v>
      </c>
      <c r="J265" s="64" t="e">
        <f t="shared" si="20"/>
        <v>#NAME?</v>
      </c>
      <c r="K265" s="33" t="e">
        <f>IF(SUM(DSKH!$F265:$I265)&gt;0,"PS","-")</f>
        <v>#NAME?</v>
      </c>
      <c r="L265" s="33" t="e">
        <f t="shared" si="21"/>
        <v>#NAME?</v>
      </c>
      <c r="M265" s="33" t="e">
        <f t="shared" si="22"/>
        <v>#NAME?</v>
      </c>
      <c r="N265" s="33" t="e">
        <f t="shared" si="23"/>
        <v>#NAME?</v>
      </c>
      <c r="O265" s="33" t="e">
        <f t="shared" si="24"/>
        <v>#NAME?</v>
      </c>
      <c r="P265" s="33" t="e">
        <f t="shared" si="25"/>
        <v>#NAME?</v>
      </c>
      <c r="Q265" s="33" t="e">
        <f t="shared" si="26"/>
        <v>#NAME?</v>
      </c>
      <c r="R265" s="33" t="e">
        <f t="shared" si="27"/>
        <v>#NAME?</v>
      </c>
      <c r="S265" s="33"/>
      <c r="T265" s="33"/>
      <c r="U265" s="33"/>
      <c r="V265" s="33"/>
      <c r="W265" s="33"/>
      <c r="X265" s="33"/>
      <c r="Y265" s="33"/>
      <c r="Z265" s="33"/>
      <c r="AA265" s="33"/>
      <c r="AB265" s="33"/>
      <c r="AC265" s="33"/>
      <c r="AD265" s="65"/>
      <c r="AE265" s="10"/>
    </row>
    <row r="266" spans="1:31" ht="12.75" hidden="1" customHeight="1" x14ac:dyDescent="0.2">
      <c r="A266" s="28">
        <f t="shared" si="15"/>
        <v>0</v>
      </c>
      <c r="B266" s="62"/>
      <c r="C266" s="30"/>
      <c r="D266" s="34"/>
      <c r="E266" s="30"/>
      <c r="F266" s="33" t="e">
        <f t="shared" si="16"/>
        <v>#NAME?</v>
      </c>
      <c r="G266" s="31" t="e">
        <f t="shared" si="17"/>
        <v>#NAME?</v>
      </c>
      <c r="H266" s="33" t="e">
        <f t="shared" si="18"/>
        <v>#NAME?</v>
      </c>
      <c r="I266" s="63" t="e">
        <f t="shared" si="19"/>
        <v>#NAME?</v>
      </c>
      <c r="J266" s="64" t="e">
        <f t="shared" si="20"/>
        <v>#NAME?</v>
      </c>
      <c r="K266" s="33" t="e">
        <f>IF(SUM(DSKH!$F266:$I266)&gt;0,"PS","-")</f>
        <v>#NAME?</v>
      </c>
      <c r="L266" s="33" t="e">
        <f t="shared" si="21"/>
        <v>#NAME?</v>
      </c>
      <c r="M266" s="33" t="e">
        <f t="shared" si="22"/>
        <v>#NAME?</v>
      </c>
      <c r="N266" s="33" t="e">
        <f t="shared" si="23"/>
        <v>#NAME?</v>
      </c>
      <c r="O266" s="33" t="e">
        <f t="shared" si="24"/>
        <v>#NAME?</v>
      </c>
      <c r="P266" s="33" t="e">
        <f t="shared" si="25"/>
        <v>#NAME?</v>
      </c>
      <c r="Q266" s="33" t="e">
        <f t="shared" si="26"/>
        <v>#NAME?</v>
      </c>
      <c r="R266" s="33" t="e">
        <f t="shared" si="27"/>
        <v>#NAME?</v>
      </c>
      <c r="S266" s="33"/>
      <c r="T266" s="33"/>
      <c r="U266" s="33"/>
      <c r="V266" s="33"/>
      <c r="W266" s="33"/>
      <c r="X266" s="33"/>
      <c r="Y266" s="33"/>
      <c r="Z266" s="33"/>
      <c r="AA266" s="33"/>
      <c r="AB266" s="33"/>
      <c r="AC266" s="33"/>
      <c r="AD266" s="65"/>
      <c r="AE266" s="10"/>
    </row>
    <row r="267" spans="1:31" ht="12.75" hidden="1" customHeight="1" x14ac:dyDescent="0.2">
      <c r="A267" s="28">
        <f t="shared" si="15"/>
        <v>0</v>
      </c>
      <c r="B267" s="62"/>
      <c r="C267" s="30"/>
      <c r="D267" s="34"/>
      <c r="E267" s="30"/>
      <c r="F267" s="33" t="e">
        <f t="shared" si="16"/>
        <v>#NAME?</v>
      </c>
      <c r="G267" s="31" t="e">
        <f t="shared" si="17"/>
        <v>#NAME?</v>
      </c>
      <c r="H267" s="33" t="e">
        <f t="shared" si="18"/>
        <v>#NAME?</v>
      </c>
      <c r="I267" s="63" t="e">
        <f t="shared" si="19"/>
        <v>#NAME?</v>
      </c>
      <c r="J267" s="64" t="e">
        <f t="shared" si="20"/>
        <v>#NAME?</v>
      </c>
      <c r="K267" s="33" t="e">
        <f>IF(SUM(DSKH!$F267:$I267)&gt;0,"PS","-")</f>
        <v>#NAME?</v>
      </c>
      <c r="L267" s="33" t="e">
        <f t="shared" si="21"/>
        <v>#NAME?</v>
      </c>
      <c r="M267" s="33" t="e">
        <f t="shared" si="22"/>
        <v>#NAME?</v>
      </c>
      <c r="N267" s="33" t="e">
        <f t="shared" si="23"/>
        <v>#NAME?</v>
      </c>
      <c r="O267" s="33" t="e">
        <f t="shared" si="24"/>
        <v>#NAME?</v>
      </c>
      <c r="P267" s="33" t="e">
        <f t="shared" si="25"/>
        <v>#NAME?</v>
      </c>
      <c r="Q267" s="33" t="e">
        <f t="shared" si="26"/>
        <v>#NAME?</v>
      </c>
      <c r="R267" s="33" t="e">
        <f t="shared" si="27"/>
        <v>#NAME?</v>
      </c>
      <c r="S267" s="33"/>
      <c r="T267" s="33"/>
      <c r="U267" s="33"/>
      <c r="V267" s="33"/>
      <c r="W267" s="33"/>
      <c r="X267" s="33"/>
      <c r="Y267" s="33"/>
      <c r="Z267" s="33"/>
      <c r="AA267" s="33"/>
      <c r="AB267" s="33"/>
      <c r="AC267" s="33"/>
      <c r="AD267" s="65"/>
      <c r="AE267" s="10"/>
    </row>
    <row r="268" spans="1:31" ht="12.75" hidden="1" customHeight="1" x14ac:dyDescent="0.2">
      <c r="A268" s="28">
        <f t="shared" si="15"/>
        <v>0</v>
      </c>
      <c r="B268" s="62"/>
      <c r="C268" s="30"/>
      <c r="D268" s="34"/>
      <c r="E268" s="30"/>
      <c r="F268" s="33" t="e">
        <f t="shared" si="16"/>
        <v>#NAME?</v>
      </c>
      <c r="G268" s="31" t="e">
        <f t="shared" si="17"/>
        <v>#NAME?</v>
      </c>
      <c r="H268" s="33" t="e">
        <f t="shared" si="18"/>
        <v>#NAME?</v>
      </c>
      <c r="I268" s="63" t="e">
        <f t="shared" si="19"/>
        <v>#NAME?</v>
      </c>
      <c r="J268" s="64" t="e">
        <f t="shared" si="20"/>
        <v>#NAME?</v>
      </c>
      <c r="K268" s="33" t="e">
        <f>IF(SUM(DSKH!$F268:$I268)&gt;0,"PS","-")</f>
        <v>#NAME?</v>
      </c>
      <c r="L268" s="33" t="e">
        <f t="shared" si="21"/>
        <v>#NAME?</v>
      </c>
      <c r="M268" s="33" t="e">
        <f t="shared" si="22"/>
        <v>#NAME?</v>
      </c>
      <c r="N268" s="33" t="e">
        <f t="shared" si="23"/>
        <v>#NAME?</v>
      </c>
      <c r="O268" s="33" t="e">
        <f t="shared" si="24"/>
        <v>#NAME?</v>
      </c>
      <c r="P268" s="33" t="e">
        <f t="shared" si="25"/>
        <v>#NAME?</v>
      </c>
      <c r="Q268" s="33" t="e">
        <f t="shared" si="26"/>
        <v>#NAME?</v>
      </c>
      <c r="R268" s="33" t="e">
        <f t="shared" si="27"/>
        <v>#NAME?</v>
      </c>
      <c r="S268" s="33"/>
      <c r="T268" s="33"/>
      <c r="U268" s="33"/>
      <c r="V268" s="33"/>
      <c r="W268" s="33"/>
      <c r="X268" s="33"/>
      <c r="Y268" s="33"/>
      <c r="Z268" s="33"/>
      <c r="AA268" s="33"/>
      <c r="AB268" s="33"/>
      <c r="AC268" s="33"/>
      <c r="AD268" s="65"/>
      <c r="AE268" s="10"/>
    </row>
    <row r="269" spans="1:31" ht="12.75" hidden="1" customHeight="1" x14ac:dyDescent="0.2">
      <c r="A269" s="28">
        <f t="shared" si="15"/>
        <v>0</v>
      </c>
      <c r="B269" s="62"/>
      <c r="C269" s="30"/>
      <c r="D269" s="34"/>
      <c r="E269" s="30"/>
      <c r="F269" s="33" t="e">
        <f t="shared" si="16"/>
        <v>#NAME?</v>
      </c>
      <c r="G269" s="31" t="e">
        <f t="shared" si="17"/>
        <v>#NAME?</v>
      </c>
      <c r="H269" s="33" t="e">
        <f t="shared" si="18"/>
        <v>#NAME?</v>
      </c>
      <c r="I269" s="63" t="e">
        <f t="shared" si="19"/>
        <v>#NAME?</v>
      </c>
      <c r="J269" s="64" t="e">
        <f t="shared" si="20"/>
        <v>#NAME?</v>
      </c>
      <c r="K269" s="33" t="e">
        <f>IF(SUM(DSKH!$F269:$I269)&gt;0,"PS","-")</f>
        <v>#NAME?</v>
      </c>
      <c r="L269" s="33" t="e">
        <f t="shared" si="21"/>
        <v>#NAME?</v>
      </c>
      <c r="M269" s="33" t="e">
        <f t="shared" si="22"/>
        <v>#NAME?</v>
      </c>
      <c r="N269" s="33" t="e">
        <f t="shared" si="23"/>
        <v>#NAME?</v>
      </c>
      <c r="O269" s="33" t="e">
        <f t="shared" si="24"/>
        <v>#NAME?</v>
      </c>
      <c r="P269" s="33" t="e">
        <f t="shared" si="25"/>
        <v>#NAME?</v>
      </c>
      <c r="Q269" s="33" t="e">
        <f t="shared" si="26"/>
        <v>#NAME?</v>
      </c>
      <c r="R269" s="33" t="e">
        <f t="shared" si="27"/>
        <v>#NAME?</v>
      </c>
      <c r="S269" s="33"/>
      <c r="T269" s="33"/>
      <c r="U269" s="33"/>
      <c r="V269" s="33"/>
      <c r="W269" s="33"/>
      <c r="X269" s="33"/>
      <c r="Y269" s="33"/>
      <c r="Z269" s="33"/>
      <c r="AA269" s="33"/>
      <c r="AB269" s="33"/>
      <c r="AC269" s="33"/>
      <c r="AD269" s="65"/>
      <c r="AE269" s="10"/>
    </row>
    <row r="270" spans="1:31" ht="12.75" hidden="1" customHeight="1" x14ac:dyDescent="0.2">
      <c r="A270" s="28">
        <f t="shared" si="15"/>
        <v>0</v>
      </c>
      <c r="B270" s="62"/>
      <c r="C270" s="30"/>
      <c r="D270" s="34"/>
      <c r="E270" s="30"/>
      <c r="F270" s="33" t="e">
        <f t="shared" si="16"/>
        <v>#NAME?</v>
      </c>
      <c r="G270" s="31" t="e">
        <f t="shared" si="17"/>
        <v>#NAME?</v>
      </c>
      <c r="H270" s="33" t="e">
        <f t="shared" si="18"/>
        <v>#NAME?</v>
      </c>
      <c r="I270" s="63" t="e">
        <f t="shared" si="19"/>
        <v>#NAME?</v>
      </c>
      <c r="J270" s="64" t="e">
        <f t="shared" si="20"/>
        <v>#NAME?</v>
      </c>
      <c r="K270" s="33" t="e">
        <f>IF(SUM(DSKH!$F270:$I270)&gt;0,"PS","-")</f>
        <v>#NAME?</v>
      </c>
      <c r="L270" s="33" t="e">
        <f t="shared" si="21"/>
        <v>#NAME?</v>
      </c>
      <c r="M270" s="33" t="e">
        <f t="shared" si="22"/>
        <v>#NAME?</v>
      </c>
      <c r="N270" s="33" t="e">
        <f t="shared" si="23"/>
        <v>#NAME?</v>
      </c>
      <c r="O270" s="33" t="e">
        <f t="shared" si="24"/>
        <v>#NAME?</v>
      </c>
      <c r="P270" s="33" t="e">
        <f t="shared" si="25"/>
        <v>#NAME?</v>
      </c>
      <c r="Q270" s="33" t="e">
        <f t="shared" si="26"/>
        <v>#NAME?</v>
      </c>
      <c r="R270" s="33" t="e">
        <f t="shared" si="27"/>
        <v>#NAME?</v>
      </c>
      <c r="S270" s="33"/>
      <c r="T270" s="33"/>
      <c r="U270" s="33"/>
      <c r="V270" s="33"/>
      <c r="W270" s="33"/>
      <c r="X270" s="33"/>
      <c r="Y270" s="33"/>
      <c r="Z270" s="33"/>
      <c r="AA270" s="33"/>
      <c r="AB270" s="33"/>
      <c r="AC270" s="33"/>
      <c r="AD270" s="65"/>
      <c r="AE270" s="10"/>
    </row>
    <row r="271" spans="1:31" ht="12.75" hidden="1" customHeight="1" x14ac:dyDescent="0.2">
      <c r="A271" s="28">
        <f t="shared" si="15"/>
        <v>0</v>
      </c>
      <c r="B271" s="62"/>
      <c r="C271" s="30"/>
      <c r="D271" s="34"/>
      <c r="E271" s="30"/>
      <c r="F271" s="33" t="e">
        <f t="shared" si="16"/>
        <v>#NAME?</v>
      </c>
      <c r="G271" s="31" t="e">
        <f t="shared" si="17"/>
        <v>#NAME?</v>
      </c>
      <c r="H271" s="33" t="e">
        <f t="shared" si="18"/>
        <v>#NAME?</v>
      </c>
      <c r="I271" s="63" t="e">
        <f t="shared" si="19"/>
        <v>#NAME?</v>
      </c>
      <c r="J271" s="64" t="e">
        <f t="shared" si="20"/>
        <v>#NAME?</v>
      </c>
      <c r="K271" s="33" t="e">
        <f>IF(SUM(DSKH!$F271:$I271)&gt;0,"PS","-")</f>
        <v>#NAME?</v>
      </c>
      <c r="L271" s="33" t="e">
        <f t="shared" si="21"/>
        <v>#NAME?</v>
      </c>
      <c r="M271" s="33" t="e">
        <f t="shared" si="22"/>
        <v>#NAME?</v>
      </c>
      <c r="N271" s="33" t="e">
        <f t="shared" si="23"/>
        <v>#NAME?</v>
      </c>
      <c r="O271" s="33" t="e">
        <f t="shared" si="24"/>
        <v>#NAME?</v>
      </c>
      <c r="P271" s="33" t="e">
        <f t="shared" si="25"/>
        <v>#NAME?</v>
      </c>
      <c r="Q271" s="33" t="e">
        <f t="shared" si="26"/>
        <v>#NAME?</v>
      </c>
      <c r="R271" s="33" t="e">
        <f t="shared" si="27"/>
        <v>#NAME?</v>
      </c>
      <c r="S271" s="33"/>
      <c r="T271" s="33"/>
      <c r="U271" s="33"/>
      <c r="V271" s="33"/>
      <c r="W271" s="33"/>
      <c r="X271" s="33"/>
      <c r="Y271" s="33"/>
      <c r="Z271" s="33"/>
      <c r="AA271" s="33"/>
      <c r="AB271" s="33"/>
      <c r="AC271" s="33"/>
      <c r="AD271" s="65"/>
      <c r="AE271" s="10"/>
    </row>
    <row r="272" spans="1:31" ht="12.75" hidden="1" customHeight="1" x14ac:dyDescent="0.2">
      <c r="A272" s="28">
        <f t="shared" si="15"/>
        <v>0</v>
      </c>
      <c r="B272" s="62"/>
      <c r="C272" s="30"/>
      <c r="D272" s="34"/>
      <c r="E272" s="30"/>
      <c r="F272" s="33" t="e">
        <f t="shared" si="16"/>
        <v>#NAME?</v>
      </c>
      <c r="G272" s="31" t="e">
        <f t="shared" si="17"/>
        <v>#NAME?</v>
      </c>
      <c r="H272" s="33" t="e">
        <f t="shared" si="18"/>
        <v>#NAME?</v>
      </c>
      <c r="I272" s="63" t="e">
        <f t="shared" si="19"/>
        <v>#NAME?</v>
      </c>
      <c r="J272" s="64" t="e">
        <f t="shared" si="20"/>
        <v>#NAME?</v>
      </c>
      <c r="K272" s="33" t="e">
        <f>IF(SUM(DSKH!$F272:$I272)&gt;0,"PS","-")</f>
        <v>#NAME?</v>
      </c>
      <c r="L272" s="33" t="e">
        <f t="shared" si="21"/>
        <v>#NAME?</v>
      </c>
      <c r="M272" s="33" t="e">
        <f t="shared" si="22"/>
        <v>#NAME?</v>
      </c>
      <c r="N272" s="33" t="e">
        <f t="shared" si="23"/>
        <v>#NAME?</v>
      </c>
      <c r="O272" s="33" t="e">
        <f t="shared" si="24"/>
        <v>#NAME?</v>
      </c>
      <c r="P272" s="33" t="e">
        <f t="shared" si="25"/>
        <v>#NAME?</v>
      </c>
      <c r="Q272" s="33" t="e">
        <f t="shared" si="26"/>
        <v>#NAME?</v>
      </c>
      <c r="R272" s="33" t="e">
        <f t="shared" si="27"/>
        <v>#NAME?</v>
      </c>
      <c r="S272" s="33"/>
      <c r="T272" s="33"/>
      <c r="U272" s="33"/>
      <c r="V272" s="33"/>
      <c r="W272" s="33"/>
      <c r="X272" s="33"/>
      <c r="Y272" s="33"/>
      <c r="Z272" s="33"/>
      <c r="AA272" s="33"/>
      <c r="AB272" s="33"/>
      <c r="AC272" s="33"/>
      <c r="AD272" s="65"/>
      <c r="AE272" s="10"/>
    </row>
    <row r="273" spans="1:31" ht="12.75" hidden="1" customHeight="1" x14ac:dyDescent="0.2">
      <c r="A273" s="28">
        <f t="shared" si="15"/>
        <v>0</v>
      </c>
      <c r="B273" s="62"/>
      <c r="C273" s="30"/>
      <c r="D273" s="34"/>
      <c r="E273" s="30"/>
      <c r="F273" s="33" t="e">
        <f t="shared" si="16"/>
        <v>#NAME?</v>
      </c>
      <c r="G273" s="31" t="e">
        <f t="shared" si="17"/>
        <v>#NAME?</v>
      </c>
      <c r="H273" s="33" t="e">
        <f t="shared" si="18"/>
        <v>#NAME?</v>
      </c>
      <c r="I273" s="63" t="e">
        <f t="shared" si="19"/>
        <v>#NAME?</v>
      </c>
      <c r="J273" s="64" t="e">
        <f t="shared" si="20"/>
        <v>#NAME?</v>
      </c>
      <c r="K273" s="33" t="e">
        <f>IF(SUM(DSKH!$F273:$I273)&gt;0,"PS","-")</f>
        <v>#NAME?</v>
      </c>
      <c r="L273" s="33" t="e">
        <f t="shared" si="21"/>
        <v>#NAME?</v>
      </c>
      <c r="M273" s="33" t="e">
        <f t="shared" si="22"/>
        <v>#NAME?</v>
      </c>
      <c r="N273" s="33" t="e">
        <f t="shared" si="23"/>
        <v>#NAME?</v>
      </c>
      <c r="O273" s="33" t="e">
        <f t="shared" si="24"/>
        <v>#NAME?</v>
      </c>
      <c r="P273" s="33" t="e">
        <f t="shared" si="25"/>
        <v>#NAME?</v>
      </c>
      <c r="Q273" s="33" t="e">
        <f t="shared" si="26"/>
        <v>#NAME?</v>
      </c>
      <c r="R273" s="33" t="e">
        <f t="shared" si="27"/>
        <v>#NAME?</v>
      </c>
      <c r="S273" s="33"/>
      <c r="T273" s="33"/>
      <c r="U273" s="33"/>
      <c r="V273" s="33"/>
      <c r="W273" s="33"/>
      <c r="X273" s="33"/>
      <c r="Y273" s="33"/>
      <c r="Z273" s="33"/>
      <c r="AA273" s="33"/>
      <c r="AB273" s="33"/>
      <c r="AC273" s="33"/>
      <c r="AD273" s="65"/>
      <c r="AE273" s="10"/>
    </row>
    <row r="274" spans="1:31" ht="12.75" hidden="1" customHeight="1" x14ac:dyDescent="0.2">
      <c r="A274" s="28">
        <f t="shared" si="15"/>
        <v>0</v>
      </c>
      <c r="B274" s="62"/>
      <c r="C274" s="30"/>
      <c r="D274" s="34"/>
      <c r="E274" s="30"/>
      <c r="F274" s="33" t="e">
        <f t="shared" si="16"/>
        <v>#NAME?</v>
      </c>
      <c r="G274" s="31" t="e">
        <f t="shared" si="17"/>
        <v>#NAME?</v>
      </c>
      <c r="H274" s="33" t="e">
        <f t="shared" si="18"/>
        <v>#NAME?</v>
      </c>
      <c r="I274" s="63" t="e">
        <f t="shared" si="19"/>
        <v>#NAME?</v>
      </c>
      <c r="J274" s="64" t="e">
        <f t="shared" si="20"/>
        <v>#NAME?</v>
      </c>
      <c r="K274" s="33" t="e">
        <f>IF(SUM(DSKH!$F274:$I274)&gt;0,"PS","-")</f>
        <v>#NAME?</v>
      </c>
      <c r="L274" s="33" t="e">
        <f t="shared" si="21"/>
        <v>#NAME?</v>
      </c>
      <c r="M274" s="33" t="e">
        <f t="shared" si="22"/>
        <v>#NAME?</v>
      </c>
      <c r="N274" s="33" t="e">
        <f t="shared" si="23"/>
        <v>#NAME?</v>
      </c>
      <c r="O274" s="33" t="e">
        <f t="shared" si="24"/>
        <v>#NAME?</v>
      </c>
      <c r="P274" s="33" t="e">
        <f t="shared" si="25"/>
        <v>#NAME?</v>
      </c>
      <c r="Q274" s="33" t="e">
        <f t="shared" si="26"/>
        <v>#NAME?</v>
      </c>
      <c r="R274" s="33" t="e">
        <f t="shared" si="27"/>
        <v>#NAME?</v>
      </c>
      <c r="S274" s="33"/>
      <c r="T274" s="33"/>
      <c r="U274" s="33"/>
      <c r="V274" s="33"/>
      <c r="W274" s="33"/>
      <c r="X274" s="33"/>
      <c r="Y274" s="33"/>
      <c r="Z274" s="33"/>
      <c r="AA274" s="33"/>
      <c r="AB274" s="33"/>
      <c r="AC274" s="33"/>
      <c r="AD274" s="65"/>
      <c r="AE274" s="10"/>
    </row>
    <row r="275" spans="1:31" ht="12.75" hidden="1" customHeight="1" x14ac:dyDescent="0.2">
      <c r="A275" s="28">
        <f t="shared" si="15"/>
        <v>0</v>
      </c>
      <c r="B275" s="62"/>
      <c r="C275" s="30"/>
      <c r="D275" s="34"/>
      <c r="E275" s="30"/>
      <c r="F275" s="33" t="e">
        <f t="shared" si="16"/>
        <v>#NAME?</v>
      </c>
      <c r="G275" s="31" t="e">
        <f t="shared" si="17"/>
        <v>#NAME?</v>
      </c>
      <c r="H275" s="33" t="e">
        <f t="shared" si="18"/>
        <v>#NAME?</v>
      </c>
      <c r="I275" s="63" t="e">
        <f t="shared" si="19"/>
        <v>#NAME?</v>
      </c>
      <c r="J275" s="64" t="e">
        <f t="shared" si="20"/>
        <v>#NAME?</v>
      </c>
      <c r="K275" s="33" t="e">
        <f>IF(SUM(DSKH!$F275:$I275)&gt;0,"PS","-")</f>
        <v>#NAME?</v>
      </c>
      <c r="L275" s="33" t="e">
        <f t="shared" si="21"/>
        <v>#NAME?</v>
      </c>
      <c r="M275" s="33" t="e">
        <f t="shared" si="22"/>
        <v>#NAME?</v>
      </c>
      <c r="N275" s="33" t="e">
        <f t="shared" si="23"/>
        <v>#NAME?</v>
      </c>
      <c r="O275" s="33" t="e">
        <f t="shared" si="24"/>
        <v>#NAME?</v>
      </c>
      <c r="P275" s="33" t="e">
        <f t="shared" si="25"/>
        <v>#NAME?</v>
      </c>
      <c r="Q275" s="33" t="e">
        <f t="shared" si="26"/>
        <v>#NAME?</v>
      </c>
      <c r="R275" s="33" t="e">
        <f t="shared" si="27"/>
        <v>#NAME?</v>
      </c>
      <c r="S275" s="33"/>
      <c r="T275" s="33"/>
      <c r="U275" s="33"/>
      <c r="V275" s="33"/>
      <c r="W275" s="33"/>
      <c r="X275" s="33"/>
      <c r="Y275" s="33"/>
      <c r="Z275" s="33"/>
      <c r="AA275" s="33"/>
      <c r="AB275" s="33"/>
      <c r="AC275" s="33"/>
      <c r="AD275" s="65"/>
      <c r="AE275" s="10"/>
    </row>
    <row r="276" spans="1:31" ht="12.75" hidden="1" customHeight="1" x14ac:dyDescent="0.2">
      <c r="A276" s="28">
        <f t="shared" si="15"/>
        <v>0</v>
      </c>
      <c r="B276" s="62"/>
      <c r="C276" s="30"/>
      <c r="D276" s="34"/>
      <c r="E276" s="30"/>
      <c r="F276" s="33" t="e">
        <f t="shared" si="16"/>
        <v>#NAME?</v>
      </c>
      <c r="G276" s="31" t="e">
        <f t="shared" si="17"/>
        <v>#NAME?</v>
      </c>
      <c r="H276" s="33" t="e">
        <f t="shared" si="18"/>
        <v>#NAME?</v>
      </c>
      <c r="I276" s="63" t="e">
        <f t="shared" si="19"/>
        <v>#NAME?</v>
      </c>
      <c r="J276" s="64" t="e">
        <f t="shared" si="20"/>
        <v>#NAME?</v>
      </c>
      <c r="K276" s="33" t="e">
        <f>IF(SUM(DSKH!$F276:$I276)&gt;0,"PS","-")</f>
        <v>#NAME?</v>
      </c>
      <c r="L276" s="33" t="e">
        <f t="shared" si="21"/>
        <v>#NAME?</v>
      </c>
      <c r="M276" s="33" t="e">
        <f t="shared" si="22"/>
        <v>#NAME?</v>
      </c>
      <c r="N276" s="33" t="e">
        <f t="shared" si="23"/>
        <v>#NAME?</v>
      </c>
      <c r="O276" s="33" t="e">
        <f t="shared" si="24"/>
        <v>#NAME?</v>
      </c>
      <c r="P276" s="33" t="e">
        <f t="shared" si="25"/>
        <v>#NAME?</v>
      </c>
      <c r="Q276" s="33" t="e">
        <f t="shared" si="26"/>
        <v>#NAME?</v>
      </c>
      <c r="R276" s="33" t="e">
        <f t="shared" si="27"/>
        <v>#NAME?</v>
      </c>
      <c r="S276" s="33"/>
      <c r="T276" s="33"/>
      <c r="U276" s="33"/>
      <c r="V276" s="33"/>
      <c r="W276" s="33"/>
      <c r="X276" s="33"/>
      <c r="Y276" s="33"/>
      <c r="Z276" s="33"/>
      <c r="AA276" s="33"/>
      <c r="AB276" s="33"/>
      <c r="AC276" s="33"/>
      <c r="AD276" s="65"/>
      <c r="AE276" s="10"/>
    </row>
    <row r="277" spans="1:31" ht="12.75" hidden="1" customHeight="1" x14ac:dyDescent="0.2">
      <c r="A277" s="28">
        <f t="shared" si="15"/>
        <v>0</v>
      </c>
      <c r="B277" s="62"/>
      <c r="C277" s="30"/>
      <c r="D277" s="34"/>
      <c r="E277" s="30"/>
      <c r="F277" s="33" t="e">
        <f t="shared" si="16"/>
        <v>#NAME?</v>
      </c>
      <c r="G277" s="31" t="e">
        <f t="shared" si="17"/>
        <v>#NAME?</v>
      </c>
      <c r="H277" s="33" t="e">
        <f t="shared" si="18"/>
        <v>#NAME?</v>
      </c>
      <c r="I277" s="63" t="e">
        <f t="shared" si="19"/>
        <v>#NAME?</v>
      </c>
      <c r="J277" s="64" t="e">
        <f t="shared" si="20"/>
        <v>#NAME?</v>
      </c>
      <c r="K277" s="33" t="e">
        <f>IF(SUM(DSKH!$F277:$I277)&gt;0,"PS","-")</f>
        <v>#NAME?</v>
      </c>
      <c r="L277" s="33" t="e">
        <f t="shared" si="21"/>
        <v>#NAME?</v>
      </c>
      <c r="M277" s="33" t="e">
        <f t="shared" si="22"/>
        <v>#NAME?</v>
      </c>
      <c r="N277" s="33" t="e">
        <f t="shared" si="23"/>
        <v>#NAME?</v>
      </c>
      <c r="O277" s="33" t="e">
        <f t="shared" si="24"/>
        <v>#NAME?</v>
      </c>
      <c r="P277" s="33" t="e">
        <f t="shared" si="25"/>
        <v>#NAME?</v>
      </c>
      <c r="Q277" s="33" t="e">
        <f t="shared" si="26"/>
        <v>#NAME?</v>
      </c>
      <c r="R277" s="33" t="e">
        <f t="shared" si="27"/>
        <v>#NAME?</v>
      </c>
      <c r="S277" s="33"/>
      <c r="T277" s="33"/>
      <c r="U277" s="33"/>
      <c r="V277" s="33"/>
      <c r="W277" s="33"/>
      <c r="X277" s="33"/>
      <c r="Y277" s="33"/>
      <c r="Z277" s="33"/>
      <c r="AA277" s="33"/>
      <c r="AB277" s="33"/>
      <c r="AC277" s="33"/>
      <c r="AD277" s="65"/>
      <c r="AE277" s="10"/>
    </row>
    <row r="278" spans="1:31" ht="12.75" hidden="1" customHeight="1" x14ac:dyDescent="0.2">
      <c r="A278" s="28">
        <f t="shared" si="15"/>
        <v>0</v>
      </c>
      <c r="B278" s="62"/>
      <c r="C278" s="30"/>
      <c r="D278" s="34"/>
      <c r="E278" s="30"/>
      <c r="F278" s="33" t="e">
        <f t="shared" si="16"/>
        <v>#NAME?</v>
      </c>
      <c r="G278" s="31" t="e">
        <f t="shared" si="17"/>
        <v>#NAME?</v>
      </c>
      <c r="H278" s="33" t="e">
        <f t="shared" si="18"/>
        <v>#NAME?</v>
      </c>
      <c r="I278" s="63" t="e">
        <f t="shared" si="19"/>
        <v>#NAME?</v>
      </c>
      <c r="J278" s="64" t="e">
        <f t="shared" si="20"/>
        <v>#NAME?</v>
      </c>
      <c r="K278" s="33" t="e">
        <f>IF(SUM(DSKH!$F278:$I278)&gt;0,"PS","-")</f>
        <v>#NAME?</v>
      </c>
      <c r="L278" s="33" t="e">
        <f t="shared" si="21"/>
        <v>#NAME?</v>
      </c>
      <c r="M278" s="33" t="e">
        <f t="shared" si="22"/>
        <v>#NAME?</v>
      </c>
      <c r="N278" s="33" t="e">
        <f t="shared" si="23"/>
        <v>#NAME?</v>
      </c>
      <c r="O278" s="33" t="e">
        <f t="shared" si="24"/>
        <v>#NAME?</v>
      </c>
      <c r="P278" s="33" t="e">
        <f t="shared" si="25"/>
        <v>#NAME?</v>
      </c>
      <c r="Q278" s="33" t="e">
        <f t="shared" si="26"/>
        <v>#NAME?</v>
      </c>
      <c r="R278" s="33" t="e">
        <f t="shared" si="27"/>
        <v>#NAME?</v>
      </c>
      <c r="S278" s="33"/>
      <c r="T278" s="33"/>
      <c r="U278" s="33"/>
      <c r="V278" s="33"/>
      <c r="W278" s="33"/>
      <c r="X278" s="33"/>
      <c r="Y278" s="33"/>
      <c r="Z278" s="33"/>
      <c r="AA278" s="33"/>
      <c r="AB278" s="33"/>
      <c r="AC278" s="33"/>
      <c r="AD278" s="65"/>
      <c r="AE278" s="10"/>
    </row>
    <row r="279" spans="1:31" ht="12.75" hidden="1" customHeight="1" x14ac:dyDescent="0.2">
      <c r="A279" s="28">
        <f t="shared" si="15"/>
        <v>0</v>
      </c>
      <c r="B279" s="62"/>
      <c r="C279" s="30"/>
      <c r="D279" s="34"/>
      <c r="E279" s="30"/>
      <c r="F279" s="33" t="e">
        <f t="shared" si="16"/>
        <v>#NAME?</v>
      </c>
      <c r="G279" s="31" t="e">
        <f t="shared" si="17"/>
        <v>#NAME?</v>
      </c>
      <c r="H279" s="33" t="e">
        <f t="shared" si="18"/>
        <v>#NAME?</v>
      </c>
      <c r="I279" s="63" t="e">
        <f t="shared" si="19"/>
        <v>#NAME?</v>
      </c>
      <c r="J279" s="64" t="e">
        <f t="shared" si="20"/>
        <v>#NAME?</v>
      </c>
      <c r="K279" s="33" t="e">
        <f>IF(SUM(DSKH!$F279:$I279)&gt;0,"PS","-")</f>
        <v>#NAME?</v>
      </c>
      <c r="L279" s="33" t="e">
        <f t="shared" si="21"/>
        <v>#NAME?</v>
      </c>
      <c r="M279" s="33" t="e">
        <f t="shared" si="22"/>
        <v>#NAME?</v>
      </c>
      <c r="N279" s="33" t="e">
        <f t="shared" si="23"/>
        <v>#NAME?</v>
      </c>
      <c r="O279" s="33" t="e">
        <f t="shared" si="24"/>
        <v>#NAME?</v>
      </c>
      <c r="P279" s="33" t="e">
        <f t="shared" si="25"/>
        <v>#NAME?</v>
      </c>
      <c r="Q279" s="33" t="e">
        <f t="shared" si="26"/>
        <v>#NAME?</v>
      </c>
      <c r="R279" s="33" t="e">
        <f t="shared" si="27"/>
        <v>#NAME?</v>
      </c>
      <c r="S279" s="33"/>
      <c r="T279" s="33"/>
      <c r="U279" s="33"/>
      <c r="V279" s="33"/>
      <c r="W279" s="33"/>
      <c r="X279" s="33"/>
      <c r="Y279" s="33"/>
      <c r="Z279" s="33"/>
      <c r="AA279" s="33"/>
      <c r="AB279" s="33"/>
      <c r="AC279" s="33"/>
      <c r="AD279" s="65"/>
      <c r="AE279" s="10"/>
    </row>
    <row r="280" spans="1:31" ht="12.75" hidden="1" customHeight="1" x14ac:dyDescent="0.2">
      <c r="A280" s="28">
        <f t="shared" si="15"/>
        <v>0</v>
      </c>
      <c r="B280" s="62"/>
      <c r="C280" s="30"/>
      <c r="D280" s="34"/>
      <c r="E280" s="30"/>
      <c r="F280" s="33" t="e">
        <f t="shared" si="16"/>
        <v>#NAME?</v>
      </c>
      <c r="G280" s="31" t="e">
        <f t="shared" si="17"/>
        <v>#NAME?</v>
      </c>
      <c r="H280" s="33" t="e">
        <f t="shared" si="18"/>
        <v>#NAME?</v>
      </c>
      <c r="I280" s="63" t="e">
        <f t="shared" si="19"/>
        <v>#NAME?</v>
      </c>
      <c r="J280" s="64" t="e">
        <f t="shared" si="20"/>
        <v>#NAME?</v>
      </c>
      <c r="K280" s="33" t="e">
        <f>IF(SUM(DSKH!$F280:$I280)&gt;0,"PS","-")</f>
        <v>#NAME?</v>
      </c>
      <c r="L280" s="33" t="e">
        <f t="shared" si="21"/>
        <v>#NAME?</v>
      </c>
      <c r="M280" s="33" t="e">
        <f t="shared" si="22"/>
        <v>#NAME?</v>
      </c>
      <c r="N280" s="33" t="e">
        <f t="shared" si="23"/>
        <v>#NAME?</v>
      </c>
      <c r="O280" s="33" t="e">
        <f t="shared" si="24"/>
        <v>#NAME?</v>
      </c>
      <c r="P280" s="33" t="e">
        <f t="shared" si="25"/>
        <v>#NAME?</v>
      </c>
      <c r="Q280" s="33" t="e">
        <f t="shared" si="26"/>
        <v>#NAME?</v>
      </c>
      <c r="R280" s="33" t="e">
        <f t="shared" si="27"/>
        <v>#NAME?</v>
      </c>
      <c r="S280" s="33"/>
      <c r="T280" s="33"/>
      <c r="U280" s="33"/>
      <c r="V280" s="33"/>
      <c r="W280" s="33"/>
      <c r="X280" s="33"/>
      <c r="Y280" s="33"/>
      <c r="Z280" s="33"/>
      <c r="AA280" s="33"/>
      <c r="AB280" s="33"/>
      <c r="AC280" s="33"/>
      <c r="AD280" s="65"/>
      <c r="AE280" s="10"/>
    </row>
    <row r="281" spans="1:31" ht="12.75" hidden="1" customHeight="1" x14ac:dyDescent="0.2">
      <c r="A281" s="28">
        <f t="shared" si="15"/>
        <v>0</v>
      </c>
      <c r="B281" s="62"/>
      <c r="C281" s="30"/>
      <c r="D281" s="34"/>
      <c r="E281" s="30"/>
      <c r="F281" s="33" t="e">
        <f t="shared" si="16"/>
        <v>#NAME?</v>
      </c>
      <c r="G281" s="31" t="e">
        <f t="shared" si="17"/>
        <v>#NAME?</v>
      </c>
      <c r="H281" s="33" t="e">
        <f t="shared" si="18"/>
        <v>#NAME?</v>
      </c>
      <c r="I281" s="63" t="e">
        <f t="shared" si="19"/>
        <v>#NAME?</v>
      </c>
      <c r="J281" s="64" t="e">
        <f t="shared" si="20"/>
        <v>#NAME?</v>
      </c>
      <c r="K281" s="33" t="e">
        <f>IF(SUM(DSKH!$F281:$I281)&gt;0,"PS","-")</f>
        <v>#NAME?</v>
      </c>
      <c r="L281" s="33" t="e">
        <f t="shared" si="21"/>
        <v>#NAME?</v>
      </c>
      <c r="M281" s="33" t="e">
        <f t="shared" si="22"/>
        <v>#NAME?</v>
      </c>
      <c r="N281" s="33" t="e">
        <f t="shared" si="23"/>
        <v>#NAME?</v>
      </c>
      <c r="O281" s="33" t="e">
        <f t="shared" si="24"/>
        <v>#NAME?</v>
      </c>
      <c r="P281" s="33" t="e">
        <f t="shared" si="25"/>
        <v>#NAME?</v>
      </c>
      <c r="Q281" s="33" t="e">
        <f t="shared" si="26"/>
        <v>#NAME?</v>
      </c>
      <c r="R281" s="33" t="e">
        <f t="shared" si="27"/>
        <v>#NAME?</v>
      </c>
      <c r="S281" s="33"/>
      <c r="T281" s="33"/>
      <c r="U281" s="33"/>
      <c r="V281" s="33"/>
      <c r="W281" s="33"/>
      <c r="X281" s="33"/>
      <c r="Y281" s="33"/>
      <c r="Z281" s="33"/>
      <c r="AA281" s="33"/>
      <c r="AB281" s="33"/>
      <c r="AC281" s="33"/>
      <c r="AD281" s="65"/>
      <c r="AE281" s="10"/>
    </row>
    <row r="282" spans="1:31" ht="12.75" hidden="1" customHeight="1" x14ac:dyDescent="0.2">
      <c r="A282" s="28">
        <f t="shared" si="15"/>
        <v>0</v>
      </c>
      <c r="B282" s="62"/>
      <c r="C282" s="30"/>
      <c r="D282" s="34"/>
      <c r="E282" s="30"/>
      <c r="F282" s="33" t="e">
        <f t="shared" si="16"/>
        <v>#NAME?</v>
      </c>
      <c r="G282" s="31" t="e">
        <f t="shared" si="17"/>
        <v>#NAME?</v>
      </c>
      <c r="H282" s="33" t="e">
        <f t="shared" si="18"/>
        <v>#NAME?</v>
      </c>
      <c r="I282" s="63" t="e">
        <f t="shared" si="19"/>
        <v>#NAME?</v>
      </c>
      <c r="J282" s="64" t="e">
        <f t="shared" si="20"/>
        <v>#NAME?</v>
      </c>
      <c r="K282" s="33" t="e">
        <f>IF(SUM(DSKH!$F282:$I282)&gt;0,"PS","-")</f>
        <v>#NAME?</v>
      </c>
      <c r="L282" s="33" t="e">
        <f t="shared" si="21"/>
        <v>#NAME?</v>
      </c>
      <c r="M282" s="33" t="e">
        <f t="shared" si="22"/>
        <v>#NAME?</v>
      </c>
      <c r="N282" s="33" t="e">
        <f t="shared" si="23"/>
        <v>#NAME?</v>
      </c>
      <c r="O282" s="33" t="e">
        <f t="shared" si="24"/>
        <v>#NAME?</v>
      </c>
      <c r="P282" s="33" t="e">
        <f t="shared" si="25"/>
        <v>#NAME?</v>
      </c>
      <c r="Q282" s="33" t="e">
        <f t="shared" si="26"/>
        <v>#NAME?</v>
      </c>
      <c r="R282" s="33" t="e">
        <f t="shared" si="27"/>
        <v>#NAME?</v>
      </c>
      <c r="S282" s="33"/>
      <c r="T282" s="33"/>
      <c r="U282" s="33"/>
      <c r="V282" s="33"/>
      <c r="W282" s="33"/>
      <c r="X282" s="33"/>
      <c r="Y282" s="33"/>
      <c r="Z282" s="33"/>
      <c r="AA282" s="33"/>
      <c r="AB282" s="33"/>
      <c r="AC282" s="33"/>
      <c r="AD282" s="65"/>
      <c r="AE282" s="10"/>
    </row>
    <row r="283" spans="1:31" ht="12.75" hidden="1" customHeight="1" x14ac:dyDescent="0.2">
      <c r="A283" s="28">
        <f t="shared" si="15"/>
        <v>0</v>
      </c>
      <c r="B283" s="62"/>
      <c r="C283" s="30"/>
      <c r="D283" s="34"/>
      <c r="E283" s="30"/>
      <c r="F283" s="33" t="e">
        <f t="shared" si="16"/>
        <v>#NAME?</v>
      </c>
      <c r="G283" s="31" t="e">
        <f t="shared" si="17"/>
        <v>#NAME?</v>
      </c>
      <c r="H283" s="33" t="e">
        <f t="shared" si="18"/>
        <v>#NAME?</v>
      </c>
      <c r="I283" s="63" t="e">
        <f t="shared" si="19"/>
        <v>#NAME?</v>
      </c>
      <c r="J283" s="64" t="e">
        <f t="shared" si="20"/>
        <v>#NAME?</v>
      </c>
      <c r="K283" s="33" t="e">
        <f>IF(SUM(DSKH!$F283:$I283)&gt;0,"PS","-")</f>
        <v>#NAME?</v>
      </c>
      <c r="L283" s="33" t="e">
        <f t="shared" si="21"/>
        <v>#NAME?</v>
      </c>
      <c r="M283" s="33" t="e">
        <f t="shared" si="22"/>
        <v>#NAME?</v>
      </c>
      <c r="N283" s="33" t="e">
        <f t="shared" si="23"/>
        <v>#NAME?</v>
      </c>
      <c r="O283" s="33" t="e">
        <f t="shared" si="24"/>
        <v>#NAME?</v>
      </c>
      <c r="P283" s="33" t="e">
        <f t="shared" si="25"/>
        <v>#NAME?</v>
      </c>
      <c r="Q283" s="33" t="e">
        <f t="shared" si="26"/>
        <v>#NAME?</v>
      </c>
      <c r="R283" s="33" t="e">
        <f t="shared" si="27"/>
        <v>#NAME?</v>
      </c>
      <c r="S283" s="33"/>
      <c r="T283" s="33"/>
      <c r="U283" s="33"/>
      <c r="V283" s="33"/>
      <c r="W283" s="33"/>
      <c r="X283" s="33"/>
      <c r="Y283" s="33"/>
      <c r="Z283" s="33"/>
      <c r="AA283" s="33"/>
      <c r="AB283" s="33"/>
      <c r="AC283" s="33"/>
      <c r="AD283" s="65"/>
      <c r="AE283" s="10"/>
    </row>
    <row r="284" spans="1:31" ht="12.75" hidden="1" customHeight="1" x14ac:dyDescent="0.2">
      <c r="A284" s="28">
        <f t="shared" si="15"/>
        <v>0</v>
      </c>
      <c r="B284" s="62"/>
      <c r="C284" s="30"/>
      <c r="D284" s="34"/>
      <c r="E284" s="30"/>
      <c r="F284" s="33" t="e">
        <f t="shared" si="16"/>
        <v>#NAME?</v>
      </c>
      <c r="G284" s="31" t="e">
        <f t="shared" si="17"/>
        <v>#NAME?</v>
      </c>
      <c r="H284" s="33" t="e">
        <f t="shared" si="18"/>
        <v>#NAME?</v>
      </c>
      <c r="I284" s="63" t="e">
        <f t="shared" si="19"/>
        <v>#NAME?</v>
      </c>
      <c r="J284" s="64" t="e">
        <f t="shared" si="20"/>
        <v>#NAME?</v>
      </c>
      <c r="K284" s="33" t="e">
        <f>IF(SUM(DSKH!$F284:$I284)&gt;0,"PS","-")</f>
        <v>#NAME?</v>
      </c>
      <c r="L284" s="33" t="e">
        <f t="shared" si="21"/>
        <v>#NAME?</v>
      </c>
      <c r="M284" s="33" t="e">
        <f t="shared" si="22"/>
        <v>#NAME?</v>
      </c>
      <c r="N284" s="33" t="e">
        <f t="shared" si="23"/>
        <v>#NAME?</v>
      </c>
      <c r="O284" s="33" t="e">
        <f t="shared" si="24"/>
        <v>#NAME?</v>
      </c>
      <c r="P284" s="33" t="e">
        <f t="shared" si="25"/>
        <v>#NAME?</v>
      </c>
      <c r="Q284" s="33" t="e">
        <f t="shared" si="26"/>
        <v>#NAME?</v>
      </c>
      <c r="R284" s="33" t="e">
        <f t="shared" si="27"/>
        <v>#NAME?</v>
      </c>
      <c r="S284" s="33"/>
      <c r="T284" s="33"/>
      <c r="U284" s="33"/>
      <c r="V284" s="33"/>
      <c r="W284" s="33"/>
      <c r="X284" s="33"/>
      <c r="Y284" s="33"/>
      <c r="Z284" s="33"/>
      <c r="AA284" s="33"/>
      <c r="AB284" s="33"/>
      <c r="AC284" s="33"/>
      <c r="AD284" s="65"/>
      <c r="AE284" s="10"/>
    </row>
    <row r="285" spans="1:31" ht="12.75" hidden="1" customHeight="1" x14ac:dyDescent="0.2">
      <c r="A285" s="28">
        <f t="shared" si="15"/>
        <v>0</v>
      </c>
      <c r="B285" s="62"/>
      <c r="C285" s="30"/>
      <c r="D285" s="34"/>
      <c r="E285" s="30"/>
      <c r="F285" s="33" t="e">
        <f t="shared" si="16"/>
        <v>#NAME?</v>
      </c>
      <c r="G285" s="31" t="e">
        <f t="shared" si="17"/>
        <v>#NAME?</v>
      </c>
      <c r="H285" s="33" t="e">
        <f t="shared" si="18"/>
        <v>#NAME?</v>
      </c>
      <c r="I285" s="63" t="e">
        <f t="shared" si="19"/>
        <v>#NAME?</v>
      </c>
      <c r="J285" s="64" t="e">
        <f t="shared" si="20"/>
        <v>#NAME?</v>
      </c>
      <c r="K285" s="33" t="e">
        <f>IF(SUM(DSKH!$F285:$I285)&gt;0,"PS","-")</f>
        <v>#NAME?</v>
      </c>
      <c r="L285" s="33" t="e">
        <f t="shared" si="21"/>
        <v>#NAME?</v>
      </c>
      <c r="M285" s="33" t="e">
        <f t="shared" si="22"/>
        <v>#NAME?</v>
      </c>
      <c r="N285" s="33" t="e">
        <f t="shared" si="23"/>
        <v>#NAME?</v>
      </c>
      <c r="O285" s="33" t="e">
        <f t="shared" si="24"/>
        <v>#NAME?</v>
      </c>
      <c r="P285" s="33" t="e">
        <f t="shared" si="25"/>
        <v>#NAME?</v>
      </c>
      <c r="Q285" s="33" t="e">
        <f t="shared" si="26"/>
        <v>#NAME?</v>
      </c>
      <c r="R285" s="33" t="e">
        <f t="shared" si="27"/>
        <v>#NAME?</v>
      </c>
      <c r="S285" s="33"/>
      <c r="T285" s="33"/>
      <c r="U285" s="33"/>
      <c r="V285" s="33"/>
      <c r="W285" s="33"/>
      <c r="X285" s="33"/>
      <c r="Y285" s="33"/>
      <c r="Z285" s="33"/>
      <c r="AA285" s="33"/>
      <c r="AB285" s="33"/>
      <c r="AC285" s="33"/>
      <c r="AD285" s="65"/>
      <c r="AE285" s="10"/>
    </row>
    <row r="286" spans="1:31" ht="12.75" hidden="1" customHeight="1" x14ac:dyDescent="0.2">
      <c r="A286" s="28">
        <f t="shared" si="15"/>
        <v>0</v>
      </c>
      <c r="B286" s="62"/>
      <c r="C286" s="30"/>
      <c r="D286" s="34"/>
      <c r="E286" s="30"/>
      <c r="F286" s="33" t="e">
        <f t="shared" si="16"/>
        <v>#NAME?</v>
      </c>
      <c r="G286" s="31" t="e">
        <f t="shared" si="17"/>
        <v>#NAME?</v>
      </c>
      <c r="H286" s="33" t="e">
        <f t="shared" si="18"/>
        <v>#NAME?</v>
      </c>
      <c r="I286" s="63" t="e">
        <f t="shared" si="19"/>
        <v>#NAME?</v>
      </c>
      <c r="J286" s="64" t="e">
        <f t="shared" si="20"/>
        <v>#NAME?</v>
      </c>
      <c r="K286" s="33" t="e">
        <f>IF(SUM(DSKH!$F286:$I286)&gt;0,"PS","-")</f>
        <v>#NAME?</v>
      </c>
      <c r="L286" s="33" t="e">
        <f t="shared" si="21"/>
        <v>#NAME?</v>
      </c>
      <c r="M286" s="33" t="e">
        <f t="shared" si="22"/>
        <v>#NAME?</v>
      </c>
      <c r="N286" s="33" t="e">
        <f t="shared" si="23"/>
        <v>#NAME?</v>
      </c>
      <c r="O286" s="33" t="e">
        <f t="shared" si="24"/>
        <v>#NAME?</v>
      </c>
      <c r="P286" s="33" t="e">
        <f t="shared" si="25"/>
        <v>#NAME?</v>
      </c>
      <c r="Q286" s="33" t="e">
        <f t="shared" si="26"/>
        <v>#NAME?</v>
      </c>
      <c r="R286" s="33" t="e">
        <f t="shared" si="27"/>
        <v>#NAME?</v>
      </c>
      <c r="S286" s="33"/>
      <c r="T286" s="33"/>
      <c r="U286" s="33"/>
      <c r="V286" s="33"/>
      <c r="W286" s="33"/>
      <c r="X286" s="33"/>
      <c r="Y286" s="33"/>
      <c r="Z286" s="33"/>
      <c r="AA286" s="33"/>
      <c r="AB286" s="33"/>
      <c r="AC286" s="33"/>
      <c r="AD286" s="65"/>
      <c r="AE286" s="10"/>
    </row>
    <row r="287" spans="1:31" ht="12.75" hidden="1" customHeight="1" x14ac:dyDescent="0.2">
      <c r="A287" s="28">
        <f t="shared" si="15"/>
        <v>0</v>
      </c>
      <c r="B287" s="62"/>
      <c r="C287" s="30"/>
      <c r="D287" s="34"/>
      <c r="E287" s="30"/>
      <c r="F287" s="33" t="e">
        <f t="shared" si="16"/>
        <v>#NAME?</v>
      </c>
      <c r="G287" s="31" t="e">
        <f t="shared" si="17"/>
        <v>#NAME?</v>
      </c>
      <c r="H287" s="33" t="e">
        <f t="shared" si="18"/>
        <v>#NAME?</v>
      </c>
      <c r="I287" s="63" t="e">
        <f t="shared" si="19"/>
        <v>#NAME?</v>
      </c>
      <c r="J287" s="64" t="e">
        <f t="shared" si="20"/>
        <v>#NAME?</v>
      </c>
      <c r="K287" s="33" t="e">
        <f>IF(SUM(DSKH!$F287:$I287)&gt;0,"PS","-")</f>
        <v>#NAME?</v>
      </c>
      <c r="L287" s="33" t="e">
        <f t="shared" si="21"/>
        <v>#NAME?</v>
      </c>
      <c r="M287" s="33" t="e">
        <f t="shared" si="22"/>
        <v>#NAME?</v>
      </c>
      <c r="N287" s="33" t="e">
        <f t="shared" si="23"/>
        <v>#NAME?</v>
      </c>
      <c r="O287" s="33" t="e">
        <f t="shared" si="24"/>
        <v>#NAME?</v>
      </c>
      <c r="P287" s="33" t="e">
        <f t="shared" si="25"/>
        <v>#NAME?</v>
      </c>
      <c r="Q287" s="33" t="e">
        <f t="shared" si="26"/>
        <v>#NAME?</v>
      </c>
      <c r="R287" s="33" t="e">
        <f t="shared" si="27"/>
        <v>#NAME?</v>
      </c>
      <c r="S287" s="33"/>
      <c r="T287" s="33"/>
      <c r="U287" s="33"/>
      <c r="V287" s="33"/>
      <c r="W287" s="33"/>
      <c r="X287" s="33"/>
      <c r="Y287" s="33"/>
      <c r="Z287" s="33"/>
      <c r="AA287" s="33"/>
      <c r="AB287" s="33"/>
      <c r="AC287" s="33"/>
      <c r="AD287" s="65"/>
      <c r="AE287" s="10"/>
    </row>
    <row r="288" spans="1:31" ht="12.75" hidden="1" customHeight="1" x14ac:dyDescent="0.2">
      <c r="A288" s="28">
        <f t="shared" si="15"/>
        <v>0</v>
      </c>
      <c r="B288" s="62"/>
      <c r="C288" s="30"/>
      <c r="D288" s="34"/>
      <c r="E288" s="30"/>
      <c r="F288" s="33" t="e">
        <f t="shared" si="16"/>
        <v>#NAME?</v>
      </c>
      <c r="G288" s="31" t="e">
        <f t="shared" si="17"/>
        <v>#NAME?</v>
      </c>
      <c r="H288" s="33" t="e">
        <f t="shared" si="18"/>
        <v>#NAME?</v>
      </c>
      <c r="I288" s="63" t="e">
        <f t="shared" si="19"/>
        <v>#NAME?</v>
      </c>
      <c r="J288" s="64" t="e">
        <f t="shared" si="20"/>
        <v>#NAME?</v>
      </c>
      <c r="K288" s="33" t="e">
        <f>IF(SUM(DSKH!$F288:$I288)&gt;0,"PS","-")</f>
        <v>#NAME?</v>
      </c>
      <c r="L288" s="33" t="e">
        <f t="shared" si="21"/>
        <v>#NAME?</v>
      </c>
      <c r="M288" s="33" t="e">
        <f t="shared" si="22"/>
        <v>#NAME?</v>
      </c>
      <c r="N288" s="33" t="e">
        <f t="shared" si="23"/>
        <v>#NAME?</v>
      </c>
      <c r="O288" s="33" t="e">
        <f t="shared" si="24"/>
        <v>#NAME?</v>
      </c>
      <c r="P288" s="33" t="e">
        <f t="shared" si="25"/>
        <v>#NAME?</v>
      </c>
      <c r="Q288" s="33" t="e">
        <f t="shared" si="26"/>
        <v>#NAME?</v>
      </c>
      <c r="R288" s="33" t="e">
        <f t="shared" si="27"/>
        <v>#NAME?</v>
      </c>
      <c r="S288" s="33"/>
      <c r="T288" s="33"/>
      <c r="U288" s="33"/>
      <c r="V288" s="33"/>
      <c r="W288" s="33"/>
      <c r="X288" s="33"/>
      <c r="Y288" s="33"/>
      <c r="Z288" s="33"/>
      <c r="AA288" s="33"/>
      <c r="AB288" s="33"/>
      <c r="AC288" s="33"/>
      <c r="AD288" s="65"/>
      <c r="AE288" s="10"/>
    </row>
    <row r="289" spans="1:31" ht="12.75" hidden="1" customHeight="1" x14ac:dyDescent="0.2">
      <c r="A289" s="28">
        <f t="shared" si="15"/>
        <v>0</v>
      </c>
      <c r="B289" s="62"/>
      <c r="C289" s="30"/>
      <c r="D289" s="34"/>
      <c r="E289" s="30"/>
      <c r="F289" s="33" t="e">
        <f t="shared" si="16"/>
        <v>#NAME?</v>
      </c>
      <c r="G289" s="31" t="e">
        <f t="shared" si="17"/>
        <v>#NAME?</v>
      </c>
      <c r="H289" s="33" t="e">
        <f t="shared" si="18"/>
        <v>#NAME?</v>
      </c>
      <c r="I289" s="63" t="e">
        <f t="shared" si="19"/>
        <v>#NAME?</v>
      </c>
      <c r="J289" s="64" t="e">
        <f t="shared" si="20"/>
        <v>#NAME?</v>
      </c>
      <c r="K289" s="33" t="e">
        <f>IF(SUM(DSKH!$F289:$I289)&gt;0,"PS","-")</f>
        <v>#NAME?</v>
      </c>
      <c r="L289" s="33" t="e">
        <f t="shared" si="21"/>
        <v>#NAME?</v>
      </c>
      <c r="M289" s="33" t="e">
        <f t="shared" si="22"/>
        <v>#NAME?</v>
      </c>
      <c r="N289" s="33" t="e">
        <f t="shared" si="23"/>
        <v>#NAME?</v>
      </c>
      <c r="O289" s="33" t="e">
        <f t="shared" si="24"/>
        <v>#NAME?</v>
      </c>
      <c r="P289" s="33" t="e">
        <f t="shared" si="25"/>
        <v>#NAME?</v>
      </c>
      <c r="Q289" s="33" t="e">
        <f t="shared" si="26"/>
        <v>#NAME?</v>
      </c>
      <c r="R289" s="33" t="e">
        <f t="shared" si="27"/>
        <v>#NAME?</v>
      </c>
      <c r="S289" s="33"/>
      <c r="T289" s="33"/>
      <c r="U289" s="33"/>
      <c r="V289" s="33"/>
      <c r="W289" s="33"/>
      <c r="X289" s="33"/>
      <c r="Y289" s="33"/>
      <c r="Z289" s="33"/>
      <c r="AA289" s="33"/>
      <c r="AB289" s="33"/>
      <c r="AC289" s="33"/>
      <c r="AD289" s="65"/>
      <c r="AE289" s="10"/>
    </row>
    <row r="290" spans="1:31" ht="12.75" hidden="1" customHeight="1" x14ac:dyDescent="0.2">
      <c r="A290" s="28">
        <f t="shared" si="15"/>
        <v>0</v>
      </c>
      <c r="B290" s="62"/>
      <c r="C290" s="30"/>
      <c r="D290" s="34"/>
      <c r="E290" s="30"/>
      <c r="F290" s="33" t="e">
        <f t="shared" si="16"/>
        <v>#NAME?</v>
      </c>
      <c r="G290" s="31" t="e">
        <f t="shared" si="17"/>
        <v>#NAME?</v>
      </c>
      <c r="H290" s="33" t="e">
        <f t="shared" si="18"/>
        <v>#NAME?</v>
      </c>
      <c r="I290" s="63" t="e">
        <f t="shared" si="19"/>
        <v>#NAME?</v>
      </c>
      <c r="J290" s="64" t="e">
        <f t="shared" si="20"/>
        <v>#NAME?</v>
      </c>
      <c r="K290" s="33" t="e">
        <f>IF(SUM(DSKH!$F290:$I290)&gt;0,"PS","-")</f>
        <v>#NAME?</v>
      </c>
      <c r="L290" s="33" t="e">
        <f t="shared" si="21"/>
        <v>#NAME?</v>
      </c>
      <c r="M290" s="33" t="e">
        <f t="shared" si="22"/>
        <v>#NAME?</v>
      </c>
      <c r="N290" s="33" t="e">
        <f t="shared" si="23"/>
        <v>#NAME?</v>
      </c>
      <c r="O290" s="33" t="e">
        <f t="shared" si="24"/>
        <v>#NAME?</v>
      </c>
      <c r="P290" s="33" t="e">
        <f t="shared" si="25"/>
        <v>#NAME?</v>
      </c>
      <c r="Q290" s="33" t="e">
        <f t="shared" si="26"/>
        <v>#NAME?</v>
      </c>
      <c r="R290" s="33" t="e">
        <f t="shared" si="27"/>
        <v>#NAME?</v>
      </c>
      <c r="S290" s="33"/>
      <c r="T290" s="33"/>
      <c r="U290" s="33"/>
      <c r="V290" s="33"/>
      <c r="W290" s="33"/>
      <c r="X290" s="33"/>
      <c r="Y290" s="33"/>
      <c r="Z290" s="33"/>
      <c r="AA290" s="33"/>
      <c r="AB290" s="33"/>
      <c r="AC290" s="33"/>
      <c r="AD290" s="65"/>
      <c r="AE290" s="10"/>
    </row>
    <row r="291" spans="1:31" ht="12.75" hidden="1" customHeight="1" x14ac:dyDescent="0.2">
      <c r="A291" s="28">
        <f t="shared" si="15"/>
        <v>0</v>
      </c>
      <c r="B291" s="62"/>
      <c r="C291" s="30"/>
      <c r="D291" s="34"/>
      <c r="E291" s="30"/>
      <c r="F291" s="33" t="e">
        <f t="shared" si="16"/>
        <v>#NAME?</v>
      </c>
      <c r="G291" s="31" t="e">
        <f t="shared" si="17"/>
        <v>#NAME?</v>
      </c>
      <c r="H291" s="33" t="e">
        <f t="shared" si="18"/>
        <v>#NAME?</v>
      </c>
      <c r="I291" s="63" t="e">
        <f t="shared" si="19"/>
        <v>#NAME?</v>
      </c>
      <c r="J291" s="64" t="e">
        <f t="shared" si="20"/>
        <v>#NAME?</v>
      </c>
      <c r="K291" s="33" t="e">
        <f>IF(SUM(DSKH!$F291:$I291)&gt;0,"PS","-")</f>
        <v>#NAME?</v>
      </c>
      <c r="L291" s="33" t="e">
        <f t="shared" si="21"/>
        <v>#NAME?</v>
      </c>
      <c r="M291" s="33" t="e">
        <f t="shared" si="22"/>
        <v>#NAME?</v>
      </c>
      <c r="N291" s="33" t="e">
        <f t="shared" si="23"/>
        <v>#NAME?</v>
      </c>
      <c r="O291" s="33" t="e">
        <f t="shared" si="24"/>
        <v>#NAME?</v>
      </c>
      <c r="P291" s="33" t="e">
        <f t="shared" si="25"/>
        <v>#NAME?</v>
      </c>
      <c r="Q291" s="33" t="e">
        <f t="shared" si="26"/>
        <v>#NAME?</v>
      </c>
      <c r="R291" s="33" t="e">
        <f t="shared" si="27"/>
        <v>#NAME?</v>
      </c>
      <c r="S291" s="33"/>
      <c r="T291" s="33"/>
      <c r="U291" s="33"/>
      <c r="V291" s="33"/>
      <c r="W291" s="33"/>
      <c r="X291" s="33"/>
      <c r="Y291" s="33"/>
      <c r="Z291" s="33"/>
      <c r="AA291" s="33"/>
      <c r="AB291" s="33"/>
      <c r="AC291" s="33"/>
      <c r="AD291" s="65"/>
      <c r="AE291" s="10"/>
    </row>
    <row r="292" spans="1:31" ht="12.75" hidden="1" customHeight="1" x14ac:dyDescent="0.2">
      <c r="A292" s="28">
        <f t="shared" si="15"/>
        <v>0</v>
      </c>
      <c r="B292" s="62"/>
      <c r="C292" s="30"/>
      <c r="D292" s="34"/>
      <c r="E292" s="30"/>
      <c r="F292" s="33" t="e">
        <f t="shared" si="16"/>
        <v>#NAME?</v>
      </c>
      <c r="G292" s="31" t="e">
        <f t="shared" si="17"/>
        <v>#NAME?</v>
      </c>
      <c r="H292" s="33" t="e">
        <f t="shared" si="18"/>
        <v>#NAME?</v>
      </c>
      <c r="I292" s="63" t="e">
        <f t="shared" si="19"/>
        <v>#NAME?</v>
      </c>
      <c r="J292" s="64" t="e">
        <f t="shared" si="20"/>
        <v>#NAME?</v>
      </c>
      <c r="K292" s="33" t="e">
        <f>IF(SUM(DSKH!$F292:$I292)&gt;0,"PS","-")</f>
        <v>#NAME?</v>
      </c>
      <c r="L292" s="33" t="e">
        <f t="shared" si="21"/>
        <v>#NAME?</v>
      </c>
      <c r="M292" s="33" t="e">
        <f t="shared" si="22"/>
        <v>#NAME?</v>
      </c>
      <c r="N292" s="33" t="e">
        <f t="shared" si="23"/>
        <v>#NAME?</v>
      </c>
      <c r="O292" s="33" t="e">
        <f t="shared" si="24"/>
        <v>#NAME?</v>
      </c>
      <c r="P292" s="33" t="e">
        <f t="shared" si="25"/>
        <v>#NAME?</v>
      </c>
      <c r="Q292" s="33" t="e">
        <f t="shared" si="26"/>
        <v>#NAME?</v>
      </c>
      <c r="R292" s="33" t="e">
        <f t="shared" si="27"/>
        <v>#NAME?</v>
      </c>
      <c r="S292" s="33"/>
      <c r="T292" s="33"/>
      <c r="U292" s="33"/>
      <c r="V292" s="33"/>
      <c r="W292" s="33"/>
      <c r="X292" s="33"/>
      <c r="Y292" s="33"/>
      <c r="Z292" s="33"/>
      <c r="AA292" s="33"/>
      <c r="AB292" s="33"/>
      <c r="AC292" s="33"/>
      <c r="AD292" s="65"/>
      <c r="AE292" s="10"/>
    </row>
    <row r="293" spans="1:31" ht="12.75" hidden="1" customHeight="1" x14ac:dyDescent="0.2">
      <c r="A293" s="28">
        <f t="shared" si="15"/>
        <v>0</v>
      </c>
      <c r="B293" s="62"/>
      <c r="C293" s="30"/>
      <c r="D293" s="34"/>
      <c r="E293" s="30"/>
      <c r="F293" s="33" t="e">
        <f t="shared" si="16"/>
        <v>#NAME?</v>
      </c>
      <c r="G293" s="31" t="e">
        <f t="shared" si="17"/>
        <v>#NAME?</v>
      </c>
      <c r="H293" s="33" t="e">
        <f t="shared" si="18"/>
        <v>#NAME?</v>
      </c>
      <c r="I293" s="63" t="e">
        <f t="shared" si="19"/>
        <v>#NAME?</v>
      </c>
      <c r="J293" s="64" t="e">
        <f t="shared" si="20"/>
        <v>#NAME?</v>
      </c>
      <c r="K293" s="33" t="e">
        <f>IF(SUM(DSKH!$F293:$I293)&gt;0,"PS","-")</f>
        <v>#NAME?</v>
      </c>
      <c r="L293" s="33" t="e">
        <f t="shared" si="21"/>
        <v>#NAME?</v>
      </c>
      <c r="M293" s="33" t="e">
        <f t="shared" si="22"/>
        <v>#NAME?</v>
      </c>
      <c r="N293" s="33" t="e">
        <f t="shared" si="23"/>
        <v>#NAME?</v>
      </c>
      <c r="O293" s="33" t="e">
        <f t="shared" si="24"/>
        <v>#NAME?</v>
      </c>
      <c r="P293" s="33" t="e">
        <f t="shared" si="25"/>
        <v>#NAME?</v>
      </c>
      <c r="Q293" s="33" t="e">
        <f t="shared" si="26"/>
        <v>#NAME?</v>
      </c>
      <c r="R293" s="33" t="e">
        <f t="shared" si="27"/>
        <v>#NAME?</v>
      </c>
      <c r="S293" s="33"/>
      <c r="T293" s="33"/>
      <c r="U293" s="33"/>
      <c r="V293" s="33"/>
      <c r="W293" s="33"/>
      <c r="X293" s="33"/>
      <c r="Y293" s="33"/>
      <c r="Z293" s="33"/>
      <c r="AA293" s="33"/>
      <c r="AB293" s="33"/>
      <c r="AC293" s="33"/>
      <c r="AD293" s="65"/>
      <c r="AE293" s="10"/>
    </row>
    <row r="294" spans="1:31" ht="12.75" hidden="1" customHeight="1" x14ac:dyDescent="0.2">
      <c r="A294" s="28">
        <f t="shared" si="15"/>
        <v>0</v>
      </c>
      <c r="B294" s="62"/>
      <c r="C294" s="30"/>
      <c r="D294" s="34"/>
      <c r="E294" s="30"/>
      <c r="F294" s="33" t="e">
        <f t="shared" si="16"/>
        <v>#NAME?</v>
      </c>
      <c r="G294" s="31" t="e">
        <f t="shared" si="17"/>
        <v>#NAME?</v>
      </c>
      <c r="H294" s="33" t="e">
        <f t="shared" si="18"/>
        <v>#NAME?</v>
      </c>
      <c r="I294" s="63" t="e">
        <f t="shared" si="19"/>
        <v>#NAME?</v>
      </c>
      <c r="J294" s="64" t="e">
        <f t="shared" si="20"/>
        <v>#NAME?</v>
      </c>
      <c r="K294" s="33" t="e">
        <f>IF(SUM(DSKH!$F294:$I294)&gt;0,"PS","-")</f>
        <v>#NAME?</v>
      </c>
      <c r="L294" s="33" t="e">
        <f t="shared" si="21"/>
        <v>#NAME?</v>
      </c>
      <c r="M294" s="33" t="e">
        <f t="shared" si="22"/>
        <v>#NAME?</v>
      </c>
      <c r="N294" s="33" t="e">
        <f t="shared" si="23"/>
        <v>#NAME?</v>
      </c>
      <c r="O294" s="33" t="e">
        <f t="shared" si="24"/>
        <v>#NAME?</v>
      </c>
      <c r="P294" s="33" t="e">
        <f t="shared" si="25"/>
        <v>#NAME?</v>
      </c>
      <c r="Q294" s="33" t="e">
        <f t="shared" si="26"/>
        <v>#NAME?</v>
      </c>
      <c r="R294" s="33" t="e">
        <f t="shared" si="27"/>
        <v>#NAME?</v>
      </c>
      <c r="S294" s="33"/>
      <c r="T294" s="33"/>
      <c r="U294" s="33"/>
      <c r="V294" s="33"/>
      <c r="W294" s="33"/>
      <c r="X294" s="33"/>
      <c r="Y294" s="33"/>
      <c r="Z294" s="33"/>
      <c r="AA294" s="33"/>
      <c r="AB294" s="33"/>
      <c r="AC294" s="33"/>
      <c r="AD294" s="65"/>
      <c r="AE294" s="10"/>
    </row>
    <row r="295" spans="1:31" ht="12.75" hidden="1" customHeight="1" x14ac:dyDescent="0.2">
      <c r="A295" s="28">
        <f t="shared" si="15"/>
        <v>0</v>
      </c>
      <c r="B295" s="62"/>
      <c r="C295" s="30"/>
      <c r="D295" s="34"/>
      <c r="E295" s="30"/>
      <c r="F295" s="33" t="e">
        <f t="shared" si="16"/>
        <v>#NAME?</v>
      </c>
      <c r="G295" s="31" t="e">
        <f t="shared" si="17"/>
        <v>#NAME?</v>
      </c>
      <c r="H295" s="33" t="e">
        <f t="shared" si="18"/>
        <v>#NAME?</v>
      </c>
      <c r="I295" s="63" t="e">
        <f t="shared" si="19"/>
        <v>#NAME?</v>
      </c>
      <c r="J295" s="64" t="e">
        <f t="shared" si="20"/>
        <v>#NAME?</v>
      </c>
      <c r="K295" s="33" t="e">
        <f>IF(SUM(DSKH!$F295:$I295)&gt;0,"PS","-")</f>
        <v>#NAME?</v>
      </c>
      <c r="L295" s="33" t="e">
        <f t="shared" si="21"/>
        <v>#NAME?</v>
      </c>
      <c r="M295" s="33" t="e">
        <f t="shared" si="22"/>
        <v>#NAME?</v>
      </c>
      <c r="N295" s="33" t="e">
        <f t="shared" si="23"/>
        <v>#NAME?</v>
      </c>
      <c r="O295" s="33" t="e">
        <f t="shared" si="24"/>
        <v>#NAME?</v>
      </c>
      <c r="P295" s="33" t="e">
        <f t="shared" si="25"/>
        <v>#NAME?</v>
      </c>
      <c r="Q295" s="33" t="e">
        <f t="shared" si="26"/>
        <v>#NAME?</v>
      </c>
      <c r="R295" s="33" t="e">
        <f t="shared" si="27"/>
        <v>#NAME?</v>
      </c>
      <c r="S295" s="33"/>
      <c r="T295" s="33"/>
      <c r="U295" s="33"/>
      <c r="V295" s="33"/>
      <c r="W295" s="33"/>
      <c r="X295" s="33"/>
      <c r="Y295" s="33"/>
      <c r="Z295" s="33"/>
      <c r="AA295" s="33"/>
      <c r="AB295" s="33"/>
      <c r="AC295" s="33"/>
      <c r="AD295" s="65"/>
      <c r="AE295" s="10"/>
    </row>
    <row r="296" spans="1:31" ht="12.75" hidden="1" customHeight="1" x14ac:dyDescent="0.2">
      <c r="A296" s="28">
        <f t="shared" si="15"/>
        <v>0</v>
      </c>
      <c r="B296" s="62"/>
      <c r="C296" s="30"/>
      <c r="D296" s="34"/>
      <c r="E296" s="30"/>
      <c r="F296" s="33" t="e">
        <f t="shared" si="16"/>
        <v>#NAME?</v>
      </c>
      <c r="G296" s="31" t="e">
        <f t="shared" si="17"/>
        <v>#NAME?</v>
      </c>
      <c r="H296" s="33" t="e">
        <f t="shared" si="18"/>
        <v>#NAME?</v>
      </c>
      <c r="I296" s="63" t="e">
        <f t="shared" si="19"/>
        <v>#NAME?</v>
      </c>
      <c r="J296" s="64" t="e">
        <f t="shared" si="20"/>
        <v>#NAME?</v>
      </c>
      <c r="K296" s="33" t="e">
        <f>IF(SUM(DSKH!$F296:$I296)&gt;0,"PS","-")</f>
        <v>#NAME?</v>
      </c>
      <c r="L296" s="33" t="e">
        <f t="shared" si="21"/>
        <v>#NAME?</v>
      </c>
      <c r="M296" s="33" t="e">
        <f t="shared" si="22"/>
        <v>#NAME?</v>
      </c>
      <c r="N296" s="33" t="e">
        <f t="shared" si="23"/>
        <v>#NAME?</v>
      </c>
      <c r="O296" s="33" t="e">
        <f t="shared" si="24"/>
        <v>#NAME?</v>
      </c>
      <c r="P296" s="33" t="e">
        <f t="shared" si="25"/>
        <v>#NAME?</v>
      </c>
      <c r="Q296" s="33" t="e">
        <f t="shared" si="26"/>
        <v>#NAME?</v>
      </c>
      <c r="R296" s="33" t="e">
        <f t="shared" si="27"/>
        <v>#NAME?</v>
      </c>
      <c r="S296" s="33"/>
      <c r="T296" s="33"/>
      <c r="U296" s="33"/>
      <c r="V296" s="33"/>
      <c r="W296" s="33"/>
      <c r="X296" s="33"/>
      <c r="Y296" s="33"/>
      <c r="Z296" s="33"/>
      <c r="AA296" s="33"/>
      <c r="AB296" s="33"/>
      <c r="AC296" s="33"/>
      <c r="AD296" s="65"/>
      <c r="AE296" s="10"/>
    </row>
    <row r="297" spans="1:31" ht="12.75" hidden="1" customHeight="1" x14ac:dyDescent="0.2">
      <c r="A297" s="28">
        <f t="shared" si="15"/>
        <v>0</v>
      </c>
      <c r="B297" s="62"/>
      <c r="C297" s="30"/>
      <c r="D297" s="34"/>
      <c r="E297" s="30"/>
      <c r="F297" s="33" t="e">
        <f t="shared" si="16"/>
        <v>#NAME?</v>
      </c>
      <c r="G297" s="31" t="e">
        <f t="shared" si="17"/>
        <v>#NAME?</v>
      </c>
      <c r="H297" s="33" t="e">
        <f t="shared" si="18"/>
        <v>#NAME?</v>
      </c>
      <c r="I297" s="63" t="e">
        <f t="shared" si="19"/>
        <v>#NAME?</v>
      </c>
      <c r="J297" s="64" t="e">
        <f t="shared" si="20"/>
        <v>#NAME?</v>
      </c>
      <c r="K297" s="33" t="e">
        <f>IF(SUM(DSKH!$F297:$I297)&gt;0,"PS","-")</f>
        <v>#NAME?</v>
      </c>
      <c r="L297" s="33" t="e">
        <f t="shared" si="21"/>
        <v>#NAME?</v>
      </c>
      <c r="M297" s="33" t="e">
        <f t="shared" si="22"/>
        <v>#NAME?</v>
      </c>
      <c r="N297" s="33" t="e">
        <f t="shared" si="23"/>
        <v>#NAME?</v>
      </c>
      <c r="O297" s="33" t="e">
        <f t="shared" si="24"/>
        <v>#NAME?</v>
      </c>
      <c r="P297" s="33" t="e">
        <f t="shared" si="25"/>
        <v>#NAME?</v>
      </c>
      <c r="Q297" s="33" t="e">
        <f t="shared" si="26"/>
        <v>#NAME?</v>
      </c>
      <c r="R297" s="33" t="e">
        <f t="shared" si="27"/>
        <v>#NAME?</v>
      </c>
      <c r="S297" s="33"/>
      <c r="T297" s="33"/>
      <c r="U297" s="33"/>
      <c r="V297" s="33"/>
      <c r="W297" s="33"/>
      <c r="X297" s="33"/>
      <c r="Y297" s="33"/>
      <c r="Z297" s="33"/>
      <c r="AA297" s="33"/>
      <c r="AB297" s="33"/>
      <c r="AC297" s="33"/>
      <c r="AD297" s="65"/>
      <c r="AE297" s="10"/>
    </row>
    <row r="298" spans="1:31" ht="12.75" hidden="1" customHeight="1" x14ac:dyDescent="0.2">
      <c r="A298" s="28">
        <f t="shared" si="15"/>
        <v>0</v>
      </c>
      <c r="B298" s="62"/>
      <c r="C298" s="30"/>
      <c r="D298" s="34"/>
      <c r="E298" s="30"/>
      <c r="F298" s="33" t="e">
        <f t="shared" si="16"/>
        <v>#NAME?</v>
      </c>
      <c r="G298" s="31" t="e">
        <f t="shared" si="17"/>
        <v>#NAME?</v>
      </c>
      <c r="H298" s="33" t="e">
        <f t="shared" si="18"/>
        <v>#NAME?</v>
      </c>
      <c r="I298" s="63" t="e">
        <f t="shared" si="19"/>
        <v>#NAME?</v>
      </c>
      <c r="J298" s="64" t="e">
        <f t="shared" si="20"/>
        <v>#NAME?</v>
      </c>
      <c r="K298" s="33" t="e">
        <f>IF(SUM(DSKH!$F298:$I298)&gt;0,"PS","-")</f>
        <v>#NAME?</v>
      </c>
      <c r="L298" s="33" t="e">
        <f t="shared" si="21"/>
        <v>#NAME?</v>
      </c>
      <c r="M298" s="33" t="e">
        <f t="shared" si="22"/>
        <v>#NAME?</v>
      </c>
      <c r="N298" s="33" t="e">
        <f t="shared" si="23"/>
        <v>#NAME?</v>
      </c>
      <c r="O298" s="33" t="e">
        <f t="shared" si="24"/>
        <v>#NAME?</v>
      </c>
      <c r="P298" s="33" t="e">
        <f t="shared" si="25"/>
        <v>#NAME?</v>
      </c>
      <c r="Q298" s="33" t="e">
        <f t="shared" si="26"/>
        <v>#NAME?</v>
      </c>
      <c r="R298" s="33" t="e">
        <f t="shared" si="27"/>
        <v>#NAME?</v>
      </c>
      <c r="S298" s="33"/>
      <c r="T298" s="33"/>
      <c r="U298" s="33"/>
      <c r="V298" s="33"/>
      <c r="W298" s="33"/>
      <c r="X298" s="33"/>
      <c r="Y298" s="33"/>
      <c r="Z298" s="33"/>
      <c r="AA298" s="33"/>
      <c r="AB298" s="33"/>
      <c r="AC298" s="33"/>
      <c r="AD298" s="65"/>
      <c r="AE298" s="10"/>
    </row>
    <row r="299" spans="1:31" ht="12.75" hidden="1" customHeight="1" x14ac:dyDescent="0.2">
      <c r="A299" s="28">
        <f t="shared" si="15"/>
        <v>0</v>
      </c>
      <c r="B299" s="62"/>
      <c r="C299" s="30"/>
      <c r="D299" s="34"/>
      <c r="E299" s="30"/>
      <c r="F299" s="33" t="e">
        <f t="shared" si="16"/>
        <v>#NAME?</v>
      </c>
      <c r="G299" s="31" t="e">
        <f t="shared" si="17"/>
        <v>#NAME?</v>
      </c>
      <c r="H299" s="33" t="e">
        <f t="shared" si="18"/>
        <v>#NAME?</v>
      </c>
      <c r="I299" s="63" t="e">
        <f t="shared" si="19"/>
        <v>#NAME?</v>
      </c>
      <c r="J299" s="64" t="e">
        <f t="shared" si="20"/>
        <v>#NAME?</v>
      </c>
      <c r="K299" s="33" t="e">
        <f>IF(SUM(DSKH!$F299:$I299)&gt;0,"PS","-")</f>
        <v>#NAME?</v>
      </c>
      <c r="L299" s="33" t="e">
        <f t="shared" si="21"/>
        <v>#NAME?</v>
      </c>
      <c r="M299" s="33" t="e">
        <f t="shared" si="22"/>
        <v>#NAME?</v>
      </c>
      <c r="N299" s="33" t="e">
        <f t="shared" si="23"/>
        <v>#NAME?</v>
      </c>
      <c r="O299" s="33" t="e">
        <f t="shared" si="24"/>
        <v>#NAME?</v>
      </c>
      <c r="P299" s="33" t="e">
        <f t="shared" si="25"/>
        <v>#NAME?</v>
      </c>
      <c r="Q299" s="33" t="e">
        <f t="shared" si="26"/>
        <v>#NAME?</v>
      </c>
      <c r="R299" s="33" t="e">
        <f t="shared" si="27"/>
        <v>#NAME?</v>
      </c>
      <c r="S299" s="33"/>
      <c r="T299" s="33"/>
      <c r="U299" s="33"/>
      <c r="V299" s="33"/>
      <c r="W299" s="33"/>
      <c r="X299" s="33"/>
      <c r="Y299" s="33"/>
      <c r="Z299" s="33"/>
      <c r="AA299" s="33"/>
      <c r="AB299" s="33"/>
      <c r="AC299" s="33"/>
      <c r="AD299" s="65"/>
      <c r="AE299" s="10"/>
    </row>
    <row r="300" spans="1:31" ht="12.75" hidden="1" customHeight="1" x14ac:dyDescent="0.2">
      <c r="A300" s="28">
        <f t="shared" si="15"/>
        <v>0</v>
      </c>
      <c r="B300" s="62"/>
      <c r="C300" s="30"/>
      <c r="D300" s="34"/>
      <c r="E300" s="30"/>
      <c r="F300" s="33"/>
      <c r="G300" s="31"/>
      <c r="H300" s="33"/>
      <c r="I300" s="63"/>
      <c r="J300" s="64"/>
      <c r="K300" s="33"/>
      <c r="L300" s="33"/>
      <c r="M300" s="33"/>
      <c r="N300" s="33"/>
      <c r="O300" s="33"/>
      <c r="P300" s="33"/>
      <c r="Q300" s="33"/>
      <c r="R300" s="33"/>
      <c r="S300" s="33"/>
      <c r="T300" s="33"/>
      <c r="U300" s="33"/>
      <c r="V300" s="33"/>
      <c r="W300" s="33"/>
      <c r="X300" s="33"/>
      <c r="Y300" s="33"/>
      <c r="Z300" s="33"/>
      <c r="AA300" s="33"/>
      <c r="AB300" s="33"/>
      <c r="AC300" s="33"/>
      <c r="AD300" s="65"/>
      <c r="AE300" s="10"/>
    </row>
    <row r="301" spans="1:31" ht="15.75" hidden="1" customHeight="1" x14ac:dyDescent="0.2">
      <c r="A301" s="66"/>
      <c r="B301" s="43"/>
      <c r="C301" s="44" t="s">
        <v>152</v>
      </c>
      <c r="D301" s="67"/>
      <c r="E301" s="44"/>
      <c r="F301" s="45" t="e">
        <f t="shared" ref="F301:J301" si="28">SUBTOTAL(9,F7:F300)</f>
        <v>#NAME?</v>
      </c>
      <c r="G301" s="45" t="e">
        <f t="shared" si="28"/>
        <v>#NAME?</v>
      </c>
      <c r="H301" s="45" t="e">
        <f t="shared" si="28"/>
        <v>#NAME?</v>
      </c>
      <c r="I301" s="45" t="e">
        <f t="shared" si="28"/>
        <v>#NAME?</v>
      </c>
      <c r="J301" s="45" t="e">
        <f t="shared" si="28"/>
        <v>#NAME?</v>
      </c>
      <c r="K301" s="68" t="s">
        <v>127</v>
      </c>
      <c r="L301" s="69" t="e">
        <f t="shared" ref="L301:AD301" si="29">SUBTOTAL(9,L7:L300)</f>
        <v>#NAME?</v>
      </c>
      <c r="M301" s="45" t="e">
        <f t="shared" si="29"/>
        <v>#NAME?</v>
      </c>
      <c r="N301" s="45" t="e">
        <f t="shared" si="29"/>
        <v>#NAME?</v>
      </c>
      <c r="O301" s="45" t="e">
        <f t="shared" si="29"/>
        <v>#NAME?</v>
      </c>
      <c r="P301" s="45" t="e">
        <f t="shared" si="29"/>
        <v>#NAME?</v>
      </c>
      <c r="Q301" s="45" t="e">
        <f t="shared" si="29"/>
        <v>#NAME?</v>
      </c>
      <c r="R301" s="68" t="e">
        <f t="shared" si="29"/>
        <v>#NAME?</v>
      </c>
      <c r="S301" s="69">
        <f t="shared" si="29"/>
        <v>3300</v>
      </c>
      <c r="T301" s="45">
        <f t="shared" si="29"/>
        <v>3986</v>
      </c>
      <c r="U301" s="45">
        <f t="shared" si="29"/>
        <v>4271</v>
      </c>
      <c r="V301" s="45">
        <f t="shared" si="29"/>
        <v>7220</v>
      </c>
      <c r="W301" s="45">
        <f t="shared" si="29"/>
        <v>8840</v>
      </c>
      <c r="X301" s="45">
        <f t="shared" si="29"/>
        <v>0</v>
      </c>
      <c r="Y301" s="45">
        <f t="shared" si="29"/>
        <v>0</v>
      </c>
      <c r="Z301" s="45">
        <f t="shared" si="29"/>
        <v>0</v>
      </c>
      <c r="AA301" s="45">
        <f t="shared" si="29"/>
        <v>0</v>
      </c>
      <c r="AB301" s="45">
        <f t="shared" si="29"/>
        <v>0</v>
      </c>
      <c r="AC301" s="45">
        <f t="shared" si="29"/>
        <v>0</v>
      </c>
      <c r="AD301" s="70">
        <f t="shared" si="29"/>
        <v>0</v>
      </c>
      <c r="AE301" s="47"/>
    </row>
    <row r="302" spans="1:31" ht="12.75" hidden="1" customHeight="1" x14ac:dyDescent="0.2">
      <c r="A302" s="16"/>
      <c r="B302" s="50"/>
      <c r="C302" s="16"/>
      <c r="D302" s="71"/>
      <c r="E302" s="16"/>
      <c r="F302" s="16">
        <f>IF(DSKH!$H$5="",DSKH!$S301,CHOOSE(DSKH!$H$5,DSKH!$S301,DSKH!$T301,DSKH!$U301,DSKH!$V301,DSKH!$W301,DSKH!$X301,DSKH!$Y301,DSKH!$Z301,DSKH!$AA301,DSKH!$AB301,DSKH!$AC301,DSKH!$AD301))</f>
        <v>0</v>
      </c>
      <c r="G302" s="16" t="e">
        <f>IF(DSKH!$H$5="",SUMPRODUCT(DKNAMMB?*(ST1)),SUMPRODUCT(DKNAMMB?*DKTHANGMB2?*(ST1)))</f>
        <v>#NAME?</v>
      </c>
      <c r="H302" s="16" t="e">
        <f>IF(DSKH!$H$5="",SUMPRODUCT(DKNAMMB?*TRANGAY)+SUMPRODUCT(DKNAMTT?*ST2),SUMPRODUCT(DKNAMMB?*DKTHANGMB2?*TRANGAY)+SUMPRODUCT(DKNAMTT?*DKTHANGTT2?*ST2))</f>
        <v>#NAME?</v>
      </c>
      <c r="I302" s="16" t="e">
        <f>IF(DSKH!$H$5="",SUMPRODUCT(DKNAMMB?*CK),SUMPRODUCT(DKNAMMB?*DKTHANGMB2?*CK))</f>
        <v>#NAME?</v>
      </c>
      <c r="J302" s="16" t="e">
        <f>F301+G301-H301-I301</f>
        <v>#NAME?</v>
      </c>
      <c r="K302" s="16"/>
      <c r="L302" s="16" t="e">
        <f>SUMPRODUCT((TGQH&lt;0)*NCL)</f>
        <v>#NAME?</v>
      </c>
      <c r="M302" s="16" t="e">
        <f>SUMPRODUCT((TGQH=0)*NCL)</f>
        <v>#NAME?</v>
      </c>
      <c r="N302" s="16" t="e">
        <f>O301+P301+Q301+R301</f>
        <v>#NAME?</v>
      </c>
      <c r="O302" s="16" t="e">
        <f>SUMPRODUCT((TGQH&gt;0)*(TGQH&lt;=7)*NCL)</f>
        <v>#NAME?</v>
      </c>
      <c r="P302" s="16" t="e">
        <f>SUMPRODUCT((TGQH&gt;7)*(TGQH&lt;=14)*NCL)</f>
        <v>#NAME?</v>
      </c>
      <c r="Q302" s="16" t="e">
        <f>SUMPRODUCT((TGQH&gt;14)*(TGQH&lt;=30)*NCL)</f>
        <v>#NAME?</v>
      </c>
      <c r="R302" s="16" t="e">
        <f>SUMPRODUCT((TGQH&gt;30)*NCL)</f>
        <v>#NAME?</v>
      </c>
      <c r="S302" s="16"/>
      <c r="T302" s="16"/>
      <c r="U302" s="16"/>
      <c r="V302" s="16"/>
      <c r="W302" s="16"/>
      <c r="X302" s="16"/>
      <c r="Y302" s="16"/>
      <c r="Z302" s="16"/>
      <c r="AA302" s="16"/>
      <c r="AB302" s="16"/>
      <c r="AC302" s="16"/>
      <c r="AD302" s="16"/>
      <c r="AE302" s="16"/>
    </row>
    <row r="303" spans="1:31" ht="12.75" hidden="1" customHeight="1" x14ac:dyDescent="0.2">
      <c r="A303" s="10"/>
      <c r="B303" s="13"/>
      <c r="C303" s="10"/>
      <c r="D303" s="26"/>
      <c r="E303" s="10"/>
      <c r="F303" s="16" t="e">
        <f t="shared" ref="F303:J303" si="30">F301-F302</f>
        <v>#NAME?</v>
      </c>
      <c r="G303" s="16" t="e">
        <f t="shared" si="30"/>
        <v>#NAME?</v>
      </c>
      <c r="H303" s="16" t="e">
        <f t="shared" si="30"/>
        <v>#NAME?</v>
      </c>
      <c r="I303" s="16" t="e">
        <f t="shared" si="30"/>
        <v>#NAME?</v>
      </c>
      <c r="J303" s="16" t="e">
        <f t="shared" si="30"/>
        <v>#NAME?</v>
      </c>
      <c r="K303" s="10"/>
      <c r="L303" s="16" t="e">
        <f t="shared" ref="L303:R303" si="31">L301-L302</f>
        <v>#NAME?</v>
      </c>
      <c r="M303" s="16" t="e">
        <f t="shared" si="31"/>
        <v>#NAME?</v>
      </c>
      <c r="N303" s="16" t="e">
        <f t="shared" si="31"/>
        <v>#NAME?</v>
      </c>
      <c r="O303" s="16" t="e">
        <f t="shared" si="31"/>
        <v>#NAME?</v>
      </c>
      <c r="P303" s="16" t="e">
        <f t="shared" si="31"/>
        <v>#NAME?</v>
      </c>
      <c r="Q303" s="16" t="e">
        <f t="shared" si="31"/>
        <v>#NAME?</v>
      </c>
      <c r="R303" s="16" t="e">
        <f t="shared" si="31"/>
        <v>#NAME?</v>
      </c>
      <c r="S303" s="10"/>
      <c r="T303" s="10"/>
      <c r="U303" s="10"/>
      <c r="V303" s="10"/>
      <c r="W303" s="10"/>
      <c r="X303" s="10"/>
      <c r="Y303" s="10"/>
      <c r="Z303" s="10"/>
      <c r="AA303" s="10"/>
      <c r="AB303" s="10"/>
      <c r="AC303" s="10"/>
      <c r="AD303" s="10"/>
      <c r="AE303" s="10"/>
    </row>
    <row r="304" spans="1:31" ht="12.75" customHeight="1" x14ac:dyDescent="0.2">
      <c r="A304" s="10"/>
      <c r="B304" s="13"/>
      <c r="C304" s="10"/>
      <c r="D304" s="26"/>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row>
    <row r="305" spans="1:31" ht="12.75" customHeight="1" x14ac:dyDescent="0.2">
      <c r="A305" s="10"/>
      <c r="B305" s="13"/>
      <c r="C305" s="10"/>
      <c r="D305" s="26"/>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row>
    <row r="306" spans="1:31" ht="114.75" customHeight="1" x14ac:dyDescent="0.2">
      <c r="A306" s="169" t="s">
        <v>242</v>
      </c>
      <c r="B306" s="149"/>
      <c r="C306" s="149"/>
      <c r="D306" s="149"/>
      <c r="E306" s="149"/>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row>
    <row r="307" spans="1:31" ht="12.75" customHeight="1" x14ac:dyDescent="0.2">
      <c r="A307" s="10"/>
      <c r="B307" s="13"/>
      <c r="C307" s="10"/>
      <c r="D307" s="26"/>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row>
    <row r="308" spans="1:31" ht="12.75" customHeight="1" x14ac:dyDescent="0.2">
      <c r="A308" s="10"/>
      <c r="B308" s="13"/>
      <c r="C308" s="10"/>
      <c r="D308" s="26"/>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row>
    <row r="309" spans="1:31" ht="12.75" customHeight="1" x14ac:dyDescent="0.2">
      <c r="A309" s="10"/>
      <c r="B309" s="13"/>
      <c r="C309" s="10"/>
      <c r="D309" s="26"/>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row>
    <row r="310" spans="1:31" ht="12.75" customHeight="1" x14ac:dyDescent="0.2">
      <c r="A310" s="10"/>
      <c r="B310" s="13"/>
      <c r="C310" s="10"/>
      <c r="D310" s="26"/>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row>
    <row r="311" spans="1:31" ht="12.75" customHeight="1" x14ac:dyDescent="0.2">
      <c r="A311" s="10"/>
      <c r="B311" s="13"/>
      <c r="C311" s="10"/>
      <c r="D311" s="26"/>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row>
    <row r="312" spans="1:31" ht="12.75" customHeight="1" x14ac:dyDescent="0.2">
      <c r="A312" s="10"/>
      <c r="B312" s="13"/>
      <c r="C312" s="10"/>
      <c r="D312" s="26"/>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row>
    <row r="313" spans="1:31" ht="12.75" customHeight="1" x14ac:dyDescent="0.2">
      <c r="A313" s="10"/>
      <c r="B313" s="13"/>
      <c r="C313" s="10"/>
      <c r="D313" s="26"/>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row>
    <row r="314" spans="1:31" ht="12.75" customHeight="1" x14ac:dyDescent="0.2">
      <c r="A314" s="10"/>
      <c r="B314" s="13"/>
      <c r="C314" s="10"/>
      <c r="D314" s="26"/>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row>
    <row r="315" spans="1:31" ht="12.75" customHeight="1" x14ac:dyDescent="0.2">
      <c r="A315" s="10"/>
      <c r="B315" s="13"/>
      <c r="C315" s="10"/>
      <c r="D315" s="26"/>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row>
    <row r="316" spans="1:31" ht="12.75" customHeight="1" x14ac:dyDescent="0.2">
      <c r="A316" s="10"/>
      <c r="B316" s="13"/>
      <c r="C316" s="10"/>
      <c r="D316" s="26"/>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row>
    <row r="317" spans="1:31" ht="12.75" customHeight="1" x14ac:dyDescent="0.2">
      <c r="A317" s="10"/>
      <c r="B317" s="13"/>
      <c r="C317" s="10"/>
      <c r="D317" s="26"/>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row>
    <row r="318" spans="1:31" ht="12.75" customHeight="1" x14ac:dyDescent="0.2">
      <c r="A318" s="10"/>
      <c r="B318" s="13"/>
      <c r="C318" s="10"/>
      <c r="D318" s="26"/>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row>
    <row r="319" spans="1:31" ht="12.75" customHeight="1" x14ac:dyDescent="0.2">
      <c r="A319" s="10"/>
      <c r="B319" s="13"/>
      <c r="C319" s="10"/>
      <c r="D319" s="26"/>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row>
    <row r="320" spans="1:31" ht="12.75" customHeight="1" x14ac:dyDescent="0.2">
      <c r="A320" s="10"/>
      <c r="B320" s="13"/>
      <c r="C320" s="10"/>
      <c r="D320" s="26"/>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row>
    <row r="321" spans="1:31" ht="12.75" customHeight="1" x14ac:dyDescent="0.2">
      <c r="A321" s="10"/>
      <c r="B321" s="13"/>
      <c r="C321" s="10"/>
      <c r="D321" s="26"/>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row>
    <row r="322" spans="1:31" ht="12.75" customHeight="1" x14ac:dyDescent="0.2">
      <c r="A322" s="10"/>
      <c r="B322" s="13"/>
      <c r="C322" s="10"/>
      <c r="D322" s="26"/>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row>
    <row r="323" spans="1:31" ht="12.75" customHeight="1" x14ac:dyDescent="0.2">
      <c r="A323" s="10"/>
      <c r="B323" s="13"/>
      <c r="C323" s="10"/>
      <c r="D323" s="26"/>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row>
    <row r="324" spans="1:31" ht="12.75" customHeight="1" x14ac:dyDescent="0.2">
      <c r="A324" s="10"/>
      <c r="B324" s="13"/>
      <c r="C324" s="10"/>
      <c r="D324" s="26"/>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row>
    <row r="325" spans="1:31" ht="12.75" customHeight="1" x14ac:dyDescent="0.2">
      <c r="A325" s="10"/>
      <c r="B325" s="13"/>
      <c r="C325" s="10"/>
      <c r="D325" s="26"/>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row>
    <row r="326" spans="1:31" ht="12.75" customHeight="1" x14ac:dyDescent="0.2">
      <c r="A326" s="10"/>
      <c r="B326" s="13"/>
      <c r="C326" s="10"/>
      <c r="D326" s="26"/>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row>
    <row r="327" spans="1:31" ht="12.75" customHeight="1" x14ac:dyDescent="0.2">
      <c r="A327" s="10"/>
      <c r="B327" s="13"/>
      <c r="C327" s="10"/>
      <c r="D327" s="26"/>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row>
    <row r="328" spans="1:31" ht="12.75" customHeight="1" x14ac:dyDescent="0.2">
      <c r="A328" s="10"/>
      <c r="B328" s="13"/>
      <c r="C328" s="10"/>
      <c r="D328" s="26"/>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row>
    <row r="329" spans="1:31" ht="12.75" customHeight="1" x14ac:dyDescent="0.2">
      <c r="A329" s="10"/>
      <c r="B329" s="13"/>
      <c r="C329" s="10"/>
      <c r="D329" s="26"/>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row>
    <row r="330" spans="1:31" ht="12.75" customHeight="1" x14ac:dyDescent="0.2">
      <c r="A330" s="10"/>
      <c r="B330" s="13"/>
      <c r="C330" s="10"/>
      <c r="D330" s="26"/>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row>
    <row r="331" spans="1:31" ht="12.75" customHeight="1" x14ac:dyDescent="0.2">
      <c r="A331" s="10"/>
      <c r="B331" s="13"/>
      <c r="C331" s="10"/>
      <c r="D331" s="26"/>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row>
    <row r="332" spans="1:31" ht="12.75" customHeight="1" x14ac:dyDescent="0.2">
      <c r="A332" s="10"/>
      <c r="B332" s="13"/>
      <c r="C332" s="10"/>
      <c r="D332" s="26"/>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row>
    <row r="333" spans="1:31" ht="12.75" customHeight="1" x14ac:dyDescent="0.2">
      <c r="A333" s="10"/>
      <c r="B333" s="13"/>
      <c r="C333" s="10"/>
      <c r="D333" s="26"/>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row>
    <row r="334" spans="1:31" ht="12.75" customHeight="1" x14ac:dyDescent="0.2">
      <c r="A334" s="10"/>
      <c r="B334" s="13"/>
      <c r="C334" s="10"/>
      <c r="D334" s="26"/>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row>
    <row r="335" spans="1:31" ht="12.75" customHeight="1" x14ac:dyDescent="0.2">
      <c r="A335" s="10"/>
      <c r="B335" s="13"/>
      <c r="C335" s="10"/>
      <c r="D335" s="26"/>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row>
    <row r="336" spans="1:31" ht="12.75" customHeight="1" x14ac:dyDescent="0.2">
      <c r="A336" s="10"/>
      <c r="B336" s="13"/>
      <c r="C336" s="10"/>
      <c r="D336" s="26"/>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row>
    <row r="337" spans="1:31" ht="12.75" customHeight="1" x14ac:dyDescent="0.2">
      <c r="A337" s="10"/>
      <c r="B337" s="13"/>
      <c r="C337" s="10"/>
      <c r="D337" s="26"/>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row>
    <row r="338" spans="1:31" ht="12.75" customHeight="1" x14ac:dyDescent="0.2">
      <c r="A338" s="10"/>
      <c r="B338" s="13"/>
      <c r="C338" s="10"/>
      <c r="D338" s="26"/>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row>
    <row r="339" spans="1:31" ht="12.75" customHeight="1" x14ac:dyDescent="0.2">
      <c r="A339" s="10"/>
      <c r="B339" s="13"/>
      <c r="C339" s="10"/>
      <c r="D339" s="26"/>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row>
    <row r="340" spans="1:31" ht="12.75" customHeight="1" x14ac:dyDescent="0.2">
      <c r="A340" s="10"/>
      <c r="B340" s="13"/>
      <c r="C340" s="10"/>
      <c r="D340" s="26"/>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row>
    <row r="341" spans="1:31" ht="12.75" customHeight="1" x14ac:dyDescent="0.2">
      <c r="A341" s="10"/>
      <c r="B341" s="13"/>
      <c r="C341" s="10"/>
      <c r="D341" s="26"/>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row>
    <row r="342" spans="1:31" ht="12.75" customHeight="1" x14ac:dyDescent="0.2">
      <c r="A342" s="10"/>
      <c r="B342" s="13"/>
      <c r="C342" s="10"/>
      <c r="D342" s="26"/>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row>
    <row r="343" spans="1:31" ht="12.75" customHeight="1" x14ac:dyDescent="0.2">
      <c r="A343" s="10"/>
      <c r="B343" s="13"/>
      <c r="C343" s="10"/>
      <c r="D343" s="26"/>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row>
    <row r="344" spans="1:31" ht="12.75" customHeight="1" x14ac:dyDescent="0.2">
      <c r="A344" s="10"/>
      <c r="B344" s="13"/>
      <c r="C344" s="10"/>
      <c r="D344" s="26"/>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row>
    <row r="345" spans="1:31" ht="12.75" customHeight="1" x14ac:dyDescent="0.2">
      <c r="A345" s="10"/>
      <c r="B345" s="13"/>
      <c r="C345" s="10"/>
      <c r="D345" s="26"/>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row>
    <row r="346" spans="1:31" ht="12.75" customHeight="1" x14ac:dyDescent="0.2">
      <c r="A346" s="10"/>
      <c r="B346" s="13"/>
      <c r="C346" s="10"/>
      <c r="D346" s="26"/>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row>
    <row r="347" spans="1:31" ht="12.75" customHeight="1" x14ac:dyDescent="0.2">
      <c r="A347" s="10"/>
      <c r="B347" s="13"/>
      <c r="C347" s="10"/>
      <c r="D347" s="26"/>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row>
    <row r="348" spans="1:31" ht="12.75" customHeight="1" x14ac:dyDescent="0.2">
      <c r="A348" s="10"/>
      <c r="B348" s="13"/>
      <c r="C348" s="10"/>
      <c r="D348" s="26"/>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row>
    <row r="349" spans="1:31" ht="12.75" customHeight="1" x14ac:dyDescent="0.2">
      <c r="A349" s="10"/>
      <c r="B349" s="13"/>
      <c r="C349" s="10"/>
      <c r="D349" s="26"/>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row>
    <row r="350" spans="1:31" ht="12.75" customHeight="1" x14ac:dyDescent="0.2">
      <c r="A350" s="10"/>
      <c r="B350" s="13"/>
      <c r="C350" s="10"/>
      <c r="D350" s="26"/>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row>
    <row r="351" spans="1:31" ht="12.75" customHeight="1" x14ac:dyDescent="0.2">
      <c r="A351" s="10"/>
      <c r="B351" s="13"/>
      <c r="C351" s="10"/>
      <c r="D351" s="26"/>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row>
    <row r="352" spans="1:31" ht="12.75" customHeight="1" x14ac:dyDescent="0.2">
      <c r="A352" s="10"/>
      <c r="B352" s="13"/>
      <c r="C352" s="10"/>
      <c r="D352" s="26"/>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row>
    <row r="353" spans="1:31" ht="12.75" customHeight="1" x14ac:dyDescent="0.2">
      <c r="A353" s="10"/>
      <c r="B353" s="13"/>
      <c r="C353" s="10"/>
      <c r="D353" s="26"/>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row>
    <row r="354" spans="1:31" ht="12.75" customHeight="1" x14ac:dyDescent="0.2">
      <c r="A354" s="10"/>
      <c r="B354" s="13"/>
      <c r="C354" s="10"/>
      <c r="D354" s="26"/>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row>
    <row r="355" spans="1:31" ht="12.75" customHeight="1" x14ac:dyDescent="0.2">
      <c r="A355" s="10"/>
      <c r="B355" s="13"/>
      <c r="C355" s="10"/>
      <c r="D355" s="26"/>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row>
    <row r="356" spans="1:31" ht="12.75" customHeight="1" x14ac:dyDescent="0.2">
      <c r="A356" s="10"/>
      <c r="B356" s="13"/>
      <c r="C356" s="10"/>
      <c r="D356" s="26"/>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row>
    <row r="357" spans="1:31" ht="12.75" customHeight="1" x14ac:dyDescent="0.2">
      <c r="A357" s="10"/>
      <c r="B357" s="13"/>
      <c r="C357" s="10"/>
      <c r="D357" s="26"/>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row>
    <row r="358" spans="1:31" ht="12.75" customHeight="1" x14ac:dyDescent="0.2">
      <c r="A358" s="10"/>
      <c r="B358" s="13"/>
      <c r="C358" s="10"/>
      <c r="D358" s="26"/>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row>
    <row r="359" spans="1:31" ht="12.75" customHeight="1" x14ac:dyDescent="0.2">
      <c r="A359" s="10"/>
      <c r="B359" s="13"/>
      <c r="C359" s="10"/>
      <c r="D359" s="26"/>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row>
    <row r="360" spans="1:31" ht="12.75" customHeight="1" x14ac:dyDescent="0.2">
      <c r="A360" s="10"/>
      <c r="B360" s="13"/>
      <c r="C360" s="10"/>
      <c r="D360" s="26"/>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row>
    <row r="361" spans="1:31" ht="12.75" customHeight="1" x14ac:dyDescent="0.2">
      <c r="A361" s="10"/>
      <c r="B361" s="13"/>
      <c r="C361" s="10"/>
      <c r="D361" s="26"/>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row>
    <row r="362" spans="1:31" ht="12.75" customHeight="1" x14ac:dyDescent="0.2">
      <c r="A362" s="10"/>
      <c r="B362" s="13"/>
      <c r="C362" s="10"/>
      <c r="D362" s="26"/>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row>
    <row r="363" spans="1:31" ht="12.75" customHeight="1" x14ac:dyDescent="0.2">
      <c r="A363" s="10"/>
      <c r="B363" s="13"/>
      <c r="C363" s="10"/>
      <c r="D363" s="26"/>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row>
    <row r="364" spans="1:31" ht="12.75" customHeight="1" x14ac:dyDescent="0.2">
      <c r="A364" s="10"/>
      <c r="B364" s="13"/>
      <c r="C364" s="10"/>
      <c r="D364" s="26"/>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row>
    <row r="365" spans="1:31" ht="12.75" customHeight="1" x14ac:dyDescent="0.2">
      <c r="A365" s="10"/>
      <c r="B365" s="13"/>
      <c r="C365" s="10"/>
      <c r="D365" s="26"/>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row>
    <row r="366" spans="1:31" ht="12.75" customHeight="1" x14ac:dyDescent="0.2">
      <c r="A366" s="10"/>
      <c r="B366" s="13"/>
      <c r="C366" s="10"/>
      <c r="D366" s="26"/>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row>
    <row r="367" spans="1:31" ht="12.75" customHeight="1" x14ac:dyDescent="0.2">
      <c r="A367" s="10"/>
      <c r="B367" s="13"/>
      <c r="C367" s="10"/>
      <c r="D367" s="26"/>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row>
    <row r="368" spans="1:31" ht="12.75" customHeight="1" x14ac:dyDescent="0.2">
      <c r="A368" s="10"/>
      <c r="B368" s="13"/>
      <c r="C368" s="10"/>
      <c r="D368" s="26"/>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row>
    <row r="369" spans="1:31" ht="12.75" customHeight="1" x14ac:dyDescent="0.2">
      <c r="A369" s="10"/>
      <c r="B369" s="13"/>
      <c r="C369" s="10"/>
      <c r="D369" s="26"/>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row>
    <row r="370" spans="1:31" ht="12.75" customHeight="1" x14ac:dyDescent="0.2">
      <c r="A370" s="10"/>
      <c r="B370" s="13"/>
      <c r="C370" s="10"/>
      <c r="D370" s="26"/>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row>
    <row r="371" spans="1:31" ht="12.75" customHeight="1" x14ac:dyDescent="0.2">
      <c r="A371" s="10"/>
      <c r="B371" s="13"/>
      <c r="C371" s="10"/>
      <c r="D371" s="26"/>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row>
    <row r="372" spans="1:31" ht="12.75" customHeight="1" x14ac:dyDescent="0.2">
      <c r="A372" s="10"/>
      <c r="B372" s="13"/>
      <c r="C372" s="10"/>
      <c r="D372" s="26"/>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row>
    <row r="373" spans="1:31" ht="12.75" customHeight="1" x14ac:dyDescent="0.2">
      <c r="A373" s="10"/>
      <c r="B373" s="13"/>
      <c r="C373" s="10"/>
      <c r="D373" s="26"/>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row>
    <row r="374" spans="1:31" ht="12.75" customHeight="1" x14ac:dyDescent="0.2">
      <c r="A374" s="10"/>
      <c r="B374" s="13"/>
      <c r="C374" s="10"/>
      <c r="D374" s="26"/>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row>
    <row r="375" spans="1:31" ht="12.75" customHeight="1" x14ac:dyDescent="0.2">
      <c r="A375" s="10"/>
      <c r="B375" s="13"/>
      <c r="C375" s="10"/>
      <c r="D375" s="26"/>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row>
    <row r="376" spans="1:31" ht="12.75" customHeight="1" x14ac:dyDescent="0.2">
      <c r="A376" s="10"/>
      <c r="B376" s="13"/>
      <c r="C376" s="10"/>
      <c r="D376" s="26"/>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row>
    <row r="377" spans="1:31" ht="12.75" customHeight="1" x14ac:dyDescent="0.2">
      <c r="A377" s="10"/>
      <c r="B377" s="13"/>
      <c r="C377" s="10"/>
      <c r="D377" s="26"/>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row>
    <row r="378" spans="1:31" ht="12.75" customHeight="1" x14ac:dyDescent="0.2">
      <c r="A378" s="10"/>
      <c r="B378" s="13"/>
      <c r="C378" s="10"/>
      <c r="D378" s="26"/>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row>
    <row r="379" spans="1:31" ht="12.75" customHeight="1" x14ac:dyDescent="0.2">
      <c r="A379" s="10"/>
      <c r="B379" s="13"/>
      <c r="C379" s="10"/>
      <c r="D379" s="26"/>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row>
    <row r="380" spans="1:31" ht="12.75" customHeight="1" x14ac:dyDescent="0.2">
      <c r="A380" s="10"/>
      <c r="B380" s="13"/>
      <c r="C380" s="10"/>
      <c r="D380" s="26"/>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row>
    <row r="381" spans="1:31" ht="12.75" customHeight="1" x14ac:dyDescent="0.2">
      <c r="A381" s="10"/>
      <c r="B381" s="13"/>
      <c r="C381" s="10"/>
      <c r="D381" s="26"/>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row>
    <row r="382" spans="1:31" ht="12.75" customHeight="1" x14ac:dyDescent="0.2">
      <c r="A382" s="10"/>
      <c r="B382" s="13"/>
      <c r="C382" s="10"/>
      <c r="D382" s="26"/>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row>
    <row r="383" spans="1:31" ht="12.75" customHeight="1" x14ac:dyDescent="0.2">
      <c r="A383" s="10"/>
      <c r="B383" s="13"/>
      <c r="C383" s="10"/>
      <c r="D383" s="26"/>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row>
    <row r="384" spans="1:31" ht="12.75" customHeight="1" x14ac:dyDescent="0.2">
      <c r="A384" s="10"/>
      <c r="B384" s="13"/>
      <c r="C384" s="10"/>
      <c r="D384" s="26"/>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row>
    <row r="385" spans="1:31" ht="12.75" customHeight="1" x14ac:dyDescent="0.2">
      <c r="A385" s="10"/>
      <c r="B385" s="13"/>
      <c r="C385" s="10"/>
      <c r="D385" s="26"/>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row>
    <row r="386" spans="1:31" ht="12.75" customHeight="1" x14ac:dyDescent="0.2">
      <c r="A386" s="10"/>
      <c r="B386" s="13"/>
      <c r="C386" s="10"/>
      <c r="D386" s="26"/>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row>
    <row r="387" spans="1:31" ht="12.75" customHeight="1" x14ac:dyDescent="0.2">
      <c r="A387" s="10"/>
      <c r="B387" s="13"/>
      <c r="C387" s="10"/>
      <c r="D387" s="26"/>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row>
    <row r="388" spans="1:31" ht="12.75" customHeight="1" x14ac:dyDescent="0.2">
      <c r="A388" s="10"/>
      <c r="B388" s="13"/>
      <c r="C388" s="10"/>
      <c r="D388" s="26"/>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row>
    <row r="389" spans="1:31" ht="12.75" customHeight="1" x14ac:dyDescent="0.2">
      <c r="A389" s="10"/>
      <c r="B389" s="13"/>
      <c r="C389" s="10"/>
      <c r="D389" s="26"/>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row>
    <row r="390" spans="1:31" ht="12.75" customHeight="1" x14ac:dyDescent="0.2">
      <c r="A390" s="10"/>
      <c r="B390" s="13"/>
      <c r="C390" s="10"/>
      <c r="D390" s="26"/>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row>
    <row r="391" spans="1:31" ht="12.75" customHeight="1" x14ac:dyDescent="0.2">
      <c r="A391" s="10"/>
      <c r="B391" s="13"/>
      <c r="C391" s="10"/>
      <c r="D391" s="26"/>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row>
    <row r="392" spans="1:31" ht="12.75" customHeight="1" x14ac:dyDescent="0.2">
      <c r="A392" s="10"/>
      <c r="B392" s="13"/>
      <c r="C392" s="10"/>
      <c r="D392" s="26"/>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row>
    <row r="393" spans="1:31" ht="12.75" customHeight="1" x14ac:dyDescent="0.2">
      <c r="A393" s="10"/>
      <c r="B393" s="13"/>
      <c r="C393" s="10"/>
      <c r="D393" s="26"/>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row>
    <row r="394" spans="1:31" ht="12.75" customHeight="1" x14ac:dyDescent="0.2">
      <c r="A394" s="10"/>
      <c r="B394" s="13"/>
      <c r="C394" s="10"/>
      <c r="D394" s="26"/>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row>
    <row r="395" spans="1:31" ht="12.75" customHeight="1" x14ac:dyDescent="0.2">
      <c r="A395" s="10"/>
      <c r="B395" s="13"/>
      <c r="C395" s="10"/>
      <c r="D395" s="26"/>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row>
    <row r="396" spans="1:31" ht="12.75" customHeight="1" x14ac:dyDescent="0.2">
      <c r="A396" s="10"/>
      <c r="B396" s="13"/>
      <c r="C396" s="10"/>
      <c r="D396" s="26"/>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row>
    <row r="397" spans="1:31" ht="12.75" customHeight="1" x14ac:dyDescent="0.2">
      <c r="A397" s="10"/>
      <c r="B397" s="13"/>
      <c r="C397" s="10"/>
      <c r="D397" s="26"/>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row>
    <row r="398" spans="1:31" ht="12.75" customHeight="1" x14ac:dyDescent="0.2">
      <c r="A398" s="10"/>
      <c r="B398" s="13"/>
      <c r="C398" s="10"/>
      <c r="D398" s="26"/>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row>
    <row r="399" spans="1:31" ht="12.75" customHeight="1" x14ac:dyDescent="0.2">
      <c r="A399" s="10"/>
      <c r="B399" s="13"/>
      <c r="C399" s="10"/>
      <c r="D399" s="26"/>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row>
    <row r="400" spans="1:31" ht="12.75" customHeight="1" x14ac:dyDescent="0.2">
      <c r="A400" s="10"/>
      <c r="B400" s="13"/>
      <c r="C400" s="10"/>
      <c r="D400" s="26"/>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row>
    <row r="401" spans="1:31" ht="12.75" customHeight="1" x14ac:dyDescent="0.2">
      <c r="A401" s="10"/>
      <c r="B401" s="13"/>
      <c r="C401" s="10"/>
      <c r="D401" s="26"/>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row>
    <row r="402" spans="1:31" ht="12.75" customHeight="1" x14ac:dyDescent="0.2">
      <c r="A402" s="10"/>
      <c r="B402" s="13"/>
      <c r="C402" s="10"/>
      <c r="D402" s="26"/>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row>
    <row r="403" spans="1:31" ht="12.75" customHeight="1" x14ac:dyDescent="0.2">
      <c r="A403" s="10"/>
      <c r="B403" s="13"/>
      <c r="C403" s="10"/>
      <c r="D403" s="26"/>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row>
    <row r="404" spans="1:31" ht="12.75" customHeight="1" x14ac:dyDescent="0.2">
      <c r="A404" s="10"/>
      <c r="B404" s="13"/>
      <c r="C404" s="10"/>
      <c r="D404" s="26"/>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row>
    <row r="405" spans="1:31" ht="12.75" customHeight="1" x14ac:dyDescent="0.2">
      <c r="A405" s="10"/>
      <c r="B405" s="13"/>
      <c r="C405" s="10"/>
      <c r="D405" s="26"/>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row>
    <row r="406" spans="1:31" ht="12.75" customHeight="1" x14ac:dyDescent="0.2">
      <c r="A406" s="10"/>
      <c r="B406" s="13"/>
      <c r="C406" s="10"/>
      <c r="D406" s="26"/>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row>
    <row r="407" spans="1:31" ht="12.75" customHeight="1" x14ac:dyDescent="0.2">
      <c r="A407" s="10"/>
      <c r="B407" s="13"/>
      <c r="C407" s="10"/>
      <c r="D407" s="26"/>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row>
    <row r="408" spans="1:31" ht="12.75" customHeight="1" x14ac:dyDescent="0.2">
      <c r="A408" s="10"/>
      <c r="B408" s="13"/>
      <c r="C408" s="10"/>
      <c r="D408" s="26"/>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row>
    <row r="409" spans="1:31" ht="12.75" customHeight="1" x14ac:dyDescent="0.2">
      <c r="A409" s="10"/>
      <c r="B409" s="13"/>
      <c r="C409" s="10"/>
      <c r="D409" s="26"/>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row>
    <row r="410" spans="1:31" ht="12.75" customHeight="1" x14ac:dyDescent="0.2">
      <c r="A410" s="10"/>
      <c r="B410" s="13"/>
      <c r="C410" s="10"/>
      <c r="D410" s="26"/>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row>
    <row r="411" spans="1:31" ht="12.75" customHeight="1" x14ac:dyDescent="0.2">
      <c r="A411" s="10"/>
      <c r="B411" s="13"/>
      <c r="C411" s="10"/>
      <c r="D411" s="26"/>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row>
    <row r="412" spans="1:31" ht="12.75" customHeight="1" x14ac:dyDescent="0.2">
      <c r="A412" s="10"/>
      <c r="B412" s="13"/>
      <c r="C412" s="10"/>
      <c r="D412" s="26"/>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row>
    <row r="413" spans="1:31" ht="12.75" customHeight="1" x14ac:dyDescent="0.2">
      <c r="A413" s="10"/>
      <c r="B413" s="13"/>
      <c r="C413" s="10"/>
      <c r="D413" s="26"/>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row>
    <row r="414" spans="1:31" ht="12.75" customHeight="1" x14ac:dyDescent="0.2">
      <c r="A414" s="10"/>
      <c r="B414" s="13"/>
      <c r="C414" s="10"/>
      <c r="D414" s="26"/>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row>
    <row r="415" spans="1:31" ht="12.75" customHeight="1" x14ac:dyDescent="0.2">
      <c r="A415" s="10"/>
      <c r="B415" s="13"/>
      <c r="C415" s="10"/>
      <c r="D415" s="26"/>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row>
    <row r="416" spans="1:31" ht="12.75" customHeight="1" x14ac:dyDescent="0.2">
      <c r="A416" s="10"/>
      <c r="B416" s="13"/>
      <c r="C416" s="10"/>
      <c r="D416" s="26"/>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row>
    <row r="417" spans="1:31" ht="12.75" customHeight="1" x14ac:dyDescent="0.2">
      <c r="A417" s="10"/>
      <c r="B417" s="13"/>
      <c r="C417" s="10"/>
      <c r="D417" s="26"/>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row>
    <row r="418" spans="1:31" ht="12.75" customHeight="1" x14ac:dyDescent="0.2">
      <c r="A418" s="10"/>
      <c r="B418" s="13"/>
      <c r="C418" s="10"/>
      <c r="D418" s="26"/>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row>
    <row r="419" spans="1:31" ht="12.75" customHeight="1" x14ac:dyDescent="0.2">
      <c r="A419" s="10"/>
      <c r="B419" s="13"/>
      <c r="C419" s="10"/>
      <c r="D419" s="26"/>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row>
    <row r="420" spans="1:31" ht="12.75" customHeight="1" x14ac:dyDescent="0.2">
      <c r="A420" s="10"/>
      <c r="B420" s="13"/>
      <c r="C420" s="10"/>
      <c r="D420" s="26"/>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row>
    <row r="421" spans="1:31" ht="12.75" customHeight="1" x14ac:dyDescent="0.2">
      <c r="A421" s="10"/>
      <c r="B421" s="13"/>
      <c r="C421" s="10"/>
      <c r="D421" s="26"/>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row>
    <row r="422" spans="1:31" ht="12.75" customHeight="1" x14ac:dyDescent="0.2">
      <c r="A422" s="10"/>
      <c r="B422" s="13"/>
      <c r="C422" s="10"/>
      <c r="D422" s="26"/>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row>
    <row r="423" spans="1:31" ht="12.75" customHeight="1" x14ac:dyDescent="0.2">
      <c r="A423" s="10"/>
      <c r="B423" s="13"/>
      <c r="C423" s="10"/>
      <c r="D423" s="26"/>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row>
    <row r="424" spans="1:31" ht="12.75" customHeight="1" x14ac:dyDescent="0.2">
      <c r="A424" s="10"/>
      <c r="B424" s="13"/>
      <c r="C424" s="10"/>
      <c r="D424" s="26"/>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row>
    <row r="425" spans="1:31" ht="12.75" customHeight="1" x14ac:dyDescent="0.2">
      <c r="A425" s="10"/>
      <c r="B425" s="13"/>
      <c r="C425" s="10"/>
      <c r="D425" s="26"/>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row>
    <row r="426" spans="1:31" ht="12.75" customHeight="1" x14ac:dyDescent="0.2">
      <c r="A426" s="10"/>
      <c r="B426" s="13"/>
      <c r="C426" s="10"/>
      <c r="D426" s="26"/>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row>
    <row r="427" spans="1:31" ht="12.75" customHeight="1" x14ac:dyDescent="0.2">
      <c r="A427" s="10"/>
      <c r="B427" s="13"/>
      <c r="C427" s="10"/>
      <c r="D427" s="26"/>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row>
    <row r="428" spans="1:31" ht="12.75" customHeight="1" x14ac:dyDescent="0.2">
      <c r="A428" s="10"/>
      <c r="B428" s="13"/>
      <c r="C428" s="10"/>
      <c r="D428" s="26"/>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row>
    <row r="429" spans="1:31" ht="12.75" customHeight="1" x14ac:dyDescent="0.2">
      <c r="A429" s="10"/>
      <c r="B429" s="13"/>
      <c r="C429" s="10"/>
      <c r="D429" s="26"/>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row>
    <row r="430" spans="1:31" ht="12.75" customHeight="1" x14ac:dyDescent="0.2">
      <c r="A430" s="10"/>
      <c r="B430" s="13"/>
      <c r="C430" s="10"/>
      <c r="D430" s="26"/>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row>
    <row r="431" spans="1:31" ht="12.75" customHeight="1" x14ac:dyDescent="0.2">
      <c r="A431" s="10"/>
      <c r="B431" s="13"/>
      <c r="C431" s="10"/>
      <c r="D431" s="26"/>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row>
    <row r="432" spans="1:31" ht="12.75" customHeight="1" x14ac:dyDescent="0.2">
      <c r="A432" s="10"/>
      <c r="B432" s="13"/>
      <c r="C432" s="10"/>
      <c r="D432" s="26"/>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row>
    <row r="433" spans="1:31" ht="12.75" customHeight="1" x14ac:dyDescent="0.2">
      <c r="A433" s="10"/>
      <c r="B433" s="13"/>
      <c r="C433" s="10"/>
      <c r="D433" s="26"/>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row>
    <row r="434" spans="1:31" ht="12.75" customHeight="1" x14ac:dyDescent="0.2">
      <c r="A434" s="10"/>
      <c r="B434" s="13"/>
      <c r="C434" s="10"/>
      <c r="D434" s="26"/>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row>
    <row r="435" spans="1:31" ht="12.75" customHeight="1" x14ac:dyDescent="0.2">
      <c r="A435" s="10"/>
      <c r="B435" s="13"/>
      <c r="C435" s="10"/>
      <c r="D435" s="26"/>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row>
    <row r="436" spans="1:31" ht="12.75" customHeight="1" x14ac:dyDescent="0.2">
      <c r="A436" s="10"/>
      <c r="B436" s="13"/>
      <c r="C436" s="10"/>
      <c r="D436" s="26"/>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row>
    <row r="437" spans="1:31" ht="12.75" customHeight="1" x14ac:dyDescent="0.2">
      <c r="A437" s="10"/>
      <c r="B437" s="13"/>
      <c r="C437" s="10"/>
      <c r="D437" s="26"/>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row>
    <row r="438" spans="1:31" ht="12.75" customHeight="1" x14ac:dyDescent="0.2">
      <c r="A438" s="10"/>
      <c r="B438" s="13"/>
      <c r="C438" s="10"/>
      <c r="D438" s="26"/>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row>
    <row r="439" spans="1:31" ht="12.75" customHeight="1" x14ac:dyDescent="0.2">
      <c r="A439" s="10"/>
      <c r="B439" s="13"/>
      <c r="C439" s="10"/>
      <c r="D439" s="26"/>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row>
    <row r="440" spans="1:31" ht="12.75" customHeight="1" x14ac:dyDescent="0.2">
      <c r="A440" s="10"/>
      <c r="B440" s="13"/>
      <c r="C440" s="10"/>
      <c r="D440" s="26"/>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row>
    <row r="441" spans="1:31" ht="12.75" customHeight="1" x14ac:dyDescent="0.2">
      <c r="A441" s="10"/>
      <c r="B441" s="13"/>
      <c r="C441" s="10"/>
      <c r="D441" s="26"/>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row>
    <row r="442" spans="1:31" ht="12.75" customHeight="1" x14ac:dyDescent="0.2">
      <c r="A442" s="10"/>
      <c r="B442" s="13"/>
      <c r="C442" s="10"/>
      <c r="D442" s="26"/>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row>
    <row r="443" spans="1:31" ht="12.75" customHeight="1" x14ac:dyDescent="0.2">
      <c r="A443" s="10"/>
      <c r="B443" s="13"/>
      <c r="C443" s="10"/>
      <c r="D443" s="26"/>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row>
    <row r="444" spans="1:31" ht="12.75" customHeight="1" x14ac:dyDescent="0.2">
      <c r="A444" s="10"/>
      <c r="B444" s="13"/>
      <c r="C444" s="10"/>
      <c r="D444" s="26"/>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row>
    <row r="445" spans="1:31" ht="12.75" customHeight="1" x14ac:dyDescent="0.2">
      <c r="A445" s="10"/>
      <c r="B445" s="13"/>
      <c r="C445" s="10"/>
      <c r="D445" s="26"/>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row>
    <row r="446" spans="1:31" ht="12.75" customHeight="1" x14ac:dyDescent="0.2">
      <c r="A446" s="10"/>
      <c r="B446" s="13"/>
      <c r="C446" s="10"/>
      <c r="D446" s="26"/>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row>
    <row r="447" spans="1:31" ht="12.75" customHeight="1" x14ac:dyDescent="0.2">
      <c r="A447" s="10"/>
      <c r="B447" s="13"/>
      <c r="C447" s="10"/>
      <c r="D447" s="26"/>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row>
    <row r="448" spans="1:31" ht="12.75" customHeight="1" x14ac:dyDescent="0.2">
      <c r="A448" s="10"/>
      <c r="B448" s="13"/>
      <c r="C448" s="10"/>
      <c r="D448" s="26"/>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row>
    <row r="449" spans="1:31" ht="12.75" customHeight="1" x14ac:dyDescent="0.2">
      <c r="A449" s="10"/>
      <c r="B449" s="13"/>
      <c r="C449" s="10"/>
      <c r="D449" s="26"/>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row>
    <row r="450" spans="1:31" ht="12.75" customHeight="1" x14ac:dyDescent="0.2">
      <c r="A450" s="10"/>
      <c r="B450" s="13"/>
      <c r="C450" s="10"/>
      <c r="D450" s="26"/>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row>
    <row r="451" spans="1:31" ht="12.75" customHeight="1" x14ac:dyDescent="0.2">
      <c r="A451" s="10"/>
      <c r="B451" s="13"/>
      <c r="C451" s="10"/>
      <c r="D451" s="26"/>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row>
    <row r="452" spans="1:31" ht="12.75" customHeight="1" x14ac:dyDescent="0.2">
      <c r="A452" s="10"/>
      <c r="B452" s="13"/>
      <c r="C452" s="10"/>
      <c r="D452" s="26"/>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row>
    <row r="453" spans="1:31" ht="12.75" customHeight="1" x14ac:dyDescent="0.2">
      <c r="A453" s="10"/>
      <c r="B453" s="13"/>
      <c r="C453" s="10"/>
      <c r="D453" s="26"/>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row>
    <row r="454" spans="1:31" ht="12.75" customHeight="1" x14ac:dyDescent="0.2">
      <c r="A454" s="10"/>
      <c r="B454" s="13"/>
      <c r="C454" s="10"/>
      <c r="D454" s="26"/>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row>
    <row r="455" spans="1:31" ht="12.75" customHeight="1" x14ac:dyDescent="0.2">
      <c r="A455" s="10"/>
      <c r="B455" s="13"/>
      <c r="C455" s="10"/>
      <c r="D455" s="26"/>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row>
    <row r="456" spans="1:31" ht="12.75" customHeight="1" x14ac:dyDescent="0.2">
      <c r="A456" s="10"/>
      <c r="B456" s="13"/>
      <c r="C456" s="10"/>
      <c r="D456" s="26"/>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row>
    <row r="457" spans="1:31" ht="12.75" customHeight="1" x14ac:dyDescent="0.2">
      <c r="A457" s="10"/>
      <c r="B457" s="13"/>
      <c r="C457" s="10"/>
      <c r="D457" s="26"/>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row>
    <row r="458" spans="1:31" ht="12.75" customHeight="1" x14ac:dyDescent="0.2">
      <c r="A458" s="10"/>
      <c r="B458" s="13"/>
      <c r="C458" s="10"/>
      <c r="D458" s="26"/>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row>
    <row r="459" spans="1:31" ht="12.75" customHeight="1" x14ac:dyDescent="0.2">
      <c r="A459" s="10"/>
      <c r="B459" s="13"/>
      <c r="C459" s="10"/>
      <c r="D459" s="26"/>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row>
    <row r="460" spans="1:31" ht="12.75" customHeight="1" x14ac:dyDescent="0.2">
      <c r="A460" s="10"/>
      <c r="B460" s="13"/>
      <c r="C460" s="10"/>
      <c r="D460" s="26"/>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row>
    <row r="461" spans="1:31" ht="12.75" customHeight="1" x14ac:dyDescent="0.2">
      <c r="A461" s="10"/>
      <c r="B461" s="13"/>
      <c r="C461" s="10"/>
      <c r="D461" s="26"/>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row>
    <row r="462" spans="1:31" ht="12.75" customHeight="1" x14ac:dyDescent="0.2">
      <c r="A462" s="10"/>
      <c r="B462" s="13"/>
      <c r="C462" s="10"/>
      <c r="D462" s="26"/>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row>
    <row r="463" spans="1:31" ht="12.75" customHeight="1" x14ac:dyDescent="0.2">
      <c r="A463" s="10"/>
      <c r="B463" s="13"/>
      <c r="C463" s="10"/>
      <c r="D463" s="26"/>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row>
    <row r="464" spans="1:31" ht="12.75" customHeight="1" x14ac:dyDescent="0.2">
      <c r="A464" s="10"/>
      <c r="B464" s="13"/>
      <c r="C464" s="10"/>
      <c r="D464" s="26"/>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row>
    <row r="465" spans="1:31" ht="12.75" customHeight="1" x14ac:dyDescent="0.2">
      <c r="A465" s="10"/>
      <c r="B465" s="13"/>
      <c r="C465" s="10"/>
      <c r="D465" s="26"/>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row>
    <row r="466" spans="1:31" ht="12.75" customHeight="1" x14ac:dyDescent="0.2">
      <c r="A466" s="10"/>
      <c r="B466" s="13"/>
      <c r="C466" s="10"/>
      <c r="D466" s="26"/>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row>
    <row r="467" spans="1:31" ht="12.75" customHeight="1" x14ac:dyDescent="0.2">
      <c r="A467" s="10"/>
      <c r="B467" s="13"/>
      <c r="C467" s="10"/>
      <c r="D467" s="26"/>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row>
    <row r="468" spans="1:31" ht="12.75" customHeight="1" x14ac:dyDescent="0.2">
      <c r="A468" s="10"/>
      <c r="B468" s="13"/>
      <c r="C468" s="10"/>
      <c r="D468" s="26"/>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row>
    <row r="469" spans="1:31" ht="12.75" customHeight="1" x14ac:dyDescent="0.2">
      <c r="A469" s="10"/>
      <c r="B469" s="13"/>
      <c r="C469" s="10"/>
      <c r="D469" s="26"/>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row>
    <row r="470" spans="1:31" ht="12.75" customHeight="1" x14ac:dyDescent="0.2">
      <c r="A470" s="10"/>
      <c r="B470" s="13"/>
      <c r="C470" s="10"/>
      <c r="D470" s="26"/>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row>
    <row r="471" spans="1:31" ht="12.75" customHeight="1" x14ac:dyDescent="0.2">
      <c r="A471" s="10"/>
      <c r="B471" s="13"/>
      <c r="C471" s="10"/>
      <c r="D471" s="26"/>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row>
    <row r="472" spans="1:31" ht="12.75" customHeight="1" x14ac:dyDescent="0.2">
      <c r="A472" s="10"/>
      <c r="B472" s="13"/>
      <c r="C472" s="10"/>
      <c r="D472" s="26"/>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row>
    <row r="473" spans="1:31" ht="12.75" customHeight="1" x14ac:dyDescent="0.2">
      <c r="A473" s="10"/>
      <c r="B473" s="13"/>
      <c r="C473" s="10"/>
      <c r="D473" s="26"/>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row>
    <row r="474" spans="1:31" ht="12.75" customHeight="1" x14ac:dyDescent="0.2">
      <c r="A474" s="10"/>
      <c r="B474" s="13"/>
      <c r="C474" s="10"/>
      <c r="D474" s="26"/>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row>
    <row r="475" spans="1:31" ht="12.75" customHeight="1" x14ac:dyDescent="0.2">
      <c r="A475" s="10"/>
      <c r="B475" s="13"/>
      <c r="C475" s="10"/>
      <c r="D475" s="26"/>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row>
    <row r="476" spans="1:31" ht="12.75" customHeight="1" x14ac:dyDescent="0.2">
      <c r="A476" s="10"/>
      <c r="B476" s="13"/>
      <c r="C476" s="10"/>
      <c r="D476" s="26"/>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row>
    <row r="477" spans="1:31" ht="12.75" customHeight="1" x14ac:dyDescent="0.2">
      <c r="A477" s="10"/>
      <c r="B477" s="13"/>
      <c r="C477" s="10"/>
      <c r="D477" s="26"/>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row>
    <row r="478" spans="1:31" ht="12.75" customHeight="1" x14ac:dyDescent="0.2">
      <c r="A478" s="10"/>
      <c r="B478" s="13"/>
      <c r="C478" s="10"/>
      <c r="D478" s="26"/>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row>
    <row r="479" spans="1:31" ht="12.75" customHeight="1" x14ac:dyDescent="0.2">
      <c r="A479" s="10"/>
      <c r="B479" s="13"/>
      <c r="C479" s="10"/>
      <c r="D479" s="26"/>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row>
    <row r="480" spans="1:31" ht="12.75" customHeight="1" x14ac:dyDescent="0.2">
      <c r="A480" s="10"/>
      <c r="B480" s="13"/>
      <c r="C480" s="10"/>
      <c r="D480" s="26"/>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row>
    <row r="481" spans="1:31" ht="12.75" customHeight="1" x14ac:dyDescent="0.2">
      <c r="A481" s="10"/>
      <c r="B481" s="13"/>
      <c r="C481" s="10"/>
      <c r="D481" s="26"/>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row>
    <row r="482" spans="1:31" ht="12.75" customHeight="1" x14ac:dyDescent="0.2">
      <c r="A482" s="10"/>
      <c r="B482" s="13"/>
      <c r="C482" s="10"/>
      <c r="D482" s="26"/>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row>
    <row r="483" spans="1:31" ht="12.75" customHeight="1" x14ac:dyDescent="0.2">
      <c r="A483" s="10"/>
      <c r="B483" s="13"/>
      <c r="C483" s="10"/>
      <c r="D483" s="26"/>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row>
    <row r="484" spans="1:31" ht="12.75" customHeight="1" x14ac:dyDescent="0.2">
      <c r="A484" s="10"/>
      <c r="B484" s="13"/>
      <c r="C484" s="10"/>
      <c r="D484" s="26"/>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row>
    <row r="485" spans="1:31" ht="12.75" customHeight="1" x14ac:dyDescent="0.2">
      <c r="A485" s="10"/>
      <c r="B485" s="13"/>
      <c r="C485" s="10"/>
      <c r="D485" s="26"/>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row>
    <row r="486" spans="1:31" ht="12.75" customHeight="1" x14ac:dyDescent="0.2">
      <c r="A486" s="10"/>
      <c r="B486" s="13"/>
      <c r="C486" s="10"/>
      <c r="D486" s="26"/>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row>
    <row r="487" spans="1:31" ht="12.75" customHeight="1" x14ac:dyDescent="0.2">
      <c r="A487" s="10"/>
      <c r="B487" s="13"/>
      <c r="C487" s="10"/>
      <c r="D487" s="26"/>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row>
    <row r="488" spans="1:31" ht="12.75" customHeight="1" x14ac:dyDescent="0.2">
      <c r="A488" s="10"/>
      <c r="B488" s="13"/>
      <c r="C488" s="10"/>
      <c r="D488" s="26"/>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row>
    <row r="489" spans="1:31" ht="12.75" customHeight="1" x14ac:dyDescent="0.2">
      <c r="A489" s="10"/>
      <c r="B489" s="13"/>
      <c r="C489" s="10"/>
      <c r="D489" s="26"/>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row>
    <row r="490" spans="1:31" ht="12.75" customHeight="1" x14ac:dyDescent="0.2">
      <c r="A490" s="10"/>
      <c r="B490" s="13"/>
      <c r="C490" s="10"/>
      <c r="D490" s="26"/>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row>
    <row r="491" spans="1:31" ht="12.75" customHeight="1" x14ac:dyDescent="0.2">
      <c r="A491" s="10"/>
      <c r="B491" s="13"/>
      <c r="C491" s="10"/>
      <c r="D491" s="26"/>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row>
    <row r="492" spans="1:31" ht="12.75" customHeight="1" x14ac:dyDescent="0.2">
      <c r="A492" s="10"/>
      <c r="B492" s="13"/>
      <c r="C492" s="10"/>
      <c r="D492" s="26"/>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row>
    <row r="493" spans="1:31" ht="12.75" customHeight="1" x14ac:dyDescent="0.2">
      <c r="A493" s="10"/>
      <c r="B493" s="13"/>
      <c r="C493" s="10"/>
      <c r="D493" s="26"/>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row>
    <row r="494" spans="1:31" ht="12.75" customHeight="1" x14ac:dyDescent="0.2">
      <c r="A494" s="10"/>
      <c r="B494" s="13"/>
      <c r="C494" s="10"/>
      <c r="D494" s="26"/>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row>
    <row r="495" spans="1:31" ht="12.75" customHeight="1" x14ac:dyDescent="0.2">
      <c r="A495" s="10"/>
      <c r="B495" s="13"/>
      <c r="C495" s="10"/>
      <c r="D495" s="26"/>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row>
    <row r="496" spans="1:31" ht="12.75" customHeight="1" x14ac:dyDescent="0.2">
      <c r="A496" s="10"/>
      <c r="B496" s="13"/>
      <c r="C496" s="10"/>
      <c r="D496" s="26"/>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row>
    <row r="497" spans="1:31" ht="12.75" customHeight="1" x14ac:dyDescent="0.2">
      <c r="A497" s="10"/>
      <c r="B497" s="13"/>
      <c r="C497" s="10"/>
      <c r="D497" s="26"/>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row>
    <row r="498" spans="1:31" ht="12.75" customHeight="1" x14ac:dyDescent="0.2">
      <c r="A498" s="10"/>
      <c r="B498" s="13"/>
      <c r="C498" s="10"/>
      <c r="D498" s="26"/>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row>
    <row r="499" spans="1:31" ht="12.75" customHeight="1" x14ac:dyDescent="0.2">
      <c r="A499" s="10"/>
      <c r="B499" s="13"/>
      <c r="C499" s="10"/>
      <c r="D499" s="26"/>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row>
    <row r="500" spans="1:31" ht="12.75" customHeight="1" x14ac:dyDescent="0.2">
      <c r="A500" s="10"/>
      <c r="B500" s="13"/>
      <c r="C500" s="10"/>
      <c r="D500" s="26"/>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row>
    <row r="501" spans="1:31" ht="12.75" customHeight="1" x14ac:dyDescent="0.2">
      <c r="A501" s="10"/>
      <c r="B501" s="13"/>
      <c r="C501" s="10"/>
      <c r="D501" s="26"/>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row>
    <row r="502" spans="1:31" ht="12.75" customHeight="1" x14ac:dyDescent="0.2">
      <c r="A502" s="10"/>
      <c r="B502" s="13"/>
      <c r="C502" s="10"/>
      <c r="D502" s="26"/>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row>
    <row r="503" spans="1:31" ht="12.75" customHeight="1" x14ac:dyDescent="0.2">
      <c r="A503" s="10"/>
      <c r="B503" s="13"/>
      <c r="C503" s="10"/>
      <c r="D503" s="26"/>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row>
    <row r="504" spans="1:31" ht="12.75" customHeight="1" x14ac:dyDescent="0.2">
      <c r="A504" s="10"/>
      <c r="B504" s="13"/>
      <c r="C504" s="10"/>
      <c r="D504" s="26"/>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row>
    <row r="505" spans="1:31" ht="12.75" customHeight="1" x14ac:dyDescent="0.2">
      <c r="A505" s="10"/>
      <c r="B505" s="13"/>
      <c r="C505" s="10"/>
      <c r="D505" s="26"/>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row>
    <row r="506" spans="1:31" ht="12.75" customHeight="1" x14ac:dyDescent="0.2">
      <c r="A506" s="10"/>
      <c r="B506" s="13"/>
      <c r="C506" s="10"/>
      <c r="D506" s="26"/>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row>
    <row r="507" spans="1:31" ht="12.75" customHeight="1" x14ac:dyDescent="0.2">
      <c r="A507" s="10"/>
      <c r="B507" s="13"/>
      <c r="C507" s="10"/>
      <c r="D507" s="26"/>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row>
    <row r="508" spans="1:31" ht="12.75" customHeight="1" x14ac:dyDescent="0.2">
      <c r="A508" s="10"/>
      <c r="B508" s="13"/>
      <c r="C508" s="10"/>
      <c r="D508" s="26"/>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row>
    <row r="509" spans="1:31" ht="12.75" customHeight="1" x14ac:dyDescent="0.2">
      <c r="A509" s="10"/>
      <c r="B509" s="13"/>
      <c r="C509" s="10"/>
      <c r="D509" s="26"/>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row>
    <row r="510" spans="1:31" ht="12.75" customHeight="1" x14ac:dyDescent="0.2">
      <c r="A510" s="10"/>
      <c r="B510" s="13"/>
      <c r="C510" s="10"/>
      <c r="D510" s="26"/>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row>
    <row r="511" spans="1:31" ht="12.75" customHeight="1" x14ac:dyDescent="0.2">
      <c r="A511" s="10"/>
      <c r="B511" s="13"/>
      <c r="C511" s="10"/>
      <c r="D511" s="26"/>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row>
    <row r="512" spans="1:31" ht="12.75" customHeight="1" x14ac:dyDescent="0.2">
      <c r="A512" s="10"/>
      <c r="B512" s="13"/>
      <c r="C512" s="10"/>
      <c r="D512" s="26"/>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row>
    <row r="513" spans="1:31" ht="12.75" customHeight="1" x14ac:dyDescent="0.2">
      <c r="A513" s="10"/>
      <c r="B513" s="13"/>
      <c r="C513" s="10"/>
      <c r="D513" s="26"/>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row>
    <row r="514" spans="1:31" ht="12.75" customHeight="1" x14ac:dyDescent="0.2">
      <c r="A514" s="10"/>
      <c r="B514" s="13"/>
      <c r="C514" s="10"/>
      <c r="D514" s="26"/>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row>
    <row r="515" spans="1:31" ht="12.75" customHeight="1" x14ac:dyDescent="0.2">
      <c r="A515" s="10"/>
      <c r="B515" s="13"/>
      <c r="C515" s="10"/>
      <c r="D515" s="26"/>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row>
    <row r="516" spans="1:31" ht="12.75" customHeight="1" x14ac:dyDescent="0.2">
      <c r="A516" s="10"/>
      <c r="B516" s="13"/>
      <c r="C516" s="10"/>
      <c r="D516" s="26"/>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row>
    <row r="517" spans="1:31" ht="12.75" customHeight="1" x14ac:dyDescent="0.2">
      <c r="A517" s="10"/>
      <c r="B517" s="13"/>
      <c r="C517" s="10"/>
      <c r="D517" s="26"/>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row>
    <row r="518" spans="1:31" ht="12.75" customHeight="1" x14ac:dyDescent="0.2">
      <c r="A518" s="10"/>
      <c r="B518" s="13"/>
      <c r="C518" s="10"/>
      <c r="D518" s="26"/>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row>
    <row r="519" spans="1:31" ht="12.75" customHeight="1" x14ac:dyDescent="0.2">
      <c r="A519" s="10"/>
      <c r="B519" s="13"/>
      <c r="C519" s="10"/>
      <c r="D519" s="26"/>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row>
    <row r="520" spans="1:31" ht="12.75" customHeight="1" x14ac:dyDescent="0.2">
      <c r="A520" s="10"/>
      <c r="B520" s="13"/>
      <c r="C520" s="10"/>
      <c r="D520" s="26"/>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row>
    <row r="521" spans="1:31" ht="12.75" customHeight="1" x14ac:dyDescent="0.2">
      <c r="A521" s="10"/>
      <c r="B521" s="13"/>
      <c r="C521" s="10"/>
      <c r="D521" s="26"/>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row>
    <row r="522" spans="1:31" ht="12.75" customHeight="1" x14ac:dyDescent="0.2">
      <c r="A522" s="10"/>
      <c r="B522" s="13"/>
      <c r="C522" s="10"/>
      <c r="D522" s="26"/>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row>
    <row r="523" spans="1:31" ht="12.75" customHeight="1" x14ac:dyDescent="0.2">
      <c r="A523" s="10"/>
      <c r="B523" s="13"/>
      <c r="C523" s="10"/>
      <c r="D523" s="26"/>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row>
    <row r="524" spans="1:31" ht="12.75" customHeight="1" x14ac:dyDescent="0.2">
      <c r="A524" s="10"/>
      <c r="B524" s="13"/>
      <c r="C524" s="10"/>
      <c r="D524" s="26"/>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row>
    <row r="525" spans="1:31" ht="12.75" customHeight="1" x14ac:dyDescent="0.2">
      <c r="A525" s="10"/>
      <c r="B525" s="13"/>
      <c r="C525" s="10"/>
      <c r="D525" s="26"/>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row>
    <row r="526" spans="1:31" ht="12.75" customHeight="1" x14ac:dyDescent="0.2">
      <c r="A526" s="10"/>
      <c r="B526" s="13"/>
      <c r="C526" s="10"/>
      <c r="D526" s="26"/>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row>
    <row r="527" spans="1:31" ht="12.75" customHeight="1" x14ac:dyDescent="0.2">
      <c r="A527" s="10"/>
      <c r="B527" s="13"/>
      <c r="C527" s="10"/>
      <c r="D527" s="26"/>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row>
    <row r="528" spans="1:31" ht="12.75" customHeight="1" x14ac:dyDescent="0.2">
      <c r="A528" s="10"/>
      <c r="B528" s="13"/>
      <c r="C528" s="10"/>
      <c r="D528" s="26"/>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row>
    <row r="529" spans="1:31" ht="12.75" customHeight="1" x14ac:dyDescent="0.2">
      <c r="A529" s="10"/>
      <c r="B529" s="13"/>
      <c r="C529" s="10"/>
      <c r="D529" s="26"/>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row>
    <row r="530" spans="1:31" ht="12.75" customHeight="1" x14ac:dyDescent="0.2">
      <c r="A530" s="10"/>
      <c r="B530" s="13"/>
      <c r="C530" s="10"/>
      <c r="D530" s="26"/>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row>
    <row r="531" spans="1:31" ht="12.75" customHeight="1" x14ac:dyDescent="0.2">
      <c r="A531" s="10"/>
      <c r="B531" s="13"/>
      <c r="C531" s="10"/>
      <c r="D531" s="26"/>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row>
    <row r="532" spans="1:31" ht="12.75" customHeight="1" x14ac:dyDescent="0.2">
      <c r="A532" s="10"/>
      <c r="B532" s="13"/>
      <c r="C532" s="10"/>
      <c r="D532" s="26"/>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row>
    <row r="533" spans="1:31" ht="12.75" customHeight="1" x14ac:dyDescent="0.2">
      <c r="A533" s="10"/>
      <c r="B533" s="13"/>
      <c r="C533" s="10"/>
      <c r="D533" s="26"/>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row>
    <row r="534" spans="1:31" ht="12.75" customHeight="1" x14ac:dyDescent="0.2">
      <c r="A534" s="10"/>
      <c r="B534" s="13"/>
      <c r="C534" s="10"/>
      <c r="D534" s="26"/>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row>
    <row r="535" spans="1:31" ht="12.75" customHeight="1" x14ac:dyDescent="0.2">
      <c r="A535" s="10"/>
      <c r="B535" s="13"/>
      <c r="C535" s="10"/>
      <c r="D535" s="26"/>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row>
    <row r="536" spans="1:31" ht="12.75" customHeight="1" x14ac:dyDescent="0.2">
      <c r="A536" s="10"/>
      <c r="B536" s="13"/>
      <c r="C536" s="10"/>
      <c r="D536" s="26"/>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row>
    <row r="537" spans="1:31" ht="12.75" customHeight="1" x14ac:dyDescent="0.2">
      <c r="A537" s="10"/>
      <c r="B537" s="13"/>
      <c r="C537" s="10"/>
      <c r="D537" s="26"/>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row>
    <row r="538" spans="1:31" ht="12.75" customHeight="1" x14ac:dyDescent="0.2">
      <c r="A538" s="10"/>
      <c r="B538" s="13"/>
      <c r="C538" s="10"/>
      <c r="D538" s="26"/>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row>
    <row r="539" spans="1:31" ht="12.75" customHeight="1" x14ac:dyDescent="0.2">
      <c r="A539" s="10"/>
      <c r="B539" s="13"/>
      <c r="C539" s="10"/>
      <c r="D539" s="26"/>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row>
    <row r="540" spans="1:31" ht="12.75" customHeight="1" x14ac:dyDescent="0.2">
      <c r="A540" s="10"/>
      <c r="B540" s="13"/>
      <c r="C540" s="10"/>
      <c r="D540" s="26"/>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row>
    <row r="541" spans="1:31" ht="12.75" customHeight="1" x14ac:dyDescent="0.2">
      <c r="A541" s="10"/>
      <c r="B541" s="13"/>
      <c r="C541" s="10"/>
      <c r="D541" s="26"/>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row>
    <row r="542" spans="1:31" ht="12.75" customHeight="1" x14ac:dyDescent="0.2">
      <c r="A542" s="10"/>
      <c r="B542" s="13"/>
      <c r="C542" s="10"/>
      <c r="D542" s="26"/>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row>
    <row r="543" spans="1:31" ht="12.75" customHeight="1" x14ac:dyDescent="0.2">
      <c r="A543" s="10"/>
      <c r="B543" s="13"/>
      <c r="C543" s="10"/>
      <c r="D543" s="26"/>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row>
    <row r="544" spans="1:31" ht="12.75" customHeight="1" x14ac:dyDescent="0.2">
      <c r="A544" s="10"/>
      <c r="B544" s="13"/>
      <c r="C544" s="10"/>
      <c r="D544" s="26"/>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row>
    <row r="545" spans="1:31" ht="12.75" customHeight="1" x14ac:dyDescent="0.2">
      <c r="A545" s="10"/>
      <c r="B545" s="13"/>
      <c r="C545" s="10"/>
      <c r="D545" s="26"/>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row>
    <row r="546" spans="1:31" ht="12.75" customHeight="1" x14ac:dyDescent="0.2">
      <c r="A546" s="10"/>
      <c r="B546" s="13"/>
      <c r="C546" s="10"/>
      <c r="D546" s="26"/>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row>
    <row r="547" spans="1:31" ht="12.75" customHeight="1" x14ac:dyDescent="0.2">
      <c r="A547" s="10"/>
      <c r="B547" s="13"/>
      <c r="C547" s="10"/>
      <c r="D547" s="26"/>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row>
    <row r="548" spans="1:31" ht="12.75" customHeight="1" x14ac:dyDescent="0.2">
      <c r="A548" s="10"/>
      <c r="B548" s="13"/>
      <c r="C548" s="10"/>
      <c r="D548" s="26"/>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row>
    <row r="549" spans="1:31" ht="12.75" customHeight="1" x14ac:dyDescent="0.2">
      <c r="A549" s="10"/>
      <c r="B549" s="13"/>
      <c r="C549" s="10"/>
      <c r="D549" s="26"/>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row>
    <row r="550" spans="1:31" ht="12.75" customHeight="1" x14ac:dyDescent="0.2">
      <c r="A550" s="10"/>
      <c r="B550" s="13"/>
      <c r="C550" s="10"/>
      <c r="D550" s="26"/>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row>
    <row r="551" spans="1:31" ht="12.75" customHeight="1" x14ac:dyDescent="0.2">
      <c r="A551" s="10"/>
      <c r="B551" s="13"/>
      <c r="C551" s="10"/>
      <c r="D551" s="26"/>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row>
    <row r="552" spans="1:31" ht="12.75" customHeight="1" x14ac:dyDescent="0.2">
      <c r="A552" s="10"/>
      <c r="B552" s="13"/>
      <c r="C552" s="10"/>
      <c r="D552" s="26"/>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row>
    <row r="553" spans="1:31" ht="12.75" customHeight="1" x14ac:dyDescent="0.2">
      <c r="A553" s="10"/>
      <c r="B553" s="13"/>
      <c r="C553" s="10"/>
      <c r="D553" s="26"/>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row>
    <row r="554" spans="1:31" ht="12.75" customHeight="1" x14ac:dyDescent="0.2">
      <c r="A554" s="10"/>
      <c r="B554" s="13"/>
      <c r="C554" s="10"/>
      <c r="D554" s="26"/>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row>
    <row r="555" spans="1:31" ht="12.75" customHeight="1" x14ac:dyDescent="0.2">
      <c r="A555" s="10"/>
      <c r="B555" s="13"/>
      <c r="C555" s="10"/>
      <c r="D555" s="26"/>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row>
    <row r="556" spans="1:31" ht="12.75" customHeight="1" x14ac:dyDescent="0.2">
      <c r="A556" s="10"/>
      <c r="B556" s="13"/>
      <c r="C556" s="10"/>
      <c r="D556" s="26"/>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row>
    <row r="557" spans="1:31" ht="12.75" customHeight="1" x14ac:dyDescent="0.2">
      <c r="A557" s="10"/>
      <c r="B557" s="13"/>
      <c r="C557" s="10"/>
      <c r="D557" s="26"/>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row>
    <row r="558" spans="1:31" ht="12.75" customHeight="1" x14ac:dyDescent="0.2">
      <c r="A558" s="10"/>
      <c r="B558" s="13"/>
      <c r="C558" s="10"/>
      <c r="D558" s="26"/>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row>
    <row r="559" spans="1:31" ht="12.75" customHeight="1" x14ac:dyDescent="0.2">
      <c r="A559" s="10"/>
      <c r="B559" s="13"/>
      <c r="C559" s="10"/>
      <c r="D559" s="26"/>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row>
    <row r="560" spans="1:31" ht="12.75" customHeight="1" x14ac:dyDescent="0.2">
      <c r="A560" s="10"/>
      <c r="B560" s="13"/>
      <c r="C560" s="10"/>
      <c r="D560" s="26"/>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row>
    <row r="561" spans="1:31" ht="12.75" customHeight="1" x14ac:dyDescent="0.2">
      <c r="A561" s="10"/>
      <c r="B561" s="13"/>
      <c r="C561" s="10"/>
      <c r="D561" s="26"/>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row>
    <row r="562" spans="1:31" ht="12.75" customHeight="1" x14ac:dyDescent="0.2">
      <c r="A562" s="10"/>
      <c r="B562" s="13"/>
      <c r="C562" s="10"/>
      <c r="D562" s="26"/>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row>
    <row r="563" spans="1:31" ht="12.75" customHeight="1" x14ac:dyDescent="0.2">
      <c r="A563" s="10"/>
      <c r="B563" s="13"/>
      <c r="C563" s="10"/>
      <c r="D563" s="26"/>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row>
    <row r="564" spans="1:31" ht="12.75" customHeight="1" x14ac:dyDescent="0.2">
      <c r="A564" s="10"/>
      <c r="B564" s="13"/>
      <c r="C564" s="10"/>
      <c r="D564" s="26"/>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row>
    <row r="565" spans="1:31" ht="12.75" customHeight="1" x14ac:dyDescent="0.2">
      <c r="A565" s="10"/>
      <c r="B565" s="13"/>
      <c r="C565" s="10"/>
      <c r="D565" s="26"/>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row>
    <row r="566" spans="1:31" ht="12.75" customHeight="1" x14ac:dyDescent="0.2">
      <c r="A566" s="10"/>
      <c r="B566" s="13"/>
      <c r="C566" s="10"/>
      <c r="D566" s="26"/>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row>
    <row r="567" spans="1:31" ht="12.75" customHeight="1" x14ac:dyDescent="0.2">
      <c r="A567" s="10"/>
      <c r="B567" s="13"/>
      <c r="C567" s="10"/>
      <c r="D567" s="26"/>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row>
    <row r="568" spans="1:31" ht="12.75" customHeight="1" x14ac:dyDescent="0.2">
      <c r="A568" s="10"/>
      <c r="B568" s="13"/>
      <c r="C568" s="10"/>
      <c r="D568" s="26"/>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row>
    <row r="569" spans="1:31" ht="12.75" customHeight="1" x14ac:dyDescent="0.2">
      <c r="A569" s="10"/>
      <c r="B569" s="13"/>
      <c r="C569" s="10"/>
      <c r="D569" s="26"/>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row>
    <row r="570" spans="1:31" ht="12.75" customHeight="1" x14ac:dyDescent="0.2">
      <c r="A570" s="10"/>
      <c r="B570" s="13"/>
      <c r="C570" s="10"/>
      <c r="D570" s="26"/>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row>
    <row r="571" spans="1:31" ht="12.75" customHeight="1" x14ac:dyDescent="0.2">
      <c r="A571" s="10"/>
      <c r="B571" s="13"/>
      <c r="C571" s="10"/>
      <c r="D571" s="26"/>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row>
    <row r="572" spans="1:31" ht="12.75" customHeight="1" x14ac:dyDescent="0.2">
      <c r="A572" s="10"/>
      <c r="B572" s="13"/>
      <c r="C572" s="10"/>
      <c r="D572" s="26"/>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row>
    <row r="573" spans="1:31" ht="12.75" customHeight="1" x14ac:dyDescent="0.2">
      <c r="A573" s="10"/>
      <c r="B573" s="13"/>
      <c r="C573" s="10"/>
      <c r="D573" s="26"/>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row>
    <row r="574" spans="1:31" ht="12.75" customHeight="1" x14ac:dyDescent="0.2">
      <c r="A574" s="10"/>
      <c r="B574" s="13"/>
      <c r="C574" s="10"/>
      <c r="D574" s="26"/>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row>
    <row r="575" spans="1:31" ht="12.75" customHeight="1" x14ac:dyDescent="0.2">
      <c r="A575" s="10"/>
      <c r="B575" s="13"/>
      <c r="C575" s="10"/>
      <c r="D575" s="26"/>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row>
    <row r="576" spans="1:31" ht="12.75" customHeight="1" x14ac:dyDescent="0.2">
      <c r="A576" s="10"/>
      <c r="B576" s="13"/>
      <c r="C576" s="10"/>
      <c r="D576" s="26"/>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row>
    <row r="577" spans="1:31" ht="12.75" customHeight="1" x14ac:dyDescent="0.2">
      <c r="A577" s="10"/>
      <c r="B577" s="13"/>
      <c r="C577" s="10"/>
      <c r="D577" s="26"/>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row>
    <row r="578" spans="1:31" ht="12.75" customHeight="1" x14ac:dyDescent="0.2">
      <c r="A578" s="10"/>
      <c r="B578" s="13"/>
      <c r="C578" s="10"/>
      <c r="D578" s="26"/>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row>
    <row r="579" spans="1:31" ht="12.75" customHeight="1" x14ac:dyDescent="0.2">
      <c r="A579" s="10"/>
      <c r="B579" s="13"/>
      <c r="C579" s="10"/>
      <c r="D579" s="26"/>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row>
    <row r="580" spans="1:31" ht="12.75" customHeight="1" x14ac:dyDescent="0.2">
      <c r="A580" s="10"/>
      <c r="B580" s="13"/>
      <c r="C580" s="10"/>
      <c r="D580" s="26"/>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row>
    <row r="581" spans="1:31" ht="12.75" customHeight="1" x14ac:dyDescent="0.2">
      <c r="A581" s="10"/>
      <c r="B581" s="13"/>
      <c r="C581" s="10"/>
      <c r="D581" s="26"/>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row>
    <row r="582" spans="1:31" ht="12.75" customHeight="1" x14ac:dyDescent="0.2">
      <c r="A582" s="10"/>
      <c r="B582" s="13"/>
      <c r="C582" s="10"/>
      <c r="D582" s="26"/>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row>
    <row r="583" spans="1:31" ht="12.75" customHeight="1" x14ac:dyDescent="0.2">
      <c r="A583" s="10"/>
      <c r="B583" s="13"/>
      <c r="C583" s="10"/>
      <c r="D583" s="26"/>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row>
    <row r="584" spans="1:31" ht="12.75" customHeight="1" x14ac:dyDescent="0.2">
      <c r="A584" s="10"/>
      <c r="B584" s="13"/>
      <c r="C584" s="10"/>
      <c r="D584" s="26"/>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row>
    <row r="585" spans="1:31" ht="12.75" customHeight="1" x14ac:dyDescent="0.2">
      <c r="A585" s="10"/>
      <c r="B585" s="13"/>
      <c r="C585" s="10"/>
      <c r="D585" s="26"/>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row>
    <row r="586" spans="1:31" ht="12.75" customHeight="1" x14ac:dyDescent="0.2">
      <c r="A586" s="10"/>
      <c r="B586" s="13"/>
      <c r="C586" s="10"/>
      <c r="D586" s="26"/>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row>
    <row r="587" spans="1:31" ht="12.75" customHeight="1" x14ac:dyDescent="0.2">
      <c r="A587" s="10"/>
      <c r="B587" s="13"/>
      <c r="C587" s="10"/>
      <c r="D587" s="26"/>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row>
    <row r="588" spans="1:31" ht="12.75" customHeight="1" x14ac:dyDescent="0.2">
      <c r="A588" s="10"/>
      <c r="B588" s="13"/>
      <c r="C588" s="10"/>
      <c r="D588" s="26"/>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row>
    <row r="589" spans="1:31" ht="12.75" customHeight="1" x14ac:dyDescent="0.2">
      <c r="A589" s="10"/>
      <c r="B589" s="13"/>
      <c r="C589" s="10"/>
      <c r="D589" s="26"/>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row>
    <row r="590" spans="1:31" ht="12.75" customHeight="1" x14ac:dyDescent="0.2">
      <c r="A590" s="10"/>
      <c r="B590" s="13"/>
      <c r="C590" s="10"/>
      <c r="D590" s="26"/>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row>
    <row r="591" spans="1:31" ht="12.75" customHeight="1" x14ac:dyDescent="0.2">
      <c r="A591" s="10"/>
      <c r="B591" s="13"/>
      <c r="C591" s="10"/>
      <c r="D591" s="26"/>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row>
    <row r="592" spans="1:31" ht="12.75" customHeight="1" x14ac:dyDescent="0.2">
      <c r="A592" s="10"/>
      <c r="B592" s="13"/>
      <c r="C592" s="10"/>
      <c r="D592" s="26"/>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row>
    <row r="593" spans="1:31" ht="12.75" customHeight="1" x14ac:dyDescent="0.2">
      <c r="A593" s="10"/>
      <c r="B593" s="13"/>
      <c r="C593" s="10"/>
      <c r="D593" s="26"/>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row>
    <row r="594" spans="1:31" ht="12.75" customHeight="1" x14ac:dyDescent="0.2">
      <c r="A594" s="10"/>
      <c r="B594" s="13"/>
      <c r="C594" s="10"/>
      <c r="D594" s="26"/>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row>
    <row r="595" spans="1:31" ht="12.75" customHeight="1" x14ac:dyDescent="0.2">
      <c r="A595" s="10"/>
      <c r="B595" s="13"/>
      <c r="C595" s="10"/>
      <c r="D595" s="26"/>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row>
    <row r="596" spans="1:31" ht="12.75" customHeight="1" x14ac:dyDescent="0.2">
      <c r="A596" s="10"/>
      <c r="B596" s="13"/>
      <c r="C596" s="10"/>
      <c r="D596" s="26"/>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row>
    <row r="597" spans="1:31" ht="12.75" customHeight="1" x14ac:dyDescent="0.2">
      <c r="A597" s="10"/>
      <c r="B597" s="13"/>
      <c r="C597" s="10"/>
      <c r="D597" s="26"/>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row>
    <row r="598" spans="1:31" ht="12.75" customHeight="1" x14ac:dyDescent="0.2">
      <c r="A598" s="10"/>
      <c r="B598" s="13"/>
      <c r="C598" s="10"/>
      <c r="D598" s="26"/>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row>
    <row r="599" spans="1:31" ht="12.75" customHeight="1" x14ac:dyDescent="0.2">
      <c r="A599" s="10"/>
      <c r="B599" s="13"/>
      <c r="C599" s="10"/>
      <c r="D599" s="26"/>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row>
    <row r="600" spans="1:31" ht="12.75" customHeight="1" x14ac:dyDescent="0.2">
      <c r="A600" s="10"/>
      <c r="B600" s="13"/>
      <c r="C600" s="10"/>
      <c r="D600" s="26"/>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row>
    <row r="601" spans="1:31" ht="12.75" customHeight="1" x14ac:dyDescent="0.2">
      <c r="A601" s="10"/>
      <c r="B601" s="13"/>
      <c r="C601" s="10"/>
      <c r="D601" s="26"/>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row>
    <row r="602" spans="1:31" ht="12.75" customHeight="1" x14ac:dyDescent="0.2">
      <c r="A602" s="10"/>
      <c r="B602" s="13"/>
      <c r="C602" s="10"/>
      <c r="D602" s="26"/>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row>
    <row r="603" spans="1:31" ht="12.75" customHeight="1" x14ac:dyDescent="0.2">
      <c r="A603" s="10"/>
      <c r="B603" s="13"/>
      <c r="C603" s="10"/>
      <c r="D603" s="26"/>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row>
    <row r="604" spans="1:31" ht="12.75" customHeight="1" x14ac:dyDescent="0.2">
      <c r="A604" s="10"/>
      <c r="B604" s="13"/>
      <c r="C604" s="10"/>
      <c r="D604" s="26"/>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row>
    <row r="605" spans="1:31" ht="12.75" customHeight="1" x14ac:dyDescent="0.2">
      <c r="A605" s="10"/>
      <c r="B605" s="13"/>
      <c r="C605" s="10"/>
      <c r="D605" s="26"/>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row>
    <row r="606" spans="1:31" ht="12.75" customHeight="1" x14ac:dyDescent="0.2">
      <c r="A606" s="10"/>
      <c r="B606" s="13"/>
      <c r="C606" s="10"/>
      <c r="D606" s="26"/>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row>
    <row r="607" spans="1:31" ht="12.75" customHeight="1" x14ac:dyDescent="0.2">
      <c r="A607" s="10"/>
      <c r="B607" s="13"/>
      <c r="C607" s="10"/>
      <c r="D607" s="26"/>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row>
    <row r="608" spans="1:31" ht="12.75" customHeight="1" x14ac:dyDescent="0.2">
      <c r="A608" s="10"/>
      <c r="B608" s="13"/>
      <c r="C608" s="10"/>
      <c r="D608" s="26"/>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row>
    <row r="609" spans="1:31" ht="12.75" customHeight="1" x14ac:dyDescent="0.2">
      <c r="A609" s="10"/>
      <c r="B609" s="13"/>
      <c r="C609" s="10"/>
      <c r="D609" s="26"/>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row>
    <row r="610" spans="1:31" ht="12.75" customHeight="1" x14ac:dyDescent="0.2">
      <c r="A610" s="10"/>
      <c r="B610" s="13"/>
      <c r="C610" s="10"/>
      <c r="D610" s="26"/>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row>
    <row r="611" spans="1:31" ht="12.75" customHeight="1" x14ac:dyDescent="0.2">
      <c r="A611" s="10"/>
      <c r="B611" s="13"/>
      <c r="C611" s="10"/>
      <c r="D611" s="26"/>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row>
    <row r="612" spans="1:31" ht="12.75" customHeight="1" x14ac:dyDescent="0.2">
      <c r="A612" s="10"/>
      <c r="B612" s="13"/>
      <c r="C612" s="10"/>
      <c r="D612" s="26"/>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row>
    <row r="613" spans="1:31" ht="12.75" customHeight="1" x14ac:dyDescent="0.2">
      <c r="A613" s="10"/>
      <c r="B613" s="13"/>
      <c r="C613" s="10"/>
      <c r="D613" s="26"/>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row>
    <row r="614" spans="1:31" ht="12.75" customHeight="1" x14ac:dyDescent="0.2">
      <c r="A614" s="10"/>
      <c r="B614" s="13"/>
      <c r="C614" s="10"/>
      <c r="D614" s="26"/>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row>
    <row r="615" spans="1:31" ht="12.75" customHeight="1" x14ac:dyDescent="0.2">
      <c r="A615" s="10"/>
      <c r="B615" s="13"/>
      <c r="C615" s="10"/>
      <c r="D615" s="26"/>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row>
    <row r="616" spans="1:31" ht="12.75" customHeight="1" x14ac:dyDescent="0.2">
      <c r="A616" s="10"/>
      <c r="B616" s="13"/>
      <c r="C616" s="10"/>
      <c r="D616" s="26"/>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row>
    <row r="617" spans="1:31" ht="12.75" customHeight="1" x14ac:dyDescent="0.2">
      <c r="A617" s="10"/>
      <c r="B617" s="13"/>
      <c r="C617" s="10"/>
      <c r="D617" s="26"/>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row>
    <row r="618" spans="1:31" ht="12.75" customHeight="1" x14ac:dyDescent="0.2">
      <c r="A618" s="10"/>
      <c r="B618" s="13"/>
      <c r="C618" s="10"/>
      <c r="D618" s="26"/>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row>
    <row r="619" spans="1:31" ht="12.75" customHeight="1" x14ac:dyDescent="0.2">
      <c r="A619" s="10"/>
      <c r="B619" s="13"/>
      <c r="C619" s="10"/>
      <c r="D619" s="26"/>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row>
    <row r="620" spans="1:31" ht="12.75" customHeight="1" x14ac:dyDescent="0.2">
      <c r="A620" s="10"/>
      <c r="B620" s="13"/>
      <c r="C620" s="10"/>
      <c r="D620" s="26"/>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row>
    <row r="621" spans="1:31" ht="12.75" customHeight="1" x14ac:dyDescent="0.2">
      <c r="A621" s="10"/>
      <c r="B621" s="13"/>
      <c r="C621" s="10"/>
      <c r="D621" s="26"/>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row>
    <row r="622" spans="1:31" ht="12.75" customHeight="1" x14ac:dyDescent="0.2">
      <c r="A622" s="10"/>
      <c r="B622" s="13"/>
      <c r="C622" s="10"/>
      <c r="D622" s="26"/>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row>
    <row r="623" spans="1:31" ht="12.75" customHeight="1" x14ac:dyDescent="0.2">
      <c r="A623" s="10"/>
      <c r="B623" s="13"/>
      <c r="C623" s="10"/>
      <c r="D623" s="26"/>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row>
    <row r="624" spans="1:31" ht="12.75" customHeight="1" x14ac:dyDescent="0.2">
      <c r="A624" s="10"/>
      <c r="B624" s="13"/>
      <c r="C624" s="10"/>
      <c r="D624" s="26"/>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row>
    <row r="625" spans="1:31" ht="12.75" customHeight="1" x14ac:dyDescent="0.2">
      <c r="A625" s="10"/>
      <c r="B625" s="13"/>
      <c r="C625" s="10"/>
      <c r="D625" s="26"/>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row>
    <row r="626" spans="1:31" ht="12.75" customHeight="1" x14ac:dyDescent="0.2">
      <c r="A626" s="10"/>
      <c r="B626" s="13"/>
      <c r="C626" s="10"/>
      <c r="D626" s="26"/>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row>
    <row r="627" spans="1:31" ht="12.75" customHeight="1" x14ac:dyDescent="0.2">
      <c r="A627" s="10"/>
      <c r="B627" s="13"/>
      <c r="C627" s="10"/>
      <c r="D627" s="26"/>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row>
    <row r="628" spans="1:31" ht="12.75" customHeight="1" x14ac:dyDescent="0.2">
      <c r="A628" s="10"/>
      <c r="B628" s="13"/>
      <c r="C628" s="10"/>
      <c r="D628" s="26"/>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row>
    <row r="629" spans="1:31" ht="12.75" customHeight="1" x14ac:dyDescent="0.2">
      <c r="A629" s="10"/>
      <c r="B629" s="13"/>
      <c r="C629" s="10"/>
      <c r="D629" s="26"/>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row>
    <row r="630" spans="1:31" ht="12.75" customHeight="1" x14ac:dyDescent="0.2">
      <c r="A630" s="10"/>
      <c r="B630" s="13"/>
      <c r="C630" s="10"/>
      <c r="D630" s="26"/>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row>
    <row r="631" spans="1:31" ht="12.75" customHeight="1" x14ac:dyDescent="0.2">
      <c r="A631" s="10"/>
      <c r="B631" s="13"/>
      <c r="C631" s="10"/>
      <c r="D631" s="26"/>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row>
    <row r="632" spans="1:31" ht="12.75" customHeight="1" x14ac:dyDescent="0.2">
      <c r="A632" s="10"/>
      <c r="B632" s="13"/>
      <c r="C632" s="10"/>
      <c r="D632" s="26"/>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row>
    <row r="633" spans="1:31" ht="12.75" customHeight="1" x14ac:dyDescent="0.2">
      <c r="A633" s="10"/>
      <c r="B633" s="13"/>
      <c r="C633" s="10"/>
      <c r="D633" s="26"/>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row>
    <row r="634" spans="1:31" ht="12.75" customHeight="1" x14ac:dyDescent="0.2">
      <c r="A634" s="10"/>
      <c r="B634" s="13"/>
      <c r="C634" s="10"/>
      <c r="D634" s="26"/>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row>
    <row r="635" spans="1:31" ht="12.75" customHeight="1" x14ac:dyDescent="0.2">
      <c r="A635" s="10"/>
      <c r="B635" s="13"/>
      <c r="C635" s="10"/>
      <c r="D635" s="26"/>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row>
    <row r="636" spans="1:31" ht="12.75" customHeight="1" x14ac:dyDescent="0.2">
      <c r="A636" s="10"/>
      <c r="B636" s="13"/>
      <c r="C636" s="10"/>
      <c r="D636" s="26"/>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row>
    <row r="637" spans="1:31" ht="12.75" customHeight="1" x14ac:dyDescent="0.2">
      <c r="A637" s="10"/>
      <c r="B637" s="13"/>
      <c r="C637" s="10"/>
      <c r="D637" s="26"/>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row>
    <row r="638" spans="1:31" ht="12.75" customHeight="1" x14ac:dyDescent="0.2">
      <c r="A638" s="10"/>
      <c r="B638" s="13"/>
      <c r="C638" s="10"/>
      <c r="D638" s="26"/>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row>
    <row r="639" spans="1:31" ht="12.75" customHeight="1" x14ac:dyDescent="0.2">
      <c r="A639" s="10"/>
      <c r="B639" s="13"/>
      <c r="C639" s="10"/>
      <c r="D639" s="26"/>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row>
    <row r="640" spans="1:31" ht="12.75" customHeight="1" x14ac:dyDescent="0.2">
      <c r="A640" s="10"/>
      <c r="B640" s="13"/>
      <c r="C640" s="10"/>
      <c r="D640" s="26"/>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row>
    <row r="641" spans="1:31" ht="12.75" customHeight="1" x14ac:dyDescent="0.2">
      <c r="A641" s="10"/>
      <c r="B641" s="13"/>
      <c r="C641" s="10"/>
      <c r="D641" s="26"/>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row>
    <row r="642" spans="1:31" ht="12.75" customHeight="1" x14ac:dyDescent="0.2">
      <c r="A642" s="10"/>
      <c r="B642" s="13"/>
      <c r="C642" s="10"/>
      <c r="D642" s="26"/>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row>
    <row r="643" spans="1:31" ht="12.75" customHeight="1" x14ac:dyDescent="0.2">
      <c r="A643" s="10"/>
      <c r="B643" s="13"/>
      <c r="C643" s="10"/>
      <c r="D643" s="26"/>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row>
    <row r="644" spans="1:31" ht="12.75" customHeight="1" x14ac:dyDescent="0.2">
      <c r="A644" s="10"/>
      <c r="B644" s="13"/>
      <c r="C644" s="10"/>
      <c r="D644" s="26"/>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row>
    <row r="645" spans="1:31" ht="12.75" customHeight="1" x14ac:dyDescent="0.2">
      <c r="A645" s="10"/>
      <c r="B645" s="13"/>
      <c r="C645" s="10"/>
      <c r="D645" s="26"/>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row>
    <row r="646" spans="1:31" ht="12.75" customHeight="1" x14ac:dyDescent="0.2">
      <c r="A646" s="10"/>
      <c r="B646" s="13"/>
      <c r="C646" s="10"/>
      <c r="D646" s="26"/>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row>
    <row r="647" spans="1:31" ht="12.75" customHeight="1" x14ac:dyDescent="0.2">
      <c r="A647" s="10"/>
      <c r="B647" s="13"/>
      <c r="C647" s="10"/>
      <c r="D647" s="26"/>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row>
    <row r="648" spans="1:31" ht="12.75" customHeight="1" x14ac:dyDescent="0.2">
      <c r="A648" s="10"/>
      <c r="B648" s="13"/>
      <c r="C648" s="10"/>
      <c r="D648" s="26"/>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row>
    <row r="649" spans="1:31" ht="12.75" customHeight="1" x14ac:dyDescent="0.2">
      <c r="A649" s="10"/>
      <c r="B649" s="13"/>
      <c r="C649" s="10"/>
      <c r="D649" s="26"/>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row>
    <row r="650" spans="1:31" ht="12.75" customHeight="1" x14ac:dyDescent="0.2">
      <c r="A650" s="10"/>
      <c r="B650" s="13"/>
      <c r="C650" s="10"/>
      <c r="D650" s="26"/>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row>
    <row r="651" spans="1:31" ht="12.75" customHeight="1" x14ac:dyDescent="0.2">
      <c r="A651" s="10"/>
      <c r="B651" s="13"/>
      <c r="C651" s="10"/>
      <c r="D651" s="26"/>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row>
    <row r="652" spans="1:31" ht="12.75" customHeight="1" x14ac:dyDescent="0.2">
      <c r="A652" s="10"/>
      <c r="B652" s="13"/>
      <c r="C652" s="10"/>
      <c r="D652" s="26"/>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row>
    <row r="653" spans="1:31" ht="12.75" customHeight="1" x14ac:dyDescent="0.2">
      <c r="A653" s="10"/>
      <c r="B653" s="13"/>
      <c r="C653" s="10"/>
      <c r="D653" s="26"/>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row>
    <row r="654" spans="1:31" ht="12.75" customHeight="1" x14ac:dyDescent="0.2">
      <c r="A654" s="10"/>
      <c r="B654" s="13"/>
      <c r="C654" s="10"/>
      <c r="D654" s="26"/>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row>
    <row r="655" spans="1:31" ht="12.75" customHeight="1" x14ac:dyDescent="0.2">
      <c r="A655" s="10"/>
      <c r="B655" s="13"/>
      <c r="C655" s="10"/>
      <c r="D655" s="26"/>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row>
    <row r="656" spans="1:31" ht="12.75" customHeight="1" x14ac:dyDescent="0.2">
      <c r="A656" s="10"/>
      <c r="B656" s="13"/>
      <c r="C656" s="10"/>
      <c r="D656" s="26"/>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row>
    <row r="657" spans="1:31" ht="12.75" customHeight="1" x14ac:dyDescent="0.2">
      <c r="A657" s="10"/>
      <c r="B657" s="13"/>
      <c r="C657" s="10"/>
      <c r="D657" s="26"/>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row>
    <row r="658" spans="1:31" ht="12.75" customHeight="1" x14ac:dyDescent="0.2">
      <c r="A658" s="10"/>
      <c r="B658" s="13"/>
      <c r="C658" s="10"/>
      <c r="D658" s="26"/>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row>
    <row r="659" spans="1:31" ht="12.75" customHeight="1" x14ac:dyDescent="0.2">
      <c r="A659" s="10"/>
      <c r="B659" s="13"/>
      <c r="C659" s="10"/>
      <c r="D659" s="26"/>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row>
    <row r="660" spans="1:31" ht="12.75" customHeight="1" x14ac:dyDescent="0.2">
      <c r="A660" s="10"/>
      <c r="B660" s="13"/>
      <c r="C660" s="10"/>
      <c r="D660" s="26"/>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row>
    <row r="661" spans="1:31" ht="12.75" customHeight="1" x14ac:dyDescent="0.2">
      <c r="A661" s="10"/>
      <c r="B661" s="13"/>
      <c r="C661" s="10"/>
      <c r="D661" s="26"/>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row>
    <row r="662" spans="1:31" ht="12.75" customHeight="1" x14ac:dyDescent="0.2">
      <c r="A662" s="10"/>
      <c r="B662" s="13"/>
      <c r="C662" s="10"/>
      <c r="D662" s="26"/>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row>
    <row r="663" spans="1:31" ht="12.75" customHeight="1" x14ac:dyDescent="0.2">
      <c r="A663" s="10"/>
      <c r="B663" s="13"/>
      <c r="C663" s="10"/>
      <c r="D663" s="26"/>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row>
    <row r="664" spans="1:31" ht="12.75" customHeight="1" x14ac:dyDescent="0.2">
      <c r="A664" s="10"/>
      <c r="B664" s="13"/>
      <c r="C664" s="10"/>
      <c r="D664" s="26"/>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row>
    <row r="665" spans="1:31" ht="12.75" customHeight="1" x14ac:dyDescent="0.2">
      <c r="A665" s="10"/>
      <c r="B665" s="13"/>
      <c r="C665" s="10"/>
      <c r="D665" s="26"/>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row>
    <row r="666" spans="1:31" ht="12.75" customHeight="1" x14ac:dyDescent="0.2">
      <c r="A666" s="10"/>
      <c r="B666" s="13"/>
      <c r="C666" s="10"/>
      <c r="D666" s="26"/>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row>
    <row r="667" spans="1:31" ht="12.75" customHeight="1" x14ac:dyDescent="0.2">
      <c r="A667" s="10"/>
      <c r="B667" s="13"/>
      <c r="C667" s="10"/>
      <c r="D667" s="26"/>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row>
    <row r="668" spans="1:31" ht="12.75" customHeight="1" x14ac:dyDescent="0.2">
      <c r="A668" s="10"/>
      <c r="B668" s="13"/>
      <c r="C668" s="10"/>
      <c r="D668" s="26"/>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row>
    <row r="669" spans="1:31" ht="12.75" customHeight="1" x14ac:dyDescent="0.2">
      <c r="A669" s="10"/>
      <c r="B669" s="13"/>
      <c r="C669" s="10"/>
      <c r="D669" s="26"/>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row>
    <row r="670" spans="1:31" ht="12.75" customHeight="1" x14ac:dyDescent="0.2">
      <c r="A670" s="10"/>
      <c r="B670" s="13"/>
      <c r="C670" s="10"/>
      <c r="D670" s="26"/>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row>
    <row r="671" spans="1:31" ht="12.75" customHeight="1" x14ac:dyDescent="0.2">
      <c r="A671" s="10"/>
      <c r="B671" s="13"/>
      <c r="C671" s="10"/>
      <c r="D671" s="26"/>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row>
    <row r="672" spans="1:31" ht="12.75" customHeight="1" x14ac:dyDescent="0.2">
      <c r="A672" s="10"/>
      <c r="B672" s="13"/>
      <c r="C672" s="10"/>
      <c r="D672" s="26"/>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row>
    <row r="673" spans="1:31" ht="12.75" customHeight="1" x14ac:dyDescent="0.2">
      <c r="A673" s="10"/>
      <c r="B673" s="13"/>
      <c r="C673" s="10"/>
      <c r="D673" s="26"/>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row>
    <row r="674" spans="1:31" ht="12.75" customHeight="1" x14ac:dyDescent="0.2">
      <c r="A674" s="10"/>
      <c r="B674" s="13"/>
      <c r="C674" s="10"/>
      <c r="D674" s="26"/>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row>
    <row r="675" spans="1:31" ht="12.75" customHeight="1" x14ac:dyDescent="0.2">
      <c r="A675" s="10"/>
      <c r="B675" s="13"/>
      <c r="C675" s="10"/>
      <c r="D675" s="26"/>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row>
    <row r="676" spans="1:31" ht="12.75" customHeight="1" x14ac:dyDescent="0.2">
      <c r="A676" s="10"/>
      <c r="B676" s="13"/>
      <c r="C676" s="10"/>
      <c r="D676" s="26"/>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row>
    <row r="677" spans="1:31" ht="12.75" customHeight="1" x14ac:dyDescent="0.2">
      <c r="A677" s="10"/>
      <c r="B677" s="13"/>
      <c r="C677" s="10"/>
      <c r="D677" s="26"/>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row>
    <row r="678" spans="1:31" ht="12.75" customHeight="1" x14ac:dyDescent="0.2">
      <c r="A678" s="10"/>
      <c r="B678" s="13"/>
      <c r="C678" s="10"/>
      <c r="D678" s="26"/>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row>
    <row r="679" spans="1:31" ht="12.75" customHeight="1" x14ac:dyDescent="0.2">
      <c r="A679" s="10"/>
      <c r="B679" s="13"/>
      <c r="C679" s="10"/>
      <c r="D679" s="26"/>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row>
    <row r="680" spans="1:31" ht="12.75" customHeight="1" x14ac:dyDescent="0.2">
      <c r="A680" s="10"/>
      <c r="B680" s="13"/>
      <c r="C680" s="10"/>
      <c r="D680" s="26"/>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row>
    <row r="681" spans="1:31" ht="12.75" customHeight="1" x14ac:dyDescent="0.2">
      <c r="A681" s="10"/>
      <c r="B681" s="13"/>
      <c r="C681" s="10"/>
      <c r="D681" s="26"/>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row>
    <row r="682" spans="1:31" ht="12.75" customHeight="1" x14ac:dyDescent="0.2">
      <c r="A682" s="10"/>
      <c r="B682" s="13"/>
      <c r="C682" s="10"/>
      <c r="D682" s="26"/>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row>
    <row r="683" spans="1:31" ht="12.75" customHeight="1" x14ac:dyDescent="0.2">
      <c r="A683" s="10"/>
      <c r="B683" s="13"/>
      <c r="C683" s="10"/>
      <c r="D683" s="26"/>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row>
    <row r="684" spans="1:31" ht="12.75" customHeight="1" x14ac:dyDescent="0.2">
      <c r="A684" s="10"/>
      <c r="B684" s="13"/>
      <c r="C684" s="10"/>
      <c r="D684" s="26"/>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row>
    <row r="685" spans="1:31" ht="12.75" customHeight="1" x14ac:dyDescent="0.2">
      <c r="A685" s="10"/>
      <c r="B685" s="13"/>
      <c r="C685" s="10"/>
      <c r="D685" s="26"/>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row>
    <row r="686" spans="1:31" ht="12.75" customHeight="1" x14ac:dyDescent="0.2">
      <c r="A686" s="10"/>
      <c r="B686" s="13"/>
      <c r="C686" s="10"/>
      <c r="D686" s="26"/>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row>
    <row r="687" spans="1:31" ht="12.75" customHeight="1" x14ac:dyDescent="0.2">
      <c r="A687" s="10"/>
      <c r="B687" s="13"/>
      <c r="C687" s="10"/>
      <c r="D687" s="26"/>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row>
    <row r="688" spans="1:31" ht="12.75" customHeight="1" x14ac:dyDescent="0.2">
      <c r="A688" s="10"/>
      <c r="B688" s="13"/>
      <c r="C688" s="10"/>
      <c r="D688" s="26"/>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row>
    <row r="689" spans="1:31" ht="12.75" customHeight="1" x14ac:dyDescent="0.2">
      <c r="A689" s="10"/>
      <c r="B689" s="13"/>
      <c r="C689" s="10"/>
      <c r="D689" s="26"/>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row>
    <row r="690" spans="1:31" ht="12.75" customHeight="1" x14ac:dyDescent="0.2">
      <c r="A690" s="10"/>
      <c r="B690" s="13"/>
      <c r="C690" s="10"/>
      <c r="D690" s="26"/>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row>
    <row r="691" spans="1:31" ht="12.75" customHeight="1" x14ac:dyDescent="0.2">
      <c r="A691" s="10"/>
      <c r="B691" s="13"/>
      <c r="C691" s="10"/>
      <c r="D691" s="26"/>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row>
    <row r="692" spans="1:31" ht="12.75" customHeight="1" x14ac:dyDescent="0.2">
      <c r="A692" s="10"/>
      <c r="B692" s="13"/>
      <c r="C692" s="10"/>
      <c r="D692" s="26"/>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row>
    <row r="693" spans="1:31" ht="12.75" customHeight="1" x14ac:dyDescent="0.2">
      <c r="A693" s="10"/>
      <c r="B693" s="13"/>
      <c r="C693" s="10"/>
      <c r="D693" s="26"/>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row>
    <row r="694" spans="1:31" ht="12.75" customHeight="1" x14ac:dyDescent="0.2">
      <c r="A694" s="10"/>
      <c r="B694" s="13"/>
      <c r="C694" s="10"/>
      <c r="D694" s="26"/>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row>
    <row r="695" spans="1:31" ht="12.75" customHeight="1" x14ac:dyDescent="0.2">
      <c r="A695" s="10"/>
      <c r="B695" s="13"/>
      <c r="C695" s="10"/>
      <c r="D695" s="26"/>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row>
    <row r="696" spans="1:31" ht="12.75" customHeight="1" x14ac:dyDescent="0.2">
      <c r="A696" s="10"/>
      <c r="B696" s="13"/>
      <c r="C696" s="10"/>
      <c r="D696" s="26"/>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row>
    <row r="697" spans="1:31" ht="12.75" customHeight="1" x14ac:dyDescent="0.2">
      <c r="A697" s="10"/>
      <c r="B697" s="13"/>
      <c r="C697" s="10"/>
      <c r="D697" s="26"/>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row>
    <row r="698" spans="1:31" ht="12.75" customHeight="1" x14ac:dyDescent="0.2">
      <c r="A698" s="10"/>
      <c r="B698" s="13"/>
      <c r="C698" s="10"/>
      <c r="D698" s="26"/>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row>
    <row r="699" spans="1:31" ht="12.75" customHeight="1" x14ac:dyDescent="0.2">
      <c r="A699" s="10"/>
      <c r="B699" s="13"/>
      <c r="C699" s="10"/>
      <c r="D699" s="26"/>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row>
    <row r="700" spans="1:31" ht="12.75" customHeight="1" x14ac:dyDescent="0.2">
      <c r="A700" s="10"/>
      <c r="B700" s="13"/>
      <c r="C700" s="10"/>
      <c r="D700" s="26"/>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row>
    <row r="701" spans="1:31" ht="12.75" customHeight="1" x14ac:dyDescent="0.2">
      <c r="A701" s="10"/>
      <c r="B701" s="13"/>
      <c r="C701" s="10"/>
      <c r="D701" s="26"/>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row>
    <row r="702" spans="1:31" ht="12.75" customHeight="1" x14ac:dyDescent="0.2">
      <c r="A702" s="10"/>
      <c r="B702" s="13"/>
      <c r="C702" s="10"/>
      <c r="D702" s="26"/>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row>
    <row r="703" spans="1:31" ht="12.75" customHeight="1" x14ac:dyDescent="0.2">
      <c r="A703" s="10"/>
      <c r="B703" s="13"/>
      <c r="C703" s="10"/>
      <c r="D703" s="26"/>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row>
    <row r="704" spans="1:31" ht="12.75" customHeight="1" x14ac:dyDescent="0.2">
      <c r="A704" s="10"/>
      <c r="B704" s="13"/>
      <c r="C704" s="10"/>
      <c r="D704" s="26"/>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row>
    <row r="705" spans="1:31" ht="12.75" customHeight="1" x14ac:dyDescent="0.2">
      <c r="A705" s="10"/>
      <c r="B705" s="13"/>
      <c r="C705" s="10"/>
      <c r="D705" s="26"/>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row>
    <row r="706" spans="1:31" ht="12.75" customHeight="1" x14ac:dyDescent="0.2">
      <c r="A706" s="10"/>
      <c r="B706" s="13"/>
      <c r="C706" s="10"/>
      <c r="D706" s="26"/>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row>
    <row r="707" spans="1:31" ht="12.75" customHeight="1" x14ac:dyDescent="0.2">
      <c r="A707" s="10"/>
      <c r="B707" s="13"/>
      <c r="C707" s="10"/>
      <c r="D707" s="26"/>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row>
    <row r="708" spans="1:31" ht="12.75" customHeight="1" x14ac:dyDescent="0.2">
      <c r="A708" s="10"/>
      <c r="B708" s="13"/>
      <c r="C708" s="10"/>
      <c r="D708" s="26"/>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row>
    <row r="709" spans="1:31" ht="12.75" customHeight="1" x14ac:dyDescent="0.2">
      <c r="A709" s="10"/>
      <c r="B709" s="13"/>
      <c r="C709" s="10"/>
      <c r="D709" s="26"/>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row>
    <row r="710" spans="1:31" ht="12.75" customHeight="1" x14ac:dyDescent="0.2">
      <c r="A710" s="10"/>
      <c r="B710" s="13"/>
      <c r="C710" s="10"/>
      <c r="D710" s="26"/>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row>
    <row r="711" spans="1:31" ht="12.75" customHeight="1" x14ac:dyDescent="0.2">
      <c r="A711" s="10"/>
      <c r="B711" s="13"/>
      <c r="C711" s="10"/>
      <c r="D711" s="26"/>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row>
    <row r="712" spans="1:31" ht="12.75" customHeight="1" x14ac:dyDescent="0.2">
      <c r="A712" s="10"/>
      <c r="B712" s="13"/>
      <c r="C712" s="10"/>
      <c r="D712" s="26"/>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row>
    <row r="713" spans="1:31" ht="12.75" customHeight="1" x14ac:dyDescent="0.2">
      <c r="A713" s="10"/>
      <c r="B713" s="13"/>
      <c r="C713" s="10"/>
      <c r="D713" s="26"/>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row>
    <row r="714" spans="1:31" ht="12.75" customHeight="1" x14ac:dyDescent="0.2">
      <c r="A714" s="10"/>
      <c r="B714" s="13"/>
      <c r="C714" s="10"/>
      <c r="D714" s="26"/>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row>
    <row r="715" spans="1:31" ht="12.75" customHeight="1" x14ac:dyDescent="0.2">
      <c r="A715" s="10"/>
      <c r="B715" s="13"/>
      <c r="C715" s="10"/>
      <c r="D715" s="26"/>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row>
    <row r="716" spans="1:31" ht="12.75" customHeight="1" x14ac:dyDescent="0.2">
      <c r="A716" s="10"/>
      <c r="B716" s="13"/>
      <c r="C716" s="10"/>
      <c r="D716" s="26"/>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row>
    <row r="717" spans="1:31" ht="12.75" customHeight="1" x14ac:dyDescent="0.2">
      <c r="A717" s="10"/>
      <c r="B717" s="13"/>
      <c r="C717" s="10"/>
      <c r="D717" s="26"/>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row>
    <row r="718" spans="1:31" ht="12.75" customHeight="1" x14ac:dyDescent="0.2">
      <c r="A718" s="10"/>
      <c r="B718" s="13"/>
      <c r="C718" s="10"/>
      <c r="D718" s="26"/>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row>
    <row r="719" spans="1:31" ht="12.75" customHeight="1" x14ac:dyDescent="0.2">
      <c r="A719" s="10"/>
      <c r="B719" s="13"/>
      <c r="C719" s="10"/>
      <c r="D719" s="26"/>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row>
    <row r="720" spans="1:31" ht="12.75" customHeight="1" x14ac:dyDescent="0.2">
      <c r="A720" s="10"/>
      <c r="B720" s="13"/>
      <c r="C720" s="10"/>
      <c r="D720" s="26"/>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row>
    <row r="721" spans="1:31" ht="12.75" customHeight="1" x14ac:dyDescent="0.2">
      <c r="A721" s="10"/>
      <c r="B721" s="13"/>
      <c r="C721" s="10"/>
      <c r="D721" s="26"/>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row>
    <row r="722" spans="1:31" ht="12.75" customHeight="1" x14ac:dyDescent="0.2">
      <c r="A722" s="10"/>
      <c r="B722" s="13"/>
      <c r="C722" s="10"/>
      <c r="D722" s="26"/>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row>
    <row r="723" spans="1:31" ht="12.75" customHeight="1" x14ac:dyDescent="0.2">
      <c r="A723" s="10"/>
      <c r="B723" s="13"/>
      <c r="C723" s="10"/>
      <c r="D723" s="26"/>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row>
    <row r="724" spans="1:31" ht="12.75" customHeight="1" x14ac:dyDescent="0.2">
      <c r="A724" s="10"/>
      <c r="B724" s="13"/>
      <c r="C724" s="10"/>
      <c r="D724" s="26"/>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row>
    <row r="725" spans="1:31" ht="12.75" customHeight="1" x14ac:dyDescent="0.2">
      <c r="A725" s="10"/>
      <c r="B725" s="13"/>
      <c r="C725" s="10"/>
      <c r="D725" s="26"/>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row>
    <row r="726" spans="1:31" ht="12.75" customHeight="1" x14ac:dyDescent="0.2">
      <c r="A726" s="10"/>
      <c r="B726" s="13"/>
      <c r="C726" s="10"/>
      <c r="D726" s="26"/>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row>
    <row r="727" spans="1:31" ht="12.75" customHeight="1" x14ac:dyDescent="0.2">
      <c r="A727" s="10"/>
      <c r="B727" s="13"/>
      <c r="C727" s="10"/>
      <c r="D727" s="26"/>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row>
    <row r="728" spans="1:31" ht="12.75" customHeight="1" x14ac:dyDescent="0.2">
      <c r="A728" s="10"/>
      <c r="B728" s="13"/>
      <c r="C728" s="10"/>
      <c r="D728" s="26"/>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row>
    <row r="729" spans="1:31" ht="12.75" customHeight="1" x14ac:dyDescent="0.2">
      <c r="A729" s="10"/>
      <c r="B729" s="13"/>
      <c r="C729" s="10"/>
      <c r="D729" s="26"/>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row>
    <row r="730" spans="1:31" ht="12.75" customHeight="1" x14ac:dyDescent="0.2">
      <c r="A730" s="10"/>
      <c r="B730" s="13"/>
      <c r="C730" s="10"/>
      <c r="D730" s="26"/>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row>
    <row r="731" spans="1:31" ht="12.75" customHeight="1" x14ac:dyDescent="0.2">
      <c r="A731" s="10"/>
      <c r="B731" s="13"/>
      <c r="C731" s="10"/>
      <c r="D731" s="26"/>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row>
    <row r="732" spans="1:31" ht="12.75" customHeight="1" x14ac:dyDescent="0.2">
      <c r="A732" s="10"/>
      <c r="B732" s="13"/>
      <c r="C732" s="10"/>
      <c r="D732" s="26"/>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row>
    <row r="733" spans="1:31" ht="12.75" customHeight="1" x14ac:dyDescent="0.2">
      <c r="A733" s="10"/>
      <c r="B733" s="13"/>
      <c r="C733" s="10"/>
      <c r="D733" s="26"/>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row>
    <row r="734" spans="1:31" ht="12.75" customHeight="1" x14ac:dyDescent="0.2">
      <c r="A734" s="10"/>
      <c r="B734" s="13"/>
      <c r="C734" s="10"/>
      <c r="D734" s="26"/>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row>
    <row r="735" spans="1:31" ht="12.75" customHeight="1" x14ac:dyDescent="0.2">
      <c r="A735" s="10"/>
      <c r="B735" s="13"/>
      <c r="C735" s="10"/>
      <c r="D735" s="26"/>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row>
    <row r="736" spans="1:31" ht="12.75" customHeight="1" x14ac:dyDescent="0.2">
      <c r="A736" s="10"/>
      <c r="B736" s="13"/>
      <c r="C736" s="10"/>
      <c r="D736" s="26"/>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row>
    <row r="737" spans="1:31" ht="12.75" customHeight="1" x14ac:dyDescent="0.2">
      <c r="A737" s="10"/>
      <c r="B737" s="13"/>
      <c r="C737" s="10"/>
      <c r="D737" s="26"/>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row>
    <row r="738" spans="1:31" ht="12.75" customHeight="1" x14ac:dyDescent="0.2">
      <c r="A738" s="10"/>
      <c r="B738" s="13"/>
      <c r="C738" s="10"/>
      <c r="D738" s="26"/>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row>
    <row r="739" spans="1:31" ht="12.75" customHeight="1" x14ac:dyDescent="0.2">
      <c r="A739" s="10"/>
      <c r="B739" s="13"/>
      <c r="C739" s="10"/>
      <c r="D739" s="26"/>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row>
    <row r="740" spans="1:31" ht="12.75" customHeight="1" x14ac:dyDescent="0.2">
      <c r="A740" s="10"/>
      <c r="B740" s="13"/>
      <c r="C740" s="10"/>
      <c r="D740" s="26"/>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row>
    <row r="741" spans="1:31" ht="12.75" customHeight="1" x14ac:dyDescent="0.2">
      <c r="A741" s="10"/>
      <c r="B741" s="13"/>
      <c r="C741" s="10"/>
      <c r="D741" s="26"/>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row>
    <row r="742" spans="1:31" ht="12.75" customHeight="1" x14ac:dyDescent="0.2">
      <c r="A742" s="10"/>
      <c r="B742" s="13"/>
      <c r="C742" s="10"/>
      <c r="D742" s="26"/>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row>
    <row r="743" spans="1:31" ht="12.75" customHeight="1" x14ac:dyDescent="0.2">
      <c r="A743" s="10"/>
      <c r="B743" s="13"/>
      <c r="C743" s="10"/>
      <c r="D743" s="26"/>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row>
    <row r="744" spans="1:31" ht="12.75" customHeight="1" x14ac:dyDescent="0.2">
      <c r="A744" s="10"/>
      <c r="B744" s="13"/>
      <c r="C744" s="10"/>
      <c r="D744" s="26"/>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row>
    <row r="745" spans="1:31" ht="12.75" customHeight="1" x14ac:dyDescent="0.2">
      <c r="A745" s="10"/>
      <c r="B745" s="13"/>
      <c r="C745" s="10"/>
      <c r="D745" s="26"/>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row>
    <row r="746" spans="1:31" ht="12.75" customHeight="1" x14ac:dyDescent="0.2">
      <c r="A746" s="10"/>
      <c r="B746" s="13"/>
      <c r="C746" s="10"/>
      <c r="D746" s="26"/>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row>
    <row r="747" spans="1:31" ht="12.75" customHeight="1" x14ac:dyDescent="0.2">
      <c r="A747" s="10"/>
      <c r="B747" s="13"/>
      <c r="C747" s="10"/>
      <c r="D747" s="26"/>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row>
    <row r="748" spans="1:31" ht="12.75" customHeight="1" x14ac:dyDescent="0.2">
      <c r="A748" s="10"/>
      <c r="B748" s="13"/>
      <c r="C748" s="10"/>
      <c r="D748" s="26"/>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row>
    <row r="749" spans="1:31" ht="12.75" customHeight="1" x14ac:dyDescent="0.2">
      <c r="A749" s="10"/>
      <c r="B749" s="13"/>
      <c r="C749" s="10"/>
      <c r="D749" s="26"/>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row>
    <row r="750" spans="1:31" ht="12.75" customHeight="1" x14ac:dyDescent="0.2">
      <c r="A750" s="10"/>
      <c r="B750" s="13"/>
      <c r="C750" s="10"/>
      <c r="D750" s="26"/>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row>
    <row r="751" spans="1:31" ht="12.75" customHeight="1" x14ac:dyDescent="0.2">
      <c r="A751" s="10"/>
      <c r="B751" s="13"/>
      <c r="C751" s="10"/>
      <c r="D751" s="26"/>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row>
    <row r="752" spans="1:31" ht="12.75" customHeight="1" x14ac:dyDescent="0.2">
      <c r="A752" s="10"/>
      <c r="B752" s="13"/>
      <c r="C752" s="10"/>
      <c r="D752" s="26"/>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row>
    <row r="753" spans="1:31" ht="12.75" customHeight="1" x14ac:dyDescent="0.2">
      <c r="A753" s="10"/>
      <c r="B753" s="13"/>
      <c r="C753" s="10"/>
      <c r="D753" s="26"/>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row>
    <row r="754" spans="1:31" ht="12.75" customHeight="1" x14ac:dyDescent="0.2">
      <c r="A754" s="10"/>
      <c r="B754" s="13"/>
      <c r="C754" s="10"/>
      <c r="D754" s="26"/>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row>
    <row r="755" spans="1:31" ht="12.75" customHeight="1" x14ac:dyDescent="0.2">
      <c r="A755" s="10"/>
      <c r="B755" s="13"/>
      <c r="C755" s="10"/>
      <c r="D755" s="26"/>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row>
    <row r="756" spans="1:31" ht="12.75" customHeight="1" x14ac:dyDescent="0.2">
      <c r="A756" s="10"/>
      <c r="B756" s="13"/>
      <c r="C756" s="10"/>
      <c r="D756" s="26"/>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row>
    <row r="757" spans="1:31" ht="12.75" customHeight="1" x14ac:dyDescent="0.2">
      <c r="A757" s="10"/>
      <c r="B757" s="13"/>
      <c r="C757" s="10"/>
      <c r="D757" s="26"/>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row>
    <row r="758" spans="1:31" ht="12.75" customHeight="1" x14ac:dyDescent="0.2">
      <c r="A758" s="10"/>
      <c r="B758" s="13"/>
      <c r="C758" s="10"/>
      <c r="D758" s="26"/>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row>
    <row r="759" spans="1:31" ht="12.75" customHeight="1" x14ac:dyDescent="0.2">
      <c r="A759" s="10"/>
      <c r="B759" s="13"/>
      <c r="C759" s="10"/>
      <c r="D759" s="26"/>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row>
    <row r="760" spans="1:31" ht="12.75" customHeight="1" x14ac:dyDescent="0.2">
      <c r="A760" s="10"/>
      <c r="B760" s="13"/>
      <c r="C760" s="10"/>
      <c r="D760" s="26"/>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row>
    <row r="761" spans="1:31" ht="12.75" customHeight="1" x14ac:dyDescent="0.2">
      <c r="A761" s="10"/>
      <c r="B761" s="13"/>
      <c r="C761" s="10"/>
      <c r="D761" s="26"/>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row>
    <row r="762" spans="1:31" ht="12.75" customHeight="1" x14ac:dyDescent="0.2">
      <c r="A762" s="10"/>
      <c r="B762" s="13"/>
      <c r="C762" s="10"/>
      <c r="D762" s="26"/>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row>
    <row r="763" spans="1:31" ht="12.75" customHeight="1" x14ac:dyDescent="0.2">
      <c r="A763" s="10"/>
      <c r="B763" s="13"/>
      <c r="C763" s="10"/>
      <c r="D763" s="26"/>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row>
    <row r="764" spans="1:31" ht="12.75" customHeight="1" x14ac:dyDescent="0.2">
      <c r="A764" s="10"/>
      <c r="B764" s="13"/>
      <c r="C764" s="10"/>
      <c r="D764" s="26"/>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row>
    <row r="765" spans="1:31" ht="12.75" customHeight="1" x14ac:dyDescent="0.2">
      <c r="A765" s="10"/>
      <c r="B765" s="13"/>
      <c r="C765" s="10"/>
      <c r="D765" s="26"/>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row>
    <row r="766" spans="1:31" ht="12.75" customHeight="1" x14ac:dyDescent="0.2">
      <c r="A766" s="10"/>
      <c r="B766" s="13"/>
      <c r="C766" s="10"/>
      <c r="D766" s="26"/>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row>
    <row r="767" spans="1:31" ht="12.75" customHeight="1" x14ac:dyDescent="0.2">
      <c r="A767" s="10"/>
      <c r="B767" s="13"/>
      <c r="C767" s="10"/>
      <c r="D767" s="26"/>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row>
    <row r="768" spans="1:31" ht="12.75" customHeight="1" x14ac:dyDescent="0.2">
      <c r="A768" s="10"/>
      <c r="B768" s="13"/>
      <c r="C768" s="10"/>
      <c r="D768" s="26"/>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row>
    <row r="769" spans="1:31" ht="12.75" customHeight="1" x14ac:dyDescent="0.2">
      <c r="A769" s="10"/>
      <c r="B769" s="13"/>
      <c r="C769" s="10"/>
      <c r="D769" s="26"/>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row>
    <row r="770" spans="1:31" ht="12.75" customHeight="1" x14ac:dyDescent="0.2">
      <c r="A770" s="10"/>
      <c r="B770" s="13"/>
      <c r="C770" s="10"/>
      <c r="D770" s="26"/>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row>
    <row r="771" spans="1:31" ht="12.75" customHeight="1" x14ac:dyDescent="0.2">
      <c r="A771" s="10"/>
      <c r="B771" s="13"/>
      <c r="C771" s="10"/>
      <c r="D771" s="26"/>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row>
    <row r="772" spans="1:31" ht="12.75" customHeight="1" x14ac:dyDescent="0.2">
      <c r="A772" s="10"/>
      <c r="B772" s="13"/>
      <c r="C772" s="10"/>
      <c r="D772" s="26"/>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row>
    <row r="773" spans="1:31" ht="12.75" customHeight="1" x14ac:dyDescent="0.2">
      <c r="A773" s="10"/>
      <c r="B773" s="13"/>
      <c r="C773" s="10"/>
      <c r="D773" s="26"/>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row>
    <row r="774" spans="1:31" ht="12.75" customHeight="1" x14ac:dyDescent="0.2">
      <c r="A774" s="10"/>
      <c r="B774" s="13"/>
      <c r="C774" s="10"/>
      <c r="D774" s="26"/>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row>
    <row r="775" spans="1:31" ht="12.75" customHeight="1" x14ac:dyDescent="0.2">
      <c r="A775" s="10"/>
      <c r="B775" s="13"/>
      <c r="C775" s="10"/>
      <c r="D775" s="26"/>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row>
    <row r="776" spans="1:31" ht="12.75" customHeight="1" x14ac:dyDescent="0.2">
      <c r="A776" s="10"/>
      <c r="B776" s="13"/>
      <c r="C776" s="10"/>
      <c r="D776" s="26"/>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row>
    <row r="777" spans="1:31" ht="12.75" customHeight="1" x14ac:dyDescent="0.2">
      <c r="A777" s="10"/>
      <c r="B777" s="13"/>
      <c r="C777" s="10"/>
      <c r="D777" s="26"/>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row>
    <row r="778" spans="1:31" ht="12.75" customHeight="1" x14ac:dyDescent="0.2">
      <c r="A778" s="10"/>
      <c r="B778" s="13"/>
      <c r="C778" s="10"/>
      <c r="D778" s="26"/>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row>
    <row r="779" spans="1:31" ht="12.75" customHeight="1" x14ac:dyDescent="0.2">
      <c r="A779" s="10"/>
      <c r="B779" s="13"/>
      <c r="C779" s="10"/>
      <c r="D779" s="26"/>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row>
    <row r="780" spans="1:31" ht="12.75" customHeight="1" x14ac:dyDescent="0.2">
      <c r="A780" s="10"/>
      <c r="B780" s="13"/>
      <c r="C780" s="10"/>
      <c r="D780" s="26"/>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row>
    <row r="781" spans="1:31" ht="12.75" customHeight="1" x14ac:dyDescent="0.2">
      <c r="A781" s="10"/>
      <c r="B781" s="13"/>
      <c r="C781" s="10"/>
      <c r="D781" s="26"/>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row>
    <row r="782" spans="1:31" ht="12.75" customHeight="1" x14ac:dyDescent="0.2">
      <c r="A782" s="10"/>
      <c r="B782" s="13"/>
      <c r="C782" s="10"/>
      <c r="D782" s="26"/>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row>
    <row r="783" spans="1:31" ht="12.75" customHeight="1" x14ac:dyDescent="0.2">
      <c r="A783" s="10"/>
      <c r="B783" s="13"/>
      <c r="C783" s="10"/>
      <c r="D783" s="26"/>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row>
    <row r="784" spans="1:31" ht="12.75" customHeight="1" x14ac:dyDescent="0.2">
      <c r="A784" s="10"/>
      <c r="B784" s="13"/>
      <c r="C784" s="10"/>
      <c r="D784" s="26"/>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row>
    <row r="785" spans="1:31" ht="12.75" customHeight="1" x14ac:dyDescent="0.2">
      <c r="A785" s="10"/>
      <c r="B785" s="13"/>
      <c r="C785" s="10"/>
      <c r="D785" s="26"/>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row>
    <row r="786" spans="1:31" ht="12.75" customHeight="1" x14ac:dyDescent="0.2">
      <c r="A786" s="10"/>
      <c r="B786" s="13"/>
      <c r="C786" s="10"/>
      <c r="D786" s="26"/>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row>
    <row r="787" spans="1:31" ht="12.75" customHeight="1" x14ac:dyDescent="0.2">
      <c r="A787" s="10"/>
      <c r="B787" s="13"/>
      <c r="C787" s="10"/>
      <c r="D787" s="26"/>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row>
    <row r="788" spans="1:31" ht="12.75" customHeight="1" x14ac:dyDescent="0.2">
      <c r="A788" s="10"/>
      <c r="B788" s="13"/>
      <c r="C788" s="10"/>
      <c r="D788" s="26"/>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row>
    <row r="789" spans="1:31" ht="12.75" customHeight="1" x14ac:dyDescent="0.2">
      <c r="A789" s="10"/>
      <c r="B789" s="13"/>
      <c r="C789" s="10"/>
      <c r="D789" s="26"/>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row>
    <row r="790" spans="1:31" ht="12.75" customHeight="1" x14ac:dyDescent="0.2">
      <c r="A790" s="10"/>
      <c r="B790" s="13"/>
      <c r="C790" s="10"/>
      <c r="D790" s="26"/>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row>
    <row r="791" spans="1:31" ht="12.75" customHeight="1" x14ac:dyDescent="0.2">
      <c r="A791" s="10"/>
      <c r="B791" s="13"/>
      <c r="C791" s="10"/>
      <c r="D791" s="26"/>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row>
    <row r="792" spans="1:31" ht="12.75" customHeight="1" x14ac:dyDescent="0.2">
      <c r="A792" s="10"/>
      <c r="B792" s="13"/>
      <c r="C792" s="10"/>
      <c r="D792" s="26"/>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row>
    <row r="793" spans="1:31" ht="12.75" customHeight="1" x14ac:dyDescent="0.2">
      <c r="A793" s="10"/>
      <c r="B793" s="13"/>
      <c r="C793" s="10"/>
      <c r="D793" s="26"/>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row>
    <row r="794" spans="1:31" ht="12.75" customHeight="1" x14ac:dyDescent="0.2">
      <c r="A794" s="10"/>
      <c r="B794" s="13"/>
      <c r="C794" s="10"/>
      <c r="D794" s="26"/>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row>
    <row r="795" spans="1:31" ht="12.75" customHeight="1" x14ac:dyDescent="0.2">
      <c r="A795" s="10"/>
      <c r="B795" s="13"/>
      <c r="C795" s="10"/>
      <c r="D795" s="26"/>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row>
    <row r="796" spans="1:31" ht="12.75" customHeight="1" x14ac:dyDescent="0.2">
      <c r="A796" s="10"/>
      <c r="B796" s="13"/>
      <c r="C796" s="10"/>
      <c r="D796" s="26"/>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row>
    <row r="797" spans="1:31" ht="12.75" customHeight="1" x14ac:dyDescent="0.2">
      <c r="A797" s="10"/>
      <c r="B797" s="13"/>
      <c r="C797" s="10"/>
      <c r="D797" s="26"/>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row>
    <row r="798" spans="1:31" ht="12.75" customHeight="1" x14ac:dyDescent="0.2">
      <c r="A798" s="10"/>
      <c r="B798" s="13"/>
      <c r="C798" s="10"/>
      <c r="D798" s="26"/>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row>
    <row r="799" spans="1:31" ht="12.75" customHeight="1" x14ac:dyDescent="0.2">
      <c r="A799" s="10"/>
      <c r="B799" s="13"/>
      <c r="C799" s="10"/>
      <c r="D799" s="26"/>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row>
    <row r="800" spans="1:31" ht="12.75" customHeight="1" x14ac:dyDescent="0.2">
      <c r="A800" s="10"/>
      <c r="B800" s="13"/>
      <c r="C800" s="10"/>
      <c r="D800" s="26"/>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row>
    <row r="801" spans="1:31" ht="12.75" customHeight="1" x14ac:dyDescent="0.2">
      <c r="A801" s="10"/>
      <c r="B801" s="13"/>
      <c r="C801" s="10"/>
      <c r="D801" s="26"/>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row>
    <row r="802" spans="1:31" ht="12.75" customHeight="1" x14ac:dyDescent="0.2">
      <c r="A802" s="10"/>
      <c r="B802" s="13"/>
      <c r="C802" s="10"/>
      <c r="D802" s="26"/>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row>
    <row r="803" spans="1:31" ht="12.75" customHeight="1" x14ac:dyDescent="0.2">
      <c r="A803" s="10"/>
      <c r="B803" s="13"/>
      <c r="C803" s="10"/>
      <c r="D803" s="26"/>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row>
    <row r="804" spans="1:31" ht="12.75" customHeight="1" x14ac:dyDescent="0.2">
      <c r="A804" s="10"/>
      <c r="B804" s="13"/>
      <c r="C804" s="10"/>
      <c r="D804" s="26"/>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row>
    <row r="805" spans="1:31" ht="12.75" customHeight="1" x14ac:dyDescent="0.2">
      <c r="A805" s="10"/>
      <c r="B805" s="13"/>
      <c r="C805" s="10"/>
      <c r="D805" s="26"/>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row>
    <row r="806" spans="1:31" ht="12.75" customHeight="1" x14ac:dyDescent="0.2">
      <c r="A806" s="10"/>
      <c r="B806" s="13"/>
      <c r="C806" s="10"/>
      <c r="D806" s="26"/>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row>
    <row r="807" spans="1:31" ht="12.75" customHeight="1" x14ac:dyDescent="0.2">
      <c r="A807" s="10"/>
      <c r="B807" s="13"/>
      <c r="C807" s="10"/>
      <c r="D807" s="26"/>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row>
    <row r="808" spans="1:31" ht="12.75" customHeight="1" x14ac:dyDescent="0.2">
      <c r="A808" s="10"/>
      <c r="B808" s="13"/>
      <c r="C808" s="10"/>
      <c r="D808" s="26"/>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row>
    <row r="809" spans="1:31" ht="12.75" customHeight="1" x14ac:dyDescent="0.2">
      <c r="A809" s="10"/>
      <c r="B809" s="13"/>
      <c r="C809" s="10"/>
      <c r="D809" s="26"/>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row>
    <row r="810" spans="1:31" ht="12.75" customHeight="1" x14ac:dyDescent="0.2">
      <c r="A810" s="10"/>
      <c r="B810" s="13"/>
      <c r="C810" s="10"/>
      <c r="D810" s="26"/>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row>
    <row r="811" spans="1:31" ht="12.75" customHeight="1" x14ac:dyDescent="0.2">
      <c r="A811" s="10"/>
      <c r="B811" s="13"/>
      <c r="C811" s="10"/>
      <c r="D811" s="26"/>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row>
    <row r="812" spans="1:31" ht="12.75" customHeight="1" x14ac:dyDescent="0.2">
      <c r="A812" s="10"/>
      <c r="B812" s="13"/>
      <c r="C812" s="10"/>
      <c r="D812" s="26"/>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row>
    <row r="813" spans="1:31" ht="12.75" customHeight="1" x14ac:dyDescent="0.2">
      <c r="A813" s="10"/>
      <c r="B813" s="13"/>
      <c r="C813" s="10"/>
      <c r="D813" s="26"/>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row>
    <row r="814" spans="1:31" ht="12.75" customHeight="1" x14ac:dyDescent="0.2">
      <c r="A814" s="10"/>
      <c r="B814" s="13"/>
      <c r="C814" s="10"/>
      <c r="D814" s="26"/>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row>
    <row r="815" spans="1:31" ht="12.75" customHeight="1" x14ac:dyDescent="0.2">
      <c r="A815" s="10"/>
      <c r="B815" s="13"/>
      <c r="C815" s="10"/>
      <c r="D815" s="26"/>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row>
    <row r="816" spans="1:31" ht="12.75" customHeight="1" x14ac:dyDescent="0.2">
      <c r="A816" s="10"/>
      <c r="B816" s="13"/>
      <c r="C816" s="10"/>
      <c r="D816" s="26"/>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row>
    <row r="817" spans="1:31" ht="12.75" customHeight="1" x14ac:dyDescent="0.2">
      <c r="A817" s="10"/>
      <c r="B817" s="13"/>
      <c r="C817" s="10"/>
      <c r="D817" s="26"/>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row>
    <row r="818" spans="1:31" ht="12.75" customHeight="1" x14ac:dyDescent="0.2">
      <c r="A818" s="10"/>
      <c r="B818" s="13"/>
      <c r="C818" s="10"/>
      <c r="D818" s="26"/>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row>
    <row r="819" spans="1:31" ht="12.75" customHeight="1" x14ac:dyDescent="0.2">
      <c r="A819" s="10"/>
      <c r="B819" s="13"/>
      <c r="C819" s="10"/>
      <c r="D819" s="26"/>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row>
    <row r="820" spans="1:31" ht="12.75" customHeight="1" x14ac:dyDescent="0.2">
      <c r="A820" s="10"/>
      <c r="B820" s="13"/>
      <c r="C820" s="10"/>
      <c r="D820" s="26"/>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row>
    <row r="821" spans="1:31" ht="12.75" customHeight="1" x14ac:dyDescent="0.2">
      <c r="A821" s="10"/>
      <c r="B821" s="13"/>
      <c r="C821" s="10"/>
      <c r="D821" s="26"/>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row>
    <row r="822" spans="1:31" ht="12.75" customHeight="1" x14ac:dyDescent="0.2">
      <c r="A822" s="10"/>
      <c r="B822" s="13"/>
      <c r="C822" s="10"/>
      <c r="D822" s="26"/>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row>
    <row r="823" spans="1:31" ht="12.75" customHeight="1" x14ac:dyDescent="0.2">
      <c r="A823" s="10"/>
      <c r="B823" s="13"/>
      <c r="C823" s="10"/>
      <c r="D823" s="26"/>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row>
    <row r="824" spans="1:31" ht="12.75" customHeight="1" x14ac:dyDescent="0.2">
      <c r="A824" s="10"/>
      <c r="B824" s="13"/>
      <c r="C824" s="10"/>
      <c r="D824" s="26"/>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row>
    <row r="825" spans="1:31" ht="12.75" customHeight="1" x14ac:dyDescent="0.2">
      <c r="A825" s="10"/>
      <c r="B825" s="13"/>
      <c r="C825" s="10"/>
      <c r="D825" s="26"/>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row>
    <row r="826" spans="1:31" ht="12.75" customHeight="1" x14ac:dyDescent="0.2">
      <c r="A826" s="10"/>
      <c r="B826" s="13"/>
      <c r="C826" s="10"/>
      <c r="D826" s="26"/>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row>
    <row r="827" spans="1:31" ht="12.75" customHeight="1" x14ac:dyDescent="0.2">
      <c r="A827" s="10"/>
      <c r="B827" s="13"/>
      <c r="C827" s="10"/>
      <c r="D827" s="26"/>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row>
    <row r="828" spans="1:31" ht="12.75" customHeight="1" x14ac:dyDescent="0.2">
      <c r="A828" s="10"/>
      <c r="B828" s="13"/>
      <c r="C828" s="10"/>
      <c r="D828" s="26"/>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row>
    <row r="829" spans="1:31" ht="12.75" customHeight="1" x14ac:dyDescent="0.2">
      <c r="A829" s="10"/>
      <c r="B829" s="13"/>
      <c r="C829" s="10"/>
      <c r="D829" s="26"/>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row>
    <row r="830" spans="1:31" ht="12.75" customHeight="1" x14ac:dyDescent="0.2">
      <c r="A830" s="10"/>
      <c r="B830" s="13"/>
      <c r="C830" s="10"/>
      <c r="D830" s="26"/>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row>
    <row r="831" spans="1:31" ht="12.75" customHeight="1" x14ac:dyDescent="0.2">
      <c r="A831" s="10"/>
      <c r="B831" s="13"/>
      <c r="C831" s="10"/>
      <c r="D831" s="26"/>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row>
    <row r="832" spans="1:31" ht="12.75" customHeight="1" x14ac:dyDescent="0.2">
      <c r="A832" s="10"/>
      <c r="B832" s="13"/>
      <c r="C832" s="10"/>
      <c r="D832" s="26"/>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row>
    <row r="833" spans="1:31" ht="12.75" customHeight="1" x14ac:dyDescent="0.2">
      <c r="A833" s="10"/>
      <c r="B833" s="13"/>
      <c r="C833" s="10"/>
      <c r="D833" s="26"/>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row>
    <row r="834" spans="1:31" ht="12.75" customHeight="1" x14ac:dyDescent="0.2">
      <c r="A834" s="10"/>
      <c r="B834" s="13"/>
      <c r="C834" s="10"/>
      <c r="D834" s="26"/>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row>
    <row r="835" spans="1:31" ht="12.75" customHeight="1" x14ac:dyDescent="0.2">
      <c r="A835" s="10"/>
      <c r="B835" s="13"/>
      <c r="C835" s="10"/>
      <c r="D835" s="26"/>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row>
    <row r="836" spans="1:31" ht="12.75" customHeight="1" x14ac:dyDescent="0.2">
      <c r="A836" s="10"/>
      <c r="B836" s="13"/>
      <c r="C836" s="10"/>
      <c r="D836" s="26"/>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row>
    <row r="837" spans="1:31" ht="12.75" customHeight="1" x14ac:dyDescent="0.2">
      <c r="A837" s="10"/>
      <c r="B837" s="13"/>
      <c r="C837" s="10"/>
      <c r="D837" s="26"/>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row>
    <row r="838" spans="1:31" ht="12.75" customHeight="1" x14ac:dyDescent="0.2">
      <c r="A838" s="10"/>
      <c r="B838" s="13"/>
      <c r="C838" s="10"/>
      <c r="D838" s="26"/>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row>
    <row r="839" spans="1:31" ht="12.75" customHeight="1" x14ac:dyDescent="0.2">
      <c r="A839" s="10"/>
      <c r="B839" s="13"/>
      <c r="C839" s="10"/>
      <c r="D839" s="26"/>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row>
    <row r="840" spans="1:31" ht="12.75" customHeight="1" x14ac:dyDescent="0.2">
      <c r="A840" s="10"/>
      <c r="B840" s="13"/>
      <c r="C840" s="10"/>
      <c r="D840" s="26"/>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row>
    <row r="841" spans="1:31" ht="12.75" customHeight="1" x14ac:dyDescent="0.2">
      <c r="A841" s="10"/>
      <c r="B841" s="13"/>
      <c r="C841" s="10"/>
      <c r="D841" s="26"/>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row>
    <row r="842" spans="1:31" ht="12.75" customHeight="1" x14ac:dyDescent="0.2">
      <c r="A842" s="10"/>
      <c r="B842" s="13"/>
      <c r="C842" s="10"/>
      <c r="D842" s="26"/>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row>
    <row r="843" spans="1:31" ht="12.75" customHeight="1" x14ac:dyDescent="0.2">
      <c r="A843" s="10"/>
      <c r="B843" s="13"/>
      <c r="C843" s="10"/>
      <c r="D843" s="26"/>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row>
    <row r="844" spans="1:31" ht="12.75" customHeight="1" x14ac:dyDescent="0.2">
      <c r="A844" s="10"/>
      <c r="B844" s="13"/>
      <c r="C844" s="10"/>
      <c r="D844" s="26"/>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row>
    <row r="845" spans="1:31" ht="12.75" customHeight="1" x14ac:dyDescent="0.2">
      <c r="A845" s="10"/>
      <c r="B845" s="13"/>
      <c r="C845" s="10"/>
      <c r="D845" s="26"/>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row>
    <row r="846" spans="1:31" ht="12.75" customHeight="1" x14ac:dyDescent="0.2">
      <c r="A846" s="10"/>
      <c r="B846" s="13"/>
      <c r="C846" s="10"/>
      <c r="D846" s="26"/>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row>
    <row r="847" spans="1:31" ht="12.75" customHeight="1" x14ac:dyDescent="0.2">
      <c r="A847" s="10"/>
      <c r="B847" s="13"/>
      <c r="C847" s="10"/>
      <c r="D847" s="26"/>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row>
    <row r="848" spans="1:31" ht="12.75" customHeight="1" x14ac:dyDescent="0.2">
      <c r="A848" s="10"/>
      <c r="B848" s="13"/>
      <c r="C848" s="10"/>
      <c r="D848" s="26"/>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row>
    <row r="849" spans="1:31" ht="12.75" customHeight="1" x14ac:dyDescent="0.2">
      <c r="A849" s="10"/>
      <c r="B849" s="13"/>
      <c r="C849" s="10"/>
      <c r="D849" s="26"/>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row>
    <row r="850" spans="1:31" ht="12.75" customHeight="1" x14ac:dyDescent="0.2">
      <c r="A850" s="10"/>
      <c r="B850" s="13"/>
      <c r="C850" s="10"/>
      <c r="D850" s="26"/>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row>
    <row r="851" spans="1:31" ht="12.75" customHeight="1" x14ac:dyDescent="0.2">
      <c r="A851" s="10"/>
      <c r="B851" s="13"/>
      <c r="C851" s="10"/>
      <c r="D851" s="26"/>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row>
    <row r="852" spans="1:31" ht="12.75" customHeight="1" x14ac:dyDescent="0.2">
      <c r="A852" s="10"/>
      <c r="B852" s="13"/>
      <c r="C852" s="10"/>
      <c r="D852" s="26"/>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row>
    <row r="853" spans="1:31" ht="12.75" customHeight="1" x14ac:dyDescent="0.2">
      <c r="A853" s="10"/>
      <c r="B853" s="13"/>
      <c r="C853" s="10"/>
      <c r="D853" s="26"/>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row>
    <row r="854" spans="1:31" ht="12.75" customHeight="1" x14ac:dyDescent="0.2">
      <c r="A854" s="10"/>
      <c r="B854" s="13"/>
      <c r="C854" s="10"/>
      <c r="D854" s="26"/>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row>
    <row r="855" spans="1:31" ht="12.75" customHeight="1" x14ac:dyDescent="0.2">
      <c r="A855" s="10"/>
      <c r="B855" s="13"/>
      <c r="C855" s="10"/>
      <c r="D855" s="26"/>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row>
    <row r="856" spans="1:31" ht="12.75" customHeight="1" x14ac:dyDescent="0.2">
      <c r="A856" s="10"/>
      <c r="B856" s="13"/>
      <c r="C856" s="10"/>
      <c r="D856" s="26"/>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row>
    <row r="857" spans="1:31" ht="12.75" customHeight="1" x14ac:dyDescent="0.2">
      <c r="A857" s="10"/>
      <c r="B857" s="13"/>
      <c r="C857" s="10"/>
      <c r="D857" s="26"/>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row>
    <row r="858" spans="1:31" ht="12.75" customHeight="1" x14ac:dyDescent="0.2">
      <c r="A858" s="10"/>
      <c r="B858" s="13"/>
      <c r="C858" s="10"/>
      <c r="D858" s="26"/>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row>
    <row r="859" spans="1:31" ht="12.75" customHeight="1" x14ac:dyDescent="0.2">
      <c r="A859" s="10"/>
      <c r="B859" s="13"/>
      <c r="C859" s="10"/>
      <c r="D859" s="26"/>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row>
    <row r="860" spans="1:31" ht="12.75" customHeight="1" x14ac:dyDescent="0.2">
      <c r="A860" s="10"/>
      <c r="B860" s="13"/>
      <c r="C860" s="10"/>
      <c r="D860" s="26"/>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row>
    <row r="861" spans="1:31" ht="12.75" customHeight="1" x14ac:dyDescent="0.2">
      <c r="A861" s="10"/>
      <c r="B861" s="13"/>
      <c r="C861" s="10"/>
      <c r="D861" s="26"/>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row>
    <row r="862" spans="1:31" ht="12.75" customHeight="1" x14ac:dyDescent="0.2">
      <c r="A862" s="10"/>
      <c r="B862" s="13"/>
      <c r="C862" s="10"/>
      <c r="D862" s="26"/>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row>
    <row r="863" spans="1:31" ht="12.75" customHeight="1" x14ac:dyDescent="0.2">
      <c r="A863" s="10"/>
      <c r="B863" s="13"/>
      <c r="C863" s="10"/>
      <c r="D863" s="26"/>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row>
    <row r="864" spans="1:31" ht="12.75" customHeight="1" x14ac:dyDescent="0.2">
      <c r="A864" s="10"/>
      <c r="B864" s="13"/>
      <c r="C864" s="10"/>
      <c r="D864" s="26"/>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row>
    <row r="865" spans="1:31" ht="12.75" customHeight="1" x14ac:dyDescent="0.2">
      <c r="A865" s="10"/>
      <c r="B865" s="13"/>
      <c r="C865" s="10"/>
      <c r="D865" s="26"/>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row>
    <row r="866" spans="1:31" ht="12.75" customHeight="1" x14ac:dyDescent="0.2">
      <c r="A866" s="10"/>
      <c r="B866" s="13"/>
      <c r="C866" s="10"/>
      <c r="D866" s="26"/>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row>
    <row r="867" spans="1:31" ht="12.75" customHeight="1" x14ac:dyDescent="0.2">
      <c r="A867" s="10"/>
      <c r="B867" s="13"/>
      <c r="C867" s="10"/>
      <c r="D867" s="26"/>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row>
    <row r="868" spans="1:31" ht="12.75" customHeight="1" x14ac:dyDescent="0.2">
      <c r="A868" s="10"/>
      <c r="B868" s="13"/>
      <c r="C868" s="10"/>
      <c r="D868" s="26"/>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row>
    <row r="869" spans="1:31" ht="12.75" customHeight="1" x14ac:dyDescent="0.2">
      <c r="A869" s="10"/>
      <c r="B869" s="13"/>
      <c r="C869" s="10"/>
      <c r="D869" s="26"/>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row>
    <row r="870" spans="1:31" ht="12.75" customHeight="1" x14ac:dyDescent="0.2">
      <c r="A870" s="10"/>
      <c r="B870" s="13"/>
      <c r="C870" s="10"/>
      <c r="D870" s="26"/>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row>
    <row r="871" spans="1:31" ht="12.75" customHeight="1" x14ac:dyDescent="0.2">
      <c r="A871" s="10"/>
      <c r="B871" s="13"/>
      <c r="C871" s="10"/>
      <c r="D871" s="26"/>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row>
    <row r="872" spans="1:31" ht="12.75" customHeight="1" x14ac:dyDescent="0.2">
      <c r="A872" s="10"/>
      <c r="B872" s="13"/>
      <c r="C872" s="10"/>
      <c r="D872" s="26"/>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row>
    <row r="873" spans="1:31" ht="12.75" customHeight="1" x14ac:dyDescent="0.2">
      <c r="A873" s="10"/>
      <c r="B873" s="13"/>
      <c r="C873" s="10"/>
      <c r="D873" s="26"/>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row>
    <row r="874" spans="1:31" ht="12.75" customHeight="1" x14ac:dyDescent="0.2">
      <c r="A874" s="10"/>
      <c r="B874" s="13"/>
      <c r="C874" s="10"/>
      <c r="D874" s="26"/>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row>
    <row r="875" spans="1:31" ht="12.75" customHeight="1" x14ac:dyDescent="0.2">
      <c r="A875" s="10"/>
      <c r="B875" s="13"/>
      <c r="C875" s="10"/>
      <c r="D875" s="26"/>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row>
    <row r="876" spans="1:31" ht="12.75" customHeight="1" x14ac:dyDescent="0.2">
      <c r="A876" s="10"/>
      <c r="B876" s="13"/>
      <c r="C876" s="10"/>
      <c r="D876" s="26"/>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row>
    <row r="877" spans="1:31" ht="12.75" customHeight="1" x14ac:dyDescent="0.2">
      <c r="A877" s="10"/>
      <c r="B877" s="13"/>
      <c r="C877" s="10"/>
      <c r="D877" s="26"/>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row>
    <row r="878" spans="1:31" ht="12.75" customHeight="1" x14ac:dyDescent="0.2">
      <c r="A878" s="10"/>
      <c r="B878" s="13"/>
      <c r="C878" s="10"/>
      <c r="D878" s="26"/>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row>
    <row r="879" spans="1:31" ht="12.75" customHeight="1" x14ac:dyDescent="0.2">
      <c r="A879" s="10"/>
      <c r="B879" s="13"/>
      <c r="C879" s="10"/>
      <c r="D879" s="26"/>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row>
    <row r="880" spans="1:31" ht="12.75" customHeight="1" x14ac:dyDescent="0.2">
      <c r="A880" s="10"/>
      <c r="B880" s="13"/>
      <c r="C880" s="10"/>
      <c r="D880" s="26"/>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row>
    <row r="881" spans="1:31" ht="12.75" customHeight="1" x14ac:dyDescent="0.2">
      <c r="A881" s="10"/>
      <c r="B881" s="13"/>
      <c r="C881" s="10"/>
      <c r="D881" s="26"/>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row>
    <row r="882" spans="1:31" ht="12.75" customHeight="1" x14ac:dyDescent="0.2">
      <c r="A882" s="10"/>
      <c r="B882" s="13"/>
      <c r="C882" s="10"/>
      <c r="D882" s="26"/>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row>
    <row r="883" spans="1:31" ht="12.75" customHeight="1" x14ac:dyDescent="0.2">
      <c r="A883" s="10"/>
      <c r="B883" s="13"/>
      <c r="C883" s="10"/>
      <c r="D883" s="26"/>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row>
    <row r="884" spans="1:31" ht="12.75" customHeight="1" x14ac:dyDescent="0.2">
      <c r="A884" s="10"/>
      <c r="B884" s="13"/>
      <c r="C884" s="10"/>
      <c r="D884" s="26"/>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row>
    <row r="885" spans="1:31" ht="12.75" customHeight="1" x14ac:dyDescent="0.2">
      <c r="A885" s="10"/>
      <c r="B885" s="13"/>
      <c r="C885" s="10"/>
      <c r="D885" s="26"/>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row>
    <row r="886" spans="1:31" ht="12.75" customHeight="1" x14ac:dyDescent="0.2">
      <c r="A886" s="10"/>
      <c r="B886" s="13"/>
      <c r="C886" s="10"/>
      <c r="D886" s="26"/>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row>
    <row r="887" spans="1:31" ht="12.75" customHeight="1" x14ac:dyDescent="0.2">
      <c r="A887" s="10"/>
      <c r="B887" s="13"/>
      <c r="C887" s="10"/>
      <c r="D887" s="26"/>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row>
    <row r="888" spans="1:31" ht="12.75" customHeight="1" x14ac:dyDescent="0.2">
      <c r="A888" s="10"/>
      <c r="B888" s="13"/>
      <c r="C888" s="10"/>
      <c r="D888" s="26"/>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row>
    <row r="889" spans="1:31" ht="12.75" customHeight="1" x14ac:dyDescent="0.2">
      <c r="A889" s="10"/>
      <c r="B889" s="13"/>
      <c r="C889" s="10"/>
      <c r="D889" s="26"/>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row>
    <row r="890" spans="1:31" ht="12.75" customHeight="1" x14ac:dyDescent="0.2">
      <c r="A890" s="10"/>
      <c r="B890" s="13"/>
      <c r="C890" s="10"/>
      <c r="D890" s="26"/>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row>
    <row r="891" spans="1:31" ht="12.75" customHeight="1" x14ac:dyDescent="0.2">
      <c r="A891" s="10"/>
      <c r="B891" s="13"/>
      <c r="C891" s="10"/>
      <c r="D891" s="26"/>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row>
    <row r="892" spans="1:31" ht="12.75" customHeight="1" x14ac:dyDescent="0.2">
      <c r="A892" s="10"/>
      <c r="B892" s="13"/>
      <c r="C892" s="10"/>
      <c r="D892" s="26"/>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row>
    <row r="893" spans="1:31" ht="12.75" customHeight="1" x14ac:dyDescent="0.2">
      <c r="A893" s="10"/>
      <c r="B893" s="13"/>
      <c r="C893" s="10"/>
      <c r="D893" s="26"/>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row>
    <row r="894" spans="1:31" ht="12.75" customHeight="1" x14ac:dyDescent="0.2">
      <c r="A894" s="10"/>
      <c r="B894" s="13"/>
      <c r="C894" s="10"/>
      <c r="D894" s="26"/>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row>
    <row r="895" spans="1:31" ht="12.75" customHeight="1" x14ac:dyDescent="0.2">
      <c r="A895" s="10"/>
      <c r="B895" s="13"/>
      <c r="C895" s="10"/>
      <c r="D895" s="26"/>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row>
    <row r="896" spans="1:31" ht="12.75" customHeight="1" x14ac:dyDescent="0.2">
      <c r="A896" s="10"/>
      <c r="B896" s="13"/>
      <c r="C896" s="10"/>
      <c r="D896" s="26"/>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row>
    <row r="897" spans="1:31" ht="12.75" customHeight="1" x14ac:dyDescent="0.2">
      <c r="A897" s="10"/>
      <c r="B897" s="13"/>
      <c r="C897" s="10"/>
      <c r="D897" s="26"/>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row>
    <row r="898" spans="1:31" ht="12.75" customHeight="1" x14ac:dyDescent="0.2">
      <c r="A898" s="10"/>
      <c r="B898" s="13"/>
      <c r="C898" s="10"/>
      <c r="D898" s="26"/>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row>
    <row r="899" spans="1:31" ht="12.75" customHeight="1" x14ac:dyDescent="0.2">
      <c r="A899" s="10"/>
      <c r="B899" s="13"/>
      <c r="C899" s="10"/>
      <c r="D899" s="26"/>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row>
    <row r="900" spans="1:31" ht="12.75" customHeight="1" x14ac:dyDescent="0.2">
      <c r="A900" s="10"/>
      <c r="B900" s="13"/>
      <c r="C900" s="10"/>
      <c r="D900" s="26"/>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row>
    <row r="901" spans="1:31" ht="12.75" customHeight="1" x14ac:dyDescent="0.2">
      <c r="A901" s="10"/>
      <c r="B901" s="13"/>
      <c r="C901" s="10"/>
      <c r="D901" s="26"/>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row>
    <row r="902" spans="1:31" ht="12.75" customHeight="1" x14ac:dyDescent="0.2">
      <c r="A902" s="10"/>
      <c r="B902" s="13"/>
      <c r="C902" s="10"/>
      <c r="D902" s="26"/>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row>
    <row r="903" spans="1:31" ht="12.75" customHeight="1" x14ac:dyDescent="0.2">
      <c r="A903" s="10"/>
      <c r="B903" s="13"/>
      <c r="C903" s="10"/>
      <c r="D903" s="26"/>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row>
    <row r="904" spans="1:31" ht="12.75" customHeight="1" x14ac:dyDescent="0.2">
      <c r="A904" s="10"/>
      <c r="B904" s="13"/>
      <c r="C904" s="10"/>
      <c r="D904" s="26"/>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row>
    <row r="905" spans="1:31" ht="12.75" customHeight="1" x14ac:dyDescent="0.2">
      <c r="A905" s="10"/>
      <c r="B905" s="13"/>
      <c r="C905" s="10"/>
      <c r="D905" s="26"/>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row>
    <row r="906" spans="1:31" ht="12.75" customHeight="1" x14ac:dyDescent="0.2">
      <c r="A906" s="10"/>
      <c r="B906" s="13"/>
      <c r="C906" s="10"/>
      <c r="D906" s="26"/>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row>
    <row r="907" spans="1:31" ht="12.75" customHeight="1" x14ac:dyDescent="0.2">
      <c r="A907" s="10"/>
      <c r="B907" s="13"/>
      <c r="C907" s="10"/>
      <c r="D907" s="26"/>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row>
    <row r="908" spans="1:31" ht="12.75" customHeight="1" x14ac:dyDescent="0.2">
      <c r="A908" s="10"/>
      <c r="B908" s="13"/>
      <c r="C908" s="10"/>
      <c r="D908" s="26"/>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row>
    <row r="909" spans="1:31" ht="12.75" customHeight="1" x14ac:dyDescent="0.2">
      <c r="A909" s="10"/>
      <c r="B909" s="13"/>
      <c r="C909" s="10"/>
      <c r="D909" s="26"/>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row>
    <row r="910" spans="1:31" ht="12.75" customHeight="1" x14ac:dyDescent="0.2">
      <c r="A910" s="10"/>
      <c r="B910" s="13"/>
      <c r="C910" s="10"/>
      <c r="D910" s="26"/>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row>
    <row r="911" spans="1:31" ht="12.75" customHeight="1" x14ac:dyDescent="0.2">
      <c r="A911" s="10"/>
      <c r="B911" s="13"/>
      <c r="C911" s="10"/>
      <c r="D911" s="26"/>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row>
    <row r="912" spans="1:31" ht="12.75" customHeight="1" x14ac:dyDescent="0.2">
      <c r="A912" s="10"/>
      <c r="B912" s="13"/>
      <c r="C912" s="10"/>
      <c r="D912" s="26"/>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row>
    <row r="913" spans="1:31" ht="12.75" customHeight="1" x14ac:dyDescent="0.2">
      <c r="A913" s="10"/>
      <c r="B913" s="13"/>
      <c r="C913" s="10"/>
      <c r="D913" s="26"/>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row>
    <row r="914" spans="1:31" ht="12.75" customHeight="1" x14ac:dyDescent="0.2">
      <c r="A914" s="10"/>
      <c r="B914" s="13"/>
      <c r="C914" s="10"/>
      <c r="D914" s="26"/>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row>
    <row r="915" spans="1:31" ht="12.75" customHeight="1" x14ac:dyDescent="0.2">
      <c r="A915" s="10"/>
      <c r="B915" s="13"/>
      <c r="C915" s="10"/>
      <c r="D915" s="26"/>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row>
    <row r="916" spans="1:31" ht="12.75" customHeight="1" x14ac:dyDescent="0.2">
      <c r="A916" s="10"/>
      <c r="B916" s="13"/>
      <c r="C916" s="10"/>
      <c r="D916" s="26"/>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row>
    <row r="917" spans="1:31" ht="12.75" customHeight="1" x14ac:dyDescent="0.2">
      <c r="A917" s="10"/>
      <c r="B917" s="13"/>
      <c r="C917" s="10"/>
      <c r="D917" s="26"/>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row>
    <row r="918" spans="1:31" ht="12.75" customHeight="1" x14ac:dyDescent="0.2">
      <c r="A918" s="10"/>
      <c r="B918" s="13"/>
      <c r="C918" s="10"/>
      <c r="D918" s="26"/>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row>
    <row r="919" spans="1:31" ht="12.75" customHeight="1" x14ac:dyDescent="0.2">
      <c r="A919" s="10"/>
      <c r="B919" s="13"/>
      <c r="C919" s="10"/>
      <c r="D919" s="26"/>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row>
    <row r="920" spans="1:31" ht="12.75" customHeight="1" x14ac:dyDescent="0.2">
      <c r="A920" s="10"/>
      <c r="B920" s="13"/>
      <c r="C920" s="10"/>
      <c r="D920" s="26"/>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row>
    <row r="921" spans="1:31" ht="12.75" customHeight="1" x14ac:dyDescent="0.2">
      <c r="A921" s="10"/>
      <c r="B921" s="13"/>
      <c r="C921" s="10"/>
      <c r="D921" s="26"/>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row>
    <row r="922" spans="1:31" ht="12.75" customHeight="1" x14ac:dyDescent="0.2">
      <c r="A922" s="10"/>
      <c r="B922" s="13"/>
      <c r="C922" s="10"/>
      <c r="D922" s="26"/>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row>
    <row r="923" spans="1:31" ht="12.75" customHeight="1" x14ac:dyDescent="0.2">
      <c r="A923" s="10"/>
      <c r="B923" s="13"/>
      <c r="C923" s="10"/>
      <c r="D923" s="26"/>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row>
    <row r="924" spans="1:31" ht="12.75" customHeight="1" x14ac:dyDescent="0.2">
      <c r="A924" s="10"/>
      <c r="B924" s="13"/>
      <c r="C924" s="10"/>
      <c r="D924" s="26"/>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row>
    <row r="925" spans="1:31" ht="12.75" customHeight="1" x14ac:dyDescent="0.2">
      <c r="A925" s="10"/>
      <c r="B925" s="13"/>
      <c r="C925" s="10"/>
      <c r="D925" s="26"/>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row>
    <row r="926" spans="1:31" ht="12.75" customHeight="1" x14ac:dyDescent="0.2">
      <c r="A926" s="10"/>
      <c r="B926" s="13"/>
      <c r="C926" s="10"/>
      <c r="D926" s="26"/>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row>
    <row r="927" spans="1:31" ht="12.75" customHeight="1" x14ac:dyDescent="0.2">
      <c r="A927" s="10"/>
      <c r="B927" s="13"/>
      <c r="C927" s="10"/>
      <c r="D927" s="26"/>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row>
    <row r="928" spans="1:31" ht="12.75" customHeight="1" x14ac:dyDescent="0.2">
      <c r="A928" s="10"/>
      <c r="B928" s="13"/>
      <c r="C928" s="10"/>
      <c r="D928" s="26"/>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row>
    <row r="929" spans="1:31" ht="12.75" customHeight="1" x14ac:dyDescent="0.2">
      <c r="A929" s="10"/>
      <c r="B929" s="13"/>
      <c r="C929" s="10"/>
      <c r="D929" s="26"/>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row>
    <row r="930" spans="1:31" ht="12.75" customHeight="1" x14ac:dyDescent="0.2">
      <c r="A930" s="10"/>
      <c r="B930" s="13"/>
      <c r="C930" s="10"/>
      <c r="D930" s="26"/>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row>
    <row r="931" spans="1:31" ht="12.75" customHeight="1" x14ac:dyDescent="0.2">
      <c r="A931" s="10"/>
      <c r="B931" s="13"/>
      <c r="C931" s="10"/>
      <c r="D931" s="26"/>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row>
    <row r="932" spans="1:31" ht="12.75" customHeight="1" x14ac:dyDescent="0.2">
      <c r="A932" s="10"/>
      <c r="B932" s="13"/>
      <c r="C932" s="10"/>
      <c r="D932" s="26"/>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row>
    <row r="933" spans="1:31" ht="12.75" customHeight="1" x14ac:dyDescent="0.2">
      <c r="A933" s="10"/>
      <c r="B933" s="13"/>
      <c r="C933" s="10"/>
      <c r="D933" s="26"/>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row>
    <row r="934" spans="1:31" ht="12.75" customHeight="1" x14ac:dyDescent="0.2">
      <c r="A934" s="10"/>
      <c r="B934" s="13"/>
      <c r="C934" s="10"/>
      <c r="D934" s="26"/>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row>
    <row r="935" spans="1:31" ht="12.75" customHeight="1" x14ac:dyDescent="0.2">
      <c r="A935" s="10"/>
      <c r="B935" s="13"/>
      <c r="C935" s="10"/>
      <c r="D935" s="26"/>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row>
    <row r="936" spans="1:31" ht="12.75" customHeight="1" x14ac:dyDescent="0.2">
      <c r="A936" s="10"/>
      <c r="B936" s="13"/>
      <c r="C936" s="10"/>
      <c r="D936" s="26"/>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row>
    <row r="937" spans="1:31" ht="12.75" customHeight="1" x14ac:dyDescent="0.2">
      <c r="A937" s="10"/>
      <c r="B937" s="13"/>
      <c r="C937" s="10"/>
      <c r="D937" s="26"/>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row>
    <row r="938" spans="1:31" ht="12.75" customHeight="1" x14ac:dyDescent="0.2">
      <c r="A938" s="10"/>
      <c r="B938" s="13"/>
      <c r="C938" s="10"/>
      <c r="D938" s="26"/>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row>
    <row r="939" spans="1:31" ht="12.75" customHeight="1" x14ac:dyDescent="0.2">
      <c r="A939" s="10"/>
      <c r="B939" s="13"/>
      <c r="C939" s="10"/>
      <c r="D939" s="26"/>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row>
    <row r="940" spans="1:31" ht="12.75" customHeight="1" x14ac:dyDescent="0.2">
      <c r="A940" s="10"/>
      <c r="B940" s="13"/>
      <c r="C940" s="10"/>
      <c r="D940" s="26"/>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row>
    <row r="941" spans="1:31" ht="12.75" customHeight="1" x14ac:dyDescent="0.2">
      <c r="A941" s="10"/>
      <c r="B941" s="13"/>
      <c r="C941" s="10"/>
      <c r="D941" s="26"/>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row>
    <row r="942" spans="1:31" ht="12.75" customHeight="1" x14ac:dyDescent="0.2">
      <c r="A942" s="10"/>
      <c r="B942" s="13"/>
      <c r="C942" s="10"/>
      <c r="D942" s="26"/>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row>
    <row r="943" spans="1:31" ht="12.75" customHeight="1" x14ac:dyDescent="0.2">
      <c r="A943" s="10"/>
      <c r="B943" s="13"/>
      <c r="C943" s="10"/>
      <c r="D943" s="26"/>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row>
    <row r="944" spans="1:31" ht="12.75" customHeight="1" x14ac:dyDescent="0.2">
      <c r="A944" s="10"/>
      <c r="B944" s="13"/>
      <c r="C944" s="10"/>
      <c r="D944" s="26"/>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row>
    <row r="945" spans="1:31" ht="12.75" customHeight="1" x14ac:dyDescent="0.2">
      <c r="A945" s="10"/>
      <c r="B945" s="13"/>
      <c r="C945" s="10"/>
      <c r="D945" s="26"/>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row>
    <row r="946" spans="1:31" ht="12.75" customHeight="1" x14ac:dyDescent="0.2">
      <c r="A946" s="10"/>
      <c r="B946" s="13"/>
      <c r="C946" s="10"/>
      <c r="D946" s="26"/>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row>
    <row r="947" spans="1:31" ht="12.75" customHeight="1" x14ac:dyDescent="0.2">
      <c r="A947" s="10"/>
      <c r="B947" s="13"/>
      <c r="C947" s="10"/>
      <c r="D947" s="26"/>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row>
    <row r="948" spans="1:31" ht="12.75" customHeight="1" x14ac:dyDescent="0.2">
      <c r="A948" s="10"/>
      <c r="B948" s="13"/>
      <c r="C948" s="10"/>
      <c r="D948" s="26"/>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row>
    <row r="949" spans="1:31" ht="12.75" customHeight="1" x14ac:dyDescent="0.2">
      <c r="A949" s="10"/>
      <c r="B949" s="13"/>
      <c r="C949" s="10"/>
      <c r="D949" s="26"/>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row>
    <row r="950" spans="1:31" ht="12.75" customHeight="1" x14ac:dyDescent="0.2">
      <c r="A950" s="10"/>
      <c r="B950" s="13"/>
      <c r="C950" s="10"/>
      <c r="D950" s="26"/>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row>
    <row r="951" spans="1:31" ht="12.75" customHeight="1" x14ac:dyDescent="0.2">
      <c r="A951" s="10"/>
      <c r="B951" s="13"/>
      <c r="C951" s="10"/>
      <c r="D951" s="26"/>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row>
    <row r="952" spans="1:31" ht="12.75" customHeight="1" x14ac:dyDescent="0.2">
      <c r="A952" s="10"/>
      <c r="B952" s="13"/>
      <c r="C952" s="10"/>
      <c r="D952" s="26"/>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row>
    <row r="953" spans="1:31" ht="12.75" customHeight="1" x14ac:dyDescent="0.2">
      <c r="A953" s="10"/>
      <c r="B953" s="13"/>
      <c r="C953" s="10"/>
      <c r="D953" s="26"/>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row>
    <row r="954" spans="1:31" ht="12.75" customHeight="1" x14ac:dyDescent="0.2">
      <c r="A954" s="10"/>
      <c r="B954" s="13"/>
      <c r="C954" s="10"/>
      <c r="D954" s="26"/>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row>
    <row r="955" spans="1:31" ht="12.75" customHeight="1" x14ac:dyDescent="0.2">
      <c r="A955" s="10"/>
      <c r="B955" s="13"/>
      <c r="C955" s="10"/>
      <c r="D955" s="26"/>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row>
    <row r="956" spans="1:31" ht="12.75" customHeight="1" x14ac:dyDescent="0.2">
      <c r="A956" s="10"/>
      <c r="B956" s="13"/>
      <c r="C956" s="10"/>
      <c r="D956" s="26"/>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row>
    <row r="957" spans="1:31" ht="12.75" customHeight="1" x14ac:dyDescent="0.2">
      <c r="A957" s="10"/>
      <c r="B957" s="13"/>
      <c r="C957" s="10"/>
      <c r="D957" s="26"/>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row>
    <row r="958" spans="1:31" ht="12.75" customHeight="1" x14ac:dyDescent="0.2">
      <c r="A958" s="10"/>
      <c r="B958" s="13"/>
      <c r="C958" s="10"/>
      <c r="D958" s="26"/>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row>
    <row r="959" spans="1:31" ht="12.75" customHeight="1" x14ac:dyDescent="0.2">
      <c r="A959" s="10"/>
      <c r="B959" s="13"/>
      <c r="C959" s="10"/>
      <c r="D959" s="26"/>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row>
    <row r="960" spans="1:31" ht="12.75" customHeight="1" x14ac:dyDescent="0.2">
      <c r="A960" s="10"/>
      <c r="B960" s="13"/>
      <c r="C960" s="10"/>
      <c r="D960" s="26"/>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row>
    <row r="961" spans="1:31" ht="12.75" customHeight="1" x14ac:dyDescent="0.2">
      <c r="A961" s="10"/>
      <c r="B961" s="13"/>
      <c r="C961" s="10"/>
      <c r="D961" s="26"/>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row>
    <row r="962" spans="1:31" ht="12.75" customHeight="1" x14ac:dyDescent="0.2">
      <c r="A962" s="10"/>
      <c r="B962" s="13"/>
      <c r="C962" s="10"/>
      <c r="D962" s="26"/>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row>
    <row r="963" spans="1:31" ht="12.75" customHeight="1" x14ac:dyDescent="0.2">
      <c r="A963" s="10"/>
      <c r="B963" s="13"/>
      <c r="C963" s="10"/>
      <c r="D963" s="26"/>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row>
    <row r="964" spans="1:31" ht="12.75" customHeight="1" x14ac:dyDescent="0.2">
      <c r="A964" s="10"/>
      <c r="B964" s="13"/>
      <c r="C964" s="10"/>
      <c r="D964" s="26"/>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row>
    <row r="965" spans="1:31" ht="12.75" customHeight="1" x14ac:dyDescent="0.2">
      <c r="A965" s="10"/>
      <c r="B965" s="13"/>
      <c r="C965" s="10"/>
      <c r="D965" s="26"/>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row>
    <row r="966" spans="1:31" ht="12.75" customHeight="1" x14ac:dyDescent="0.2">
      <c r="A966" s="10"/>
      <c r="B966" s="13"/>
      <c r="C966" s="10"/>
      <c r="D966" s="26"/>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row>
    <row r="967" spans="1:31" ht="12.75" customHeight="1" x14ac:dyDescent="0.2">
      <c r="A967" s="10"/>
      <c r="B967" s="13"/>
      <c r="C967" s="10"/>
      <c r="D967" s="26"/>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row>
    <row r="968" spans="1:31" ht="12.75" customHeight="1" x14ac:dyDescent="0.2">
      <c r="A968" s="10"/>
      <c r="B968" s="13"/>
      <c r="C968" s="10"/>
      <c r="D968" s="26"/>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row>
    <row r="969" spans="1:31" ht="12.75" customHeight="1" x14ac:dyDescent="0.2">
      <c r="A969" s="10"/>
      <c r="B969" s="13"/>
      <c r="C969" s="10"/>
      <c r="D969" s="26"/>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row>
    <row r="970" spans="1:31" ht="12.75" customHeight="1" x14ac:dyDescent="0.2">
      <c r="A970" s="10"/>
      <c r="B970" s="13"/>
      <c r="C970" s="10"/>
      <c r="D970" s="26"/>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row>
    <row r="971" spans="1:31" ht="12.75" customHeight="1" x14ac:dyDescent="0.2">
      <c r="A971" s="10"/>
      <c r="B971" s="13"/>
      <c r="C971" s="10"/>
      <c r="D971" s="26"/>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row>
    <row r="972" spans="1:31" ht="12.75" customHeight="1" x14ac:dyDescent="0.2">
      <c r="A972" s="10"/>
      <c r="B972" s="13"/>
      <c r="C972" s="10"/>
      <c r="D972" s="26"/>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row>
    <row r="973" spans="1:31" ht="12.75" customHeight="1" x14ac:dyDescent="0.2">
      <c r="A973" s="10"/>
      <c r="B973" s="13"/>
      <c r="C973" s="10"/>
      <c r="D973" s="26"/>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row>
    <row r="974" spans="1:31" ht="12.75" customHeight="1" x14ac:dyDescent="0.2">
      <c r="A974" s="10"/>
      <c r="B974" s="13"/>
      <c r="C974" s="10"/>
      <c r="D974" s="26"/>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row>
    <row r="975" spans="1:31" ht="12.75" customHeight="1" x14ac:dyDescent="0.2">
      <c r="A975" s="10"/>
      <c r="B975" s="13"/>
      <c r="C975" s="10"/>
      <c r="D975" s="26"/>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row>
    <row r="976" spans="1:31" ht="12.75" customHeight="1" x14ac:dyDescent="0.2">
      <c r="A976" s="10"/>
      <c r="B976" s="13"/>
      <c r="C976" s="10"/>
      <c r="D976" s="26"/>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row>
    <row r="977" spans="1:31" ht="12.75" customHeight="1" x14ac:dyDescent="0.2">
      <c r="A977" s="10"/>
      <c r="B977" s="13"/>
      <c r="C977" s="10"/>
      <c r="D977" s="26"/>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row>
    <row r="978" spans="1:31" ht="12.75" customHeight="1" x14ac:dyDescent="0.2">
      <c r="A978" s="10"/>
      <c r="B978" s="13"/>
      <c r="C978" s="10"/>
      <c r="D978" s="26"/>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row>
    <row r="979" spans="1:31" ht="12.75" customHeight="1" x14ac:dyDescent="0.2">
      <c r="A979" s="10"/>
      <c r="B979" s="13"/>
      <c r="C979" s="10"/>
      <c r="D979" s="26"/>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row>
    <row r="980" spans="1:31" ht="12.75" customHeight="1" x14ac:dyDescent="0.2">
      <c r="A980" s="10"/>
      <c r="B980" s="13"/>
      <c r="C980" s="10"/>
      <c r="D980" s="26"/>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row>
    <row r="981" spans="1:31" ht="12.75" customHeight="1" x14ac:dyDescent="0.2">
      <c r="A981" s="10"/>
      <c r="B981" s="13"/>
      <c r="C981" s="10"/>
      <c r="D981" s="26"/>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row>
    <row r="982" spans="1:31" ht="12.75" customHeight="1" x14ac:dyDescent="0.2">
      <c r="A982" s="10"/>
      <c r="B982" s="13"/>
      <c r="C982" s="10"/>
      <c r="D982" s="26"/>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row>
    <row r="983" spans="1:31" ht="12.75" customHeight="1" x14ac:dyDescent="0.2">
      <c r="A983" s="10"/>
      <c r="B983" s="13"/>
      <c r="C983" s="10"/>
      <c r="D983" s="26"/>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row>
    <row r="984" spans="1:31" ht="12.75" customHeight="1" x14ac:dyDescent="0.2">
      <c r="A984" s="10"/>
      <c r="B984" s="13"/>
      <c r="C984" s="10"/>
      <c r="D984" s="26"/>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row>
    <row r="985" spans="1:31" ht="12.75" customHeight="1" x14ac:dyDescent="0.2">
      <c r="A985" s="10"/>
      <c r="B985" s="13"/>
      <c r="C985" s="10"/>
      <c r="D985" s="26"/>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row>
    <row r="986" spans="1:31" ht="12.75" customHeight="1" x14ac:dyDescent="0.2">
      <c r="A986" s="10"/>
      <c r="B986" s="13"/>
      <c r="C986" s="10"/>
      <c r="D986" s="26"/>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row>
    <row r="987" spans="1:31" ht="12.75" customHeight="1" x14ac:dyDescent="0.2">
      <c r="A987" s="10"/>
      <c r="B987" s="13"/>
      <c r="C987" s="10"/>
      <c r="D987" s="26"/>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row>
    <row r="988" spans="1:31" ht="12.75" customHeight="1" x14ac:dyDescent="0.2">
      <c r="A988" s="10"/>
      <c r="B988" s="13"/>
      <c r="C988" s="10"/>
      <c r="D988" s="26"/>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row>
    <row r="989" spans="1:31" ht="12.75" customHeight="1" x14ac:dyDescent="0.2">
      <c r="A989" s="10"/>
      <c r="B989" s="13"/>
      <c r="C989" s="10"/>
      <c r="D989" s="26"/>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row>
    <row r="990" spans="1:31" ht="12.75" customHeight="1" x14ac:dyDescent="0.2">
      <c r="A990" s="10"/>
      <c r="B990" s="13"/>
      <c r="C990" s="10"/>
      <c r="D990" s="26"/>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row>
    <row r="991" spans="1:31" ht="12.75" customHeight="1" x14ac:dyDescent="0.2">
      <c r="A991" s="10"/>
      <c r="B991" s="13"/>
      <c r="C991" s="10"/>
      <c r="D991" s="26"/>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row>
    <row r="992" spans="1:31" ht="12.75" customHeight="1" x14ac:dyDescent="0.2">
      <c r="A992" s="10"/>
      <c r="B992" s="13"/>
      <c r="C992" s="10"/>
      <c r="D992" s="26"/>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row>
    <row r="993" spans="1:31" ht="12.75" customHeight="1" x14ac:dyDescent="0.2">
      <c r="A993" s="10"/>
      <c r="B993" s="13"/>
      <c r="C993" s="10"/>
      <c r="D993" s="26"/>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row>
    <row r="994" spans="1:31" ht="12.75" customHeight="1" x14ac:dyDescent="0.2">
      <c r="A994" s="10"/>
      <c r="B994" s="13"/>
      <c r="C994" s="10"/>
      <c r="D994" s="26"/>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row>
    <row r="995" spans="1:31" ht="12.75" customHeight="1" x14ac:dyDescent="0.2">
      <c r="A995" s="10"/>
      <c r="B995" s="13"/>
      <c r="C995" s="10"/>
      <c r="D995" s="26"/>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row>
    <row r="996" spans="1:31" ht="12.75" customHeight="1" x14ac:dyDescent="0.2">
      <c r="A996" s="10"/>
      <c r="B996" s="13"/>
      <c r="C996" s="10"/>
      <c r="D996" s="26"/>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row>
    <row r="997" spans="1:31" ht="12.75" customHeight="1" x14ac:dyDescent="0.2">
      <c r="A997" s="10"/>
      <c r="B997" s="13"/>
      <c r="C997" s="10"/>
      <c r="D997" s="26"/>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row>
    <row r="998" spans="1:31" ht="12.75" customHeight="1" x14ac:dyDescent="0.2">
      <c r="A998" s="10"/>
      <c r="B998" s="13"/>
      <c r="C998" s="10"/>
      <c r="D998" s="26"/>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row>
    <row r="999" spans="1:31" ht="12.75" customHeight="1" x14ac:dyDescent="0.2">
      <c r="A999" s="10"/>
      <c r="B999" s="13"/>
      <c r="C999" s="10"/>
      <c r="D999" s="26"/>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row>
    <row r="1000" spans="1:31" ht="12.75" customHeight="1" x14ac:dyDescent="0.2">
      <c r="A1000" s="10"/>
      <c r="B1000" s="13"/>
      <c r="C1000" s="10"/>
      <c r="D1000" s="26"/>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row>
  </sheetData>
  <autoFilter ref="A6:AE303" xr:uid="{00000000-0009-0000-0000-000002000000}">
    <filterColumn colId="3">
      <filters>
        <filter val="KH"/>
      </filters>
    </filterColumn>
  </autoFilter>
  <mergeCells count="15">
    <mergeCell ref="S4:AD4"/>
    <mergeCell ref="E4:E5"/>
    <mergeCell ref="A306:E306"/>
    <mergeCell ref="A1:K1"/>
    <mergeCell ref="A4:A5"/>
    <mergeCell ref="B4:B5"/>
    <mergeCell ref="C4:C5"/>
    <mergeCell ref="D4:D5"/>
    <mergeCell ref="F4:F5"/>
    <mergeCell ref="K4:K5"/>
    <mergeCell ref="I4:I5"/>
    <mergeCell ref="J4:J5"/>
    <mergeCell ref="L4:L5"/>
    <mergeCell ref="M4:M5"/>
    <mergeCell ref="N4:R4"/>
  </mergeCells>
  <conditionalFormatting sqref="C7:C300">
    <cfRule type="expression" dxfId="6" priority="1">
      <formula>OR(AND(B7="",C7&lt;&gt;""),AND(B7&lt;&gt;"",C7=""))</formula>
    </cfRule>
    <cfRule type="expression" dxfId="5" priority="2">
      <formula>D7="NCC"</formula>
    </cfRule>
  </conditionalFormatting>
  <conditionalFormatting sqref="D7:D300">
    <cfRule type="expression" dxfId="4" priority="4">
      <formula>AND(D7&lt;&gt;"",D7&lt;&gt;"KH",D7&lt;&gt;"NCC")</formula>
    </cfRule>
  </conditionalFormatting>
  <conditionalFormatting sqref="J7:J300">
    <cfRule type="cellIs" dxfId="3" priority="3" operator="lessThan">
      <formula>0</formula>
    </cfRule>
  </conditionalFormatting>
  <dataValidations count="3">
    <dataValidation type="list" allowBlank="1" showInputMessage="1" showErrorMessage="1" prompt=" - " sqref="D7:D300" xr:uid="{00000000-0002-0000-0200-000000000000}">
      <formula1>LOAI</formula1>
    </dataValidation>
    <dataValidation type="list" allowBlank="1" showInputMessage="1" showErrorMessage="1" prompt=" - " sqref="H5" xr:uid="{00000000-0002-0000-0200-000001000000}">
      <formula1>THANGLIST</formula1>
    </dataValidation>
    <dataValidation type="list" allowBlank="1" showInputMessage="1" showErrorMessage="1" prompt=" - " sqref="E7:E300" xr:uid="{00000000-0002-0000-0200-000002000000}">
      <formula1>MSM?</formula1>
    </dataValidation>
  </dataValidations>
  <hyperlinks>
    <hyperlink ref="A306" r:id="rId1" xr:uid="{00000000-0004-0000-0200-000000000000}"/>
  </hyperlinks>
  <pageMargins left="0.7" right="0.7" top="0.75" bottom="0.75" header="0" footer="0"/>
  <pageSetup orientation="landscape"/>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Z1003"/>
  <sheetViews>
    <sheetView workbookViewId="0">
      <pane xSplit="8" ySplit="6" topLeftCell="I7" activePane="bottomRight" state="frozen"/>
      <selection pane="topRight" activeCell="I1" sqref="I1"/>
      <selection pane="bottomLeft" activeCell="A7" sqref="A7"/>
      <selection pane="bottomRight" activeCell="L1" sqref="L1:T1"/>
    </sheetView>
  </sheetViews>
  <sheetFormatPr defaultColWidth="12.5703125" defaultRowHeight="15" customHeight="1" x14ac:dyDescent="0.2"/>
  <cols>
    <col min="1" max="1" width="5.140625" customWidth="1"/>
    <col min="2" max="2" width="6.5703125" customWidth="1"/>
    <col min="3" max="4" width="10.140625" customWidth="1"/>
    <col min="5" max="5" width="7.42578125" customWidth="1"/>
    <col min="6" max="6" width="24.7109375" customWidth="1"/>
    <col min="7" max="7" width="6" customWidth="1"/>
    <col min="8" max="8" width="10" customWidth="1"/>
    <col min="9" max="9" width="18.28515625" customWidth="1"/>
    <col min="10" max="10" width="4.5703125" customWidth="1"/>
    <col min="11" max="11" width="12.28515625" customWidth="1"/>
    <col min="12" max="12" width="9" customWidth="1"/>
    <col min="13" max="13" width="12.140625" customWidth="1"/>
    <col min="14" max="14" width="11" customWidth="1"/>
    <col min="15" max="15" width="12.140625" customWidth="1"/>
    <col min="16" max="16" width="6.28515625" customWidth="1"/>
    <col min="17" max="17" width="7.42578125" customWidth="1"/>
    <col min="18" max="18" width="7.7109375" customWidth="1"/>
    <col min="19" max="19" width="7.28515625" customWidth="1"/>
    <col min="20" max="26" width="8" customWidth="1"/>
  </cols>
  <sheetData>
    <row r="1" spans="1:26" ht="91.5" customHeight="1" x14ac:dyDescent="0.3">
      <c r="A1" s="150" t="str">
        <f>"NHẬT KÝ MUA - BÁN HÀNG HÓA NĂM "&amp;NAM</f>
        <v>NHẬT KÝ MUA - BÁN HÀNG HÓA NĂM 2008</v>
      </c>
      <c r="B1" s="149"/>
      <c r="C1" s="149"/>
      <c r="D1" s="149"/>
      <c r="E1" s="149"/>
      <c r="F1" s="149"/>
      <c r="G1" s="149"/>
      <c r="H1" s="149"/>
      <c r="I1" s="149"/>
      <c r="J1" s="149"/>
      <c r="K1" s="149"/>
      <c r="L1" s="176"/>
      <c r="M1" s="149"/>
      <c r="N1" s="149"/>
      <c r="O1" s="149"/>
      <c r="P1" s="149"/>
      <c r="Q1" s="149"/>
      <c r="R1" s="149"/>
      <c r="S1" s="149"/>
      <c r="T1" s="149"/>
      <c r="U1" s="72"/>
      <c r="V1" s="72"/>
      <c r="W1" s="72"/>
      <c r="X1" s="72"/>
      <c r="Y1" s="72"/>
      <c r="Z1" s="72"/>
    </row>
    <row r="2" spans="1:26" ht="12.75" customHeight="1" x14ac:dyDescent="0.2">
      <c r="A2" s="53" t="s">
        <v>119</v>
      </c>
      <c r="B2" s="10"/>
      <c r="C2" s="10"/>
      <c r="D2" s="13"/>
      <c r="E2" s="13"/>
      <c r="F2" s="10"/>
      <c r="G2" s="10"/>
      <c r="H2" s="10"/>
      <c r="I2" s="13"/>
      <c r="J2" s="73"/>
      <c r="K2" s="10"/>
      <c r="L2" s="10"/>
      <c r="M2" s="10"/>
      <c r="N2" s="10"/>
      <c r="O2" s="10"/>
      <c r="P2" s="10"/>
      <c r="Q2" s="10"/>
      <c r="R2" s="10"/>
      <c r="S2" s="10"/>
      <c r="T2" s="10"/>
      <c r="U2" s="10"/>
      <c r="V2" s="10"/>
      <c r="W2" s="10"/>
      <c r="X2" s="10"/>
      <c r="Y2" s="10"/>
      <c r="Z2" s="10"/>
    </row>
    <row r="3" spans="1:26" ht="16.5" customHeight="1" x14ac:dyDescent="0.25">
      <c r="A3" s="74">
        <f>MAX(A7:A1000)</f>
        <v>30</v>
      </c>
      <c r="B3" s="10"/>
      <c r="C3" s="15" t="e">
        <f>IF(OR(N1001-NKTT!J501&lt;&gt;0,K1001-L1001-M1001-N1001-O1001&lt;&gt;0),"SAI","-")</f>
        <v>#NAME?</v>
      </c>
      <c r="D3" s="75"/>
      <c r="E3" s="13"/>
      <c r="F3" s="76">
        <f ca="1">NOW()</f>
        <v>45798.356537268519</v>
      </c>
      <c r="G3" s="10"/>
      <c r="H3" s="10"/>
      <c r="I3" s="50"/>
      <c r="J3" s="73"/>
      <c r="K3" s="16">
        <f t="shared" ref="K3:O3" si="0">K1001</f>
        <v>73500</v>
      </c>
      <c r="L3" s="16">
        <f t="shared" si="0"/>
        <v>693</v>
      </c>
      <c r="M3" s="16">
        <f t="shared" si="0"/>
        <v>18363</v>
      </c>
      <c r="N3" s="16" t="e">
        <f t="shared" si="0"/>
        <v>#NAME?</v>
      </c>
      <c r="O3" s="16" t="e">
        <f t="shared" si="0"/>
        <v>#NAME?</v>
      </c>
      <c r="P3" s="55" t="e">
        <f>MAX(P7:P1000)</f>
        <v>#NAME?</v>
      </c>
      <c r="Q3" s="10"/>
      <c r="R3" s="10"/>
      <c r="S3" s="10"/>
      <c r="T3" s="10"/>
      <c r="U3" s="10"/>
      <c r="V3" s="10"/>
      <c r="W3" s="10"/>
      <c r="X3" s="10"/>
      <c r="Y3" s="10"/>
      <c r="Z3" s="10"/>
    </row>
    <row r="4" spans="1:26" ht="18" customHeight="1" x14ac:dyDescent="0.2">
      <c r="A4" s="170" t="s">
        <v>120</v>
      </c>
      <c r="B4" s="173" t="s">
        <v>243</v>
      </c>
      <c r="C4" s="173" t="s">
        <v>244</v>
      </c>
      <c r="D4" s="173" t="s">
        <v>245</v>
      </c>
      <c r="E4" s="153" t="s">
        <v>153</v>
      </c>
      <c r="F4" s="161" t="s">
        <v>154</v>
      </c>
      <c r="G4" s="153" t="s">
        <v>155</v>
      </c>
      <c r="H4" s="161" t="s">
        <v>121</v>
      </c>
      <c r="I4" s="153" t="s">
        <v>246</v>
      </c>
      <c r="J4" s="172" t="s">
        <v>247</v>
      </c>
      <c r="K4" s="153" t="s">
        <v>248</v>
      </c>
      <c r="L4" s="153" t="s">
        <v>249</v>
      </c>
      <c r="M4" s="155" t="s">
        <v>250</v>
      </c>
      <c r="N4" s="156"/>
      <c r="O4" s="173" t="s">
        <v>251</v>
      </c>
      <c r="P4" s="174" t="s">
        <v>252</v>
      </c>
      <c r="Q4" s="177" t="s">
        <v>253</v>
      </c>
      <c r="R4" s="178"/>
      <c r="S4" s="179"/>
      <c r="T4" s="18"/>
      <c r="U4" s="18"/>
      <c r="V4" s="18"/>
      <c r="W4" s="18"/>
      <c r="X4" s="18"/>
      <c r="Y4" s="18"/>
      <c r="Z4" s="18"/>
    </row>
    <row r="5" spans="1:26" ht="18" customHeight="1" x14ac:dyDescent="0.2">
      <c r="A5" s="152"/>
      <c r="B5" s="154"/>
      <c r="C5" s="154"/>
      <c r="D5" s="154"/>
      <c r="E5" s="154"/>
      <c r="F5" s="154"/>
      <c r="G5" s="154"/>
      <c r="H5" s="154"/>
      <c r="I5" s="154"/>
      <c r="J5" s="154"/>
      <c r="K5" s="154"/>
      <c r="L5" s="154"/>
      <c r="M5" s="56" t="s">
        <v>254</v>
      </c>
      <c r="N5" s="77" t="s">
        <v>255</v>
      </c>
      <c r="O5" s="154"/>
      <c r="P5" s="175"/>
      <c r="Q5" s="22" t="s">
        <v>256</v>
      </c>
      <c r="R5" s="78" t="s">
        <v>257</v>
      </c>
      <c r="S5" s="60" t="s">
        <v>244</v>
      </c>
      <c r="T5" s="18"/>
      <c r="U5" s="18"/>
      <c r="V5" s="18"/>
      <c r="W5" s="18"/>
      <c r="X5" s="18"/>
      <c r="Y5" s="18"/>
      <c r="Z5" s="18"/>
    </row>
    <row r="6" spans="1:26" ht="12.75" customHeight="1" x14ac:dyDescent="0.2">
      <c r="A6" s="61"/>
      <c r="B6" s="24">
        <v>2</v>
      </c>
      <c r="C6" s="24">
        <v>3</v>
      </c>
      <c r="D6" s="79">
        <v>4</v>
      </c>
      <c r="E6" s="24">
        <v>5</v>
      </c>
      <c r="F6" s="24">
        <v>6</v>
      </c>
      <c r="G6" s="79">
        <v>7</v>
      </c>
      <c r="H6" s="24">
        <v>8</v>
      </c>
      <c r="I6" s="24">
        <v>9</v>
      </c>
      <c r="J6" s="79">
        <v>10</v>
      </c>
      <c r="K6" s="24">
        <v>11</v>
      </c>
      <c r="L6" s="24">
        <v>12</v>
      </c>
      <c r="M6" s="79">
        <v>13</v>
      </c>
      <c r="N6" s="24">
        <v>14</v>
      </c>
      <c r="O6" s="24">
        <v>15</v>
      </c>
      <c r="P6" s="79">
        <v>16</v>
      </c>
      <c r="Q6" s="80">
        <v>17</v>
      </c>
      <c r="R6" s="80">
        <v>18</v>
      </c>
      <c r="S6" s="81">
        <v>19</v>
      </c>
      <c r="T6" s="26"/>
      <c r="U6" s="26"/>
      <c r="V6" s="26"/>
      <c r="W6" s="26"/>
      <c r="X6" s="26"/>
      <c r="Y6" s="26"/>
      <c r="Z6" s="26"/>
    </row>
    <row r="7" spans="1:26" ht="12.75" customHeight="1" x14ac:dyDescent="0.2">
      <c r="A7" s="82">
        <f t="shared" ref="A7:A261" si="1">IF(B7&lt;&gt;"",MAX($A$6:A6)+1,0)</f>
        <v>1</v>
      </c>
      <c r="B7" s="83">
        <v>12345</v>
      </c>
      <c r="C7" s="84">
        <v>39407</v>
      </c>
      <c r="D7" s="29" t="e">
        <f t="shared" ref="D7:D261" si="2">MDH1?</f>
        <v>#NAME?</v>
      </c>
      <c r="E7" s="62" t="s">
        <v>190</v>
      </c>
      <c r="F7" s="30" t="e">
        <f t="shared" ref="F7:F261" si="3">TKH1?</f>
        <v>#NAME?</v>
      </c>
      <c r="G7" s="34" t="e">
        <f t="shared" ref="G7:G261" si="4">L1?</f>
        <v>#NAME?</v>
      </c>
      <c r="H7" s="30" t="e">
        <f t="shared" ref="H7:H261" si="5">MSM1?</f>
        <v>#NAME?</v>
      </c>
      <c r="I7" s="85"/>
      <c r="J7" s="86">
        <v>90</v>
      </c>
      <c r="K7" s="31">
        <v>1000</v>
      </c>
      <c r="L7" s="63"/>
      <c r="M7" s="33"/>
      <c r="N7" s="33" t="e">
        <f t="shared" ref="N7:N261" si="6">TRASAU?</f>
        <v>#NAME?</v>
      </c>
      <c r="O7" s="64" t="e">
        <f t="shared" ref="O7:O261" si="7">NCL?</f>
        <v>#NAME?</v>
      </c>
      <c r="P7" s="87" t="e">
        <f t="shared" ref="P7:P261" si="8">TGQH?</f>
        <v>#NAME?</v>
      </c>
      <c r="Q7" s="88">
        <f t="shared" ref="Q7:Q261" si="9">IF(C7&lt;&gt;"",YEAR(C7),"-")</f>
        <v>2007</v>
      </c>
      <c r="R7" s="89">
        <f t="shared" ref="R7:R261" si="10">IF(C7&lt;&gt;"",MONTH(C7),"-")</f>
        <v>11</v>
      </c>
      <c r="S7" s="90">
        <f t="shared" ref="S7:S261" si="11">IF(C7&lt;&gt;"",DAY(C7),"-")</f>
        <v>21</v>
      </c>
      <c r="T7" s="10"/>
      <c r="U7" s="10"/>
      <c r="V7" s="10"/>
      <c r="W7" s="10"/>
      <c r="X7" s="10"/>
      <c r="Y7" s="10"/>
      <c r="Z7" s="10"/>
    </row>
    <row r="8" spans="1:26" ht="12.75" customHeight="1" x14ac:dyDescent="0.2">
      <c r="A8" s="82">
        <f t="shared" si="1"/>
        <v>2</v>
      </c>
      <c r="B8" s="83">
        <v>67891</v>
      </c>
      <c r="C8" s="84">
        <v>39428</v>
      </c>
      <c r="D8" s="29" t="e">
        <f t="shared" si="2"/>
        <v>#NAME?</v>
      </c>
      <c r="E8" s="62" t="s">
        <v>182</v>
      </c>
      <c r="F8" s="30" t="e">
        <f t="shared" si="3"/>
        <v>#NAME?</v>
      </c>
      <c r="G8" s="34" t="e">
        <f t="shared" si="4"/>
        <v>#NAME?</v>
      </c>
      <c r="H8" s="30" t="e">
        <f t="shared" si="5"/>
        <v>#NAME?</v>
      </c>
      <c r="I8" s="85"/>
      <c r="J8" s="86">
        <v>80</v>
      </c>
      <c r="K8" s="31">
        <v>1100</v>
      </c>
      <c r="L8" s="63"/>
      <c r="M8" s="33"/>
      <c r="N8" s="33" t="e">
        <f t="shared" si="6"/>
        <v>#NAME?</v>
      </c>
      <c r="O8" s="64" t="e">
        <f t="shared" si="7"/>
        <v>#NAME?</v>
      </c>
      <c r="P8" s="87" t="e">
        <f t="shared" si="8"/>
        <v>#NAME?</v>
      </c>
      <c r="Q8" s="91">
        <f t="shared" si="9"/>
        <v>2007</v>
      </c>
      <c r="R8" s="92">
        <f t="shared" si="10"/>
        <v>12</v>
      </c>
      <c r="S8" s="93">
        <f t="shared" si="11"/>
        <v>12</v>
      </c>
      <c r="T8" s="10"/>
      <c r="U8" s="10"/>
      <c r="V8" s="10"/>
      <c r="W8" s="10"/>
      <c r="X8" s="10"/>
      <c r="Y8" s="10"/>
      <c r="Z8" s="10"/>
    </row>
    <row r="9" spans="1:26" ht="12.75" customHeight="1" x14ac:dyDescent="0.2">
      <c r="A9" s="82">
        <f t="shared" si="1"/>
        <v>3</v>
      </c>
      <c r="B9" s="83">
        <v>1111</v>
      </c>
      <c r="C9" s="84">
        <v>39447</v>
      </c>
      <c r="D9" s="29" t="e">
        <f t="shared" si="2"/>
        <v>#NAME?</v>
      </c>
      <c r="E9" s="62" t="s">
        <v>184</v>
      </c>
      <c r="F9" s="30" t="e">
        <f t="shared" si="3"/>
        <v>#NAME?</v>
      </c>
      <c r="G9" s="34" t="e">
        <f t="shared" si="4"/>
        <v>#NAME?</v>
      </c>
      <c r="H9" s="30" t="e">
        <f t="shared" si="5"/>
        <v>#NAME?</v>
      </c>
      <c r="I9" s="85"/>
      <c r="J9" s="86">
        <v>60</v>
      </c>
      <c r="K9" s="31">
        <v>1200</v>
      </c>
      <c r="L9" s="63"/>
      <c r="M9" s="33"/>
      <c r="N9" s="33" t="e">
        <f t="shared" si="6"/>
        <v>#NAME?</v>
      </c>
      <c r="O9" s="64" t="e">
        <f t="shared" si="7"/>
        <v>#NAME?</v>
      </c>
      <c r="P9" s="87" t="e">
        <f t="shared" si="8"/>
        <v>#NAME?</v>
      </c>
      <c r="Q9" s="91">
        <f t="shared" si="9"/>
        <v>2007</v>
      </c>
      <c r="R9" s="92">
        <f t="shared" si="10"/>
        <v>12</v>
      </c>
      <c r="S9" s="93">
        <f t="shared" si="11"/>
        <v>31</v>
      </c>
      <c r="T9" s="10"/>
      <c r="U9" s="10"/>
      <c r="V9" s="10"/>
      <c r="W9" s="10"/>
      <c r="X9" s="10"/>
      <c r="Y9" s="10"/>
      <c r="Z9" s="10"/>
    </row>
    <row r="10" spans="1:26" ht="12.75" customHeight="1" x14ac:dyDescent="0.2">
      <c r="A10" s="82">
        <f t="shared" si="1"/>
        <v>4</v>
      </c>
      <c r="B10" s="83">
        <v>1112</v>
      </c>
      <c r="C10" s="84">
        <v>39451</v>
      </c>
      <c r="D10" s="29" t="e">
        <f t="shared" si="2"/>
        <v>#NAME?</v>
      </c>
      <c r="E10" s="62" t="s">
        <v>180</v>
      </c>
      <c r="F10" s="30" t="e">
        <f t="shared" si="3"/>
        <v>#NAME?</v>
      </c>
      <c r="G10" s="34" t="e">
        <f t="shared" si="4"/>
        <v>#NAME?</v>
      </c>
      <c r="H10" s="30" t="e">
        <f t="shared" si="5"/>
        <v>#NAME?</v>
      </c>
      <c r="I10" s="85" t="s">
        <v>258</v>
      </c>
      <c r="J10" s="86">
        <v>16</v>
      </c>
      <c r="K10" s="31">
        <v>1300</v>
      </c>
      <c r="L10" s="63">
        <v>13</v>
      </c>
      <c r="M10" s="33">
        <v>1287</v>
      </c>
      <c r="N10" s="33" t="e">
        <f t="shared" si="6"/>
        <v>#NAME?</v>
      </c>
      <c r="O10" s="64" t="e">
        <f t="shared" si="7"/>
        <v>#NAME?</v>
      </c>
      <c r="P10" s="87" t="e">
        <f t="shared" si="8"/>
        <v>#NAME?</v>
      </c>
      <c r="Q10" s="91">
        <f t="shared" si="9"/>
        <v>2008</v>
      </c>
      <c r="R10" s="92">
        <f t="shared" si="10"/>
        <v>1</v>
      </c>
      <c r="S10" s="93">
        <f t="shared" si="11"/>
        <v>4</v>
      </c>
      <c r="T10" s="10"/>
      <c r="U10" s="10"/>
      <c r="V10" s="10"/>
      <c r="W10" s="10"/>
      <c r="X10" s="10"/>
      <c r="Y10" s="10"/>
      <c r="Z10" s="10"/>
    </row>
    <row r="11" spans="1:26" ht="12.75" customHeight="1" x14ac:dyDescent="0.2">
      <c r="A11" s="82">
        <f t="shared" si="1"/>
        <v>5</v>
      </c>
      <c r="B11" s="83">
        <v>1113</v>
      </c>
      <c r="C11" s="84">
        <v>39452</v>
      </c>
      <c r="D11" s="29" t="e">
        <f t="shared" si="2"/>
        <v>#NAME?</v>
      </c>
      <c r="E11" s="62" t="s">
        <v>188</v>
      </c>
      <c r="F11" s="30" t="e">
        <f t="shared" si="3"/>
        <v>#NAME?</v>
      </c>
      <c r="G11" s="34" t="e">
        <f t="shared" si="4"/>
        <v>#NAME?</v>
      </c>
      <c r="H11" s="30" t="e">
        <f t="shared" si="5"/>
        <v>#NAME?</v>
      </c>
      <c r="I11" s="85"/>
      <c r="J11" s="86">
        <v>85</v>
      </c>
      <c r="K11" s="31">
        <v>1400</v>
      </c>
      <c r="L11" s="63">
        <v>14</v>
      </c>
      <c r="M11" s="33">
        <v>300</v>
      </c>
      <c r="N11" s="33" t="e">
        <f t="shared" si="6"/>
        <v>#NAME?</v>
      </c>
      <c r="O11" s="64" t="e">
        <f t="shared" si="7"/>
        <v>#NAME?</v>
      </c>
      <c r="P11" s="87" t="e">
        <f t="shared" si="8"/>
        <v>#NAME?</v>
      </c>
      <c r="Q11" s="91">
        <f t="shared" si="9"/>
        <v>2008</v>
      </c>
      <c r="R11" s="92">
        <f t="shared" si="10"/>
        <v>1</v>
      </c>
      <c r="S11" s="93">
        <f t="shared" si="11"/>
        <v>5</v>
      </c>
      <c r="T11" s="10"/>
      <c r="U11" s="10"/>
      <c r="V11" s="10"/>
      <c r="W11" s="10"/>
      <c r="X11" s="10"/>
      <c r="Y11" s="10"/>
      <c r="Z11" s="10"/>
    </row>
    <row r="12" spans="1:26" ht="12.75" customHeight="1" x14ac:dyDescent="0.2">
      <c r="A12" s="82">
        <f t="shared" si="1"/>
        <v>6</v>
      </c>
      <c r="B12" s="83">
        <v>1114</v>
      </c>
      <c r="C12" s="84">
        <v>39484</v>
      </c>
      <c r="D12" s="29" t="e">
        <f t="shared" si="2"/>
        <v>#NAME?</v>
      </c>
      <c r="E12" s="62" t="s">
        <v>190</v>
      </c>
      <c r="F12" s="30" t="e">
        <f t="shared" si="3"/>
        <v>#NAME?</v>
      </c>
      <c r="G12" s="34" t="e">
        <f t="shared" si="4"/>
        <v>#NAME?</v>
      </c>
      <c r="H12" s="30" t="e">
        <f t="shared" si="5"/>
        <v>#NAME?</v>
      </c>
      <c r="I12" s="85"/>
      <c r="J12" s="86">
        <v>12</v>
      </c>
      <c r="K12" s="31">
        <v>1500</v>
      </c>
      <c r="L12" s="63">
        <v>15</v>
      </c>
      <c r="M12" s="33">
        <v>400</v>
      </c>
      <c r="N12" s="33" t="e">
        <f t="shared" si="6"/>
        <v>#NAME?</v>
      </c>
      <c r="O12" s="64" t="e">
        <f t="shared" si="7"/>
        <v>#NAME?</v>
      </c>
      <c r="P12" s="87" t="e">
        <f t="shared" si="8"/>
        <v>#NAME?</v>
      </c>
      <c r="Q12" s="91">
        <f t="shared" si="9"/>
        <v>2008</v>
      </c>
      <c r="R12" s="92">
        <f t="shared" si="10"/>
        <v>2</v>
      </c>
      <c r="S12" s="93">
        <f t="shared" si="11"/>
        <v>6</v>
      </c>
      <c r="T12" s="10"/>
      <c r="U12" s="10"/>
      <c r="V12" s="10"/>
      <c r="W12" s="10"/>
      <c r="X12" s="10"/>
      <c r="Y12" s="10"/>
      <c r="Z12" s="10"/>
    </row>
    <row r="13" spans="1:26" ht="12.75" customHeight="1" x14ac:dyDescent="0.2">
      <c r="A13" s="82">
        <f t="shared" si="1"/>
        <v>7</v>
      </c>
      <c r="B13" s="83">
        <v>1115</v>
      </c>
      <c r="C13" s="84">
        <v>39514</v>
      </c>
      <c r="D13" s="29" t="e">
        <f t="shared" si="2"/>
        <v>#NAME?</v>
      </c>
      <c r="E13" s="62" t="s">
        <v>192</v>
      </c>
      <c r="F13" s="30" t="e">
        <f t="shared" si="3"/>
        <v>#NAME?</v>
      </c>
      <c r="G13" s="34" t="e">
        <f t="shared" si="4"/>
        <v>#NAME?</v>
      </c>
      <c r="H13" s="30" t="e">
        <f t="shared" si="5"/>
        <v>#NAME?</v>
      </c>
      <c r="I13" s="85"/>
      <c r="J13" s="86">
        <v>5</v>
      </c>
      <c r="K13" s="31">
        <v>1600</v>
      </c>
      <c r="L13" s="63">
        <v>16</v>
      </c>
      <c r="M13" s="33">
        <v>100</v>
      </c>
      <c r="N13" s="33" t="e">
        <f t="shared" si="6"/>
        <v>#NAME?</v>
      </c>
      <c r="O13" s="64" t="e">
        <f t="shared" si="7"/>
        <v>#NAME?</v>
      </c>
      <c r="P13" s="87" t="e">
        <f t="shared" si="8"/>
        <v>#NAME?</v>
      </c>
      <c r="Q13" s="91">
        <f t="shared" si="9"/>
        <v>2008</v>
      </c>
      <c r="R13" s="92">
        <f t="shared" si="10"/>
        <v>3</v>
      </c>
      <c r="S13" s="93">
        <f t="shared" si="11"/>
        <v>7</v>
      </c>
      <c r="T13" s="10"/>
      <c r="U13" s="10"/>
      <c r="V13" s="10"/>
      <c r="W13" s="10"/>
      <c r="X13" s="10"/>
      <c r="Y13" s="10"/>
      <c r="Z13" s="10"/>
    </row>
    <row r="14" spans="1:26" ht="12.75" customHeight="1" x14ac:dyDescent="0.2">
      <c r="A14" s="82">
        <f t="shared" si="1"/>
        <v>8</v>
      </c>
      <c r="B14" s="83">
        <v>1116</v>
      </c>
      <c r="C14" s="84">
        <v>39515</v>
      </c>
      <c r="D14" s="29" t="e">
        <f t="shared" si="2"/>
        <v>#NAME?</v>
      </c>
      <c r="E14" s="62" t="s">
        <v>194</v>
      </c>
      <c r="F14" s="30" t="e">
        <f t="shared" si="3"/>
        <v>#NAME?</v>
      </c>
      <c r="G14" s="34" t="e">
        <f t="shared" si="4"/>
        <v>#NAME?</v>
      </c>
      <c r="H14" s="30" t="e">
        <f t="shared" si="5"/>
        <v>#NAME?</v>
      </c>
      <c r="I14" s="85"/>
      <c r="J14" s="86">
        <v>22</v>
      </c>
      <c r="K14" s="31">
        <v>1700</v>
      </c>
      <c r="L14" s="63">
        <v>17</v>
      </c>
      <c r="M14" s="33">
        <v>500</v>
      </c>
      <c r="N14" s="33" t="e">
        <f t="shared" si="6"/>
        <v>#NAME?</v>
      </c>
      <c r="O14" s="64" t="e">
        <f t="shared" si="7"/>
        <v>#NAME?</v>
      </c>
      <c r="P14" s="87" t="e">
        <f t="shared" si="8"/>
        <v>#NAME?</v>
      </c>
      <c r="Q14" s="91">
        <f t="shared" si="9"/>
        <v>2008</v>
      </c>
      <c r="R14" s="92">
        <f t="shared" si="10"/>
        <v>3</v>
      </c>
      <c r="S14" s="93">
        <f t="shared" si="11"/>
        <v>8</v>
      </c>
      <c r="T14" s="10"/>
      <c r="U14" s="10"/>
      <c r="V14" s="10"/>
      <c r="W14" s="10"/>
      <c r="X14" s="10"/>
      <c r="Y14" s="10"/>
      <c r="Z14" s="10"/>
    </row>
    <row r="15" spans="1:26" ht="12.75" customHeight="1" x14ac:dyDescent="0.2">
      <c r="A15" s="82">
        <f t="shared" si="1"/>
        <v>9</v>
      </c>
      <c r="B15" s="83">
        <v>1117</v>
      </c>
      <c r="C15" s="84">
        <v>39516</v>
      </c>
      <c r="D15" s="29" t="e">
        <f t="shared" si="2"/>
        <v>#NAME?</v>
      </c>
      <c r="E15" s="62" t="s">
        <v>196</v>
      </c>
      <c r="F15" s="30" t="e">
        <f t="shared" si="3"/>
        <v>#NAME?</v>
      </c>
      <c r="G15" s="34" t="e">
        <f t="shared" si="4"/>
        <v>#NAME?</v>
      </c>
      <c r="H15" s="30" t="e">
        <f t="shared" si="5"/>
        <v>#NAME?</v>
      </c>
      <c r="I15" s="85"/>
      <c r="J15" s="86">
        <v>6</v>
      </c>
      <c r="K15" s="31">
        <v>1800</v>
      </c>
      <c r="L15" s="63">
        <v>18</v>
      </c>
      <c r="M15" s="33">
        <v>600</v>
      </c>
      <c r="N15" s="33" t="e">
        <f t="shared" si="6"/>
        <v>#NAME?</v>
      </c>
      <c r="O15" s="64" t="e">
        <f t="shared" si="7"/>
        <v>#NAME?</v>
      </c>
      <c r="P15" s="87" t="e">
        <f t="shared" si="8"/>
        <v>#NAME?</v>
      </c>
      <c r="Q15" s="91">
        <f t="shared" si="9"/>
        <v>2008</v>
      </c>
      <c r="R15" s="92">
        <f t="shared" si="10"/>
        <v>3</v>
      </c>
      <c r="S15" s="93">
        <f t="shared" si="11"/>
        <v>9</v>
      </c>
      <c r="T15" s="10"/>
      <c r="U15" s="10"/>
      <c r="V15" s="10"/>
      <c r="W15" s="10"/>
      <c r="X15" s="10"/>
      <c r="Y15" s="10"/>
      <c r="Z15" s="10"/>
    </row>
    <row r="16" spans="1:26" ht="12.75" customHeight="1" x14ac:dyDescent="0.2">
      <c r="A16" s="82">
        <f t="shared" si="1"/>
        <v>10</v>
      </c>
      <c r="B16" s="83">
        <v>1118</v>
      </c>
      <c r="C16" s="84">
        <v>39548</v>
      </c>
      <c r="D16" s="29" t="e">
        <f t="shared" si="2"/>
        <v>#NAME?</v>
      </c>
      <c r="E16" s="62" t="s">
        <v>198</v>
      </c>
      <c r="F16" s="30" t="e">
        <f t="shared" si="3"/>
        <v>#NAME?</v>
      </c>
      <c r="G16" s="34" t="e">
        <f t="shared" si="4"/>
        <v>#NAME?</v>
      </c>
      <c r="H16" s="30" t="e">
        <f t="shared" si="5"/>
        <v>#NAME?</v>
      </c>
      <c r="I16" s="85"/>
      <c r="J16" s="86">
        <v>4</v>
      </c>
      <c r="K16" s="31">
        <v>1900</v>
      </c>
      <c r="L16" s="63">
        <v>10</v>
      </c>
      <c r="M16" s="33">
        <v>700</v>
      </c>
      <c r="N16" s="33" t="e">
        <f t="shared" si="6"/>
        <v>#NAME?</v>
      </c>
      <c r="O16" s="64" t="e">
        <f t="shared" si="7"/>
        <v>#NAME?</v>
      </c>
      <c r="P16" s="94" t="e">
        <f t="shared" si="8"/>
        <v>#NAME?</v>
      </c>
      <c r="Q16" s="91">
        <f t="shared" si="9"/>
        <v>2008</v>
      </c>
      <c r="R16" s="92">
        <f t="shared" si="10"/>
        <v>4</v>
      </c>
      <c r="S16" s="93">
        <f t="shared" si="11"/>
        <v>10</v>
      </c>
      <c r="T16" s="10"/>
      <c r="U16" s="10"/>
      <c r="V16" s="10"/>
      <c r="W16" s="10"/>
      <c r="X16" s="10"/>
      <c r="Y16" s="10"/>
      <c r="Z16" s="10"/>
    </row>
    <row r="17" spans="1:26" ht="12.75" customHeight="1" x14ac:dyDescent="0.2">
      <c r="A17" s="82">
        <f t="shared" si="1"/>
        <v>11</v>
      </c>
      <c r="B17" s="83">
        <v>1119</v>
      </c>
      <c r="C17" s="84">
        <v>39549</v>
      </c>
      <c r="D17" s="29" t="e">
        <f t="shared" si="2"/>
        <v>#NAME?</v>
      </c>
      <c r="E17" s="62" t="s">
        <v>200</v>
      </c>
      <c r="F17" s="30" t="e">
        <f t="shared" si="3"/>
        <v>#NAME?</v>
      </c>
      <c r="G17" s="34" t="e">
        <f t="shared" si="4"/>
        <v>#NAME?</v>
      </c>
      <c r="H17" s="30" t="e">
        <f t="shared" si="5"/>
        <v>#NAME?</v>
      </c>
      <c r="I17" s="85"/>
      <c r="J17" s="86">
        <v>2</v>
      </c>
      <c r="K17" s="31">
        <v>2000</v>
      </c>
      <c r="L17" s="63">
        <v>20</v>
      </c>
      <c r="M17" s="33">
        <v>800</v>
      </c>
      <c r="N17" s="33" t="e">
        <f t="shared" si="6"/>
        <v>#NAME?</v>
      </c>
      <c r="O17" s="64" t="e">
        <f t="shared" si="7"/>
        <v>#NAME?</v>
      </c>
      <c r="P17" s="94" t="e">
        <f t="shared" si="8"/>
        <v>#NAME?</v>
      </c>
      <c r="Q17" s="91">
        <f t="shared" si="9"/>
        <v>2008</v>
      </c>
      <c r="R17" s="92">
        <f t="shared" si="10"/>
        <v>4</v>
      </c>
      <c r="S17" s="93">
        <f t="shared" si="11"/>
        <v>11</v>
      </c>
      <c r="T17" s="10"/>
      <c r="U17" s="10"/>
      <c r="V17" s="10"/>
      <c r="W17" s="10"/>
      <c r="X17" s="10"/>
      <c r="Y17" s="10"/>
      <c r="Z17" s="10"/>
    </row>
    <row r="18" spans="1:26" ht="12.75" customHeight="1" x14ac:dyDescent="0.2">
      <c r="A18" s="82">
        <f t="shared" si="1"/>
        <v>12</v>
      </c>
      <c r="B18" s="83">
        <v>1120</v>
      </c>
      <c r="C18" s="84">
        <v>39580</v>
      </c>
      <c r="D18" s="29" t="e">
        <f t="shared" si="2"/>
        <v>#NAME?</v>
      </c>
      <c r="E18" s="62" t="s">
        <v>202</v>
      </c>
      <c r="F18" s="30" t="e">
        <f t="shared" si="3"/>
        <v>#NAME?</v>
      </c>
      <c r="G18" s="34" t="e">
        <f t="shared" si="4"/>
        <v>#NAME?</v>
      </c>
      <c r="H18" s="30" t="e">
        <f t="shared" si="5"/>
        <v>#NAME?</v>
      </c>
      <c r="I18" s="85"/>
      <c r="J18" s="86">
        <v>4</v>
      </c>
      <c r="K18" s="31">
        <v>2100</v>
      </c>
      <c r="L18" s="63">
        <v>21</v>
      </c>
      <c r="M18" s="33">
        <v>200</v>
      </c>
      <c r="N18" s="33" t="e">
        <f t="shared" si="6"/>
        <v>#NAME?</v>
      </c>
      <c r="O18" s="64" t="e">
        <f t="shared" si="7"/>
        <v>#NAME?</v>
      </c>
      <c r="P18" s="94" t="e">
        <f t="shared" si="8"/>
        <v>#NAME?</v>
      </c>
      <c r="Q18" s="91">
        <f t="shared" si="9"/>
        <v>2008</v>
      </c>
      <c r="R18" s="92">
        <f t="shared" si="10"/>
        <v>5</v>
      </c>
      <c r="S18" s="93">
        <f t="shared" si="11"/>
        <v>12</v>
      </c>
      <c r="T18" s="10"/>
      <c r="U18" s="10"/>
      <c r="V18" s="10"/>
      <c r="W18" s="10"/>
      <c r="X18" s="10"/>
      <c r="Y18" s="10"/>
      <c r="Z18" s="10"/>
    </row>
    <row r="19" spans="1:26" ht="12.75" customHeight="1" x14ac:dyDescent="0.2">
      <c r="A19" s="82">
        <f t="shared" si="1"/>
        <v>13</v>
      </c>
      <c r="B19" s="83">
        <v>1121</v>
      </c>
      <c r="C19" s="84">
        <v>39581</v>
      </c>
      <c r="D19" s="29" t="e">
        <f t="shared" si="2"/>
        <v>#NAME?</v>
      </c>
      <c r="E19" s="62" t="s">
        <v>204</v>
      </c>
      <c r="F19" s="30" t="e">
        <f t="shared" si="3"/>
        <v>#NAME?</v>
      </c>
      <c r="G19" s="34" t="e">
        <f t="shared" si="4"/>
        <v>#NAME?</v>
      </c>
      <c r="H19" s="30" t="e">
        <f t="shared" si="5"/>
        <v>#NAME?</v>
      </c>
      <c r="I19" s="85"/>
      <c r="J19" s="86">
        <v>6</v>
      </c>
      <c r="K19" s="31">
        <v>2200</v>
      </c>
      <c r="L19" s="63">
        <v>22</v>
      </c>
      <c r="M19" s="33">
        <v>900</v>
      </c>
      <c r="N19" s="33" t="e">
        <f t="shared" si="6"/>
        <v>#NAME?</v>
      </c>
      <c r="O19" s="64" t="e">
        <f t="shared" si="7"/>
        <v>#NAME?</v>
      </c>
      <c r="P19" s="94" t="e">
        <f t="shared" si="8"/>
        <v>#NAME?</v>
      </c>
      <c r="Q19" s="91">
        <f t="shared" si="9"/>
        <v>2008</v>
      </c>
      <c r="R19" s="92">
        <f t="shared" si="10"/>
        <v>5</v>
      </c>
      <c r="S19" s="93">
        <f t="shared" si="11"/>
        <v>13</v>
      </c>
      <c r="T19" s="10"/>
      <c r="U19" s="10"/>
      <c r="V19" s="10"/>
      <c r="W19" s="10"/>
      <c r="X19" s="10"/>
      <c r="Y19" s="10"/>
      <c r="Z19" s="10"/>
    </row>
    <row r="20" spans="1:26" ht="12.75" customHeight="1" x14ac:dyDescent="0.2">
      <c r="A20" s="82">
        <f t="shared" si="1"/>
        <v>14</v>
      </c>
      <c r="B20" s="83">
        <v>1122</v>
      </c>
      <c r="C20" s="84">
        <v>39582</v>
      </c>
      <c r="D20" s="29" t="e">
        <f t="shared" si="2"/>
        <v>#NAME?</v>
      </c>
      <c r="E20" s="62" t="s">
        <v>206</v>
      </c>
      <c r="F20" s="30" t="e">
        <f t="shared" si="3"/>
        <v>#NAME?</v>
      </c>
      <c r="G20" s="34" t="e">
        <f t="shared" si="4"/>
        <v>#NAME?</v>
      </c>
      <c r="H20" s="30" t="e">
        <f t="shared" si="5"/>
        <v>#NAME?</v>
      </c>
      <c r="I20" s="85"/>
      <c r="J20" s="86">
        <v>10</v>
      </c>
      <c r="K20" s="31">
        <v>2300</v>
      </c>
      <c r="L20" s="63">
        <v>23</v>
      </c>
      <c r="M20" s="33">
        <v>1000</v>
      </c>
      <c r="N20" s="33" t="e">
        <f t="shared" si="6"/>
        <v>#NAME?</v>
      </c>
      <c r="O20" s="64" t="e">
        <f t="shared" si="7"/>
        <v>#NAME?</v>
      </c>
      <c r="P20" s="94" t="e">
        <f t="shared" si="8"/>
        <v>#NAME?</v>
      </c>
      <c r="Q20" s="91">
        <f t="shared" si="9"/>
        <v>2008</v>
      </c>
      <c r="R20" s="92">
        <f t="shared" si="10"/>
        <v>5</v>
      </c>
      <c r="S20" s="93">
        <f t="shared" si="11"/>
        <v>14</v>
      </c>
      <c r="T20" s="10"/>
      <c r="U20" s="10"/>
      <c r="V20" s="10"/>
      <c r="W20" s="10"/>
      <c r="X20" s="10"/>
      <c r="Y20" s="10"/>
      <c r="Z20" s="10"/>
    </row>
    <row r="21" spans="1:26" ht="12.75" customHeight="1" x14ac:dyDescent="0.2">
      <c r="A21" s="82">
        <f t="shared" si="1"/>
        <v>15</v>
      </c>
      <c r="B21" s="83">
        <v>1123</v>
      </c>
      <c r="C21" s="84">
        <v>39614</v>
      </c>
      <c r="D21" s="29" t="e">
        <f t="shared" si="2"/>
        <v>#NAME?</v>
      </c>
      <c r="E21" s="62" t="s">
        <v>240</v>
      </c>
      <c r="F21" s="30" t="e">
        <f t="shared" si="3"/>
        <v>#NAME?</v>
      </c>
      <c r="G21" s="34" t="e">
        <f t="shared" si="4"/>
        <v>#NAME?</v>
      </c>
      <c r="H21" s="30" t="e">
        <f t="shared" si="5"/>
        <v>#NAME?</v>
      </c>
      <c r="I21" s="85" t="s">
        <v>259</v>
      </c>
      <c r="J21" s="86">
        <v>10</v>
      </c>
      <c r="K21" s="31">
        <v>2400</v>
      </c>
      <c r="L21" s="63">
        <v>24</v>
      </c>
      <c r="M21" s="33">
        <v>2376</v>
      </c>
      <c r="N21" s="33" t="e">
        <f t="shared" si="6"/>
        <v>#NAME?</v>
      </c>
      <c r="O21" s="64" t="e">
        <f t="shared" si="7"/>
        <v>#NAME?</v>
      </c>
      <c r="P21" s="94" t="e">
        <f t="shared" si="8"/>
        <v>#NAME?</v>
      </c>
      <c r="Q21" s="91">
        <f t="shared" si="9"/>
        <v>2008</v>
      </c>
      <c r="R21" s="92">
        <f t="shared" si="10"/>
        <v>6</v>
      </c>
      <c r="S21" s="93">
        <f t="shared" si="11"/>
        <v>15</v>
      </c>
      <c r="T21" s="10"/>
      <c r="U21" s="10"/>
      <c r="V21" s="10"/>
      <c r="W21" s="10"/>
      <c r="X21" s="10"/>
      <c r="Y21" s="10"/>
      <c r="Z21" s="10"/>
    </row>
    <row r="22" spans="1:26" ht="12.75" customHeight="1" x14ac:dyDescent="0.2">
      <c r="A22" s="82">
        <f t="shared" si="1"/>
        <v>16</v>
      </c>
      <c r="B22" s="83">
        <v>1124</v>
      </c>
      <c r="C22" s="84">
        <v>39615</v>
      </c>
      <c r="D22" s="29" t="e">
        <f t="shared" si="2"/>
        <v>#NAME?</v>
      </c>
      <c r="E22" s="62" t="s">
        <v>210</v>
      </c>
      <c r="F22" s="30" t="e">
        <f t="shared" si="3"/>
        <v>#NAME?</v>
      </c>
      <c r="G22" s="34" t="e">
        <f t="shared" si="4"/>
        <v>#NAME?</v>
      </c>
      <c r="H22" s="30" t="e">
        <f t="shared" si="5"/>
        <v>#NAME?</v>
      </c>
      <c r="I22" s="85"/>
      <c r="J22" s="86">
        <v>12</v>
      </c>
      <c r="K22" s="31">
        <v>2500</v>
      </c>
      <c r="L22" s="63">
        <v>25</v>
      </c>
      <c r="M22" s="33">
        <v>1200</v>
      </c>
      <c r="N22" s="33" t="e">
        <f t="shared" si="6"/>
        <v>#NAME?</v>
      </c>
      <c r="O22" s="64" t="e">
        <f t="shared" si="7"/>
        <v>#NAME?</v>
      </c>
      <c r="P22" s="94" t="e">
        <f t="shared" si="8"/>
        <v>#NAME?</v>
      </c>
      <c r="Q22" s="91">
        <f t="shared" si="9"/>
        <v>2008</v>
      </c>
      <c r="R22" s="92">
        <f t="shared" si="10"/>
        <v>6</v>
      </c>
      <c r="S22" s="93">
        <f t="shared" si="11"/>
        <v>16</v>
      </c>
      <c r="T22" s="10"/>
      <c r="U22" s="10"/>
      <c r="V22" s="10"/>
      <c r="W22" s="10"/>
      <c r="X22" s="10"/>
      <c r="Y22" s="10"/>
      <c r="Z22" s="10"/>
    </row>
    <row r="23" spans="1:26" ht="12.75" customHeight="1" x14ac:dyDescent="0.2">
      <c r="A23" s="82">
        <f t="shared" si="1"/>
        <v>17</v>
      </c>
      <c r="B23" s="83">
        <v>1125</v>
      </c>
      <c r="C23" s="84">
        <v>39616</v>
      </c>
      <c r="D23" s="29" t="e">
        <f t="shared" si="2"/>
        <v>#NAME?</v>
      </c>
      <c r="E23" s="62" t="s">
        <v>212</v>
      </c>
      <c r="F23" s="30" t="e">
        <f t="shared" si="3"/>
        <v>#NAME?</v>
      </c>
      <c r="G23" s="34" t="e">
        <f t="shared" si="4"/>
        <v>#NAME?</v>
      </c>
      <c r="H23" s="30" t="e">
        <f t="shared" si="5"/>
        <v>#NAME?</v>
      </c>
      <c r="I23" s="85"/>
      <c r="J23" s="86">
        <v>14</v>
      </c>
      <c r="K23" s="31">
        <v>2600</v>
      </c>
      <c r="L23" s="63">
        <v>26</v>
      </c>
      <c r="M23" s="33">
        <v>1300</v>
      </c>
      <c r="N23" s="33" t="e">
        <f t="shared" si="6"/>
        <v>#NAME?</v>
      </c>
      <c r="O23" s="64" t="e">
        <f t="shared" si="7"/>
        <v>#NAME?</v>
      </c>
      <c r="P23" s="94" t="e">
        <f t="shared" si="8"/>
        <v>#NAME?</v>
      </c>
      <c r="Q23" s="91">
        <f t="shared" si="9"/>
        <v>2008</v>
      </c>
      <c r="R23" s="92">
        <f t="shared" si="10"/>
        <v>6</v>
      </c>
      <c r="S23" s="93">
        <f t="shared" si="11"/>
        <v>17</v>
      </c>
      <c r="T23" s="10"/>
      <c r="U23" s="10"/>
      <c r="V23" s="10"/>
      <c r="W23" s="10"/>
      <c r="X23" s="10"/>
      <c r="Y23" s="10"/>
      <c r="Z23" s="10"/>
    </row>
    <row r="24" spans="1:26" ht="12.75" customHeight="1" x14ac:dyDescent="0.2">
      <c r="A24" s="82">
        <f t="shared" si="1"/>
        <v>18</v>
      </c>
      <c r="B24" s="83">
        <v>1126</v>
      </c>
      <c r="C24" s="84">
        <v>39647</v>
      </c>
      <c r="D24" s="29" t="e">
        <f t="shared" si="2"/>
        <v>#NAME?</v>
      </c>
      <c r="E24" s="62" t="s">
        <v>214</v>
      </c>
      <c r="F24" s="30" t="e">
        <f t="shared" si="3"/>
        <v>#NAME?</v>
      </c>
      <c r="G24" s="34" t="e">
        <f t="shared" si="4"/>
        <v>#NAME?</v>
      </c>
      <c r="H24" s="30" t="e">
        <f t="shared" si="5"/>
        <v>#NAME?</v>
      </c>
      <c r="I24" s="85"/>
      <c r="J24" s="86">
        <v>16</v>
      </c>
      <c r="K24" s="31">
        <v>2700</v>
      </c>
      <c r="L24" s="63">
        <v>27</v>
      </c>
      <c r="M24" s="33">
        <v>500</v>
      </c>
      <c r="N24" s="33" t="e">
        <f t="shared" si="6"/>
        <v>#NAME?</v>
      </c>
      <c r="O24" s="64" t="e">
        <f t="shared" si="7"/>
        <v>#NAME?</v>
      </c>
      <c r="P24" s="94" t="e">
        <f t="shared" si="8"/>
        <v>#NAME?</v>
      </c>
      <c r="Q24" s="91">
        <f t="shared" si="9"/>
        <v>2008</v>
      </c>
      <c r="R24" s="92">
        <f t="shared" si="10"/>
        <v>7</v>
      </c>
      <c r="S24" s="93">
        <f t="shared" si="11"/>
        <v>18</v>
      </c>
      <c r="T24" s="10"/>
      <c r="U24" s="10"/>
      <c r="V24" s="10"/>
      <c r="W24" s="10"/>
      <c r="X24" s="10"/>
      <c r="Y24" s="10"/>
      <c r="Z24" s="10"/>
    </row>
    <row r="25" spans="1:26" ht="12.75" customHeight="1" x14ac:dyDescent="0.2">
      <c r="A25" s="82">
        <f t="shared" si="1"/>
        <v>19</v>
      </c>
      <c r="B25" s="83">
        <v>1127</v>
      </c>
      <c r="C25" s="84">
        <v>39648</v>
      </c>
      <c r="D25" s="29" t="e">
        <f t="shared" si="2"/>
        <v>#NAME?</v>
      </c>
      <c r="E25" s="62" t="s">
        <v>216</v>
      </c>
      <c r="F25" s="30" t="e">
        <f t="shared" si="3"/>
        <v>#NAME?</v>
      </c>
      <c r="G25" s="34" t="e">
        <f t="shared" si="4"/>
        <v>#NAME?</v>
      </c>
      <c r="H25" s="30" t="e">
        <f t="shared" si="5"/>
        <v>#NAME?</v>
      </c>
      <c r="I25" s="85"/>
      <c r="J25" s="86">
        <v>18</v>
      </c>
      <c r="K25" s="31">
        <v>2800</v>
      </c>
      <c r="L25" s="63">
        <v>28</v>
      </c>
      <c r="M25" s="33">
        <v>100</v>
      </c>
      <c r="N25" s="33" t="e">
        <f t="shared" si="6"/>
        <v>#NAME?</v>
      </c>
      <c r="O25" s="64" t="e">
        <f t="shared" si="7"/>
        <v>#NAME?</v>
      </c>
      <c r="P25" s="94" t="e">
        <f t="shared" si="8"/>
        <v>#NAME?</v>
      </c>
      <c r="Q25" s="91">
        <f t="shared" si="9"/>
        <v>2008</v>
      </c>
      <c r="R25" s="92">
        <f t="shared" si="10"/>
        <v>7</v>
      </c>
      <c r="S25" s="93">
        <f t="shared" si="11"/>
        <v>19</v>
      </c>
      <c r="T25" s="10"/>
      <c r="U25" s="10"/>
      <c r="V25" s="10"/>
      <c r="W25" s="10"/>
      <c r="X25" s="10"/>
      <c r="Y25" s="10"/>
      <c r="Z25" s="10"/>
    </row>
    <row r="26" spans="1:26" ht="12.75" customHeight="1" x14ac:dyDescent="0.2">
      <c r="A26" s="82">
        <f t="shared" si="1"/>
        <v>20</v>
      </c>
      <c r="B26" s="83">
        <v>1128</v>
      </c>
      <c r="C26" s="84">
        <v>39680</v>
      </c>
      <c r="D26" s="29" t="e">
        <f t="shared" si="2"/>
        <v>#NAME?</v>
      </c>
      <c r="E26" s="62" t="s">
        <v>218</v>
      </c>
      <c r="F26" s="30" t="e">
        <f t="shared" si="3"/>
        <v>#NAME?</v>
      </c>
      <c r="G26" s="34" t="e">
        <f t="shared" si="4"/>
        <v>#NAME?</v>
      </c>
      <c r="H26" s="30" t="e">
        <f t="shared" si="5"/>
        <v>#NAME?</v>
      </c>
      <c r="I26" s="85"/>
      <c r="J26" s="86">
        <v>20</v>
      </c>
      <c r="K26" s="31">
        <v>2900</v>
      </c>
      <c r="L26" s="63">
        <v>29</v>
      </c>
      <c r="M26" s="33">
        <v>200</v>
      </c>
      <c r="N26" s="33" t="e">
        <f t="shared" si="6"/>
        <v>#NAME?</v>
      </c>
      <c r="O26" s="64" t="e">
        <f t="shared" si="7"/>
        <v>#NAME?</v>
      </c>
      <c r="P26" s="94" t="e">
        <f t="shared" si="8"/>
        <v>#NAME?</v>
      </c>
      <c r="Q26" s="91">
        <f t="shared" si="9"/>
        <v>2008</v>
      </c>
      <c r="R26" s="92">
        <f t="shared" si="10"/>
        <v>8</v>
      </c>
      <c r="S26" s="93">
        <f t="shared" si="11"/>
        <v>20</v>
      </c>
      <c r="T26" s="10"/>
      <c r="U26" s="10"/>
      <c r="V26" s="10"/>
      <c r="W26" s="10"/>
      <c r="X26" s="10"/>
      <c r="Y26" s="10"/>
      <c r="Z26" s="10"/>
    </row>
    <row r="27" spans="1:26" ht="12.75" customHeight="1" x14ac:dyDescent="0.2">
      <c r="A27" s="82">
        <f t="shared" si="1"/>
        <v>21</v>
      </c>
      <c r="B27" s="83">
        <v>1129</v>
      </c>
      <c r="C27" s="84">
        <v>39712</v>
      </c>
      <c r="D27" s="29" t="e">
        <f t="shared" si="2"/>
        <v>#NAME?</v>
      </c>
      <c r="E27" s="62" t="s">
        <v>220</v>
      </c>
      <c r="F27" s="30" t="e">
        <f t="shared" si="3"/>
        <v>#NAME?</v>
      </c>
      <c r="G27" s="34" t="e">
        <f t="shared" si="4"/>
        <v>#NAME?</v>
      </c>
      <c r="H27" s="30" t="e">
        <f t="shared" si="5"/>
        <v>#NAME?</v>
      </c>
      <c r="I27" s="85"/>
      <c r="J27" s="86">
        <v>22</v>
      </c>
      <c r="K27" s="31">
        <v>3000</v>
      </c>
      <c r="L27" s="63">
        <v>30</v>
      </c>
      <c r="M27" s="33">
        <v>300</v>
      </c>
      <c r="N27" s="33" t="e">
        <f t="shared" si="6"/>
        <v>#NAME?</v>
      </c>
      <c r="O27" s="64" t="e">
        <f t="shared" si="7"/>
        <v>#NAME?</v>
      </c>
      <c r="P27" s="94" t="e">
        <f t="shared" si="8"/>
        <v>#NAME?</v>
      </c>
      <c r="Q27" s="91">
        <f t="shared" si="9"/>
        <v>2008</v>
      </c>
      <c r="R27" s="92">
        <f t="shared" si="10"/>
        <v>9</v>
      </c>
      <c r="S27" s="93">
        <f t="shared" si="11"/>
        <v>21</v>
      </c>
      <c r="T27" s="10"/>
      <c r="U27" s="10"/>
      <c r="V27" s="10"/>
      <c r="W27" s="10"/>
      <c r="X27" s="10"/>
      <c r="Y27" s="10"/>
      <c r="Z27" s="10"/>
    </row>
    <row r="28" spans="1:26" ht="12.75" customHeight="1" x14ac:dyDescent="0.2">
      <c r="A28" s="82">
        <f t="shared" si="1"/>
        <v>22</v>
      </c>
      <c r="B28" s="83">
        <v>1130</v>
      </c>
      <c r="C28" s="84">
        <v>39713</v>
      </c>
      <c r="D28" s="29" t="e">
        <f t="shared" si="2"/>
        <v>#NAME?</v>
      </c>
      <c r="E28" s="62" t="s">
        <v>222</v>
      </c>
      <c r="F28" s="30" t="e">
        <f t="shared" si="3"/>
        <v>#NAME?</v>
      </c>
      <c r="G28" s="34" t="e">
        <f t="shared" si="4"/>
        <v>#NAME?</v>
      </c>
      <c r="H28" s="30" t="e">
        <f t="shared" si="5"/>
        <v>#NAME?</v>
      </c>
      <c r="I28" s="85"/>
      <c r="J28" s="86">
        <v>24</v>
      </c>
      <c r="K28" s="31">
        <v>3100</v>
      </c>
      <c r="L28" s="63">
        <v>31</v>
      </c>
      <c r="M28" s="33">
        <v>400</v>
      </c>
      <c r="N28" s="33" t="e">
        <f t="shared" si="6"/>
        <v>#NAME?</v>
      </c>
      <c r="O28" s="64" t="e">
        <f t="shared" si="7"/>
        <v>#NAME?</v>
      </c>
      <c r="P28" s="94" t="e">
        <f t="shared" si="8"/>
        <v>#NAME?</v>
      </c>
      <c r="Q28" s="91">
        <f t="shared" si="9"/>
        <v>2008</v>
      </c>
      <c r="R28" s="92">
        <f t="shared" si="10"/>
        <v>9</v>
      </c>
      <c r="S28" s="93">
        <f t="shared" si="11"/>
        <v>22</v>
      </c>
      <c r="T28" s="10"/>
      <c r="U28" s="10"/>
      <c r="V28" s="10"/>
      <c r="W28" s="10"/>
      <c r="X28" s="10"/>
      <c r="Y28" s="10"/>
      <c r="Z28" s="10"/>
    </row>
    <row r="29" spans="1:26" ht="12.75" customHeight="1" x14ac:dyDescent="0.2">
      <c r="A29" s="82">
        <f t="shared" si="1"/>
        <v>23</v>
      </c>
      <c r="B29" s="83">
        <v>1131</v>
      </c>
      <c r="C29" s="84">
        <v>39714</v>
      </c>
      <c r="D29" s="29" t="e">
        <f t="shared" si="2"/>
        <v>#NAME?</v>
      </c>
      <c r="E29" s="62" t="s">
        <v>224</v>
      </c>
      <c r="F29" s="30" t="e">
        <f t="shared" si="3"/>
        <v>#NAME?</v>
      </c>
      <c r="G29" s="34" t="e">
        <f t="shared" si="4"/>
        <v>#NAME?</v>
      </c>
      <c r="H29" s="30" t="e">
        <f t="shared" si="5"/>
        <v>#NAME?</v>
      </c>
      <c r="I29" s="85"/>
      <c r="J29" s="86">
        <v>26</v>
      </c>
      <c r="K29" s="31">
        <v>3200</v>
      </c>
      <c r="L29" s="63">
        <v>32</v>
      </c>
      <c r="M29" s="33">
        <v>500</v>
      </c>
      <c r="N29" s="33" t="e">
        <f t="shared" si="6"/>
        <v>#NAME?</v>
      </c>
      <c r="O29" s="64" t="e">
        <f t="shared" si="7"/>
        <v>#NAME?</v>
      </c>
      <c r="P29" s="94" t="e">
        <f t="shared" si="8"/>
        <v>#NAME?</v>
      </c>
      <c r="Q29" s="91">
        <f t="shared" si="9"/>
        <v>2008</v>
      </c>
      <c r="R29" s="92">
        <f t="shared" si="10"/>
        <v>9</v>
      </c>
      <c r="S29" s="93">
        <f t="shared" si="11"/>
        <v>23</v>
      </c>
      <c r="T29" s="10"/>
      <c r="U29" s="10"/>
      <c r="V29" s="10"/>
      <c r="W29" s="10"/>
      <c r="X29" s="10"/>
      <c r="Y29" s="10"/>
      <c r="Z29" s="10"/>
    </row>
    <row r="30" spans="1:26" ht="12.75" customHeight="1" x14ac:dyDescent="0.2">
      <c r="A30" s="82">
        <f t="shared" si="1"/>
        <v>24</v>
      </c>
      <c r="B30" s="83">
        <v>1132</v>
      </c>
      <c r="C30" s="84">
        <v>39715</v>
      </c>
      <c r="D30" s="29" t="e">
        <f t="shared" si="2"/>
        <v>#NAME?</v>
      </c>
      <c r="E30" s="62" t="s">
        <v>226</v>
      </c>
      <c r="F30" s="30" t="e">
        <f t="shared" si="3"/>
        <v>#NAME?</v>
      </c>
      <c r="G30" s="34" t="e">
        <f t="shared" si="4"/>
        <v>#NAME?</v>
      </c>
      <c r="H30" s="30" t="e">
        <f t="shared" si="5"/>
        <v>#NAME?</v>
      </c>
      <c r="I30" s="85"/>
      <c r="J30" s="86">
        <v>27</v>
      </c>
      <c r="K30" s="31">
        <v>3300</v>
      </c>
      <c r="L30" s="63">
        <v>33</v>
      </c>
      <c r="M30" s="33">
        <v>600</v>
      </c>
      <c r="N30" s="33" t="e">
        <f t="shared" si="6"/>
        <v>#NAME?</v>
      </c>
      <c r="O30" s="64" t="e">
        <f t="shared" si="7"/>
        <v>#NAME?</v>
      </c>
      <c r="P30" s="94" t="e">
        <f t="shared" si="8"/>
        <v>#NAME?</v>
      </c>
      <c r="Q30" s="91">
        <f t="shared" si="9"/>
        <v>2008</v>
      </c>
      <c r="R30" s="92">
        <f t="shared" si="10"/>
        <v>9</v>
      </c>
      <c r="S30" s="93">
        <f t="shared" si="11"/>
        <v>24</v>
      </c>
      <c r="T30" s="10"/>
      <c r="U30" s="10"/>
      <c r="V30" s="10"/>
      <c r="W30" s="10"/>
      <c r="X30" s="10"/>
      <c r="Y30" s="10"/>
      <c r="Z30" s="10"/>
    </row>
    <row r="31" spans="1:26" ht="12.75" customHeight="1" x14ac:dyDescent="0.2">
      <c r="A31" s="82">
        <f t="shared" si="1"/>
        <v>25</v>
      </c>
      <c r="B31" s="83">
        <v>1133</v>
      </c>
      <c r="C31" s="84">
        <v>39746</v>
      </c>
      <c r="D31" s="29" t="e">
        <f t="shared" si="2"/>
        <v>#NAME?</v>
      </c>
      <c r="E31" s="62" t="s">
        <v>228</v>
      </c>
      <c r="F31" s="30" t="e">
        <f t="shared" si="3"/>
        <v>#NAME?</v>
      </c>
      <c r="G31" s="34" t="e">
        <f t="shared" si="4"/>
        <v>#NAME?</v>
      </c>
      <c r="H31" s="30" t="e">
        <f t="shared" si="5"/>
        <v>#NAME?</v>
      </c>
      <c r="I31" s="85"/>
      <c r="J31" s="86">
        <v>30</v>
      </c>
      <c r="K31" s="31">
        <v>3400</v>
      </c>
      <c r="L31" s="63">
        <v>34</v>
      </c>
      <c r="M31" s="33">
        <v>700</v>
      </c>
      <c r="N31" s="33" t="e">
        <f t="shared" si="6"/>
        <v>#NAME?</v>
      </c>
      <c r="O31" s="64" t="e">
        <f t="shared" si="7"/>
        <v>#NAME?</v>
      </c>
      <c r="P31" s="94" t="e">
        <f t="shared" si="8"/>
        <v>#NAME?</v>
      </c>
      <c r="Q31" s="91">
        <f t="shared" si="9"/>
        <v>2008</v>
      </c>
      <c r="R31" s="92">
        <f t="shared" si="10"/>
        <v>10</v>
      </c>
      <c r="S31" s="93">
        <f t="shared" si="11"/>
        <v>25</v>
      </c>
      <c r="T31" s="10"/>
      <c r="U31" s="10"/>
      <c r="V31" s="10"/>
      <c r="W31" s="10"/>
      <c r="X31" s="10"/>
      <c r="Y31" s="10"/>
      <c r="Z31" s="10"/>
    </row>
    <row r="32" spans="1:26" ht="12.75" customHeight="1" x14ac:dyDescent="0.2">
      <c r="A32" s="82">
        <f t="shared" si="1"/>
        <v>26</v>
      </c>
      <c r="B32" s="83">
        <v>1134</v>
      </c>
      <c r="C32" s="84">
        <v>39747</v>
      </c>
      <c r="D32" s="29" t="e">
        <f t="shared" si="2"/>
        <v>#NAME?</v>
      </c>
      <c r="E32" s="62" t="s">
        <v>230</v>
      </c>
      <c r="F32" s="30" t="e">
        <f t="shared" si="3"/>
        <v>#NAME?</v>
      </c>
      <c r="G32" s="34" t="e">
        <f t="shared" si="4"/>
        <v>#NAME?</v>
      </c>
      <c r="H32" s="30" t="e">
        <f t="shared" si="5"/>
        <v>#NAME?</v>
      </c>
      <c r="I32" s="85"/>
      <c r="J32" s="86">
        <v>32</v>
      </c>
      <c r="K32" s="31">
        <v>3500</v>
      </c>
      <c r="L32" s="63">
        <v>35</v>
      </c>
      <c r="M32" s="33">
        <v>800</v>
      </c>
      <c r="N32" s="33" t="e">
        <f t="shared" si="6"/>
        <v>#NAME?</v>
      </c>
      <c r="O32" s="64" t="e">
        <f t="shared" si="7"/>
        <v>#NAME?</v>
      </c>
      <c r="P32" s="94" t="e">
        <f t="shared" si="8"/>
        <v>#NAME?</v>
      </c>
      <c r="Q32" s="91">
        <f t="shared" si="9"/>
        <v>2008</v>
      </c>
      <c r="R32" s="92">
        <f t="shared" si="10"/>
        <v>10</v>
      </c>
      <c r="S32" s="93">
        <f t="shared" si="11"/>
        <v>26</v>
      </c>
      <c r="T32" s="10"/>
      <c r="U32" s="10"/>
      <c r="V32" s="10"/>
      <c r="W32" s="10"/>
      <c r="X32" s="10"/>
      <c r="Y32" s="10"/>
      <c r="Z32" s="10"/>
    </row>
    <row r="33" spans="1:26" ht="12.75" customHeight="1" x14ac:dyDescent="0.2">
      <c r="A33" s="82">
        <f t="shared" si="1"/>
        <v>27</v>
      </c>
      <c r="B33" s="83">
        <v>1135</v>
      </c>
      <c r="C33" s="84">
        <v>39779</v>
      </c>
      <c r="D33" s="29" t="e">
        <f t="shared" si="2"/>
        <v>#NAME?</v>
      </c>
      <c r="E33" s="62" t="s">
        <v>232</v>
      </c>
      <c r="F33" s="30" t="e">
        <f t="shared" si="3"/>
        <v>#NAME?</v>
      </c>
      <c r="G33" s="34" t="e">
        <f t="shared" si="4"/>
        <v>#NAME?</v>
      </c>
      <c r="H33" s="30" t="e">
        <f t="shared" si="5"/>
        <v>#NAME?</v>
      </c>
      <c r="I33" s="85"/>
      <c r="J33" s="86">
        <v>34</v>
      </c>
      <c r="K33" s="31">
        <v>3600</v>
      </c>
      <c r="L33" s="63">
        <v>36</v>
      </c>
      <c r="M33" s="33">
        <v>900</v>
      </c>
      <c r="N33" s="33" t="e">
        <f t="shared" si="6"/>
        <v>#NAME?</v>
      </c>
      <c r="O33" s="64" t="e">
        <f t="shared" si="7"/>
        <v>#NAME?</v>
      </c>
      <c r="P33" s="94" t="e">
        <f t="shared" si="8"/>
        <v>#NAME?</v>
      </c>
      <c r="Q33" s="91">
        <f t="shared" si="9"/>
        <v>2008</v>
      </c>
      <c r="R33" s="92">
        <f t="shared" si="10"/>
        <v>11</v>
      </c>
      <c r="S33" s="93">
        <f t="shared" si="11"/>
        <v>27</v>
      </c>
      <c r="T33" s="10"/>
      <c r="U33" s="10"/>
      <c r="V33" s="10"/>
      <c r="W33" s="10"/>
      <c r="X33" s="10"/>
      <c r="Y33" s="10"/>
      <c r="Z33" s="10"/>
    </row>
    <row r="34" spans="1:26" ht="12.75" customHeight="1" x14ac:dyDescent="0.2">
      <c r="A34" s="82">
        <f t="shared" si="1"/>
        <v>28</v>
      </c>
      <c r="B34" s="83">
        <v>1136</v>
      </c>
      <c r="C34" s="84">
        <v>39810</v>
      </c>
      <c r="D34" s="29" t="e">
        <f t="shared" si="2"/>
        <v>#NAME?</v>
      </c>
      <c r="E34" s="62" t="s">
        <v>234</v>
      </c>
      <c r="F34" s="30" t="e">
        <f t="shared" si="3"/>
        <v>#NAME?</v>
      </c>
      <c r="G34" s="34" t="e">
        <f t="shared" si="4"/>
        <v>#NAME?</v>
      </c>
      <c r="H34" s="30" t="e">
        <f t="shared" si="5"/>
        <v>#NAME?</v>
      </c>
      <c r="I34" s="85"/>
      <c r="J34" s="86">
        <v>36</v>
      </c>
      <c r="K34" s="31">
        <v>3700</v>
      </c>
      <c r="L34" s="63">
        <v>37</v>
      </c>
      <c r="M34" s="33">
        <v>1000</v>
      </c>
      <c r="N34" s="33" t="e">
        <f t="shared" si="6"/>
        <v>#NAME?</v>
      </c>
      <c r="O34" s="64" t="e">
        <f t="shared" si="7"/>
        <v>#NAME?</v>
      </c>
      <c r="P34" s="94" t="e">
        <f t="shared" si="8"/>
        <v>#NAME?</v>
      </c>
      <c r="Q34" s="91">
        <f t="shared" si="9"/>
        <v>2008</v>
      </c>
      <c r="R34" s="92">
        <f t="shared" si="10"/>
        <v>12</v>
      </c>
      <c r="S34" s="93">
        <f t="shared" si="11"/>
        <v>28</v>
      </c>
      <c r="T34" s="10"/>
      <c r="U34" s="10"/>
      <c r="V34" s="10"/>
      <c r="W34" s="10"/>
      <c r="X34" s="10"/>
      <c r="Y34" s="10"/>
      <c r="Z34" s="10"/>
    </row>
    <row r="35" spans="1:26" ht="12.75" customHeight="1" x14ac:dyDescent="0.2">
      <c r="A35" s="82">
        <f t="shared" si="1"/>
        <v>29</v>
      </c>
      <c r="B35" s="83">
        <v>1137</v>
      </c>
      <c r="C35" s="84">
        <v>39811</v>
      </c>
      <c r="D35" s="29" t="e">
        <f t="shared" si="2"/>
        <v>#NAME?</v>
      </c>
      <c r="E35" s="62" t="s">
        <v>236</v>
      </c>
      <c r="F35" s="30" t="e">
        <f t="shared" si="3"/>
        <v>#NAME?</v>
      </c>
      <c r="G35" s="34" t="e">
        <f t="shared" si="4"/>
        <v>#NAME?</v>
      </c>
      <c r="H35" s="30" t="e">
        <f t="shared" si="5"/>
        <v>#NAME?</v>
      </c>
      <c r="I35" s="85"/>
      <c r="J35" s="86">
        <v>38</v>
      </c>
      <c r="K35" s="31">
        <v>3800</v>
      </c>
      <c r="L35" s="63">
        <v>38</v>
      </c>
      <c r="M35" s="33">
        <v>300</v>
      </c>
      <c r="N35" s="33" t="e">
        <f t="shared" si="6"/>
        <v>#NAME?</v>
      </c>
      <c r="O35" s="64" t="e">
        <f t="shared" si="7"/>
        <v>#NAME?</v>
      </c>
      <c r="P35" s="94" t="e">
        <f t="shared" si="8"/>
        <v>#NAME?</v>
      </c>
      <c r="Q35" s="91">
        <f t="shared" si="9"/>
        <v>2008</v>
      </c>
      <c r="R35" s="92">
        <f t="shared" si="10"/>
        <v>12</v>
      </c>
      <c r="S35" s="93">
        <f t="shared" si="11"/>
        <v>29</v>
      </c>
      <c r="T35" s="10"/>
      <c r="U35" s="10"/>
      <c r="V35" s="10"/>
      <c r="W35" s="10"/>
      <c r="X35" s="10"/>
      <c r="Y35" s="10"/>
      <c r="Z35" s="10"/>
    </row>
    <row r="36" spans="1:26" ht="12.75" customHeight="1" x14ac:dyDescent="0.2">
      <c r="A36" s="82">
        <f t="shared" si="1"/>
        <v>30</v>
      </c>
      <c r="B36" s="83">
        <v>1138</v>
      </c>
      <c r="C36" s="84">
        <v>39812</v>
      </c>
      <c r="D36" s="29" t="e">
        <f t="shared" si="2"/>
        <v>#NAME?</v>
      </c>
      <c r="E36" s="62" t="s">
        <v>238</v>
      </c>
      <c r="F36" s="30" t="e">
        <f t="shared" si="3"/>
        <v>#NAME?</v>
      </c>
      <c r="G36" s="34" t="e">
        <f t="shared" si="4"/>
        <v>#NAME?</v>
      </c>
      <c r="H36" s="30" t="e">
        <f t="shared" si="5"/>
        <v>#NAME?</v>
      </c>
      <c r="I36" s="85"/>
      <c r="J36" s="86">
        <v>40</v>
      </c>
      <c r="K36" s="31">
        <v>3900</v>
      </c>
      <c r="L36" s="63">
        <v>39</v>
      </c>
      <c r="M36" s="33">
        <v>400</v>
      </c>
      <c r="N36" s="33" t="e">
        <f t="shared" si="6"/>
        <v>#NAME?</v>
      </c>
      <c r="O36" s="64" t="e">
        <f t="shared" si="7"/>
        <v>#NAME?</v>
      </c>
      <c r="P36" s="94" t="e">
        <f t="shared" si="8"/>
        <v>#NAME?</v>
      </c>
      <c r="Q36" s="91">
        <f t="shared" si="9"/>
        <v>2008</v>
      </c>
      <c r="R36" s="92">
        <f t="shared" si="10"/>
        <v>12</v>
      </c>
      <c r="S36" s="93">
        <f t="shared" si="11"/>
        <v>30</v>
      </c>
      <c r="T36" s="10"/>
      <c r="U36" s="10"/>
      <c r="V36" s="10"/>
      <c r="W36" s="10"/>
      <c r="X36" s="10"/>
      <c r="Y36" s="10"/>
      <c r="Z36" s="10"/>
    </row>
    <row r="37" spans="1:26" ht="12.75" customHeight="1" x14ac:dyDescent="0.2">
      <c r="A37" s="82">
        <f t="shared" si="1"/>
        <v>0</v>
      </c>
      <c r="B37" s="83"/>
      <c r="C37" s="84"/>
      <c r="D37" s="29" t="e">
        <f t="shared" si="2"/>
        <v>#NAME?</v>
      </c>
      <c r="E37" s="62"/>
      <c r="F37" s="30" t="e">
        <f t="shared" si="3"/>
        <v>#NAME?</v>
      </c>
      <c r="G37" s="34" t="e">
        <f t="shared" si="4"/>
        <v>#NAME?</v>
      </c>
      <c r="H37" s="30" t="e">
        <f t="shared" si="5"/>
        <v>#NAME?</v>
      </c>
      <c r="I37" s="85"/>
      <c r="J37" s="86"/>
      <c r="K37" s="31"/>
      <c r="L37" s="63"/>
      <c r="M37" s="33"/>
      <c r="N37" s="33" t="e">
        <f t="shared" si="6"/>
        <v>#NAME?</v>
      </c>
      <c r="O37" s="64" t="e">
        <f t="shared" si="7"/>
        <v>#NAME?</v>
      </c>
      <c r="P37" s="94" t="e">
        <f t="shared" si="8"/>
        <v>#NAME?</v>
      </c>
      <c r="Q37" s="91" t="str">
        <f t="shared" si="9"/>
        <v>-</v>
      </c>
      <c r="R37" s="92" t="str">
        <f t="shared" si="10"/>
        <v>-</v>
      </c>
      <c r="S37" s="93" t="str">
        <f t="shared" si="11"/>
        <v>-</v>
      </c>
      <c r="T37" s="10"/>
      <c r="U37" s="10"/>
      <c r="V37" s="10"/>
      <c r="W37" s="10"/>
      <c r="X37" s="10"/>
      <c r="Y37" s="10"/>
      <c r="Z37" s="10"/>
    </row>
    <row r="38" spans="1:26" ht="12.75" customHeight="1" x14ac:dyDescent="0.2">
      <c r="A38" s="82">
        <f t="shared" si="1"/>
        <v>0</v>
      </c>
      <c r="B38" s="83"/>
      <c r="C38" s="84"/>
      <c r="D38" s="29" t="e">
        <f t="shared" si="2"/>
        <v>#NAME?</v>
      </c>
      <c r="E38" s="62"/>
      <c r="F38" s="30" t="e">
        <f t="shared" si="3"/>
        <v>#NAME?</v>
      </c>
      <c r="G38" s="34" t="e">
        <f t="shared" si="4"/>
        <v>#NAME?</v>
      </c>
      <c r="H38" s="30" t="e">
        <f t="shared" si="5"/>
        <v>#NAME?</v>
      </c>
      <c r="I38" s="85"/>
      <c r="J38" s="86"/>
      <c r="K38" s="31"/>
      <c r="L38" s="63"/>
      <c r="M38" s="33"/>
      <c r="N38" s="33" t="e">
        <f t="shared" si="6"/>
        <v>#NAME?</v>
      </c>
      <c r="O38" s="64" t="e">
        <f t="shared" si="7"/>
        <v>#NAME?</v>
      </c>
      <c r="P38" s="94" t="e">
        <f t="shared" si="8"/>
        <v>#NAME?</v>
      </c>
      <c r="Q38" s="91" t="str">
        <f t="shared" si="9"/>
        <v>-</v>
      </c>
      <c r="R38" s="92" t="str">
        <f t="shared" si="10"/>
        <v>-</v>
      </c>
      <c r="S38" s="93" t="str">
        <f t="shared" si="11"/>
        <v>-</v>
      </c>
      <c r="T38" s="10"/>
      <c r="U38" s="10"/>
      <c r="V38" s="10"/>
      <c r="W38" s="10"/>
      <c r="X38" s="10"/>
      <c r="Y38" s="10"/>
      <c r="Z38" s="10"/>
    </row>
    <row r="39" spans="1:26" ht="12.75" customHeight="1" x14ac:dyDescent="0.2">
      <c r="A39" s="82">
        <f t="shared" si="1"/>
        <v>0</v>
      </c>
      <c r="B39" s="83"/>
      <c r="C39" s="84"/>
      <c r="D39" s="29" t="e">
        <f t="shared" si="2"/>
        <v>#NAME?</v>
      </c>
      <c r="E39" s="62"/>
      <c r="F39" s="30" t="e">
        <f t="shared" si="3"/>
        <v>#NAME?</v>
      </c>
      <c r="G39" s="34" t="e">
        <f t="shared" si="4"/>
        <v>#NAME?</v>
      </c>
      <c r="H39" s="30" t="e">
        <f t="shared" si="5"/>
        <v>#NAME?</v>
      </c>
      <c r="I39" s="85"/>
      <c r="J39" s="86"/>
      <c r="K39" s="31"/>
      <c r="L39" s="63"/>
      <c r="M39" s="33"/>
      <c r="N39" s="33" t="e">
        <f t="shared" si="6"/>
        <v>#NAME?</v>
      </c>
      <c r="O39" s="64" t="e">
        <f t="shared" si="7"/>
        <v>#NAME?</v>
      </c>
      <c r="P39" s="94" t="e">
        <f t="shared" si="8"/>
        <v>#NAME?</v>
      </c>
      <c r="Q39" s="91" t="str">
        <f t="shared" si="9"/>
        <v>-</v>
      </c>
      <c r="R39" s="92" t="str">
        <f t="shared" si="10"/>
        <v>-</v>
      </c>
      <c r="S39" s="93" t="str">
        <f t="shared" si="11"/>
        <v>-</v>
      </c>
      <c r="T39" s="10"/>
      <c r="U39" s="10"/>
      <c r="V39" s="10"/>
      <c r="W39" s="10"/>
      <c r="X39" s="10"/>
      <c r="Y39" s="10"/>
      <c r="Z39" s="10"/>
    </row>
    <row r="40" spans="1:26" ht="12.75" customHeight="1" x14ac:dyDescent="0.2">
      <c r="A40" s="82">
        <f t="shared" si="1"/>
        <v>0</v>
      </c>
      <c r="B40" s="83"/>
      <c r="C40" s="84"/>
      <c r="D40" s="29" t="e">
        <f t="shared" si="2"/>
        <v>#NAME?</v>
      </c>
      <c r="E40" s="62"/>
      <c r="F40" s="30" t="e">
        <f t="shared" si="3"/>
        <v>#NAME?</v>
      </c>
      <c r="G40" s="34" t="e">
        <f t="shared" si="4"/>
        <v>#NAME?</v>
      </c>
      <c r="H40" s="30" t="e">
        <f t="shared" si="5"/>
        <v>#NAME?</v>
      </c>
      <c r="I40" s="85"/>
      <c r="J40" s="86"/>
      <c r="K40" s="31"/>
      <c r="L40" s="63"/>
      <c r="M40" s="33"/>
      <c r="N40" s="33" t="e">
        <f t="shared" si="6"/>
        <v>#NAME?</v>
      </c>
      <c r="O40" s="64" t="e">
        <f t="shared" si="7"/>
        <v>#NAME?</v>
      </c>
      <c r="P40" s="94" t="e">
        <f t="shared" si="8"/>
        <v>#NAME?</v>
      </c>
      <c r="Q40" s="91" t="str">
        <f t="shared" si="9"/>
        <v>-</v>
      </c>
      <c r="R40" s="92" t="str">
        <f t="shared" si="10"/>
        <v>-</v>
      </c>
      <c r="S40" s="93" t="str">
        <f t="shared" si="11"/>
        <v>-</v>
      </c>
      <c r="T40" s="10"/>
      <c r="U40" s="10"/>
      <c r="V40" s="10"/>
      <c r="W40" s="10"/>
      <c r="X40" s="10"/>
      <c r="Y40" s="10"/>
      <c r="Z40" s="10"/>
    </row>
    <row r="41" spans="1:26" ht="12.75" customHeight="1" x14ac:dyDescent="0.2">
      <c r="A41" s="82">
        <f t="shared" si="1"/>
        <v>0</v>
      </c>
      <c r="B41" s="83"/>
      <c r="C41" s="84"/>
      <c r="D41" s="29" t="e">
        <f t="shared" si="2"/>
        <v>#NAME?</v>
      </c>
      <c r="E41" s="62"/>
      <c r="F41" s="30" t="e">
        <f t="shared" si="3"/>
        <v>#NAME?</v>
      </c>
      <c r="G41" s="34" t="e">
        <f t="shared" si="4"/>
        <v>#NAME?</v>
      </c>
      <c r="H41" s="30" t="e">
        <f t="shared" si="5"/>
        <v>#NAME?</v>
      </c>
      <c r="I41" s="85"/>
      <c r="J41" s="86"/>
      <c r="K41" s="31"/>
      <c r="L41" s="63"/>
      <c r="M41" s="33"/>
      <c r="N41" s="33" t="e">
        <f t="shared" si="6"/>
        <v>#NAME?</v>
      </c>
      <c r="O41" s="64" t="e">
        <f t="shared" si="7"/>
        <v>#NAME?</v>
      </c>
      <c r="P41" s="94" t="e">
        <f t="shared" si="8"/>
        <v>#NAME?</v>
      </c>
      <c r="Q41" s="91" t="str">
        <f t="shared" si="9"/>
        <v>-</v>
      </c>
      <c r="R41" s="92" t="str">
        <f t="shared" si="10"/>
        <v>-</v>
      </c>
      <c r="S41" s="93" t="str">
        <f t="shared" si="11"/>
        <v>-</v>
      </c>
      <c r="T41" s="10"/>
      <c r="U41" s="10"/>
      <c r="V41" s="10"/>
      <c r="W41" s="10"/>
      <c r="X41" s="10"/>
      <c r="Y41" s="10"/>
      <c r="Z41" s="10"/>
    </row>
    <row r="42" spans="1:26" ht="12.75" customHeight="1" x14ac:dyDescent="0.2">
      <c r="A42" s="82">
        <f t="shared" si="1"/>
        <v>0</v>
      </c>
      <c r="B42" s="83"/>
      <c r="C42" s="84"/>
      <c r="D42" s="29" t="e">
        <f t="shared" si="2"/>
        <v>#NAME?</v>
      </c>
      <c r="E42" s="62"/>
      <c r="F42" s="30" t="e">
        <f t="shared" si="3"/>
        <v>#NAME?</v>
      </c>
      <c r="G42" s="34" t="e">
        <f t="shared" si="4"/>
        <v>#NAME?</v>
      </c>
      <c r="H42" s="30" t="e">
        <f t="shared" si="5"/>
        <v>#NAME?</v>
      </c>
      <c r="I42" s="85"/>
      <c r="J42" s="86"/>
      <c r="K42" s="31"/>
      <c r="L42" s="63"/>
      <c r="M42" s="33"/>
      <c r="N42" s="33" t="e">
        <f t="shared" si="6"/>
        <v>#NAME?</v>
      </c>
      <c r="O42" s="64" t="e">
        <f t="shared" si="7"/>
        <v>#NAME?</v>
      </c>
      <c r="P42" s="94" t="e">
        <f t="shared" si="8"/>
        <v>#NAME?</v>
      </c>
      <c r="Q42" s="91" t="str">
        <f t="shared" si="9"/>
        <v>-</v>
      </c>
      <c r="R42" s="92" t="str">
        <f t="shared" si="10"/>
        <v>-</v>
      </c>
      <c r="S42" s="93" t="str">
        <f t="shared" si="11"/>
        <v>-</v>
      </c>
      <c r="T42" s="10"/>
      <c r="U42" s="10"/>
      <c r="V42" s="10"/>
      <c r="W42" s="10"/>
      <c r="X42" s="10"/>
      <c r="Y42" s="10"/>
      <c r="Z42" s="10"/>
    </row>
    <row r="43" spans="1:26" ht="12.75" customHeight="1" x14ac:dyDescent="0.2">
      <c r="A43" s="82">
        <f t="shared" si="1"/>
        <v>0</v>
      </c>
      <c r="B43" s="83"/>
      <c r="C43" s="84"/>
      <c r="D43" s="29" t="e">
        <f t="shared" si="2"/>
        <v>#NAME?</v>
      </c>
      <c r="E43" s="62"/>
      <c r="F43" s="30" t="e">
        <f t="shared" si="3"/>
        <v>#NAME?</v>
      </c>
      <c r="G43" s="34" t="e">
        <f t="shared" si="4"/>
        <v>#NAME?</v>
      </c>
      <c r="H43" s="30" t="e">
        <f t="shared" si="5"/>
        <v>#NAME?</v>
      </c>
      <c r="I43" s="85"/>
      <c r="J43" s="86"/>
      <c r="K43" s="31"/>
      <c r="L43" s="63"/>
      <c r="M43" s="33"/>
      <c r="N43" s="33" t="e">
        <f t="shared" si="6"/>
        <v>#NAME?</v>
      </c>
      <c r="O43" s="64" t="e">
        <f t="shared" si="7"/>
        <v>#NAME?</v>
      </c>
      <c r="P43" s="94" t="e">
        <f t="shared" si="8"/>
        <v>#NAME?</v>
      </c>
      <c r="Q43" s="91" t="str">
        <f t="shared" si="9"/>
        <v>-</v>
      </c>
      <c r="R43" s="92" t="str">
        <f t="shared" si="10"/>
        <v>-</v>
      </c>
      <c r="S43" s="93" t="str">
        <f t="shared" si="11"/>
        <v>-</v>
      </c>
      <c r="T43" s="10"/>
      <c r="U43" s="10"/>
      <c r="V43" s="10"/>
      <c r="W43" s="10"/>
      <c r="X43" s="10"/>
      <c r="Y43" s="10"/>
      <c r="Z43" s="10"/>
    </row>
    <row r="44" spans="1:26" ht="12.75" customHeight="1" x14ac:dyDescent="0.2">
      <c r="A44" s="82">
        <f t="shared" si="1"/>
        <v>0</v>
      </c>
      <c r="B44" s="83"/>
      <c r="C44" s="84"/>
      <c r="D44" s="29" t="e">
        <f t="shared" si="2"/>
        <v>#NAME?</v>
      </c>
      <c r="E44" s="62"/>
      <c r="F44" s="30" t="e">
        <f t="shared" si="3"/>
        <v>#NAME?</v>
      </c>
      <c r="G44" s="34" t="e">
        <f t="shared" si="4"/>
        <v>#NAME?</v>
      </c>
      <c r="H44" s="30" t="e">
        <f t="shared" si="5"/>
        <v>#NAME?</v>
      </c>
      <c r="I44" s="85"/>
      <c r="J44" s="86"/>
      <c r="K44" s="31"/>
      <c r="L44" s="63"/>
      <c r="M44" s="33"/>
      <c r="N44" s="33" t="e">
        <f t="shared" si="6"/>
        <v>#NAME?</v>
      </c>
      <c r="O44" s="64" t="e">
        <f t="shared" si="7"/>
        <v>#NAME?</v>
      </c>
      <c r="P44" s="94" t="e">
        <f t="shared" si="8"/>
        <v>#NAME?</v>
      </c>
      <c r="Q44" s="91" t="str">
        <f t="shared" si="9"/>
        <v>-</v>
      </c>
      <c r="R44" s="92" t="str">
        <f t="shared" si="10"/>
        <v>-</v>
      </c>
      <c r="S44" s="93" t="str">
        <f t="shared" si="11"/>
        <v>-</v>
      </c>
      <c r="T44" s="10"/>
      <c r="U44" s="10"/>
      <c r="V44" s="10"/>
      <c r="W44" s="10"/>
      <c r="X44" s="10"/>
      <c r="Y44" s="10"/>
      <c r="Z44" s="10"/>
    </row>
    <row r="45" spans="1:26" ht="12.75" customHeight="1" x14ac:dyDescent="0.2">
      <c r="A45" s="82">
        <f t="shared" si="1"/>
        <v>0</v>
      </c>
      <c r="B45" s="83"/>
      <c r="C45" s="84"/>
      <c r="D45" s="29" t="e">
        <f t="shared" si="2"/>
        <v>#NAME?</v>
      </c>
      <c r="E45" s="62"/>
      <c r="F45" s="30" t="e">
        <f t="shared" si="3"/>
        <v>#NAME?</v>
      </c>
      <c r="G45" s="34" t="e">
        <f t="shared" si="4"/>
        <v>#NAME?</v>
      </c>
      <c r="H45" s="30" t="e">
        <f t="shared" si="5"/>
        <v>#NAME?</v>
      </c>
      <c r="I45" s="85"/>
      <c r="J45" s="86"/>
      <c r="K45" s="31"/>
      <c r="L45" s="63"/>
      <c r="M45" s="33"/>
      <c r="N45" s="33" t="e">
        <f t="shared" si="6"/>
        <v>#NAME?</v>
      </c>
      <c r="O45" s="64" t="e">
        <f t="shared" si="7"/>
        <v>#NAME?</v>
      </c>
      <c r="P45" s="94" t="e">
        <f t="shared" si="8"/>
        <v>#NAME?</v>
      </c>
      <c r="Q45" s="91" t="str">
        <f t="shared" si="9"/>
        <v>-</v>
      </c>
      <c r="R45" s="92" t="str">
        <f t="shared" si="10"/>
        <v>-</v>
      </c>
      <c r="S45" s="93" t="str">
        <f t="shared" si="11"/>
        <v>-</v>
      </c>
      <c r="T45" s="10"/>
      <c r="U45" s="10"/>
      <c r="V45" s="10"/>
      <c r="W45" s="10"/>
      <c r="X45" s="10"/>
      <c r="Y45" s="10"/>
      <c r="Z45" s="10"/>
    </row>
    <row r="46" spans="1:26" ht="12.75" customHeight="1" x14ac:dyDescent="0.2">
      <c r="A46" s="82">
        <f t="shared" si="1"/>
        <v>0</v>
      </c>
      <c r="B46" s="83"/>
      <c r="C46" s="84"/>
      <c r="D46" s="29" t="e">
        <f t="shared" si="2"/>
        <v>#NAME?</v>
      </c>
      <c r="E46" s="62"/>
      <c r="F46" s="30" t="e">
        <f t="shared" si="3"/>
        <v>#NAME?</v>
      </c>
      <c r="G46" s="34" t="e">
        <f t="shared" si="4"/>
        <v>#NAME?</v>
      </c>
      <c r="H46" s="30" t="e">
        <f t="shared" si="5"/>
        <v>#NAME?</v>
      </c>
      <c r="I46" s="85"/>
      <c r="J46" s="86"/>
      <c r="K46" s="31"/>
      <c r="L46" s="63"/>
      <c r="M46" s="33"/>
      <c r="N46" s="33" t="e">
        <f t="shared" si="6"/>
        <v>#NAME?</v>
      </c>
      <c r="O46" s="64" t="e">
        <f t="shared" si="7"/>
        <v>#NAME?</v>
      </c>
      <c r="P46" s="94" t="e">
        <f t="shared" si="8"/>
        <v>#NAME?</v>
      </c>
      <c r="Q46" s="91" t="str">
        <f t="shared" si="9"/>
        <v>-</v>
      </c>
      <c r="R46" s="92" t="str">
        <f t="shared" si="10"/>
        <v>-</v>
      </c>
      <c r="S46" s="93" t="str">
        <f t="shared" si="11"/>
        <v>-</v>
      </c>
      <c r="T46" s="10"/>
      <c r="U46" s="10"/>
      <c r="V46" s="10"/>
      <c r="W46" s="10"/>
      <c r="X46" s="10"/>
      <c r="Y46" s="10"/>
      <c r="Z46" s="10"/>
    </row>
    <row r="47" spans="1:26" ht="12.75" customHeight="1" x14ac:dyDescent="0.2">
      <c r="A47" s="82">
        <f t="shared" si="1"/>
        <v>0</v>
      </c>
      <c r="B47" s="83"/>
      <c r="C47" s="84"/>
      <c r="D47" s="29" t="e">
        <f t="shared" si="2"/>
        <v>#NAME?</v>
      </c>
      <c r="E47" s="62"/>
      <c r="F47" s="30" t="e">
        <f t="shared" si="3"/>
        <v>#NAME?</v>
      </c>
      <c r="G47" s="34" t="e">
        <f t="shared" si="4"/>
        <v>#NAME?</v>
      </c>
      <c r="H47" s="30" t="e">
        <f t="shared" si="5"/>
        <v>#NAME?</v>
      </c>
      <c r="I47" s="85"/>
      <c r="J47" s="86"/>
      <c r="K47" s="31"/>
      <c r="L47" s="63"/>
      <c r="M47" s="33"/>
      <c r="N47" s="33" t="e">
        <f t="shared" si="6"/>
        <v>#NAME?</v>
      </c>
      <c r="O47" s="64" t="e">
        <f t="shared" si="7"/>
        <v>#NAME?</v>
      </c>
      <c r="P47" s="94" t="e">
        <f t="shared" si="8"/>
        <v>#NAME?</v>
      </c>
      <c r="Q47" s="91" t="str">
        <f t="shared" si="9"/>
        <v>-</v>
      </c>
      <c r="R47" s="92" t="str">
        <f t="shared" si="10"/>
        <v>-</v>
      </c>
      <c r="S47" s="93" t="str">
        <f t="shared" si="11"/>
        <v>-</v>
      </c>
      <c r="T47" s="10"/>
      <c r="U47" s="10"/>
      <c r="V47" s="10"/>
      <c r="W47" s="10"/>
      <c r="X47" s="10"/>
      <c r="Y47" s="10"/>
      <c r="Z47" s="10"/>
    </row>
    <row r="48" spans="1:26" ht="12.75" customHeight="1" x14ac:dyDescent="0.2">
      <c r="A48" s="82">
        <f t="shared" si="1"/>
        <v>0</v>
      </c>
      <c r="B48" s="83"/>
      <c r="C48" s="84"/>
      <c r="D48" s="29" t="e">
        <f t="shared" si="2"/>
        <v>#NAME?</v>
      </c>
      <c r="E48" s="62"/>
      <c r="F48" s="30" t="e">
        <f t="shared" si="3"/>
        <v>#NAME?</v>
      </c>
      <c r="G48" s="34" t="e">
        <f t="shared" si="4"/>
        <v>#NAME?</v>
      </c>
      <c r="H48" s="30" t="e">
        <f t="shared" si="5"/>
        <v>#NAME?</v>
      </c>
      <c r="I48" s="85"/>
      <c r="J48" s="86"/>
      <c r="K48" s="31"/>
      <c r="L48" s="63"/>
      <c r="M48" s="33"/>
      <c r="N48" s="33" t="e">
        <f t="shared" si="6"/>
        <v>#NAME?</v>
      </c>
      <c r="O48" s="64" t="e">
        <f t="shared" si="7"/>
        <v>#NAME?</v>
      </c>
      <c r="P48" s="94" t="e">
        <f t="shared" si="8"/>
        <v>#NAME?</v>
      </c>
      <c r="Q48" s="91" t="str">
        <f t="shared" si="9"/>
        <v>-</v>
      </c>
      <c r="R48" s="92" t="str">
        <f t="shared" si="10"/>
        <v>-</v>
      </c>
      <c r="S48" s="93" t="str">
        <f t="shared" si="11"/>
        <v>-</v>
      </c>
      <c r="T48" s="10"/>
      <c r="U48" s="10"/>
      <c r="V48" s="10"/>
      <c r="W48" s="10"/>
      <c r="X48" s="10"/>
      <c r="Y48" s="10"/>
      <c r="Z48" s="10"/>
    </row>
    <row r="49" spans="1:26" ht="12.75" customHeight="1" x14ac:dyDescent="0.2">
      <c r="A49" s="82">
        <f t="shared" si="1"/>
        <v>0</v>
      </c>
      <c r="B49" s="83"/>
      <c r="C49" s="84"/>
      <c r="D49" s="29" t="e">
        <f t="shared" si="2"/>
        <v>#NAME?</v>
      </c>
      <c r="E49" s="62"/>
      <c r="F49" s="30" t="e">
        <f t="shared" si="3"/>
        <v>#NAME?</v>
      </c>
      <c r="G49" s="34" t="e">
        <f t="shared" si="4"/>
        <v>#NAME?</v>
      </c>
      <c r="H49" s="30" t="e">
        <f t="shared" si="5"/>
        <v>#NAME?</v>
      </c>
      <c r="I49" s="85"/>
      <c r="J49" s="86"/>
      <c r="K49" s="31"/>
      <c r="L49" s="63"/>
      <c r="M49" s="33"/>
      <c r="N49" s="33" t="e">
        <f t="shared" si="6"/>
        <v>#NAME?</v>
      </c>
      <c r="O49" s="64" t="e">
        <f t="shared" si="7"/>
        <v>#NAME?</v>
      </c>
      <c r="P49" s="94" t="e">
        <f t="shared" si="8"/>
        <v>#NAME?</v>
      </c>
      <c r="Q49" s="91" t="str">
        <f t="shared" si="9"/>
        <v>-</v>
      </c>
      <c r="R49" s="92" t="str">
        <f t="shared" si="10"/>
        <v>-</v>
      </c>
      <c r="S49" s="93" t="str">
        <f t="shared" si="11"/>
        <v>-</v>
      </c>
      <c r="T49" s="10"/>
      <c r="U49" s="10"/>
      <c r="V49" s="10"/>
      <c r="W49" s="10"/>
      <c r="X49" s="10"/>
      <c r="Y49" s="10"/>
      <c r="Z49" s="10"/>
    </row>
    <row r="50" spans="1:26" ht="12.75" customHeight="1" x14ac:dyDescent="0.2">
      <c r="A50" s="82">
        <f t="shared" si="1"/>
        <v>0</v>
      </c>
      <c r="B50" s="83"/>
      <c r="C50" s="84"/>
      <c r="D50" s="29" t="e">
        <f t="shared" si="2"/>
        <v>#NAME?</v>
      </c>
      <c r="E50" s="62"/>
      <c r="F50" s="30" t="e">
        <f t="shared" si="3"/>
        <v>#NAME?</v>
      </c>
      <c r="G50" s="34" t="e">
        <f t="shared" si="4"/>
        <v>#NAME?</v>
      </c>
      <c r="H50" s="30" t="e">
        <f t="shared" si="5"/>
        <v>#NAME?</v>
      </c>
      <c r="I50" s="85"/>
      <c r="J50" s="86"/>
      <c r="K50" s="31"/>
      <c r="L50" s="63"/>
      <c r="M50" s="33"/>
      <c r="N50" s="33" t="e">
        <f t="shared" si="6"/>
        <v>#NAME?</v>
      </c>
      <c r="O50" s="64" t="e">
        <f t="shared" si="7"/>
        <v>#NAME?</v>
      </c>
      <c r="P50" s="94" t="e">
        <f t="shared" si="8"/>
        <v>#NAME?</v>
      </c>
      <c r="Q50" s="91" t="str">
        <f t="shared" si="9"/>
        <v>-</v>
      </c>
      <c r="R50" s="92" t="str">
        <f t="shared" si="10"/>
        <v>-</v>
      </c>
      <c r="S50" s="93" t="str">
        <f t="shared" si="11"/>
        <v>-</v>
      </c>
      <c r="T50" s="10"/>
      <c r="U50" s="10"/>
      <c r="V50" s="10"/>
      <c r="W50" s="10"/>
      <c r="X50" s="10"/>
      <c r="Y50" s="10"/>
      <c r="Z50" s="10"/>
    </row>
    <row r="51" spans="1:26" ht="12.75" customHeight="1" x14ac:dyDescent="0.2">
      <c r="A51" s="82">
        <f t="shared" si="1"/>
        <v>0</v>
      </c>
      <c r="B51" s="83"/>
      <c r="C51" s="84"/>
      <c r="D51" s="29" t="e">
        <f t="shared" si="2"/>
        <v>#NAME?</v>
      </c>
      <c r="E51" s="62"/>
      <c r="F51" s="30" t="e">
        <f t="shared" si="3"/>
        <v>#NAME?</v>
      </c>
      <c r="G51" s="34" t="e">
        <f t="shared" si="4"/>
        <v>#NAME?</v>
      </c>
      <c r="H51" s="30" t="e">
        <f t="shared" si="5"/>
        <v>#NAME?</v>
      </c>
      <c r="I51" s="85"/>
      <c r="J51" s="86"/>
      <c r="K51" s="31"/>
      <c r="L51" s="63"/>
      <c r="M51" s="33"/>
      <c r="N51" s="33" t="e">
        <f t="shared" si="6"/>
        <v>#NAME?</v>
      </c>
      <c r="O51" s="64" t="e">
        <f t="shared" si="7"/>
        <v>#NAME?</v>
      </c>
      <c r="P51" s="94" t="e">
        <f t="shared" si="8"/>
        <v>#NAME?</v>
      </c>
      <c r="Q51" s="91" t="str">
        <f t="shared" si="9"/>
        <v>-</v>
      </c>
      <c r="R51" s="92" t="str">
        <f t="shared" si="10"/>
        <v>-</v>
      </c>
      <c r="S51" s="93" t="str">
        <f t="shared" si="11"/>
        <v>-</v>
      </c>
      <c r="T51" s="10"/>
      <c r="U51" s="10"/>
      <c r="V51" s="10"/>
      <c r="W51" s="10"/>
      <c r="X51" s="10"/>
      <c r="Y51" s="10"/>
      <c r="Z51" s="10"/>
    </row>
    <row r="52" spans="1:26" ht="12.75" customHeight="1" x14ac:dyDescent="0.2">
      <c r="A52" s="82">
        <f t="shared" si="1"/>
        <v>0</v>
      </c>
      <c r="B52" s="83"/>
      <c r="C52" s="84"/>
      <c r="D52" s="29" t="e">
        <f t="shared" si="2"/>
        <v>#NAME?</v>
      </c>
      <c r="E52" s="62"/>
      <c r="F52" s="30" t="e">
        <f t="shared" si="3"/>
        <v>#NAME?</v>
      </c>
      <c r="G52" s="34" t="e">
        <f t="shared" si="4"/>
        <v>#NAME?</v>
      </c>
      <c r="H52" s="30" t="e">
        <f t="shared" si="5"/>
        <v>#NAME?</v>
      </c>
      <c r="I52" s="85"/>
      <c r="J52" s="86"/>
      <c r="K52" s="31"/>
      <c r="L52" s="63"/>
      <c r="M52" s="33"/>
      <c r="N52" s="33" t="e">
        <f t="shared" si="6"/>
        <v>#NAME?</v>
      </c>
      <c r="O52" s="64" t="e">
        <f t="shared" si="7"/>
        <v>#NAME?</v>
      </c>
      <c r="P52" s="94" t="e">
        <f t="shared" si="8"/>
        <v>#NAME?</v>
      </c>
      <c r="Q52" s="91" t="str">
        <f t="shared" si="9"/>
        <v>-</v>
      </c>
      <c r="R52" s="92" t="str">
        <f t="shared" si="10"/>
        <v>-</v>
      </c>
      <c r="S52" s="93" t="str">
        <f t="shared" si="11"/>
        <v>-</v>
      </c>
      <c r="T52" s="10"/>
      <c r="U52" s="10"/>
      <c r="V52" s="10"/>
      <c r="W52" s="10"/>
      <c r="X52" s="10"/>
      <c r="Y52" s="10"/>
      <c r="Z52" s="10"/>
    </row>
    <row r="53" spans="1:26" ht="12.75" customHeight="1" x14ac:dyDescent="0.2">
      <c r="A53" s="82">
        <f t="shared" si="1"/>
        <v>0</v>
      </c>
      <c r="B53" s="83"/>
      <c r="C53" s="84"/>
      <c r="D53" s="29" t="e">
        <f t="shared" si="2"/>
        <v>#NAME?</v>
      </c>
      <c r="E53" s="62"/>
      <c r="F53" s="30" t="e">
        <f t="shared" si="3"/>
        <v>#NAME?</v>
      </c>
      <c r="G53" s="34" t="e">
        <f t="shared" si="4"/>
        <v>#NAME?</v>
      </c>
      <c r="H53" s="30" t="e">
        <f t="shared" si="5"/>
        <v>#NAME?</v>
      </c>
      <c r="I53" s="85"/>
      <c r="J53" s="86"/>
      <c r="K53" s="31"/>
      <c r="L53" s="63"/>
      <c r="M53" s="33"/>
      <c r="N53" s="33" t="e">
        <f t="shared" si="6"/>
        <v>#NAME?</v>
      </c>
      <c r="O53" s="64" t="e">
        <f t="shared" si="7"/>
        <v>#NAME?</v>
      </c>
      <c r="P53" s="94" t="e">
        <f t="shared" si="8"/>
        <v>#NAME?</v>
      </c>
      <c r="Q53" s="91" t="str">
        <f t="shared" si="9"/>
        <v>-</v>
      </c>
      <c r="R53" s="92" t="str">
        <f t="shared" si="10"/>
        <v>-</v>
      </c>
      <c r="S53" s="93" t="str">
        <f t="shared" si="11"/>
        <v>-</v>
      </c>
      <c r="T53" s="10"/>
      <c r="U53" s="10"/>
      <c r="V53" s="10"/>
      <c r="W53" s="10"/>
      <c r="X53" s="10"/>
      <c r="Y53" s="10"/>
      <c r="Z53" s="10"/>
    </row>
    <row r="54" spans="1:26" ht="12.75" customHeight="1" x14ac:dyDescent="0.2">
      <c r="A54" s="82">
        <f t="shared" si="1"/>
        <v>0</v>
      </c>
      <c r="B54" s="83"/>
      <c r="C54" s="84"/>
      <c r="D54" s="29" t="e">
        <f t="shared" si="2"/>
        <v>#NAME?</v>
      </c>
      <c r="E54" s="62"/>
      <c r="F54" s="30" t="e">
        <f t="shared" si="3"/>
        <v>#NAME?</v>
      </c>
      <c r="G54" s="34" t="e">
        <f t="shared" si="4"/>
        <v>#NAME?</v>
      </c>
      <c r="H54" s="30" t="e">
        <f t="shared" si="5"/>
        <v>#NAME?</v>
      </c>
      <c r="I54" s="85"/>
      <c r="J54" s="86"/>
      <c r="K54" s="31"/>
      <c r="L54" s="63"/>
      <c r="M54" s="33"/>
      <c r="N54" s="33" t="e">
        <f t="shared" si="6"/>
        <v>#NAME?</v>
      </c>
      <c r="O54" s="64" t="e">
        <f t="shared" si="7"/>
        <v>#NAME?</v>
      </c>
      <c r="P54" s="94" t="e">
        <f t="shared" si="8"/>
        <v>#NAME?</v>
      </c>
      <c r="Q54" s="91" t="str">
        <f t="shared" si="9"/>
        <v>-</v>
      </c>
      <c r="R54" s="92" t="str">
        <f t="shared" si="10"/>
        <v>-</v>
      </c>
      <c r="S54" s="93" t="str">
        <f t="shared" si="11"/>
        <v>-</v>
      </c>
      <c r="T54" s="10"/>
      <c r="U54" s="10"/>
      <c r="V54" s="10"/>
      <c r="W54" s="10"/>
      <c r="X54" s="10"/>
      <c r="Y54" s="10"/>
      <c r="Z54" s="10"/>
    </row>
    <row r="55" spans="1:26" ht="12.75" customHeight="1" x14ac:dyDescent="0.2">
      <c r="A55" s="82">
        <f t="shared" si="1"/>
        <v>0</v>
      </c>
      <c r="B55" s="83"/>
      <c r="C55" s="84"/>
      <c r="D55" s="29" t="e">
        <f t="shared" si="2"/>
        <v>#NAME?</v>
      </c>
      <c r="E55" s="62"/>
      <c r="F55" s="30" t="e">
        <f t="shared" si="3"/>
        <v>#NAME?</v>
      </c>
      <c r="G55" s="34" t="e">
        <f t="shared" si="4"/>
        <v>#NAME?</v>
      </c>
      <c r="H55" s="30" t="e">
        <f t="shared" si="5"/>
        <v>#NAME?</v>
      </c>
      <c r="I55" s="85"/>
      <c r="J55" s="86"/>
      <c r="K55" s="31"/>
      <c r="L55" s="63"/>
      <c r="M55" s="33"/>
      <c r="N55" s="33" t="e">
        <f t="shared" si="6"/>
        <v>#NAME?</v>
      </c>
      <c r="O55" s="64" t="e">
        <f t="shared" si="7"/>
        <v>#NAME?</v>
      </c>
      <c r="P55" s="94" t="e">
        <f t="shared" si="8"/>
        <v>#NAME?</v>
      </c>
      <c r="Q55" s="91" t="str">
        <f t="shared" si="9"/>
        <v>-</v>
      </c>
      <c r="R55" s="92" t="str">
        <f t="shared" si="10"/>
        <v>-</v>
      </c>
      <c r="S55" s="93" t="str">
        <f t="shared" si="11"/>
        <v>-</v>
      </c>
      <c r="T55" s="10"/>
      <c r="U55" s="10"/>
      <c r="V55" s="10"/>
      <c r="W55" s="10"/>
      <c r="X55" s="10"/>
      <c r="Y55" s="10"/>
      <c r="Z55" s="10"/>
    </row>
    <row r="56" spans="1:26" ht="12.75" customHeight="1" x14ac:dyDescent="0.2">
      <c r="A56" s="82">
        <f t="shared" si="1"/>
        <v>0</v>
      </c>
      <c r="B56" s="83"/>
      <c r="C56" s="84"/>
      <c r="D56" s="29" t="e">
        <f t="shared" si="2"/>
        <v>#NAME?</v>
      </c>
      <c r="E56" s="62"/>
      <c r="F56" s="30" t="e">
        <f t="shared" si="3"/>
        <v>#NAME?</v>
      </c>
      <c r="G56" s="34" t="e">
        <f t="shared" si="4"/>
        <v>#NAME?</v>
      </c>
      <c r="H56" s="30" t="e">
        <f t="shared" si="5"/>
        <v>#NAME?</v>
      </c>
      <c r="I56" s="85"/>
      <c r="J56" s="86"/>
      <c r="K56" s="31"/>
      <c r="L56" s="63"/>
      <c r="M56" s="33"/>
      <c r="N56" s="33" t="e">
        <f t="shared" si="6"/>
        <v>#NAME?</v>
      </c>
      <c r="O56" s="64" t="e">
        <f t="shared" si="7"/>
        <v>#NAME?</v>
      </c>
      <c r="P56" s="94" t="e">
        <f t="shared" si="8"/>
        <v>#NAME?</v>
      </c>
      <c r="Q56" s="91" t="str">
        <f t="shared" si="9"/>
        <v>-</v>
      </c>
      <c r="R56" s="92" t="str">
        <f t="shared" si="10"/>
        <v>-</v>
      </c>
      <c r="S56" s="93" t="str">
        <f t="shared" si="11"/>
        <v>-</v>
      </c>
      <c r="T56" s="10"/>
      <c r="U56" s="10"/>
      <c r="V56" s="10"/>
      <c r="W56" s="10"/>
      <c r="X56" s="10"/>
      <c r="Y56" s="10"/>
      <c r="Z56" s="10"/>
    </row>
    <row r="57" spans="1:26" ht="12.75" customHeight="1" x14ac:dyDescent="0.2">
      <c r="A57" s="82">
        <f t="shared" si="1"/>
        <v>0</v>
      </c>
      <c r="B57" s="83"/>
      <c r="C57" s="84"/>
      <c r="D57" s="29" t="e">
        <f t="shared" si="2"/>
        <v>#NAME?</v>
      </c>
      <c r="E57" s="62"/>
      <c r="F57" s="30" t="e">
        <f t="shared" si="3"/>
        <v>#NAME?</v>
      </c>
      <c r="G57" s="34" t="e">
        <f t="shared" si="4"/>
        <v>#NAME?</v>
      </c>
      <c r="H57" s="30" t="e">
        <f t="shared" si="5"/>
        <v>#NAME?</v>
      </c>
      <c r="I57" s="85"/>
      <c r="J57" s="86"/>
      <c r="K57" s="31"/>
      <c r="L57" s="63"/>
      <c r="M57" s="33"/>
      <c r="N57" s="33" t="e">
        <f t="shared" si="6"/>
        <v>#NAME?</v>
      </c>
      <c r="O57" s="64" t="e">
        <f t="shared" si="7"/>
        <v>#NAME?</v>
      </c>
      <c r="P57" s="94" t="e">
        <f t="shared" si="8"/>
        <v>#NAME?</v>
      </c>
      <c r="Q57" s="91" t="str">
        <f t="shared" si="9"/>
        <v>-</v>
      </c>
      <c r="R57" s="92" t="str">
        <f t="shared" si="10"/>
        <v>-</v>
      </c>
      <c r="S57" s="93" t="str">
        <f t="shared" si="11"/>
        <v>-</v>
      </c>
      <c r="T57" s="10"/>
      <c r="U57" s="10"/>
      <c r="V57" s="10"/>
      <c r="W57" s="10"/>
      <c r="X57" s="10"/>
      <c r="Y57" s="10"/>
      <c r="Z57" s="10"/>
    </row>
    <row r="58" spans="1:26" ht="12.75" customHeight="1" x14ac:dyDescent="0.2">
      <c r="A58" s="82">
        <f t="shared" si="1"/>
        <v>0</v>
      </c>
      <c r="B58" s="83"/>
      <c r="C58" s="84"/>
      <c r="D58" s="29" t="e">
        <f t="shared" si="2"/>
        <v>#NAME?</v>
      </c>
      <c r="E58" s="62"/>
      <c r="F58" s="30" t="e">
        <f t="shared" si="3"/>
        <v>#NAME?</v>
      </c>
      <c r="G58" s="34" t="e">
        <f t="shared" si="4"/>
        <v>#NAME?</v>
      </c>
      <c r="H58" s="30" t="e">
        <f t="shared" si="5"/>
        <v>#NAME?</v>
      </c>
      <c r="I58" s="85"/>
      <c r="J58" s="86"/>
      <c r="K58" s="31"/>
      <c r="L58" s="63"/>
      <c r="M58" s="33"/>
      <c r="N58" s="33" t="e">
        <f t="shared" si="6"/>
        <v>#NAME?</v>
      </c>
      <c r="O58" s="64" t="e">
        <f t="shared" si="7"/>
        <v>#NAME?</v>
      </c>
      <c r="P58" s="94" t="e">
        <f t="shared" si="8"/>
        <v>#NAME?</v>
      </c>
      <c r="Q58" s="91" t="str">
        <f t="shared" si="9"/>
        <v>-</v>
      </c>
      <c r="R58" s="92" t="str">
        <f t="shared" si="10"/>
        <v>-</v>
      </c>
      <c r="S58" s="93" t="str">
        <f t="shared" si="11"/>
        <v>-</v>
      </c>
      <c r="T58" s="10"/>
      <c r="U58" s="10"/>
      <c r="V58" s="10"/>
      <c r="W58" s="10"/>
      <c r="X58" s="10"/>
      <c r="Y58" s="10"/>
      <c r="Z58" s="10"/>
    </row>
    <row r="59" spans="1:26" ht="12.75" customHeight="1" x14ac:dyDescent="0.2">
      <c r="A59" s="82">
        <f t="shared" si="1"/>
        <v>0</v>
      </c>
      <c r="B59" s="83"/>
      <c r="C59" s="84"/>
      <c r="D59" s="29" t="e">
        <f t="shared" si="2"/>
        <v>#NAME?</v>
      </c>
      <c r="E59" s="62"/>
      <c r="F59" s="30" t="e">
        <f t="shared" si="3"/>
        <v>#NAME?</v>
      </c>
      <c r="G59" s="34" t="e">
        <f t="shared" si="4"/>
        <v>#NAME?</v>
      </c>
      <c r="H59" s="30" t="e">
        <f t="shared" si="5"/>
        <v>#NAME?</v>
      </c>
      <c r="I59" s="85"/>
      <c r="J59" s="86"/>
      <c r="K59" s="31"/>
      <c r="L59" s="63"/>
      <c r="M59" s="33"/>
      <c r="N59" s="33" t="e">
        <f t="shared" si="6"/>
        <v>#NAME?</v>
      </c>
      <c r="O59" s="64" t="e">
        <f t="shared" si="7"/>
        <v>#NAME?</v>
      </c>
      <c r="P59" s="94" t="e">
        <f t="shared" si="8"/>
        <v>#NAME?</v>
      </c>
      <c r="Q59" s="91" t="str">
        <f t="shared" si="9"/>
        <v>-</v>
      </c>
      <c r="R59" s="92" t="str">
        <f t="shared" si="10"/>
        <v>-</v>
      </c>
      <c r="S59" s="93" t="str">
        <f t="shared" si="11"/>
        <v>-</v>
      </c>
      <c r="T59" s="10"/>
      <c r="U59" s="10"/>
      <c r="V59" s="10"/>
      <c r="W59" s="10"/>
      <c r="X59" s="10"/>
      <c r="Y59" s="10"/>
      <c r="Z59" s="10"/>
    </row>
    <row r="60" spans="1:26" ht="12.75" customHeight="1" x14ac:dyDescent="0.2">
      <c r="A60" s="82">
        <f t="shared" si="1"/>
        <v>0</v>
      </c>
      <c r="B60" s="83"/>
      <c r="C60" s="84"/>
      <c r="D60" s="29" t="e">
        <f t="shared" si="2"/>
        <v>#NAME?</v>
      </c>
      <c r="E60" s="62"/>
      <c r="F60" s="30" t="e">
        <f t="shared" si="3"/>
        <v>#NAME?</v>
      </c>
      <c r="G60" s="34" t="e">
        <f t="shared" si="4"/>
        <v>#NAME?</v>
      </c>
      <c r="H60" s="30" t="e">
        <f t="shared" si="5"/>
        <v>#NAME?</v>
      </c>
      <c r="I60" s="85"/>
      <c r="J60" s="86"/>
      <c r="K60" s="31"/>
      <c r="L60" s="63"/>
      <c r="M60" s="33"/>
      <c r="N60" s="33" t="e">
        <f t="shared" si="6"/>
        <v>#NAME?</v>
      </c>
      <c r="O60" s="64" t="e">
        <f t="shared" si="7"/>
        <v>#NAME?</v>
      </c>
      <c r="P60" s="94" t="e">
        <f t="shared" si="8"/>
        <v>#NAME?</v>
      </c>
      <c r="Q60" s="91" t="str">
        <f t="shared" si="9"/>
        <v>-</v>
      </c>
      <c r="R60" s="92" t="str">
        <f t="shared" si="10"/>
        <v>-</v>
      </c>
      <c r="S60" s="93" t="str">
        <f t="shared" si="11"/>
        <v>-</v>
      </c>
      <c r="T60" s="10"/>
      <c r="U60" s="10"/>
      <c r="V60" s="10"/>
      <c r="W60" s="10"/>
      <c r="X60" s="10"/>
      <c r="Y60" s="10"/>
      <c r="Z60" s="10"/>
    </row>
    <row r="61" spans="1:26" ht="12.75" customHeight="1" x14ac:dyDescent="0.2">
      <c r="A61" s="82">
        <f t="shared" si="1"/>
        <v>0</v>
      </c>
      <c r="B61" s="83"/>
      <c r="C61" s="84"/>
      <c r="D61" s="29" t="e">
        <f t="shared" si="2"/>
        <v>#NAME?</v>
      </c>
      <c r="E61" s="62"/>
      <c r="F61" s="30" t="e">
        <f t="shared" si="3"/>
        <v>#NAME?</v>
      </c>
      <c r="G61" s="34" t="e">
        <f t="shared" si="4"/>
        <v>#NAME?</v>
      </c>
      <c r="H61" s="30" t="e">
        <f t="shared" si="5"/>
        <v>#NAME?</v>
      </c>
      <c r="I61" s="85"/>
      <c r="J61" s="86"/>
      <c r="K61" s="31"/>
      <c r="L61" s="63"/>
      <c r="M61" s="33"/>
      <c r="N61" s="33" t="e">
        <f t="shared" si="6"/>
        <v>#NAME?</v>
      </c>
      <c r="O61" s="64" t="e">
        <f t="shared" si="7"/>
        <v>#NAME?</v>
      </c>
      <c r="P61" s="94" t="e">
        <f t="shared" si="8"/>
        <v>#NAME?</v>
      </c>
      <c r="Q61" s="91" t="str">
        <f t="shared" si="9"/>
        <v>-</v>
      </c>
      <c r="R61" s="92" t="str">
        <f t="shared" si="10"/>
        <v>-</v>
      </c>
      <c r="S61" s="93" t="str">
        <f t="shared" si="11"/>
        <v>-</v>
      </c>
      <c r="T61" s="10"/>
      <c r="U61" s="10"/>
      <c r="V61" s="10"/>
      <c r="W61" s="10"/>
      <c r="X61" s="10"/>
      <c r="Y61" s="10"/>
      <c r="Z61" s="10"/>
    </row>
    <row r="62" spans="1:26" ht="12.75" customHeight="1" x14ac:dyDescent="0.2">
      <c r="A62" s="82">
        <f t="shared" si="1"/>
        <v>0</v>
      </c>
      <c r="B62" s="83"/>
      <c r="C62" s="84"/>
      <c r="D62" s="29" t="e">
        <f t="shared" si="2"/>
        <v>#NAME?</v>
      </c>
      <c r="E62" s="62"/>
      <c r="F62" s="30" t="e">
        <f t="shared" si="3"/>
        <v>#NAME?</v>
      </c>
      <c r="G62" s="34" t="e">
        <f t="shared" si="4"/>
        <v>#NAME?</v>
      </c>
      <c r="H62" s="30" t="e">
        <f t="shared" si="5"/>
        <v>#NAME?</v>
      </c>
      <c r="I62" s="85"/>
      <c r="J62" s="86"/>
      <c r="K62" s="31"/>
      <c r="L62" s="63"/>
      <c r="M62" s="33"/>
      <c r="N62" s="33" t="e">
        <f t="shared" si="6"/>
        <v>#NAME?</v>
      </c>
      <c r="O62" s="64" t="e">
        <f t="shared" si="7"/>
        <v>#NAME?</v>
      </c>
      <c r="P62" s="94" t="e">
        <f t="shared" si="8"/>
        <v>#NAME?</v>
      </c>
      <c r="Q62" s="91" t="str">
        <f t="shared" si="9"/>
        <v>-</v>
      </c>
      <c r="R62" s="92" t="str">
        <f t="shared" si="10"/>
        <v>-</v>
      </c>
      <c r="S62" s="93" t="str">
        <f t="shared" si="11"/>
        <v>-</v>
      </c>
      <c r="T62" s="10"/>
      <c r="U62" s="10"/>
      <c r="V62" s="10"/>
      <c r="W62" s="10"/>
      <c r="X62" s="10"/>
      <c r="Y62" s="10"/>
      <c r="Z62" s="10"/>
    </row>
    <row r="63" spans="1:26" ht="12.75" customHeight="1" x14ac:dyDescent="0.2">
      <c r="A63" s="82">
        <f t="shared" si="1"/>
        <v>0</v>
      </c>
      <c r="B63" s="83"/>
      <c r="C63" s="84"/>
      <c r="D63" s="29" t="e">
        <f t="shared" si="2"/>
        <v>#NAME?</v>
      </c>
      <c r="E63" s="62"/>
      <c r="F63" s="30" t="e">
        <f t="shared" si="3"/>
        <v>#NAME?</v>
      </c>
      <c r="G63" s="34" t="e">
        <f t="shared" si="4"/>
        <v>#NAME?</v>
      </c>
      <c r="H63" s="30" t="e">
        <f t="shared" si="5"/>
        <v>#NAME?</v>
      </c>
      <c r="I63" s="85"/>
      <c r="J63" s="86"/>
      <c r="K63" s="31"/>
      <c r="L63" s="63"/>
      <c r="M63" s="33"/>
      <c r="N63" s="33" t="e">
        <f t="shared" si="6"/>
        <v>#NAME?</v>
      </c>
      <c r="O63" s="64" t="e">
        <f t="shared" si="7"/>
        <v>#NAME?</v>
      </c>
      <c r="P63" s="94" t="e">
        <f t="shared" si="8"/>
        <v>#NAME?</v>
      </c>
      <c r="Q63" s="91" t="str">
        <f t="shared" si="9"/>
        <v>-</v>
      </c>
      <c r="R63" s="92" t="str">
        <f t="shared" si="10"/>
        <v>-</v>
      </c>
      <c r="S63" s="93" t="str">
        <f t="shared" si="11"/>
        <v>-</v>
      </c>
      <c r="T63" s="10"/>
      <c r="U63" s="10"/>
      <c r="V63" s="10"/>
      <c r="W63" s="10"/>
      <c r="X63" s="10"/>
      <c r="Y63" s="10"/>
      <c r="Z63" s="10"/>
    </row>
    <row r="64" spans="1:26" ht="12.75" customHeight="1" x14ac:dyDescent="0.2">
      <c r="A64" s="82">
        <f t="shared" si="1"/>
        <v>0</v>
      </c>
      <c r="B64" s="83"/>
      <c r="C64" s="84"/>
      <c r="D64" s="29" t="e">
        <f t="shared" si="2"/>
        <v>#NAME?</v>
      </c>
      <c r="E64" s="62"/>
      <c r="F64" s="30" t="e">
        <f t="shared" si="3"/>
        <v>#NAME?</v>
      </c>
      <c r="G64" s="34" t="e">
        <f t="shared" si="4"/>
        <v>#NAME?</v>
      </c>
      <c r="H64" s="30" t="e">
        <f t="shared" si="5"/>
        <v>#NAME?</v>
      </c>
      <c r="I64" s="85"/>
      <c r="J64" s="86"/>
      <c r="K64" s="31"/>
      <c r="L64" s="63"/>
      <c r="M64" s="33"/>
      <c r="N64" s="33" t="e">
        <f t="shared" si="6"/>
        <v>#NAME?</v>
      </c>
      <c r="O64" s="64" t="e">
        <f t="shared" si="7"/>
        <v>#NAME?</v>
      </c>
      <c r="P64" s="94" t="e">
        <f t="shared" si="8"/>
        <v>#NAME?</v>
      </c>
      <c r="Q64" s="91" t="str">
        <f t="shared" si="9"/>
        <v>-</v>
      </c>
      <c r="R64" s="92" t="str">
        <f t="shared" si="10"/>
        <v>-</v>
      </c>
      <c r="S64" s="93" t="str">
        <f t="shared" si="11"/>
        <v>-</v>
      </c>
      <c r="T64" s="10"/>
      <c r="U64" s="10"/>
      <c r="V64" s="10"/>
      <c r="W64" s="10"/>
      <c r="X64" s="10"/>
      <c r="Y64" s="10"/>
      <c r="Z64" s="10"/>
    </row>
    <row r="65" spans="1:26" ht="12.75" customHeight="1" x14ac:dyDescent="0.2">
      <c r="A65" s="82">
        <f t="shared" si="1"/>
        <v>0</v>
      </c>
      <c r="B65" s="83"/>
      <c r="C65" s="84"/>
      <c r="D65" s="29" t="e">
        <f t="shared" si="2"/>
        <v>#NAME?</v>
      </c>
      <c r="E65" s="62"/>
      <c r="F65" s="30" t="e">
        <f t="shared" si="3"/>
        <v>#NAME?</v>
      </c>
      <c r="G65" s="34" t="e">
        <f t="shared" si="4"/>
        <v>#NAME?</v>
      </c>
      <c r="H65" s="30" t="e">
        <f t="shared" si="5"/>
        <v>#NAME?</v>
      </c>
      <c r="I65" s="85"/>
      <c r="J65" s="86"/>
      <c r="K65" s="31"/>
      <c r="L65" s="63"/>
      <c r="M65" s="33"/>
      <c r="N65" s="33" t="e">
        <f t="shared" si="6"/>
        <v>#NAME?</v>
      </c>
      <c r="O65" s="64" t="e">
        <f t="shared" si="7"/>
        <v>#NAME?</v>
      </c>
      <c r="P65" s="94" t="e">
        <f t="shared" si="8"/>
        <v>#NAME?</v>
      </c>
      <c r="Q65" s="91" t="str">
        <f t="shared" si="9"/>
        <v>-</v>
      </c>
      <c r="R65" s="92" t="str">
        <f t="shared" si="10"/>
        <v>-</v>
      </c>
      <c r="S65" s="93" t="str">
        <f t="shared" si="11"/>
        <v>-</v>
      </c>
      <c r="T65" s="10"/>
      <c r="U65" s="10"/>
      <c r="V65" s="10"/>
      <c r="W65" s="10"/>
      <c r="X65" s="10"/>
      <c r="Y65" s="10"/>
      <c r="Z65" s="10"/>
    </row>
    <row r="66" spans="1:26" ht="12.75" customHeight="1" x14ac:dyDescent="0.2">
      <c r="A66" s="82">
        <f t="shared" si="1"/>
        <v>0</v>
      </c>
      <c r="B66" s="83"/>
      <c r="C66" s="84"/>
      <c r="D66" s="29" t="e">
        <f t="shared" si="2"/>
        <v>#NAME?</v>
      </c>
      <c r="E66" s="62"/>
      <c r="F66" s="30" t="e">
        <f t="shared" si="3"/>
        <v>#NAME?</v>
      </c>
      <c r="G66" s="34" t="e">
        <f t="shared" si="4"/>
        <v>#NAME?</v>
      </c>
      <c r="H66" s="30" t="e">
        <f t="shared" si="5"/>
        <v>#NAME?</v>
      </c>
      <c r="I66" s="85"/>
      <c r="J66" s="86"/>
      <c r="K66" s="31"/>
      <c r="L66" s="63"/>
      <c r="M66" s="33"/>
      <c r="N66" s="33" t="e">
        <f t="shared" si="6"/>
        <v>#NAME?</v>
      </c>
      <c r="O66" s="64" t="e">
        <f t="shared" si="7"/>
        <v>#NAME?</v>
      </c>
      <c r="P66" s="94" t="e">
        <f t="shared" si="8"/>
        <v>#NAME?</v>
      </c>
      <c r="Q66" s="91" t="str">
        <f t="shared" si="9"/>
        <v>-</v>
      </c>
      <c r="R66" s="92" t="str">
        <f t="shared" si="10"/>
        <v>-</v>
      </c>
      <c r="S66" s="93" t="str">
        <f t="shared" si="11"/>
        <v>-</v>
      </c>
      <c r="T66" s="10"/>
      <c r="U66" s="10"/>
      <c r="V66" s="10"/>
      <c r="W66" s="10"/>
      <c r="X66" s="10"/>
      <c r="Y66" s="10"/>
      <c r="Z66" s="10"/>
    </row>
    <row r="67" spans="1:26" ht="12.75" customHeight="1" x14ac:dyDescent="0.2">
      <c r="A67" s="82">
        <f t="shared" si="1"/>
        <v>0</v>
      </c>
      <c r="B67" s="83"/>
      <c r="C67" s="84"/>
      <c r="D67" s="29" t="e">
        <f t="shared" si="2"/>
        <v>#NAME?</v>
      </c>
      <c r="E67" s="62"/>
      <c r="F67" s="30" t="e">
        <f t="shared" si="3"/>
        <v>#NAME?</v>
      </c>
      <c r="G67" s="34" t="e">
        <f t="shared" si="4"/>
        <v>#NAME?</v>
      </c>
      <c r="H67" s="30" t="e">
        <f t="shared" si="5"/>
        <v>#NAME?</v>
      </c>
      <c r="I67" s="85"/>
      <c r="J67" s="86"/>
      <c r="K67" s="31"/>
      <c r="L67" s="63"/>
      <c r="M67" s="33"/>
      <c r="N67" s="33" t="e">
        <f t="shared" si="6"/>
        <v>#NAME?</v>
      </c>
      <c r="O67" s="64" t="e">
        <f t="shared" si="7"/>
        <v>#NAME?</v>
      </c>
      <c r="P67" s="94" t="e">
        <f t="shared" si="8"/>
        <v>#NAME?</v>
      </c>
      <c r="Q67" s="91" t="str">
        <f t="shared" si="9"/>
        <v>-</v>
      </c>
      <c r="R67" s="92" t="str">
        <f t="shared" si="10"/>
        <v>-</v>
      </c>
      <c r="S67" s="93" t="str">
        <f t="shared" si="11"/>
        <v>-</v>
      </c>
      <c r="T67" s="10"/>
      <c r="U67" s="10"/>
      <c r="V67" s="10"/>
      <c r="W67" s="10"/>
      <c r="X67" s="10"/>
      <c r="Y67" s="10"/>
      <c r="Z67" s="10"/>
    </row>
    <row r="68" spans="1:26" ht="12.75" customHeight="1" x14ac:dyDescent="0.2">
      <c r="A68" s="82">
        <f t="shared" si="1"/>
        <v>0</v>
      </c>
      <c r="B68" s="83"/>
      <c r="C68" s="84"/>
      <c r="D68" s="29" t="e">
        <f t="shared" si="2"/>
        <v>#NAME?</v>
      </c>
      <c r="E68" s="62"/>
      <c r="F68" s="30" t="e">
        <f t="shared" si="3"/>
        <v>#NAME?</v>
      </c>
      <c r="G68" s="34" t="e">
        <f t="shared" si="4"/>
        <v>#NAME?</v>
      </c>
      <c r="H68" s="30" t="e">
        <f t="shared" si="5"/>
        <v>#NAME?</v>
      </c>
      <c r="I68" s="85"/>
      <c r="J68" s="86"/>
      <c r="K68" s="31"/>
      <c r="L68" s="63"/>
      <c r="M68" s="33"/>
      <c r="N68" s="33" t="e">
        <f t="shared" si="6"/>
        <v>#NAME?</v>
      </c>
      <c r="O68" s="64" t="e">
        <f t="shared" si="7"/>
        <v>#NAME?</v>
      </c>
      <c r="P68" s="94" t="e">
        <f t="shared" si="8"/>
        <v>#NAME?</v>
      </c>
      <c r="Q68" s="91" t="str">
        <f t="shared" si="9"/>
        <v>-</v>
      </c>
      <c r="R68" s="92" t="str">
        <f t="shared" si="10"/>
        <v>-</v>
      </c>
      <c r="S68" s="93" t="str">
        <f t="shared" si="11"/>
        <v>-</v>
      </c>
      <c r="T68" s="10"/>
      <c r="U68" s="10"/>
      <c r="V68" s="10"/>
      <c r="W68" s="10"/>
      <c r="X68" s="10"/>
      <c r="Y68" s="10"/>
      <c r="Z68" s="10"/>
    </row>
    <row r="69" spans="1:26" ht="12.75" customHeight="1" x14ac:dyDescent="0.2">
      <c r="A69" s="82">
        <f t="shared" si="1"/>
        <v>0</v>
      </c>
      <c r="B69" s="83"/>
      <c r="C69" s="84"/>
      <c r="D69" s="29" t="e">
        <f t="shared" si="2"/>
        <v>#NAME?</v>
      </c>
      <c r="E69" s="62"/>
      <c r="F69" s="30" t="e">
        <f t="shared" si="3"/>
        <v>#NAME?</v>
      </c>
      <c r="G69" s="34" t="e">
        <f t="shared" si="4"/>
        <v>#NAME?</v>
      </c>
      <c r="H69" s="30" t="e">
        <f t="shared" si="5"/>
        <v>#NAME?</v>
      </c>
      <c r="I69" s="85"/>
      <c r="J69" s="86"/>
      <c r="K69" s="31"/>
      <c r="L69" s="63"/>
      <c r="M69" s="33"/>
      <c r="N69" s="33" t="e">
        <f t="shared" si="6"/>
        <v>#NAME?</v>
      </c>
      <c r="O69" s="64" t="e">
        <f t="shared" si="7"/>
        <v>#NAME?</v>
      </c>
      <c r="P69" s="94" t="e">
        <f t="shared" si="8"/>
        <v>#NAME?</v>
      </c>
      <c r="Q69" s="91" t="str">
        <f t="shared" si="9"/>
        <v>-</v>
      </c>
      <c r="R69" s="92" t="str">
        <f t="shared" si="10"/>
        <v>-</v>
      </c>
      <c r="S69" s="93" t="str">
        <f t="shared" si="11"/>
        <v>-</v>
      </c>
      <c r="T69" s="10"/>
      <c r="U69" s="10"/>
      <c r="V69" s="10"/>
      <c r="W69" s="10"/>
      <c r="X69" s="10"/>
      <c r="Y69" s="10"/>
      <c r="Z69" s="10"/>
    </row>
    <row r="70" spans="1:26" ht="12.75" customHeight="1" x14ac:dyDescent="0.2">
      <c r="A70" s="82">
        <f t="shared" si="1"/>
        <v>0</v>
      </c>
      <c r="B70" s="83"/>
      <c r="C70" s="84"/>
      <c r="D70" s="29" t="e">
        <f t="shared" si="2"/>
        <v>#NAME?</v>
      </c>
      <c r="E70" s="62"/>
      <c r="F70" s="30" t="e">
        <f t="shared" si="3"/>
        <v>#NAME?</v>
      </c>
      <c r="G70" s="34" t="e">
        <f t="shared" si="4"/>
        <v>#NAME?</v>
      </c>
      <c r="H70" s="30" t="e">
        <f t="shared" si="5"/>
        <v>#NAME?</v>
      </c>
      <c r="I70" s="85"/>
      <c r="J70" s="86"/>
      <c r="K70" s="31"/>
      <c r="L70" s="63"/>
      <c r="M70" s="33"/>
      <c r="N70" s="33" t="e">
        <f t="shared" si="6"/>
        <v>#NAME?</v>
      </c>
      <c r="O70" s="64" t="e">
        <f t="shared" si="7"/>
        <v>#NAME?</v>
      </c>
      <c r="P70" s="94" t="e">
        <f t="shared" si="8"/>
        <v>#NAME?</v>
      </c>
      <c r="Q70" s="91" t="str">
        <f t="shared" si="9"/>
        <v>-</v>
      </c>
      <c r="R70" s="92" t="str">
        <f t="shared" si="10"/>
        <v>-</v>
      </c>
      <c r="S70" s="93" t="str">
        <f t="shared" si="11"/>
        <v>-</v>
      </c>
      <c r="T70" s="10"/>
      <c r="U70" s="10"/>
      <c r="V70" s="10"/>
      <c r="W70" s="10"/>
      <c r="X70" s="10"/>
      <c r="Y70" s="10"/>
      <c r="Z70" s="10"/>
    </row>
    <row r="71" spans="1:26" ht="12.75" customHeight="1" x14ac:dyDescent="0.2">
      <c r="A71" s="82">
        <f t="shared" si="1"/>
        <v>0</v>
      </c>
      <c r="B71" s="83"/>
      <c r="C71" s="84"/>
      <c r="D71" s="29" t="e">
        <f t="shared" si="2"/>
        <v>#NAME?</v>
      </c>
      <c r="E71" s="62"/>
      <c r="F71" s="30" t="e">
        <f t="shared" si="3"/>
        <v>#NAME?</v>
      </c>
      <c r="G71" s="34" t="e">
        <f t="shared" si="4"/>
        <v>#NAME?</v>
      </c>
      <c r="H71" s="30" t="e">
        <f t="shared" si="5"/>
        <v>#NAME?</v>
      </c>
      <c r="I71" s="85"/>
      <c r="J71" s="86"/>
      <c r="K71" s="31"/>
      <c r="L71" s="63"/>
      <c r="M71" s="33"/>
      <c r="N71" s="33" t="e">
        <f t="shared" si="6"/>
        <v>#NAME?</v>
      </c>
      <c r="O71" s="64" t="e">
        <f t="shared" si="7"/>
        <v>#NAME?</v>
      </c>
      <c r="P71" s="94" t="e">
        <f t="shared" si="8"/>
        <v>#NAME?</v>
      </c>
      <c r="Q71" s="91" t="str">
        <f t="shared" si="9"/>
        <v>-</v>
      </c>
      <c r="R71" s="92" t="str">
        <f t="shared" si="10"/>
        <v>-</v>
      </c>
      <c r="S71" s="93" t="str">
        <f t="shared" si="11"/>
        <v>-</v>
      </c>
      <c r="T71" s="10"/>
      <c r="U71" s="10"/>
      <c r="V71" s="10"/>
      <c r="W71" s="10"/>
      <c r="X71" s="10"/>
      <c r="Y71" s="10"/>
      <c r="Z71" s="10"/>
    </row>
    <row r="72" spans="1:26" ht="12.75" customHeight="1" x14ac:dyDescent="0.2">
      <c r="A72" s="82">
        <f t="shared" si="1"/>
        <v>0</v>
      </c>
      <c r="B72" s="83"/>
      <c r="C72" s="84"/>
      <c r="D72" s="29" t="e">
        <f t="shared" si="2"/>
        <v>#NAME?</v>
      </c>
      <c r="E72" s="62"/>
      <c r="F72" s="30" t="e">
        <f t="shared" si="3"/>
        <v>#NAME?</v>
      </c>
      <c r="G72" s="34" t="e">
        <f t="shared" si="4"/>
        <v>#NAME?</v>
      </c>
      <c r="H72" s="30" t="e">
        <f t="shared" si="5"/>
        <v>#NAME?</v>
      </c>
      <c r="I72" s="85"/>
      <c r="J72" s="86"/>
      <c r="K72" s="31"/>
      <c r="L72" s="63"/>
      <c r="M72" s="33"/>
      <c r="N72" s="33" t="e">
        <f t="shared" si="6"/>
        <v>#NAME?</v>
      </c>
      <c r="O72" s="64" t="e">
        <f t="shared" si="7"/>
        <v>#NAME?</v>
      </c>
      <c r="P72" s="94" t="e">
        <f t="shared" si="8"/>
        <v>#NAME?</v>
      </c>
      <c r="Q72" s="91" t="str">
        <f t="shared" si="9"/>
        <v>-</v>
      </c>
      <c r="R72" s="92" t="str">
        <f t="shared" si="10"/>
        <v>-</v>
      </c>
      <c r="S72" s="93" t="str">
        <f t="shared" si="11"/>
        <v>-</v>
      </c>
      <c r="T72" s="10"/>
      <c r="U72" s="10"/>
      <c r="V72" s="10"/>
      <c r="W72" s="10"/>
      <c r="X72" s="10"/>
      <c r="Y72" s="10"/>
      <c r="Z72" s="10"/>
    </row>
    <row r="73" spans="1:26" ht="12.75" customHeight="1" x14ac:dyDescent="0.2">
      <c r="A73" s="82">
        <f t="shared" si="1"/>
        <v>0</v>
      </c>
      <c r="B73" s="83"/>
      <c r="C73" s="84"/>
      <c r="D73" s="29" t="e">
        <f t="shared" si="2"/>
        <v>#NAME?</v>
      </c>
      <c r="E73" s="62"/>
      <c r="F73" s="30" t="e">
        <f t="shared" si="3"/>
        <v>#NAME?</v>
      </c>
      <c r="G73" s="34" t="e">
        <f t="shared" si="4"/>
        <v>#NAME?</v>
      </c>
      <c r="H73" s="30" t="e">
        <f t="shared" si="5"/>
        <v>#NAME?</v>
      </c>
      <c r="I73" s="85"/>
      <c r="J73" s="86"/>
      <c r="K73" s="31"/>
      <c r="L73" s="63"/>
      <c r="M73" s="33"/>
      <c r="N73" s="33" t="e">
        <f t="shared" si="6"/>
        <v>#NAME?</v>
      </c>
      <c r="O73" s="64" t="e">
        <f t="shared" si="7"/>
        <v>#NAME?</v>
      </c>
      <c r="P73" s="94" t="e">
        <f t="shared" si="8"/>
        <v>#NAME?</v>
      </c>
      <c r="Q73" s="91" t="str">
        <f t="shared" si="9"/>
        <v>-</v>
      </c>
      <c r="R73" s="92" t="str">
        <f t="shared" si="10"/>
        <v>-</v>
      </c>
      <c r="S73" s="93" t="str">
        <f t="shared" si="11"/>
        <v>-</v>
      </c>
      <c r="T73" s="10"/>
      <c r="U73" s="10"/>
      <c r="V73" s="10"/>
      <c r="W73" s="10"/>
      <c r="X73" s="10"/>
      <c r="Y73" s="10"/>
      <c r="Z73" s="10"/>
    </row>
    <row r="74" spans="1:26" ht="12.75" customHeight="1" x14ac:dyDescent="0.2">
      <c r="A74" s="82">
        <f t="shared" si="1"/>
        <v>0</v>
      </c>
      <c r="B74" s="83"/>
      <c r="C74" s="84"/>
      <c r="D74" s="29" t="e">
        <f t="shared" si="2"/>
        <v>#NAME?</v>
      </c>
      <c r="E74" s="62"/>
      <c r="F74" s="30" t="e">
        <f t="shared" si="3"/>
        <v>#NAME?</v>
      </c>
      <c r="G74" s="34" t="e">
        <f t="shared" si="4"/>
        <v>#NAME?</v>
      </c>
      <c r="H74" s="30" t="e">
        <f t="shared" si="5"/>
        <v>#NAME?</v>
      </c>
      <c r="I74" s="85"/>
      <c r="J74" s="86"/>
      <c r="K74" s="31"/>
      <c r="L74" s="63"/>
      <c r="M74" s="33"/>
      <c r="N74" s="33" t="e">
        <f t="shared" si="6"/>
        <v>#NAME?</v>
      </c>
      <c r="O74" s="64" t="e">
        <f t="shared" si="7"/>
        <v>#NAME?</v>
      </c>
      <c r="P74" s="94" t="e">
        <f t="shared" si="8"/>
        <v>#NAME?</v>
      </c>
      <c r="Q74" s="91" t="str">
        <f t="shared" si="9"/>
        <v>-</v>
      </c>
      <c r="R74" s="92" t="str">
        <f t="shared" si="10"/>
        <v>-</v>
      </c>
      <c r="S74" s="93" t="str">
        <f t="shared" si="11"/>
        <v>-</v>
      </c>
      <c r="T74" s="10"/>
      <c r="U74" s="10"/>
      <c r="V74" s="10"/>
      <c r="W74" s="10"/>
      <c r="X74" s="10"/>
      <c r="Y74" s="10"/>
      <c r="Z74" s="10"/>
    </row>
    <row r="75" spans="1:26" ht="12.75" customHeight="1" x14ac:dyDescent="0.2">
      <c r="A75" s="82">
        <f t="shared" si="1"/>
        <v>0</v>
      </c>
      <c r="B75" s="83"/>
      <c r="C75" s="84"/>
      <c r="D75" s="29" t="e">
        <f t="shared" si="2"/>
        <v>#NAME?</v>
      </c>
      <c r="E75" s="62"/>
      <c r="F75" s="30" t="e">
        <f t="shared" si="3"/>
        <v>#NAME?</v>
      </c>
      <c r="G75" s="34" t="e">
        <f t="shared" si="4"/>
        <v>#NAME?</v>
      </c>
      <c r="H75" s="30" t="e">
        <f t="shared" si="5"/>
        <v>#NAME?</v>
      </c>
      <c r="I75" s="85"/>
      <c r="J75" s="86"/>
      <c r="K75" s="31"/>
      <c r="L75" s="63"/>
      <c r="M75" s="33"/>
      <c r="N75" s="33" t="e">
        <f t="shared" si="6"/>
        <v>#NAME?</v>
      </c>
      <c r="O75" s="64" t="e">
        <f t="shared" si="7"/>
        <v>#NAME?</v>
      </c>
      <c r="P75" s="94" t="e">
        <f t="shared" si="8"/>
        <v>#NAME?</v>
      </c>
      <c r="Q75" s="91" t="str">
        <f t="shared" si="9"/>
        <v>-</v>
      </c>
      <c r="R75" s="92" t="str">
        <f t="shared" si="10"/>
        <v>-</v>
      </c>
      <c r="S75" s="93" t="str">
        <f t="shared" si="11"/>
        <v>-</v>
      </c>
      <c r="T75" s="10"/>
      <c r="U75" s="10"/>
      <c r="V75" s="10"/>
      <c r="W75" s="10"/>
      <c r="X75" s="10"/>
      <c r="Y75" s="10"/>
      <c r="Z75" s="10"/>
    </row>
    <row r="76" spans="1:26" ht="12.75" customHeight="1" x14ac:dyDescent="0.2">
      <c r="A76" s="82">
        <f t="shared" si="1"/>
        <v>0</v>
      </c>
      <c r="B76" s="83"/>
      <c r="C76" s="84"/>
      <c r="D76" s="29" t="e">
        <f t="shared" si="2"/>
        <v>#NAME?</v>
      </c>
      <c r="E76" s="62"/>
      <c r="F76" s="30" t="e">
        <f t="shared" si="3"/>
        <v>#NAME?</v>
      </c>
      <c r="G76" s="34" t="e">
        <f t="shared" si="4"/>
        <v>#NAME?</v>
      </c>
      <c r="H76" s="30" t="e">
        <f t="shared" si="5"/>
        <v>#NAME?</v>
      </c>
      <c r="I76" s="85"/>
      <c r="J76" s="86"/>
      <c r="K76" s="31"/>
      <c r="L76" s="63"/>
      <c r="M76" s="33"/>
      <c r="N76" s="33" t="e">
        <f t="shared" si="6"/>
        <v>#NAME?</v>
      </c>
      <c r="O76" s="64" t="e">
        <f t="shared" si="7"/>
        <v>#NAME?</v>
      </c>
      <c r="P76" s="94" t="e">
        <f t="shared" si="8"/>
        <v>#NAME?</v>
      </c>
      <c r="Q76" s="91" t="str">
        <f t="shared" si="9"/>
        <v>-</v>
      </c>
      <c r="R76" s="92" t="str">
        <f t="shared" si="10"/>
        <v>-</v>
      </c>
      <c r="S76" s="93" t="str">
        <f t="shared" si="11"/>
        <v>-</v>
      </c>
      <c r="T76" s="10"/>
      <c r="U76" s="10"/>
      <c r="V76" s="10"/>
      <c r="W76" s="10"/>
      <c r="X76" s="10"/>
      <c r="Y76" s="10"/>
      <c r="Z76" s="10"/>
    </row>
    <row r="77" spans="1:26" ht="12.75" customHeight="1" x14ac:dyDescent="0.2">
      <c r="A77" s="82">
        <f t="shared" si="1"/>
        <v>0</v>
      </c>
      <c r="B77" s="83"/>
      <c r="C77" s="84"/>
      <c r="D77" s="29" t="e">
        <f t="shared" si="2"/>
        <v>#NAME?</v>
      </c>
      <c r="E77" s="62"/>
      <c r="F77" s="30" t="e">
        <f t="shared" si="3"/>
        <v>#NAME?</v>
      </c>
      <c r="G77" s="34" t="e">
        <f t="shared" si="4"/>
        <v>#NAME?</v>
      </c>
      <c r="H77" s="30" t="e">
        <f t="shared" si="5"/>
        <v>#NAME?</v>
      </c>
      <c r="I77" s="85"/>
      <c r="J77" s="86"/>
      <c r="K77" s="31"/>
      <c r="L77" s="63"/>
      <c r="M77" s="33"/>
      <c r="N77" s="33" t="e">
        <f t="shared" si="6"/>
        <v>#NAME?</v>
      </c>
      <c r="O77" s="64" t="e">
        <f t="shared" si="7"/>
        <v>#NAME?</v>
      </c>
      <c r="P77" s="94" t="e">
        <f t="shared" si="8"/>
        <v>#NAME?</v>
      </c>
      <c r="Q77" s="91" t="str">
        <f t="shared" si="9"/>
        <v>-</v>
      </c>
      <c r="R77" s="92" t="str">
        <f t="shared" si="10"/>
        <v>-</v>
      </c>
      <c r="S77" s="93" t="str">
        <f t="shared" si="11"/>
        <v>-</v>
      </c>
      <c r="T77" s="10"/>
      <c r="U77" s="10"/>
      <c r="V77" s="10"/>
      <c r="W77" s="10"/>
      <c r="X77" s="10"/>
      <c r="Y77" s="10"/>
      <c r="Z77" s="10"/>
    </row>
    <row r="78" spans="1:26" ht="12.75" customHeight="1" x14ac:dyDescent="0.2">
      <c r="A78" s="82">
        <f t="shared" si="1"/>
        <v>0</v>
      </c>
      <c r="B78" s="83"/>
      <c r="C78" s="84"/>
      <c r="D78" s="29" t="e">
        <f t="shared" si="2"/>
        <v>#NAME?</v>
      </c>
      <c r="E78" s="62"/>
      <c r="F78" s="30" t="e">
        <f t="shared" si="3"/>
        <v>#NAME?</v>
      </c>
      <c r="G78" s="34" t="e">
        <f t="shared" si="4"/>
        <v>#NAME?</v>
      </c>
      <c r="H78" s="30" t="e">
        <f t="shared" si="5"/>
        <v>#NAME?</v>
      </c>
      <c r="I78" s="85"/>
      <c r="J78" s="86"/>
      <c r="K78" s="31"/>
      <c r="L78" s="63"/>
      <c r="M78" s="33"/>
      <c r="N78" s="33" t="e">
        <f t="shared" si="6"/>
        <v>#NAME?</v>
      </c>
      <c r="O78" s="64" t="e">
        <f t="shared" si="7"/>
        <v>#NAME?</v>
      </c>
      <c r="P78" s="94" t="e">
        <f t="shared" si="8"/>
        <v>#NAME?</v>
      </c>
      <c r="Q78" s="91" t="str">
        <f t="shared" si="9"/>
        <v>-</v>
      </c>
      <c r="R78" s="92" t="str">
        <f t="shared" si="10"/>
        <v>-</v>
      </c>
      <c r="S78" s="93" t="str">
        <f t="shared" si="11"/>
        <v>-</v>
      </c>
      <c r="T78" s="10"/>
      <c r="U78" s="10"/>
      <c r="V78" s="10"/>
      <c r="W78" s="10"/>
      <c r="X78" s="10"/>
      <c r="Y78" s="10"/>
      <c r="Z78" s="10"/>
    </row>
    <row r="79" spans="1:26" ht="12.75" customHeight="1" x14ac:dyDescent="0.2">
      <c r="A79" s="82">
        <f t="shared" si="1"/>
        <v>0</v>
      </c>
      <c r="B79" s="83"/>
      <c r="C79" s="84"/>
      <c r="D79" s="29" t="e">
        <f t="shared" si="2"/>
        <v>#NAME?</v>
      </c>
      <c r="E79" s="62"/>
      <c r="F79" s="30" t="e">
        <f t="shared" si="3"/>
        <v>#NAME?</v>
      </c>
      <c r="G79" s="34" t="e">
        <f t="shared" si="4"/>
        <v>#NAME?</v>
      </c>
      <c r="H79" s="30" t="e">
        <f t="shared" si="5"/>
        <v>#NAME?</v>
      </c>
      <c r="I79" s="85"/>
      <c r="J79" s="86"/>
      <c r="K79" s="31"/>
      <c r="L79" s="63"/>
      <c r="M79" s="33"/>
      <c r="N79" s="33" t="e">
        <f t="shared" si="6"/>
        <v>#NAME?</v>
      </c>
      <c r="O79" s="64" t="e">
        <f t="shared" si="7"/>
        <v>#NAME?</v>
      </c>
      <c r="P79" s="94" t="e">
        <f t="shared" si="8"/>
        <v>#NAME?</v>
      </c>
      <c r="Q79" s="91" t="str">
        <f t="shared" si="9"/>
        <v>-</v>
      </c>
      <c r="R79" s="92" t="str">
        <f t="shared" si="10"/>
        <v>-</v>
      </c>
      <c r="S79" s="93" t="str">
        <f t="shared" si="11"/>
        <v>-</v>
      </c>
      <c r="T79" s="10"/>
      <c r="U79" s="10"/>
      <c r="V79" s="10"/>
      <c r="W79" s="10"/>
      <c r="X79" s="10"/>
      <c r="Y79" s="10"/>
      <c r="Z79" s="10"/>
    </row>
    <row r="80" spans="1:26" ht="12.75" customHeight="1" x14ac:dyDescent="0.2">
      <c r="A80" s="82">
        <f t="shared" si="1"/>
        <v>0</v>
      </c>
      <c r="B80" s="83"/>
      <c r="C80" s="84"/>
      <c r="D80" s="29" t="e">
        <f t="shared" si="2"/>
        <v>#NAME?</v>
      </c>
      <c r="E80" s="62"/>
      <c r="F80" s="30" t="e">
        <f t="shared" si="3"/>
        <v>#NAME?</v>
      </c>
      <c r="G80" s="34" t="e">
        <f t="shared" si="4"/>
        <v>#NAME?</v>
      </c>
      <c r="H80" s="30" t="e">
        <f t="shared" si="5"/>
        <v>#NAME?</v>
      </c>
      <c r="I80" s="85"/>
      <c r="J80" s="86"/>
      <c r="K80" s="31"/>
      <c r="L80" s="63"/>
      <c r="M80" s="33"/>
      <c r="N80" s="33" t="e">
        <f t="shared" si="6"/>
        <v>#NAME?</v>
      </c>
      <c r="O80" s="64" t="e">
        <f t="shared" si="7"/>
        <v>#NAME?</v>
      </c>
      <c r="P80" s="94" t="e">
        <f t="shared" si="8"/>
        <v>#NAME?</v>
      </c>
      <c r="Q80" s="91" t="str">
        <f t="shared" si="9"/>
        <v>-</v>
      </c>
      <c r="R80" s="92" t="str">
        <f t="shared" si="10"/>
        <v>-</v>
      </c>
      <c r="S80" s="93" t="str">
        <f t="shared" si="11"/>
        <v>-</v>
      </c>
      <c r="T80" s="10"/>
      <c r="U80" s="10"/>
      <c r="V80" s="10"/>
      <c r="W80" s="10"/>
      <c r="X80" s="10"/>
      <c r="Y80" s="10"/>
      <c r="Z80" s="10"/>
    </row>
    <row r="81" spans="1:26" ht="12.75" customHeight="1" x14ac:dyDescent="0.2">
      <c r="A81" s="82">
        <f t="shared" si="1"/>
        <v>0</v>
      </c>
      <c r="B81" s="83"/>
      <c r="C81" s="84"/>
      <c r="D81" s="29" t="e">
        <f t="shared" si="2"/>
        <v>#NAME?</v>
      </c>
      <c r="E81" s="62"/>
      <c r="F81" s="30" t="e">
        <f t="shared" si="3"/>
        <v>#NAME?</v>
      </c>
      <c r="G81" s="34" t="e">
        <f t="shared" si="4"/>
        <v>#NAME?</v>
      </c>
      <c r="H81" s="30" t="e">
        <f t="shared" si="5"/>
        <v>#NAME?</v>
      </c>
      <c r="I81" s="85"/>
      <c r="J81" s="86"/>
      <c r="K81" s="31"/>
      <c r="L81" s="63"/>
      <c r="M81" s="33"/>
      <c r="N81" s="33" t="e">
        <f t="shared" si="6"/>
        <v>#NAME?</v>
      </c>
      <c r="O81" s="64" t="e">
        <f t="shared" si="7"/>
        <v>#NAME?</v>
      </c>
      <c r="P81" s="94" t="e">
        <f t="shared" si="8"/>
        <v>#NAME?</v>
      </c>
      <c r="Q81" s="91" t="str">
        <f t="shared" si="9"/>
        <v>-</v>
      </c>
      <c r="R81" s="92" t="str">
        <f t="shared" si="10"/>
        <v>-</v>
      </c>
      <c r="S81" s="93" t="str">
        <f t="shared" si="11"/>
        <v>-</v>
      </c>
      <c r="T81" s="10"/>
      <c r="U81" s="10"/>
      <c r="V81" s="10"/>
      <c r="W81" s="10"/>
      <c r="X81" s="10"/>
      <c r="Y81" s="10"/>
      <c r="Z81" s="10"/>
    </row>
    <row r="82" spans="1:26" ht="12.75" customHeight="1" x14ac:dyDescent="0.2">
      <c r="A82" s="82">
        <f t="shared" si="1"/>
        <v>0</v>
      </c>
      <c r="B82" s="83"/>
      <c r="C82" s="84"/>
      <c r="D82" s="29" t="e">
        <f t="shared" si="2"/>
        <v>#NAME?</v>
      </c>
      <c r="E82" s="62"/>
      <c r="F82" s="30" t="e">
        <f t="shared" si="3"/>
        <v>#NAME?</v>
      </c>
      <c r="G82" s="34" t="e">
        <f t="shared" si="4"/>
        <v>#NAME?</v>
      </c>
      <c r="H82" s="30" t="e">
        <f t="shared" si="5"/>
        <v>#NAME?</v>
      </c>
      <c r="I82" s="85"/>
      <c r="J82" s="86"/>
      <c r="K82" s="31"/>
      <c r="L82" s="63"/>
      <c r="M82" s="33"/>
      <c r="N82" s="33" t="e">
        <f t="shared" si="6"/>
        <v>#NAME?</v>
      </c>
      <c r="O82" s="64" t="e">
        <f t="shared" si="7"/>
        <v>#NAME?</v>
      </c>
      <c r="P82" s="94" t="e">
        <f t="shared" si="8"/>
        <v>#NAME?</v>
      </c>
      <c r="Q82" s="91" t="str">
        <f t="shared" si="9"/>
        <v>-</v>
      </c>
      <c r="R82" s="92" t="str">
        <f t="shared" si="10"/>
        <v>-</v>
      </c>
      <c r="S82" s="93" t="str">
        <f t="shared" si="11"/>
        <v>-</v>
      </c>
      <c r="T82" s="10"/>
      <c r="U82" s="10"/>
      <c r="V82" s="10"/>
      <c r="W82" s="10"/>
      <c r="X82" s="10"/>
      <c r="Y82" s="10"/>
      <c r="Z82" s="10"/>
    </row>
    <row r="83" spans="1:26" ht="12.75" customHeight="1" x14ac:dyDescent="0.2">
      <c r="A83" s="82">
        <f t="shared" si="1"/>
        <v>0</v>
      </c>
      <c r="B83" s="83"/>
      <c r="C83" s="84"/>
      <c r="D83" s="29" t="e">
        <f t="shared" si="2"/>
        <v>#NAME?</v>
      </c>
      <c r="E83" s="62"/>
      <c r="F83" s="30" t="e">
        <f t="shared" si="3"/>
        <v>#NAME?</v>
      </c>
      <c r="G83" s="34" t="e">
        <f t="shared" si="4"/>
        <v>#NAME?</v>
      </c>
      <c r="H83" s="30" t="e">
        <f t="shared" si="5"/>
        <v>#NAME?</v>
      </c>
      <c r="I83" s="85"/>
      <c r="J83" s="86"/>
      <c r="K83" s="31"/>
      <c r="L83" s="63"/>
      <c r="M83" s="33"/>
      <c r="N83" s="33" t="e">
        <f t="shared" si="6"/>
        <v>#NAME?</v>
      </c>
      <c r="O83" s="64" t="e">
        <f t="shared" si="7"/>
        <v>#NAME?</v>
      </c>
      <c r="P83" s="94" t="e">
        <f t="shared" si="8"/>
        <v>#NAME?</v>
      </c>
      <c r="Q83" s="91" t="str">
        <f t="shared" si="9"/>
        <v>-</v>
      </c>
      <c r="R83" s="92" t="str">
        <f t="shared" si="10"/>
        <v>-</v>
      </c>
      <c r="S83" s="93" t="str">
        <f t="shared" si="11"/>
        <v>-</v>
      </c>
      <c r="T83" s="10"/>
      <c r="U83" s="10"/>
      <c r="V83" s="10"/>
      <c r="W83" s="10"/>
      <c r="X83" s="10"/>
      <c r="Y83" s="10"/>
      <c r="Z83" s="10"/>
    </row>
    <row r="84" spans="1:26" ht="12.75" customHeight="1" x14ac:dyDescent="0.2">
      <c r="A84" s="82">
        <f t="shared" si="1"/>
        <v>0</v>
      </c>
      <c r="B84" s="83"/>
      <c r="C84" s="84"/>
      <c r="D84" s="29" t="e">
        <f t="shared" si="2"/>
        <v>#NAME?</v>
      </c>
      <c r="E84" s="62"/>
      <c r="F84" s="30" t="e">
        <f t="shared" si="3"/>
        <v>#NAME?</v>
      </c>
      <c r="G84" s="34" t="e">
        <f t="shared" si="4"/>
        <v>#NAME?</v>
      </c>
      <c r="H84" s="30" t="e">
        <f t="shared" si="5"/>
        <v>#NAME?</v>
      </c>
      <c r="I84" s="85"/>
      <c r="J84" s="86"/>
      <c r="K84" s="31"/>
      <c r="L84" s="63"/>
      <c r="M84" s="33"/>
      <c r="N84" s="33" t="e">
        <f t="shared" si="6"/>
        <v>#NAME?</v>
      </c>
      <c r="O84" s="64" t="e">
        <f t="shared" si="7"/>
        <v>#NAME?</v>
      </c>
      <c r="P84" s="94" t="e">
        <f t="shared" si="8"/>
        <v>#NAME?</v>
      </c>
      <c r="Q84" s="91" t="str">
        <f t="shared" si="9"/>
        <v>-</v>
      </c>
      <c r="R84" s="92" t="str">
        <f t="shared" si="10"/>
        <v>-</v>
      </c>
      <c r="S84" s="93" t="str">
        <f t="shared" si="11"/>
        <v>-</v>
      </c>
      <c r="T84" s="10"/>
      <c r="U84" s="10"/>
      <c r="V84" s="10"/>
      <c r="W84" s="10"/>
      <c r="X84" s="10"/>
      <c r="Y84" s="10"/>
      <c r="Z84" s="10"/>
    </row>
    <row r="85" spans="1:26" ht="12.75" customHeight="1" x14ac:dyDescent="0.2">
      <c r="A85" s="82">
        <f t="shared" si="1"/>
        <v>0</v>
      </c>
      <c r="B85" s="83"/>
      <c r="C85" s="84"/>
      <c r="D85" s="29" t="e">
        <f t="shared" si="2"/>
        <v>#NAME?</v>
      </c>
      <c r="E85" s="62"/>
      <c r="F85" s="30" t="e">
        <f t="shared" si="3"/>
        <v>#NAME?</v>
      </c>
      <c r="G85" s="34" t="e">
        <f t="shared" si="4"/>
        <v>#NAME?</v>
      </c>
      <c r="H85" s="30" t="e">
        <f t="shared" si="5"/>
        <v>#NAME?</v>
      </c>
      <c r="I85" s="85"/>
      <c r="J85" s="86"/>
      <c r="K85" s="31"/>
      <c r="L85" s="63"/>
      <c r="M85" s="33"/>
      <c r="N85" s="33" t="e">
        <f t="shared" si="6"/>
        <v>#NAME?</v>
      </c>
      <c r="O85" s="64" t="e">
        <f t="shared" si="7"/>
        <v>#NAME?</v>
      </c>
      <c r="P85" s="94" t="e">
        <f t="shared" si="8"/>
        <v>#NAME?</v>
      </c>
      <c r="Q85" s="91" t="str">
        <f t="shared" si="9"/>
        <v>-</v>
      </c>
      <c r="R85" s="92" t="str">
        <f t="shared" si="10"/>
        <v>-</v>
      </c>
      <c r="S85" s="93" t="str">
        <f t="shared" si="11"/>
        <v>-</v>
      </c>
      <c r="T85" s="10"/>
      <c r="U85" s="10"/>
      <c r="V85" s="10"/>
      <c r="W85" s="10"/>
      <c r="X85" s="10"/>
      <c r="Y85" s="10"/>
      <c r="Z85" s="10"/>
    </row>
    <row r="86" spans="1:26" ht="12.75" customHeight="1" x14ac:dyDescent="0.2">
      <c r="A86" s="82">
        <f t="shared" si="1"/>
        <v>0</v>
      </c>
      <c r="B86" s="83"/>
      <c r="C86" s="84"/>
      <c r="D86" s="29" t="e">
        <f t="shared" si="2"/>
        <v>#NAME?</v>
      </c>
      <c r="E86" s="62"/>
      <c r="F86" s="30" t="e">
        <f t="shared" si="3"/>
        <v>#NAME?</v>
      </c>
      <c r="G86" s="34" t="e">
        <f t="shared" si="4"/>
        <v>#NAME?</v>
      </c>
      <c r="H86" s="30" t="e">
        <f t="shared" si="5"/>
        <v>#NAME?</v>
      </c>
      <c r="I86" s="85"/>
      <c r="J86" s="86"/>
      <c r="K86" s="31"/>
      <c r="L86" s="63"/>
      <c r="M86" s="33"/>
      <c r="N86" s="33" t="e">
        <f t="shared" si="6"/>
        <v>#NAME?</v>
      </c>
      <c r="O86" s="64" t="e">
        <f t="shared" si="7"/>
        <v>#NAME?</v>
      </c>
      <c r="P86" s="94" t="e">
        <f t="shared" si="8"/>
        <v>#NAME?</v>
      </c>
      <c r="Q86" s="91" t="str">
        <f t="shared" si="9"/>
        <v>-</v>
      </c>
      <c r="R86" s="92" t="str">
        <f t="shared" si="10"/>
        <v>-</v>
      </c>
      <c r="S86" s="93" t="str">
        <f t="shared" si="11"/>
        <v>-</v>
      </c>
      <c r="T86" s="10"/>
      <c r="U86" s="10"/>
      <c r="V86" s="10"/>
      <c r="W86" s="10"/>
      <c r="X86" s="10"/>
      <c r="Y86" s="10"/>
      <c r="Z86" s="10"/>
    </row>
    <row r="87" spans="1:26" ht="12.75" customHeight="1" x14ac:dyDescent="0.2">
      <c r="A87" s="82">
        <f t="shared" si="1"/>
        <v>0</v>
      </c>
      <c r="B87" s="83"/>
      <c r="C87" s="84"/>
      <c r="D87" s="29" t="e">
        <f t="shared" si="2"/>
        <v>#NAME?</v>
      </c>
      <c r="E87" s="62"/>
      <c r="F87" s="30" t="e">
        <f t="shared" si="3"/>
        <v>#NAME?</v>
      </c>
      <c r="G87" s="34" t="e">
        <f t="shared" si="4"/>
        <v>#NAME?</v>
      </c>
      <c r="H87" s="30" t="e">
        <f t="shared" si="5"/>
        <v>#NAME?</v>
      </c>
      <c r="I87" s="85"/>
      <c r="J87" s="86"/>
      <c r="K87" s="31"/>
      <c r="L87" s="63"/>
      <c r="M87" s="33"/>
      <c r="N87" s="33" t="e">
        <f t="shared" si="6"/>
        <v>#NAME?</v>
      </c>
      <c r="O87" s="64" t="e">
        <f t="shared" si="7"/>
        <v>#NAME?</v>
      </c>
      <c r="P87" s="94" t="e">
        <f t="shared" si="8"/>
        <v>#NAME?</v>
      </c>
      <c r="Q87" s="91" t="str">
        <f t="shared" si="9"/>
        <v>-</v>
      </c>
      <c r="R87" s="92" t="str">
        <f t="shared" si="10"/>
        <v>-</v>
      </c>
      <c r="S87" s="93" t="str">
        <f t="shared" si="11"/>
        <v>-</v>
      </c>
      <c r="T87" s="10"/>
      <c r="U87" s="10"/>
      <c r="V87" s="10"/>
      <c r="W87" s="10"/>
      <c r="X87" s="10"/>
      <c r="Y87" s="10"/>
      <c r="Z87" s="10"/>
    </row>
    <row r="88" spans="1:26" ht="12.75" customHeight="1" x14ac:dyDescent="0.2">
      <c r="A88" s="82">
        <f t="shared" si="1"/>
        <v>0</v>
      </c>
      <c r="B88" s="83"/>
      <c r="C88" s="84"/>
      <c r="D88" s="29" t="e">
        <f t="shared" si="2"/>
        <v>#NAME?</v>
      </c>
      <c r="E88" s="62"/>
      <c r="F88" s="30" t="e">
        <f t="shared" si="3"/>
        <v>#NAME?</v>
      </c>
      <c r="G88" s="34" t="e">
        <f t="shared" si="4"/>
        <v>#NAME?</v>
      </c>
      <c r="H88" s="30" t="e">
        <f t="shared" si="5"/>
        <v>#NAME?</v>
      </c>
      <c r="I88" s="85"/>
      <c r="J88" s="86"/>
      <c r="K88" s="31"/>
      <c r="L88" s="63"/>
      <c r="M88" s="33"/>
      <c r="N88" s="33" t="e">
        <f t="shared" si="6"/>
        <v>#NAME?</v>
      </c>
      <c r="O88" s="64" t="e">
        <f t="shared" si="7"/>
        <v>#NAME?</v>
      </c>
      <c r="P88" s="94" t="e">
        <f t="shared" si="8"/>
        <v>#NAME?</v>
      </c>
      <c r="Q88" s="91" t="str">
        <f t="shared" si="9"/>
        <v>-</v>
      </c>
      <c r="R88" s="92" t="str">
        <f t="shared" si="10"/>
        <v>-</v>
      </c>
      <c r="S88" s="93" t="str">
        <f t="shared" si="11"/>
        <v>-</v>
      </c>
      <c r="T88" s="10"/>
      <c r="U88" s="10"/>
      <c r="V88" s="10"/>
      <c r="W88" s="10"/>
      <c r="X88" s="10"/>
      <c r="Y88" s="10"/>
      <c r="Z88" s="10"/>
    </row>
    <row r="89" spans="1:26" ht="12.75" customHeight="1" x14ac:dyDescent="0.2">
      <c r="A89" s="82">
        <f t="shared" si="1"/>
        <v>0</v>
      </c>
      <c r="B89" s="83"/>
      <c r="C89" s="84"/>
      <c r="D89" s="29" t="e">
        <f t="shared" si="2"/>
        <v>#NAME?</v>
      </c>
      <c r="E89" s="62"/>
      <c r="F89" s="30" t="e">
        <f t="shared" si="3"/>
        <v>#NAME?</v>
      </c>
      <c r="G89" s="34" t="e">
        <f t="shared" si="4"/>
        <v>#NAME?</v>
      </c>
      <c r="H89" s="30" t="e">
        <f t="shared" si="5"/>
        <v>#NAME?</v>
      </c>
      <c r="I89" s="85"/>
      <c r="J89" s="86"/>
      <c r="K89" s="31"/>
      <c r="L89" s="63"/>
      <c r="M89" s="33"/>
      <c r="N89" s="33" t="e">
        <f t="shared" si="6"/>
        <v>#NAME?</v>
      </c>
      <c r="O89" s="64" t="e">
        <f t="shared" si="7"/>
        <v>#NAME?</v>
      </c>
      <c r="P89" s="94" t="e">
        <f t="shared" si="8"/>
        <v>#NAME?</v>
      </c>
      <c r="Q89" s="91" t="str">
        <f t="shared" si="9"/>
        <v>-</v>
      </c>
      <c r="R89" s="92" t="str">
        <f t="shared" si="10"/>
        <v>-</v>
      </c>
      <c r="S89" s="93" t="str">
        <f t="shared" si="11"/>
        <v>-</v>
      </c>
      <c r="T89" s="10"/>
      <c r="U89" s="10"/>
      <c r="V89" s="10"/>
      <c r="W89" s="10"/>
      <c r="X89" s="10"/>
      <c r="Y89" s="10"/>
      <c r="Z89" s="10"/>
    </row>
    <row r="90" spans="1:26" ht="12.75" customHeight="1" x14ac:dyDescent="0.2">
      <c r="A90" s="82">
        <f t="shared" si="1"/>
        <v>0</v>
      </c>
      <c r="B90" s="83"/>
      <c r="C90" s="84"/>
      <c r="D90" s="29" t="e">
        <f t="shared" si="2"/>
        <v>#NAME?</v>
      </c>
      <c r="E90" s="62"/>
      <c r="F90" s="30" t="e">
        <f t="shared" si="3"/>
        <v>#NAME?</v>
      </c>
      <c r="G90" s="34" t="e">
        <f t="shared" si="4"/>
        <v>#NAME?</v>
      </c>
      <c r="H90" s="30" t="e">
        <f t="shared" si="5"/>
        <v>#NAME?</v>
      </c>
      <c r="I90" s="85"/>
      <c r="J90" s="86"/>
      <c r="K90" s="31"/>
      <c r="L90" s="63"/>
      <c r="M90" s="33"/>
      <c r="N90" s="33" t="e">
        <f t="shared" si="6"/>
        <v>#NAME?</v>
      </c>
      <c r="O90" s="64" t="e">
        <f t="shared" si="7"/>
        <v>#NAME?</v>
      </c>
      <c r="P90" s="94" t="e">
        <f t="shared" si="8"/>
        <v>#NAME?</v>
      </c>
      <c r="Q90" s="91" t="str">
        <f t="shared" si="9"/>
        <v>-</v>
      </c>
      <c r="R90" s="92" t="str">
        <f t="shared" si="10"/>
        <v>-</v>
      </c>
      <c r="S90" s="93" t="str">
        <f t="shared" si="11"/>
        <v>-</v>
      </c>
      <c r="T90" s="10"/>
      <c r="U90" s="10"/>
      <c r="V90" s="10"/>
      <c r="W90" s="10"/>
      <c r="X90" s="10"/>
      <c r="Y90" s="10"/>
      <c r="Z90" s="10"/>
    </row>
    <row r="91" spans="1:26" ht="12.75" customHeight="1" x14ac:dyDescent="0.2">
      <c r="A91" s="82">
        <f t="shared" si="1"/>
        <v>0</v>
      </c>
      <c r="B91" s="83"/>
      <c r="C91" s="84"/>
      <c r="D91" s="29" t="e">
        <f t="shared" si="2"/>
        <v>#NAME?</v>
      </c>
      <c r="E91" s="62"/>
      <c r="F91" s="30" t="e">
        <f t="shared" si="3"/>
        <v>#NAME?</v>
      </c>
      <c r="G91" s="34" t="e">
        <f t="shared" si="4"/>
        <v>#NAME?</v>
      </c>
      <c r="H91" s="30" t="e">
        <f t="shared" si="5"/>
        <v>#NAME?</v>
      </c>
      <c r="I91" s="85"/>
      <c r="J91" s="86"/>
      <c r="K91" s="31"/>
      <c r="L91" s="63"/>
      <c r="M91" s="33"/>
      <c r="N91" s="33" t="e">
        <f t="shared" si="6"/>
        <v>#NAME?</v>
      </c>
      <c r="O91" s="64" t="e">
        <f t="shared" si="7"/>
        <v>#NAME?</v>
      </c>
      <c r="P91" s="94" t="e">
        <f t="shared" si="8"/>
        <v>#NAME?</v>
      </c>
      <c r="Q91" s="91" t="str">
        <f t="shared" si="9"/>
        <v>-</v>
      </c>
      <c r="R91" s="92" t="str">
        <f t="shared" si="10"/>
        <v>-</v>
      </c>
      <c r="S91" s="93" t="str">
        <f t="shared" si="11"/>
        <v>-</v>
      </c>
      <c r="T91" s="10"/>
      <c r="U91" s="10"/>
      <c r="V91" s="10"/>
      <c r="W91" s="10"/>
      <c r="X91" s="10"/>
      <c r="Y91" s="10"/>
      <c r="Z91" s="10"/>
    </row>
    <row r="92" spans="1:26" ht="12.75" customHeight="1" x14ac:dyDescent="0.2">
      <c r="A92" s="82">
        <f t="shared" si="1"/>
        <v>0</v>
      </c>
      <c r="B92" s="83"/>
      <c r="C92" s="84"/>
      <c r="D92" s="29" t="e">
        <f t="shared" si="2"/>
        <v>#NAME?</v>
      </c>
      <c r="E92" s="62"/>
      <c r="F92" s="30" t="e">
        <f t="shared" si="3"/>
        <v>#NAME?</v>
      </c>
      <c r="G92" s="34" t="e">
        <f t="shared" si="4"/>
        <v>#NAME?</v>
      </c>
      <c r="H92" s="30" t="e">
        <f t="shared" si="5"/>
        <v>#NAME?</v>
      </c>
      <c r="I92" s="85"/>
      <c r="J92" s="86"/>
      <c r="K92" s="31"/>
      <c r="L92" s="63"/>
      <c r="M92" s="33"/>
      <c r="N92" s="33" t="e">
        <f t="shared" si="6"/>
        <v>#NAME?</v>
      </c>
      <c r="O92" s="64" t="e">
        <f t="shared" si="7"/>
        <v>#NAME?</v>
      </c>
      <c r="P92" s="94" t="e">
        <f t="shared" si="8"/>
        <v>#NAME?</v>
      </c>
      <c r="Q92" s="91" t="str">
        <f t="shared" si="9"/>
        <v>-</v>
      </c>
      <c r="R92" s="92" t="str">
        <f t="shared" si="10"/>
        <v>-</v>
      </c>
      <c r="S92" s="93" t="str">
        <f t="shared" si="11"/>
        <v>-</v>
      </c>
      <c r="T92" s="10"/>
      <c r="U92" s="10"/>
      <c r="V92" s="10"/>
      <c r="W92" s="10"/>
      <c r="X92" s="10"/>
      <c r="Y92" s="10"/>
      <c r="Z92" s="10"/>
    </row>
    <row r="93" spans="1:26" ht="12.75" customHeight="1" x14ac:dyDescent="0.2">
      <c r="A93" s="82">
        <f t="shared" si="1"/>
        <v>0</v>
      </c>
      <c r="B93" s="83"/>
      <c r="C93" s="84"/>
      <c r="D93" s="29" t="e">
        <f t="shared" si="2"/>
        <v>#NAME?</v>
      </c>
      <c r="E93" s="62"/>
      <c r="F93" s="30" t="e">
        <f t="shared" si="3"/>
        <v>#NAME?</v>
      </c>
      <c r="G93" s="34" t="e">
        <f t="shared" si="4"/>
        <v>#NAME?</v>
      </c>
      <c r="H93" s="30" t="e">
        <f t="shared" si="5"/>
        <v>#NAME?</v>
      </c>
      <c r="I93" s="85"/>
      <c r="J93" s="86"/>
      <c r="K93" s="31"/>
      <c r="L93" s="63"/>
      <c r="M93" s="33"/>
      <c r="N93" s="33" t="e">
        <f t="shared" si="6"/>
        <v>#NAME?</v>
      </c>
      <c r="O93" s="64" t="e">
        <f t="shared" si="7"/>
        <v>#NAME?</v>
      </c>
      <c r="P93" s="94" t="e">
        <f t="shared" si="8"/>
        <v>#NAME?</v>
      </c>
      <c r="Q93" s="91" t="str">
        <f t="shared" si="9"/>
        <v>-</v>
      </c>
      <c r="R93" s="92" t="str">
        <f t="shared" si="10"/>
        <v>-</v>
      </c>
      <c r="S93" s="93" t="str">
        <f t="shared" si="11"/>
        <v>-</v>
      </c>
      <c r="T93" s="10"/>
      <c r="U93" s="10"/>
      <c r="V93" s="10"/>
      <c r="W93" s="10"/>
      <c r="X93" s="10"/>
      <c r="Y93" s="10"/>
      <c r="Z93" s="10"/>
    </row>
    <row r="94" spans="1:26" ht="12.75" customHeight="1" x14ac:dyDescent="0.2">
      <c r="A94" s="82">
        <f t="shared" si="1"/>
        <v>0</v>
      </c>
      <c r="B94" s="83"/>
      <c r="C94" s="84"/>
      <c r="D94" s="29" t="e">
        <f t="shared" si="2"/>
        <v>#NAME?</v>
      </c>
      <c r="E94" s="62"/>
      <c r="F94" s="30" t="e">
        <f t="shared" si="3"/>
        <v>#NAME?</v>
      </c>
      <c r="G94" s="34" t="e">
        <f t="shared" si="4"/>
        <v>#NAME?</v>
      </c>
      <c r="H94" s="30" t="e">
        <f t="shared" si="5"/>
        <v>#NAME?</v>
      </c>
      <c r="I94" s="85"/>
      <c r="J94" s="86"/>
      <c r="K94" s="31"/>
      <c r="L94" s="63"/>
      <c r="M94" s="33"/>
      <c r="N94" s="33" t="e">
        <f t="shared" si="6"/>
        <v>#NAME?</v>
      </c>
      <c r="O94" s="64" t="e">
        <f t="shared" si="7"/>
        <v>#NAME?</v>
      </c>
      <c r="P94" s="94" t="e">
        <f t="shared" si="8"/>
        <v>#NAME?</v>
      </c>
      <c r="Q94" s="91" t="str">
        <f t="shared" si="9"/>
        <v>-</v>
      </c>
      <c r="R94" s="92" t="str">
        <f t="shared" si="10"/>
        <v>-</v>
      </c>
      <c r="S94" s="93" t="str">
        <f t="shared" si="11"/>
        <v>-</v>
      </c>
      <c r="T94" s="10"/>
      <c r="U94" s="10"/>
      <c r="V94" s="10"/>
      <c r="W94" s="10"/>
      <c r="X94" s="10"/>
      <c r="Y94" s="10"/>
      <c r="Z94" s="10"/>
    </row>
    <row r="95" spans="1:26" ht="12.75" customHeight="1" x14ac:dyDescent="0.2">
      <c r="A95" s="82">
        <f t="shared" si="1"/>
        <v>0</v>
      </c>
      <c r="B95" s="83"/>
      <c r="C95" s="84"/>
      <c r="D95" s="29" t="e">
        <f t="shared" si="2"/>
        <v>#NAME?</v>
      </c>
      <c r="E95" s="62"/>
      <c r="F95" s="30" t="e">
        <f t="shared" si="3"/>
        <v>#NAME?</v>
      </c>
      <c r="G95" s="34" t="e">
        <f t="shared" si="4"/>
        <v>#NAME?</v>
      </c>
      <c r="H95" s="30" t="e">
        <f t="shared" si="5"/>
        <v>#NAME?</v>
      </c>
      <c r="I95" s="85"/>
      <c r="J95" s="86"/>
      <c r="K95" s="31"/>
      <c r="L95" s="63"/>
      <c r="M95" s="33"/>
      <c r="N95" s="33" t="e">
        <f t="shared" si="6"/>
        <v>#NAME?</v>
      </c>
      <c r="O95" s="64" t="e">
        <f t="shared" si="7"/>
        <v>#NAME?</v>
      </c>
      <c r="P95" s="94" t="e">
        <f t="shared" si="8"/>
        <v>#NAME?</v>
      </c>
      <c r="Q95" s="91" t="str">
        <f t="shared" si="9"/>
        <v>-</v>
      </c>
      <c r="R95" s="92" t="str">
        <f t="shared" si="10"/>
        <v>-</v>
      </c>
      <c r="S95" s="93" t="str">
        <f t="shared" si="11"/>
        <v>-</v>
      </c>
      <c r="T95" s="10"/>
      <c r="U95" s="10"/>
      <c r="V95" s="10"/>
      <c r="W95" s="10"/>
      <c r="X95" s="10"/>
      <c r="Y95" s="10"/>
      <c r="Z95" s="10"/>
    </row>
    <row r="96" spans="1:26" ht="12.75" customHeight="1" x14ac:dyDescent="0.2">
      <c r="A96" s="82">
        <f t="shared" si="1"/>
        <v>0</v>
      </c>
      <c r="B96" s="83"/>
      <c r="C96" s="84"/>
      <c r="D96" s="29" t="e">
        <f t="shared" si="2"/>
        <v>#NAME?</v>
      </c>
      <c r="E96" s="62"/>
      <c r="F96" s="30" t="e">
        <f t="shared" si="3"/>
        <v>#NAME?</v>
      </c>
      <c r="G96" s="34" t="e">
        <f t="shared" si="4"/>
        <v>#NAME?</v>
      </c>
      <c r="H96" s="30" t="e">
        <f t="shared" si="5"/>
        <v>#NAME?</v>
      </c>
      <c r="I96" s="85"/>
      <c r="J96" s="86"/>
      <c r="K96" s="31"/>
      <c r="L96" s="63"/>
      <c r="M96" s="33"/>
      <c r="N96" s="33" t="e">
        <f t="shared" si="6"/>
        <v>#NAME?</v>
      </c>
      <c r="O96" s="64" t="e">
        <f t="shared" si="7"/>
        <v>#NAME?</v>
      </c>
      <c r="P96" s="94" t="e">
        <f t="shared" si="8"/>
        <v>#NAME?</v>
      </c>
      <c r="Q96" s="91" t="str">
        <f t="shared" si="9"/>
        <v>-</v>
      </c>
      <c r="R96" s="92" t="str">
        <f t="shared" si="10"/>
        <v>-</v>
      </c>
      <c r="S96" s="93" t="str">
        <f t="shared" si="11"/>
        <v>-</v>
      </c>
      <c r="T96" s="10"/>
      <c r="U96" s="10"/>
      <c r="V96" s="10"/>
      <c r="W96" s="10"/>
      <c r="X96" s="10"/>
      <c r="Y96" s="10"/>
      <c r="Z96" s="10"/>
    </row>
    <row r="97" spans="1:26" ht="12.75" customHeight="1" x14ac:dyDescent="0.2">
      <c r="A97" s="82">
        <f t="shared" si="1"/>
        <v>0</v>
      </c>
      <c r="B97" s="83"/>
      <c r="C97" s="84"/>
      <c r="D97" s="29" t="e">
        <f t="shared" si="2"/>
        <v>#NAME?</v>
      </c>
      <c r="E97" s="62"/>
      <c r="F97" s="30" t="e">
        <f t="shared" si="3"/>
        <v>#NAME?</v>
      </c>
      <c r="G97" s="34" t="e">
        <f t="shared" si="4"/>
        <v>#NAME?</v>
      </c>
      <c r="H97" s="30" t="e">
        <f t="shared" si="5"/>
        <v>#NAME?</v>
      </c>
      <c r="I97" s="85"/>
      <c r="J97" s="86"/>
      <c r="K97" s="31"/>
      <c r="L97" s="63"/>
      <c r="M97" s="33"/>
      <c r="N97" s="33" t="e">
        <f t="shared" si="6"/>
        <v>#NAME?</v>
      </c>
      <c r="O97" s="64" t="e">
        <f t="shared" si="7"/>
        <v>#NAME?</v>
      </c>
      <c r="P97" s="94" t="e">
        <f t="shared" si="8"/>
        <v>#NAME?</v>
      </c>
      <c r="Q97" s="91" t="str">
        <f t="shared" si="9"/>
        <v>-</v>
      </c>
      <c r="R97" s="92" t="str">
        <f t="shared" si="10"/>
        <v>-</v>
      </c>
      <c r="S97" s="93" t="str">
        <f t="shared" si="11"/>
        <v>-</v>
      </c>
      <c r="T97" s="10"/>
      <c r="U97" s="10"/>
      <c r="V97" s="10"/>
      <c r="W97" s="10"/>
      <c r="X97" s="10"/>
      <c r="Y97" s="10"/>
      <c r="Z97" s="10"/>
    </row>
    <row r="98" spans="1:26" ht="12.75" customHeight="1" x14ac:dyDescent="0.2">
      <c r="A98" s="82">
        <f t="shared" si="1"/>
        <v>0</v>
      </c>
      <c r="B98" s="83"/>
      <c r="C98" s="84"/>
      <c r="D98" s="29" t="e">
        <f t="shared" si="2"/>
        <v>#NAME?</v>
      </c>
      <c r="E98" s="62"/>
      <c r="F98" s="30" t="e">
        <f t="shared" si="3"/>
        <v>#NAME?</v>
      </c>
      <c r="G98" s="34" t="e">
        <f t="shared" si="4"/>
        <v>#NAME?</v>
      </c>
      <c r="H98" s="30" t="e">
        <f t="shared" si="5"/>
        <v>#NAME?</v>
      </c>
      <c r="I98" s="85"/>
      <c r="J98" s="86"/>
      <c r="K98" s="31"/>
      <c r="L98" s="63"/>
      <c r="M98" s="33"/>
      <c r="N98" s="33" t="e">
        <f t="shared" si="6"/>
        <v>#NAME?</v>
      </c>
      <c r="O98" s="64" t="e">
        <f t="shared" si="7"/>
        <v>#NAME?</v>
      </c>
      <c r="P98" s="94" t="e">
        <f t="shared" si="8"/>
        <v>#NAME?</v>
      </c>
      <c r="Q98" s="91" t="str">
        <f t="shared" si="9"/>
        <v>-</v>
      </c>
      <c r="R98" s="92" t="str">
        <f t="shared" si="10"/>
        <v>-</v>
      </c>
      <c r="S98" s="93" t="str">
        <f t="shared" si="11"/>
        <v>-</v>
      </c>
      <c r="T98" s="10"/>
      <c r="U98" s="10"/>
      <c r="V98" s="10"/>
      <c r="W98" s="10"/>
      <c r="X98" s="10"/>
      <c r="Y98" s="10"/>
      <c r="Z98" s="10"/>
    </row>
    <row r="99" spans="1:26" ht="12.75" customHeight="1" x14ac:dyDescent="0.2">
      <c r="A99" s="82">
        <f t="shared" si="1"/>
        <v>0</v>
      </c>
      <c r="B99" s="83"/>
      <c r="C99" s="84"/>
      <c r="D99" s="29" t="e">
        <f t="shared" si="2"/>
        <v>#NAME?</v>
      </c>
      <c r="E99" s="62"/>
      <c r="F99" s="30" t="e">
        <f t="shared" si="3"/>
        <v>#NAME?</v>
      </c>
      <c r="G99" s="34" t="e">
        <f t="shared" si="4"/>
        <v>#NAME?</v>
      </c>
      <c r="H99" s="30" t="e">
        <f t="shared" si="5"/>
        <v>#NAME?</v>
      </c>
      <c r="I99" s="85"/>
      <c r="J99" s="86"/>
      <c r="K99" s="31"/>
      <c r="L99" s="63"/>
      <c r="M99" s="33"/>
      <c r="N99" s="33" t="e">
        <f t="shared" si="6"/>
        <v>#NAME?</v>
      </c>
      <c r="O99" s="64" t="e">
        <f t="shared" si="7"/>
        <v>#NAME?</v>
      </c>
      <c r="P99" s="94" t="e">
        <f t="shared" si="8"/>
        <v>#NAME?</v>
      </c>
      <c r="Q99" s="91" t="str">
        <f t="shared" si="9"/>
        <v>-</v>
      </c>
      <c r="R99" s="92" t="str">
        <f t="shared" si="10"/>
        <v>-</v>
      </c>
      <c r="S99" s="93" t="str">
        <f t="shared" si="11"/>
        <v>-</v>
      </c>
      <c r="T99" s="10"/>
      <c r="U99" s="10"/>
      <c r="V99" s="10"/>
      <c r="W99" s="10"/>
      <c r="X99" s="10"/>
      <c r="Y99" s="10"/>
      <c r="Z99" s="10"/>
    </row>
    <row r="100" spans="1:26" ht="12.75" customHeight="1" x14ac:dyDescent="0.2">
      <c r="A100" s="82">
        <f t="shared" si="1"/>
        <v>0</v>
      </c>
      <c r="B100" s="83"/>
      <c r="C100" s="84"/>
      <c r="D100" s="29" t="e">
        <f t="shared" si="2"/>
        <v>#NAME?</v>
      </c>
      <c r="E100" s="62"/>
      <c r="F100" s="30" t="e">
        <f t="shared" si="3"/>
        <v>#NAME?</v>
      </c>
      <c r="G100" s="34" t="e">
        <f t="shared" si="4"/>
        <v>#NAME?</v>
      </c>
      <c r="H100" s="30" t="e">
        <f t="shared" si="5"/>
        <v>#NAME?</v>
      </c>
      <c r="I100" s="85"/>
      <c r="J100" s="86"/>
      <c r="K100" s="31"/>
      <c r="L100" s="63"/>
      <c r="M100" s="33"/>
      <c r="N100" s="33" t="e">
        <f t="shared" si="6"/>
        <v>#NAME?</v>
      </c>
      <c r="O100" s="64" t="e">
        <f t="shared" si="7"/>
        <v>#NAME?</v>
      </c>
      <c r="P100" s="94" t="e">
        <f t="shared" si="8"/>
        <v>#NAME?</v>
      </c>
      <c r="Q100" s="91" t="str">
        <f t="shared" si="9"/>
        <v>-</v>
      </c>
      <c r="R100" s="92" t="str">
        <f t="shared" si="10"/>
        <v>-</v>
      </c>
      <c r="S100" s="93" t="str">
        <f t="shared" si="11"/>
        <v>-</v>
      </c>
      <c r="T100" s="10"/>
      <c r="U100" s="10"/>
      <c r="V100" s="10"/>
      <c r="W100" s="10"/>
      <c r="X100" s="10"/>
      <c r="Y100" s="10"/>
      <c r="Z100" s="10"/>
    </row>
    <row r="101" spans="1:26" ht="12.75" customHeight="1" x14ac:dyDescent="0.2">
      <c r="A101" s="82">
        <f t="shared" si="1"/>
        <v>0</v>
      </c>
      <c r="B101" s="83"/>
      <c r="C101" s="84"/>
      <c r="D101" s="29" t="e">
        <f t="shared" si="2"/>
        <v>#NAME?</v>
      </c>
      <c r="E101" s="62"/>
      <c r="F101" s="30" t="e">
        <f t="shared" si="3"/>
        <v>#NAME?</v>
      </c>
      <c r="G101" s="34" t="e">
        <f t="shared" si="4"/>
        <v>#NAME?</v>
      </c>
      <c r="H101" s="30" t="e">
        <f t="shared" si="5"/>
        <v>#NAME?</v>
      </c>
      <c r="I101" s="85"/>
      <c r="J101" s="86"/>
      <c r="K101" s="31"/>
      <c r="L101" s="63"/>
      <c r="M101" s="33"/>
      <c r="N101" s="33" t="e">
        <f t="shared" si="6"/>
        <v>#NAME?</v>
      </c>
      <c r="O101" s="64" t="e">
        <f t="shared" si="7"/>
        <v>#NAME?</v>
      </c>
      <c r="P101" s="94" t="e">
        <f t="shared" si="8"/>
        <v>#NAME?</v>
      </c>
      <c r="Q101" s="91" t="str">
        <f t="shared" si="9"/>
        <v>-</v>
      </c>
      <c r="R101" s="92" t="str">
        <f t="shared" si="10"/>
        <v>-</v>
      </c>
      <c r="S101" s="93" t="str">
        <f t="shared" si="11"/>
        <v>-</v>
      </c>
      <c r="T101" s="10"/>
      <c r="U101" s="10"/>
      <c r="V101" s="10"/>
      <c r="W101" s="10"/>
      <c r="X101" s="10"/>
      <c r="Y101" s="10"/>
      <c r="Z101" s="10"/>
    </row>
    <row r="102" spans="1:26" ht="12.75" customHeight="1" x14ac:dyDescent="0.2">
      <c r="A102" s="82">
        <f t="shared" si="1"/>
        <v>0</v>
      </c>
      <c r="B102" s="83"/>
      <c r="C102" s="84"/>
      <c r="D102" s="29" t="e">
        <f t="shared" si="2"/>
        <v>#NAME?</v>
      </c>
      <c r="E102" s="62"/>
      <c r="F102" s="30" t="e">
        <f t="shared" si="3"/>
        <v>#NAME?</v>
      </c>
      <c r="G102" s="34" t="e">
        <f t="shared" si="4"/>
        <v>#NAME?</v>
      </c>
      <c r="H102" s="30" t="e">
        <f t="shared" si="5"/>
        <v>#NAME?</v>
      </c>
      <c r="I102" s="85"/>
      <c r="J102" s="86"/>
      <c r="K102" s="31"/>
      <c r="L102" s="63"/>
      <c r="M102" s="33"/>
      <c r="N102" s="33" t="e">
        <f t="shared" si="6"/>
        <v>#NAME?</v>
      </c>
      <c r="O102" s="64" t="e">
        <f t="shared" si="7"/>
        <v>#NAME?</v>
      </c>
      <c r="P102" s="94" t="e">
        <f t="shared" si="8"/>
        <v>#NAME?</v>
      </c>
      <c r="Q102" s="91" t="str">
        <f t="shared" si="9"/>
        <v>-</v>
      </c>
      <c r="R102" s="92" t="str">
        <f t="shared" si="10"/>
        <v>-</v>
      </c>
      <c r="S102" s="93" t="str">
        <f t="shared" si="11"/>
        <v>-</v>
      </c>
      <c r="T102" s="10"/>
      <c r="U102" s="10"/>
      <c r="V102" s="10"/>
      <c r="W102" s="10"/>
      <c r="X102" s="10"/>
      <c r="Y102" s="10"/>
      <c r="Z102" s="10"/>
    </row>
    <row r="103" spans="1:26" ht="12.75" customHeight="1" x14ac:dyDescent="0.2">
      <c r="A103" s="82">
        <f t="shared" si="1"/>
        <v>0</v>
      </c>
      <c r="B103" s="83"/>
      <c r="C103" s="84"/>
      <c r="D103" s="29" t="e">
        <f t="shared" si="2"/>
        <v>#NAME?</v>
      </c>
      <c r="E103" s="62"/>
      <c r="F103" s="30" t="e">
        <f t="shared" si="3"/>
        <v>#NAME?</v>
      </c>
      <c r="G103" s="34" t="e">
        <f t="shared" si="4"/>
        <v>#NAME?</v>
      </c>
      <c r="H103" s="30" t="e">
        <f t="shared" si="5"/>
        <v>#NAME?</v>
      </c>
      <c r="I103" s="85"/>
      <c r="J103" s="86"/>
      <c r="K103" s="31"/>
      <c r="L103" s="63"/>
      <c r="M103" s="33"/>
      <c r="N103" s="33" t="e">
        <f t="shared" si="6"/>
        <v>#NAME?</v>
      </c>
      <c r="O103" s="64" t="e">
        <f t="shared" si="7"/>
        <v>#NAME?</v>
      </c>
      <c r="P103" s="94" t="e">
        <f t="shared" si="8"/>
        <v>#NAME?</v>
      </c>
      <c r="Q103" s="91" t="str">
        <f t="shared" si="9"/>
        <v>-</v>
      </c>
      <c r="R103" s="92" t="str">
        <f t="shared" si="10"/>
        <v>-</v>
      </c>
      <c r="S103" s="93" t="str">
        <f t="shared" si="11"/>
        <v>-</v>
      </c>
      <c r="T103" s="10"/>
      <c r="U103" s="10"/>
      <c r="V103" s="10"/>
      <c r="W103" s="10"/>
      <c r="X103" s="10"/>
      <c r="Y103" s="10"/>
      <c r="Z103" s="10"/>
    </row>
    <row r="104" spans="1:26" ht="12.75" customHeight="1" x14ac:dyDescent="0.2">
      <c r="A104" s="82">
        <f t="shared" si="1"/>
        <v>0</v>
      </c>
      <c r="B104" s="83"/>
      <c r="C104" s="84"/>
      <c r="D104" s="29" t="e">
        <f t="shared" si="2"/>
        <v>#NAME?</v>
      </c>
      <c r="E104" s="62"/>
      <c r="F104" s="30" t="e">
        <f t="shared" si="3"/>
        <v>#NAME?</v>
      </c>
      <c r="G104" s="34" t="e">
        <f t="shared" si="4"/>
        <v>#NAME?</v>
      </c>
      <c r="H104" s="30" t="e">
        <f t="shared" si="5"/>
        <v>#NAME?</v>
      </c>
      <c r="I104" s="85"/>
      <c r="J104" s="86"/>
      <c r="K104" s="31"/>
      <c r="L104" s="63"/>
      <c r="M104" s="33"/>
      <c r="N104" s="33" t="e">
        <f t="shared" si="6"/>
        <v>#NAME?</v>
      </c>
      <c r="O104" s="64" t="e">
        <f t="shared" si="7"/>
        <v>#NAME?</v>
      </c>
      <c r="P104" s="94" t="e">
        <f t="shared" si="8"/>
        <v>#NAME?</v>
      </c>
      <c r="Q104" s="91" t="str">
        <f t="shared" si="9"/>
        <v>-</v>
      </c>
      <c r="R104" s="92" t="str">
        <f t="shared" si="10"/>
        <v>-</v>
      </c>
      <c r="S104" s="93" t="str">
        <f t="shared" si="11"/>
        <v>-</v>
      </c>
      <c r="T104" s="10"/>
      <c r="U104" s="10"/>
      <c r="V104" s="10"/>
      <c r="W104" s="10"/>
      <c r="X104" s="10"/>
      <c r="Y104" s="10"/>
      <c r="Z104" s="10"/>
    </row>
    <row r="105" spans="1:26" ht="12.75" customHeight="1" x14ac:dyDescent="0.2">
      <c r="A105" s="82">
        <f t="shared" si="1"/>
        <v>0</v>
      </c>
      <c r="B105" s="83"/>
      <c r="C105" s="84"/>
      <c r="D105" s="29" t="e">
        <f t="shared" si="2"/>
        <v>#NAME?</v>
      </c>
      <c r="E105" s="62"/>
      <c r="F105" s="30" t="e">
        <f t="shared" si="3"/>
        <v>#NAME?</v>
      </c>
      <c r="G105" s="34" t="e">
        <f t="shared" si="4"/>
        <v>#NAME?</v>
      </c>
      <c r="H105" s="30" t="e">
        <f t="shared" si="5"/>
        <v>#NAME?</v>
      </c>
      <c r="I105" s="85"/>
      <c r="J105" s="86"/>
      <c r="K105" s="31"/>
      <c r="L105" s="63"/>
      <c r="M105" s="33"/>
      <c r="N105" s="33" t="e">
        <f t="shared" si="6"/>
        <v>#NAME?</v>
      </c>
      <c r="O105" s="64" t="e">
        <f t="shared" si="7"/>
        <v>#NAME?</v>
      </c>
      <c r="P105" s="94" t="e">
        <f t="shared" si="8"/>
        <v>#NAME?</v>
      </c>
      <c r="Q105" s="91" t="str">
        <f t="shared" si="9"/>
        <v>-</v>
      </c>
      <c r="R105" s="92" t="str">
        <f t="shared" si="10"/>
        <v>-</v>
      </c>
      <c r="S105" s="93" t="str">
        <f t="shared" si="11"/>
        <v>-</v>
      </c>
      <c r="T105" s="10"/>
      <c r="U105" s="10"/>
      <c r="V105" s="10"/>
      <c r="W105" s="10"/>
      <c r="X105" s="10"/>
      <c r="Y105" s="10"/>
      <c r="Z105" s="10"/>
    </row>
    <row r="106" spans="1:26" ht="12.75" customHeight="1" x14ac:dyDescent="0.2">
      <c r="A106" s="82">
        <f t="shared" si="1"/>
        <v>0</v>
      </c>
      <c r="B106" s="83"/>
      <c r="C106" s="84"/>
      <c r="D106" s="29" t="e">
        <f t="shared" si="2"/>
        <v>#NAME?</v>
      </c>
      <c r="E106" s="62"/>
      <c r="F106" s="30" t="e">
        <f t="shared" si="3"/>
        <v>#NAME?</v>
      </c>
      <c r="G106" s="34" t="e">
        <f t="shared" si="4"/>
        <v>#NAME?</v>
      </c>
      <c r="H106" s="30" t="e">
        <f t="shared" si="5"/>
        <v>#NAME?</v>
      </c>
      <c r="I106" s="85"/>
      <c r="J106" s="86"/>
      <c r="K106" s="31"/>
      <c r="L106" s="63"/>
      <c r="M106" s="33"/>
      <c r="N106" s="33" t="e">
        <f t="shared" si="6"/>
        <v>#NAME?</v>
      </c>
      <c r="O106" s="64" t="e">
        <f t="shared" si="7"/>
        <v>#NAME?</v>
      </c>
      <c r="P106" s="94" t="e">
        <f t="shared" si="8"/>
        <v>#NAME?</v>
      </c>
      <c r="Q106" s="91" t="str">
        <f t="shared" si="9"/>
        <v>-</v>
      </c>
      <c r="R106" s="92" t="str">
        <f t="shared" si="10"/>
        <v>-</v>
      </c>
      <c r="S106" s="93" t="str">
        <f t="shared" si="11"/>
        <v>-</v>
      </c>
      <c r="T106" s="10"/>
      <c r="U106" s="10"/>
      <c r="V106" s="10"/>
      <c r="W106" s="10"/>
      <c r="X106" s="10"/>
      <c r="Y106" s="10"/>
      <c r="Z106" s="10"/>
    </row>
    <row r="107" spans="1:26" ht="12.75" customHeight="1" x14ac:dyDescent="0.2">
      <c r="A107" s="82">
        <f t="shared" si="1"/>
        <v>0</v>
      </c>
      <c r="B107" s="83"/>
      <c r="C107" s="84"/>
      <c r="D107" s="29" t="e">
        <f t="shared" si="2"/>
        <v>#NAME?</v>
      </c>
      <c r="E107" s="62"/>
      <c r="F107" s="30" t="e">
        <f t="shared" si="3"/>
        <v>#NAME?</v>
      </c>
      <c r="G107" s="34" t="e">
        <f t="shared" si="4"/>
        <v>#NAME?</v>
      </c>
      <c r="H107" s="30" t="e">
        <f t="shared" si="5"/>
        <v>#NAME?</v>
      </c>
      <c r="I107" s="85"/>
      <c r="J107" s="86"/>
      <c r="K107" s="31"/>
      <c r="L107" s="63"/>
      <c r="M107" s="33"/>
      <c r="N107" s="33" t="e">
        <f t="shared" si="6"/>
        <v>#NAME?</v>
      </c>
      <c r="O107" s="64" t="e">
        <f t="shared" si="7"/>
        <v>#NAME?</v>
      </c>
      <c r="P107" s="94" t="e">
        <f t="shared" si="8"/>
        <v>#NAME?</v>
      </c>
      <c r="Q107" s="91" t="str">
        <f t="shared" si="9"/>
        <v>-</v>
      </c>
      <c r="R107" s="92" t="str">
        <f t="shared" si="10"/>
        <v>-</v>
      </c>
      <c r="S107" s="93" t="str">
        <f t="shared" si="11"/>
        <v>-</v>
      </c>
      <c r="T107" s="10"/>
      <c r="U107" s="10"/>
      <c r="V107" s="10"/>
      <c r="W107" s="10"/>
      <c r="X107" s="10"/>
      <c r="Y107" s="10"/>
      <c r="Z107" s="10"/>
    </row>
    <row r="108" spans="1:26" ht="12.75" customHeight="1" x14ac:dyDescent="0.2">
      <c r="A108" s="82">
        <f t="shared" si="1"/>
        <v>0</v>
      </c>
      <c r="B108" s="83"/>
      <c r="C108" s="84"/>
      <c r="D108" s="29" t="e">
        <f t="shared" si="2"/>
        <v>#NAME?</v>
      </c>
      <c r="E108" s="62"/>
      <c r="F108" s="30" t="e">
        <f t="shared" si="3"/>
        <v>#NAME?</v>
      </c>
      <c r="G108" s="34" t="e">
        <f t="shared" si="4"/>
        <v>#NAME?</v>
      </c>
      <c r="H108" s="30" t="e">
        <f t="shared" si="5"/>
        <v>#NAME?</v>
      </c>
      <c r="I108" s="85"/>
      <c r="J108" s="86"/>
      <c r="K108" s="31"/>
      <c r="L108" s="63"/>
      <c r="M108" s="33"/>
      <c r="N108" s="33" t="e">
        <f t="shared" si="6"/>
        <v>#NAME?</v>
      </c>
      <c r="O108" s="64" t="e">
        <f t="shared" si="7"/>
        <v>#NAME?</v>
      </c>
      <c r="P108" s="94" t="e">
        <f t="shared" si="8"/>
        <v>#NAME?</v>
      </c>
      <c r="Q108" s="91" t="str">
        <f t="shared" si="9"/>
        <v>-</v>
      </c>
      <c r="R108" s="92" t="str">
        <f t="shared" si="10"/>
        <v>-</v>
      </c>
      <c r="S108" s="93" t="str">
        <f t="shared" si="11"/>
        <v>-</v>
      </c>
      <c r="T108" s="10"/>
      <c r="U108" s="10"/>
      <c r="V108" s="10"/>
      <c r="W108" s="10"/>
      <c r="X108" s="10"/>
      <c r="Y108" s="10"/>
      <c r="Z108" s="10"/>
    </row>
    <row r="109" spans="1:26" ht="12.75" customHeight="1" x14ac:dyDescent="0.2">
      <c r="A109" s="82">
        <f t="shared" si="1"/>
        <v>0</v>
      </c>
      <c r="B109" s="83"/>
      <c r="C109" s="84"/>
      <c r="D109" s="29" t="e">
        <f t="shared" si="2"/>
        <v>#NAME?</v>
      </c>
      <c r="E109" s="62"/>
      <c r="F109" s="30" t="e">
        <f t="shared" si="3"/>
        <v>#NAME?</v>
      </c>
      <c r="G109" s="34" t="e">
        <f t="shared" si="4"/>
        <v>#NAME?</v>
      </c>
      <c r="H109" s="30" t="e">
        <f t="shared" si="5"/>
        <v>#NAME?</v>
      </c>
      <c r="I109" s="85"/>
      <c r="J109" s="86"/>
      <c r="K109" s="31"/>
      <c r="L109" s="63"/>
      <c r="M109" s="33"/>
      <c r="N109" s="33" t="e">
        <f t="shared" si="6"/>
        <v>#NAME?</v>
      </c>
      <c r="O109" s="64" t="e">
        <f t="shared" si="7"/>
        <v>#NAME?</v>
      </c>
      <c r="P109" s="94" t="e">
        <f t="shared" si="8"/>
        <v>#NAME?</v>
      </c>
      <c r="Q109" s="91" t="str">
        <f t="shared" si="9"/>
        <v>-</v>
      </c>
      <c r="R109" s="92" t="str">
        <f t="shared" si="10"/>
        <v>-</v>
      </c>
      <c r="S109" s="93" t="str">
        <f t="shared" si="11"/>
        <v>-</v>
      </c>
      <c r="T109" s="10"/>
      <c r="U109" s="10"/>
      <c r="V109" s="10"/>
      <c r="W109" s="10"/>
      <c r="X109" s="10"/>
      <c r="Y109" s="10"/>
      <c r="Z109" s="10"/>
    </row>
    <row r="110" spans="1:26" ht="12.75" customHeight="1" x14ac:dyDescent="0.2">
      <c r="A110" s="82">
        <f t="shared" si="1"/>
        <v>0</v>
      </c>
      <c r="B110" s="83"/>
      <c r="C110" s="84"/>
      <c r="D110" s="29" t="e">
        <f t="shared" si="2"/>
        <v>#NAME?</v>
      </c>
      <c r="E110" s="62"/>
      <c r="F110" s="30" t="e">
        <f t="shared" si="3"/>
        <v>#NAME?</v>
      </c>
      <c r="G110" s="34" t="e">
        <f t="shared" si="4"/>
        <v>#NAME?</v>
      </c>
      <c r="H110" s="30" t="e">
        <f t="shared" si="5"/>
        <v>#NAME?</v>
      </c>
      <c r="I110" s="85"/>
      <c r="J110" s="86"/>
      <c r="K110" s="31"/>
      <c r="L110" s="63"/>
      <c r="M110" s="33"/>
      <c r="N110" s="33" t="e">
        <f t="shared" si="6"/>
        <v>#NAME?</v>
      </c>
      <c r="O110" s="64" t="e">
        <f t="shared" si="7"/>
        <v>#NAME?</v>
      </c>
      <c r="P110" s="94" t="e">
        <f t="shared" si="8"/>
        <v>#NAME?</v>
      </c>
      <c r="Q110" s="91" t="str">
        <f t="shared" si="9"/>
        <v>-</v>
      </c>
      <c r="R110" s="92" t="str">
        <f t="shared" si="10"/>
        <v>-</v>
      </c>
      <c r="S110" s="93" t="str">
        <f t="shared" si="11"/>
        <v>-</v>
      </c>
      <c r="T110" s="10"/>
      <c r="U110" s="10"/>
      <c r="V110" s="10"/>
      <c r="W110" s="10"/>
      <c r="X110" s="10"/>
      <c r="Y110" s="10"/>
      <c r="Z110" s="10"/>
    </row>
    <row r="111" spans="1:26" ht="12.75" customHeight="1" x14ac:dyDescent="0.2">
      <c r="A111" s="82">
        <f t="shared" si="1"/>
        <v>0</v>
      </c>
      <c r="B111" s="83"/>
      <c r="C111" s="84"/>
      <c r="D111" s="29" t="e">
        <f t="shared" si="2"/>
        <v>#NAME?</v>
      </c>
      <c r="E111" s="62"/>
      <c r="F111" s="30" t="e">
        <f t="shared" si="3"/>
        <v>#NAME?</v>
      </c>
      <c r="G111" s="34" t="e">
        <f t="shared" si="4"/>
        <v>#NAME?</v>
      </c>
      <c r="H111" s="30" t="e">
        <f t="shared" si="5"/>
        <v>#NAME?</v>
      </c>
      <c r="I111" s="85"/>
      <c r="J111" s="86"/>
      <c r="K111" s="31"/>
      <c r="L111" s="63"/>
      <c r="M111" s="33"/>
      <c r="N111" s="33" t="e">
        <f t="shared" si="6"/>
        <v>#NAME?</v>
      </c>
      <c r="O111" s="64" t="e">
        <f t="shared" si="7"/>
        <v>#NAME?</v>
      </c>
      <c r="P111" s="94" t="e">
        <f t="shared" si="8"/>
        <v>#NAME?</v>
      </c>
      <c r="Q111" s="91" t="str">
        <f t="shared" si="9"/>
        <v>-</v>
      </c>
      <c r="R111" s="92" t="str">
        <f t="shared" si="10"/>
        <v>-</v>
      </c>
      <c r="S111" s="93" t="str">
        <f t="shared" si="11"/>
        <v>-</v>
      </c>
      <c r="T111" s="10"/>
      <c r="U111" s="10"/>
      <c r="V111" s="10"/>
      <c r="W111" s="10"/>
      <c r="X111" s="10"/>
      <c r="Y111" s="10"/>
      <c r="Z111" s="10"/>
    </row>
    <row r="112" spans="1:26" ht="12.75" customHeight="1" x14ac:dyDescent="0.2">
      <c r="A112" s="82">
        <f t="shared" si="1"/>
        <v>0</v>
      </c>
      <c r="B112" s="83"/>
      <c r="C112" s="84"/>
      <c r="D112" s="29" t="e">
        <f t="shared" si="2"/>
        <v>#NAME?</v>
      </c>
      <c r="E112" s="62"/>
      <c r="F112" s="30" t="e">
        <f t="shared" si="3"/>
        <v>#NAME?</v>
      </c>
      <c r="G112" s="34" t="e">
        <f t="shared" si="4"/>
        <v>#NAME?</v>
      </c>
      <c r="H112" s="30" t="e">
        <f t="shared" si="5"/>
        <v>#NAME?</v>
      </c>
      <c r="I112" s="85"/>
      <c r="J112" s="86"/>
      <c r="K112" s="31"/>
      <c r="L112" s="63"/>
      <c r="M112" s="33"/>
      <c r="N112" s="33" t="e">
        <f t="shared" si="6"/>
        <v>#NAME?</v>
      </c>
      <c r="O112" s="64" t="e">
        <f t="shared" si="7"/>
        <v>#NAME?</v>
      </c>
      <c r="P112" s="94" t="e">
        <f t="shared" si="8"/>
        <v>#NAME?</v>
      </c>
      <c r="Q112" s="91" t="str">
        <f t="shared" si="9"/>
        <v>-</v>
      </c>
      <c r="R112" s="92" t="str">
        <f t="shared" si="10"/>
        <v>-</v>
      </c>
      <c r="S112" s="93" t="str">
        <f t="shared" si="11"/>
        <v>-</v>
      </c>
      <c r="T112" s="10"/>
      <c r="U112" s="10"/>
      <c r="V112" s="10"/>
      <c r="W112" s="10"/>
      <c r="X112" s="10"/>
      <c r="Y112" s="10"/>
      <c r="Z112" s="10"/>
    </row>
    <row r="113" spans="1:26" ht="12.75" customHeight="1" x14ac:dyDescent="0.2">
      <c r="A113" s="82">
        <f t="shared" si="1"/>
        <v>0</v>
      </c>
      <c r="B113" s="83"/>
      <c r="C113" s="84"/>
      <c r="D113" s="29" t="e">
        <f t="shared" si="2"/>
        <v>#NAME?</v>
      </c>
      <c r="E113" s="62"/>
      <c r="F113" s="30" t="e">
        <f t="shared" si="3"/>
        <v>#NAME?</v>
      </c>
      <c r="G113" s="34" t="e">
        <f t="shared" si="4"/>
        <v>#NAME?</v>
      </c>
      <c r="H113" s="30" t="e">
        <f t="shared" si="5"/>
        <v>#NAME?</v>
      </c>
      <c r="I113" s="85"/>
      <c r="J113" s="86"/>
      <c r="K113" s="31"/>
      <c r="L113" s="63"/>
      <c r="M113" s="33"/>
      <c r="N113" s="33" t="e">
        <f t="shared" si="6"/>
        <v>#NAME?</v>
      </c>
      <c r="O113" s="64" t="e">
        <f t="shared" si="7"/>
        <v>#NAME?</v>
      </c>
      <c r="P113" s="94" t="e">
        <f t="shared" si="8"/>
        <v>#NAME?</v>
      </c>
      <c r="Q113" s="91" t="str">
        <f t="shared" si="9"/>
        <v>-</v>
      </c>
      <c r="R113" s="92" t="str">
        <f t="shared" si="10"/>
        <v>-</v>
      </c>
      <c r="S113" s="93" t="str">
        <f t="shared" si="11"/>
        <v>-</v>
      </c>
      <c r="T113" s="10"/>
      <c r="U113" s="10"/>
      <c r="V113" s="10"/>
      <c r="W113" s="10"/>
      <c r="X113" s="10"/>
      <c r="Y113" s="10"/>
      <c r="Z113" s="10"/>
    </row>
    <row r="114" spans="1:26" ht="12.75" customHeight="1" x14ac:dyDescent="0.2">
      <c r="A114" s="82">
        <f t="shared" si="1"/>
        <v>0</v>
      </c>
      <c r="B114" s="83"/>
      <c r="C114" s="84"/>
      <c r="D114" s="29" t="e">
        <f t="shared" si="2"/>
        <v>#NAME?</v>
      </c>
      <c r="E114" s="62"/>
      <c r="F114" s="30" t="e">
        <f t="shared" si="3"/>
        <v>#NAME?</v>
      </c>
      <c r="G114" s="34" t="e">
        <f t="shared" si="4"/>
        <v>#NAME?</v>
      </c>
      <c r="H114" s="30" t="e">
        <f t="shared" si="5"/>
        <v>#NAME?</v>
      </c>
      <c r="I114" s="85"/>
      <c r="J114" s="86"/>
      <c r="K114" s="31"/>
      <c r="L114" s="63"/>
      <c r="M114" s="33"/>
      <c r="N114" s="33" t="e">
        <f t="shared" si="6"/>
        <v>#NAME?</v>
      </c>
      <c r="O114" s="64" t="e">
        <f t="shared" si="7"/>
        <v>#NAME?</v>
      </c>
      <c r="P114" s="94" t="e">
        <f t="shared" si="8"/>
        <v>#NAME?</v>
      </c>
      <c r="Q114" s="91" t="str">
        <f t="shared" si="9"/>
        <v>-</v>
      </c>
      <c r="R114" s="92" t="str">
        <f t="shared" si="10"/>
        <v>-</v>
      </c>
      <c r="S114" s="93" t="str">
        <f t="shared" si="11"/>
        <v>-</v>
      </c>
      <c r="T114" s="10"/>
      <c r="U114" s="10"/>
      <c r="V114" s="10"/>
      <c r="W114" s="10"/>
      <c r="X114" s="10"/>
      <c r="Y114" s="10"/>
      <c r="Z114" s="10"/>
    </row>
    <row r="115" spans="1:26" ht="12.75" customHeight="1" x14ac:dyDescent="0.2">
      <c r="A115" s="82">
        <f t="shared" si="1"/>
        <v>0</v>
      </c>
      <c r="B115" s="83"/>
      <c r="C115" s="84"/>
      <c r="D115" s="29" t="e">
        <f t="shared" si="2"/>
        <v>#NAME?</v>
      </c>
      <c r="E115" s="62"/>
      <c r="F115" s="30" t="e">
        <f t="shared" si="3"/>
        <v>#NAME?</v>
      </c>
      <c r="G115" s="34" t="e">
        <f t="shared" si="4"/>
        <v>#NAME?</v>
      </c>
      <c r="H115" s="30" t="e">
        <f t="shared" si="5"/>
        <v>#NAME?</v>
      </c>
      <c r="I115" s="85"/>
      <c r="J115" s="86"/>
      <c r="K115" s="31"/>
      <c r="L115" s="63"/>
      <c r="M115" s="33"/>
      <c r="N115" s="33" t="e">
        <f t="shared" si="6"/>
        <v>#NAME?</v>
      </c>
      <c r="O115" s="64" t="e">
        <f t="shared" si="7"/>
        <v>#NAME?</v>
      </c>
      <c r="P115" s="94" t="e">
        <f t="shared" si="8"/>
        <v>#NAME?</v>
      </c>
      <c r="Q115" s="91" t="str">
        <f t="shared" si="9"/>
        <v>-</v>
      </c>
      <c r="R115" s="92" t="str">
        <f t="shared" si="10"/>
        <v>-</v>
      </c>
      <c r="S115" s="93" t="str">
        <f t="shared" si="11"/>
        <v>-</v>
      </c>
      <c r="T115" s="10"/>
      <c r="U115" s="10"/>
      <c r="V115" s="10"/>
      <c r="W115" s="10"/>
      <c r="X115" s="10"/>
      <c r="Y115" s="10"/>
      <c r="Z115" s="10"/>
    </row>
    <row r="116" spans="1:26" ht="12.75" customHeight="1" x14ac:dyDescent="0.2">
      <c r="A116" s="82">
        <f t="shared" si="1"/>
        <v>0</v>
      </c>
      <c r="B116" s="83"/>
      <c r="C116" s="84"/>
      <c r="D116" s="29" t="e">
        <f t="shared" si="2"/>
        <v>#NAME?</v>
      </c>
      <c r="E116" s="62"/>
      <c r="F116" s="30" t="e">
        <f t="shared" si="3"/>
        <v>#NAME?</v>
      </c>
      <c r="G116" s="34" t="e">
        <f t="shared" si="4"/>
        <v>#NAME?</v>
      </c>
      <c r="H116" s="30" t="e">
        <f t="shared" si="5"/>
        <v>#NAME?</v>
      </c>
      <c r="I116" s="85"/>
      <c r="J116" s="86"/>
      <c r="K116" s="31"/>
      <c r="L116" s="63"/>
      <c r="M116" s="33"/>
      <c r="N116" s="33" t="e">
        <f t="shared" si="6"/>
        <v>#NAME?</v>
      </c>
      <c r="O116" s="64" t="e">
        <f t="shared" si="7"/>
        <v>#NAME?</v>
      </c>
      <c r="P116" s="94" t="e">
        <f t="shared" si="8"/>
        <v>#NAME?</v>
      </c>
      <c r="Q116" s="91" t="str">
        <f t="shared" si="9"/>
        <v>-</v>
      </c>
      <c r="R116" s="92" t="str">
        <f t="shared" si="10"/>
        <v>-</v>
      </c>
      <c r="S116" s="93" t="str">
        <f t="shared" si="11"/>
        <v>-</v>
      </c>
      <c r="T116" s="10"/>
      <c r="U116" s="10"/>
      <c r="V116" s="10"/>
      <c r="W116" s="10"/>
      <c r="X116" s="10"/>
      <c r="Y116" s="10"/>
      <c r="Z116" s="10"/>
    </row>
    <row r="117" spans="1:26" ht="12.75" customHeight="1" x14ac:dyDescent="0.2">
      <c r="A117" s="82">
        <f t="shared" si="1"/>
        <v>0</v>
      </c>
      <c r="B117" s="83"/>
      <c r="C117" s="84"/>
      <c r="D117" s="29" t="e">
        <f t="shared" si="2"/>
        <v>#NAME?</v>
      </c>
      <c r="E117" s="62"/>
      <c r="F117" s="30" t="e">
        <f t="shared" si="3"/>
        <v>#NAME?</v>
      </c>
      <c r="G117" s="34" t="e">
        <f t="shared" si="4"/>
        <v>#NAME?</v>
      </c>
      <c r="H117" s="30" t="e">
        <f t="shared" si="5"/>
        <v>#NAME?</v>
      </c>
      <c r="I117" s="85"/>
      <c r="J117" s="86"/>
      <c r="K117" s="31"/>
      <c r="L117" s="63"/>
      <c r="M117" s="33"/>
      <c r="N117" s="33" t="e">
        <f t="shared" si="6"/>
        <v>#NAME?</v>
      </c>
      <c r="O117" s="64" t="e">
        <f t="shared" si="7"/>
        <v>#NAME?</v>
      </c>
      <c r="P117" s="94" t="e">
        <f t="shared" si="8"/>
        <v>#NAME?</v>
      </c>
      <c r="Q117" s="91" t="str">
        <f t="shared" si="9"/>
        <v>-</v>
      </c>
      <c r="R117" s="92" t="str">
        <f t="shared" si="10"/>
        <v>-</v>
      </c>
      <c r="S117" s="93" t="str">
        <f t="shared" si="11"/>
        <v>-</v>
      </c>
      <c r="T117" s="10"/>
      <c r="U117" s="10"/>
      <c r="V117" s="10"/>
      <c r="W117" s="10"/>
      <c r="X117" s="10"/>
      <c r="Y117" s="10"/>
      <c r="Z117" s="10"/>
    </row>
    <row r="118" spans="1:26" ht="12.75" customHeight="1" x14ac:dyDescent="0.2">
      <c r="A118" s="82">
        <f t="shared" si="1"/>
        <v>0</v>
      </c>
      <c r="B118" s="83"/>
      <c r="C118" s="84"/>
      <c r="D118" s="29" t="e">
        <f t="shared" si="2"/>
        <v>#NAME?</v>
      </c>
      <c r="E118" s="62"/>
      <c r="F118" s="30" t="e">
        <f t="shared" si="3"/>
        <v>#NAME?</v>
      </c>
      <c r="G118" s="34" t="e">
        <f t="shared" si="4"/>
        <v>#NAME?</v>
      </c>
      <c r="H118" s="30" t="e">
        <f t="shared" si="5"/>
        <v>#NAME?</v>
      </c>
      <c r="I118" s="85"/>
      <c r="J118" s="86"/>
      <c r="K118" s="31"/>
      <c r="L118" s="63"/>
      <c r="M118" s="33"/>
      <c r="N118" s="33" t="e">
        <f t="shared" si="6"/>
        <v>#NAME?</v>
      </c>
      <c r="O118" s="64" t="e">
        <f t="shared" si="7"/>
        <v>#NAME?</v>
      </c>
      <c r="P118" s="94" t="e">
        <f t="shared" si="8"/>
        <v>#NAME?</v>
      </c>
      <c r="Q118" s="91" t="str">
        <f t="shared" si="9"/>
        <v>-</v>
      </c>
      <c r="R118" s="92" t="str">
        <f t="shared" si="10"/>
        <v>-</v>
      </c>
      <c r="S118" s="93" t="str">
        <f t="shared" si="11"/>
        <v>-</v>
      </c>
      <c r="T118" s="10"/>
      <c r="U118" s="10"/>
      <c r="V118" s="10"/>
      <c r="W118" s="10"/>
      <c r="X118" s="10"/>
      <c r="Y118" s="10"/>
      <c r="Z118" s="10"/>
    </row>
    <row r="119" spans="1:26" ht="12.75" customHeight="1" x14ac:dyDescent="0.2">
      <c r="A119" s="82">
        <f t="shared" si="1"/>
        <v>0</v>
      </c>
      <c r="B119" s="83"/>
      <c r="C119" s="84"/>
      <c r="D119" s="29" t="e">
        <f t="shared" si="2"/>
        <v>#NAME?</v>
      </c>
      <c r="E119" s="62"/>
      <c r="F119" s="30" t="e">
        <f t="shared" si="3"/>
        <v>#NAME?</v>
      </c>
      <c r="G119" s="34" t="e">
        <f t="shared" si="4"/>
        <v>#NAME?</v>
      </c>
      <c r="H119" s="30" t="e">
        <f t="shared" si="5"/>
        <v>#NAME?</v>
      </c>
      <c r="I119" s="85"/>
      <c r="J119" s="86"/>
      <c r="K119" s="31"/>
      <c r="L119" s="63"/>
      <c r="M119" s="33"/>
      <c r="N119" s="33" t="e">
        <f t="shared" si="6"/>
        <v>#NAME?</v>
      </c>
      <c r="O119" s="64" t="e">
        <f t="shared" si="7"/>
        <v>#NAME?</v>
      </c>
      <c r="P119" s="94" t="e">
        <f t="shared" si="8"/>
        <v>#NAME?</v>
      </c>
      <c r="Q119" s="91" t="str">
        <f t="shared" si="9"/>
        <v>-</v>
      </c>
      <c r="R119" s="92" t="str">
        <f t="shared" si="10"/>
        <v>-</v>
      </c>
      <c r="S119" s="93" t="str">
        <f t="shared" si="11"/>
        <v>-</v>
      </c>
      <c r="T119" s="10"/>
      <c r="U119" s="10"/>
      <c r="V119" s="10"/>
      <c r="W119" s="10"/>
      <c r="X119" s="10"/>
      <c r="Y119" s="10"/>
      <c r="Z119" s="10"/>
    </row>
    <row r="120" spans="1:26" ht="12.75" customHeight="1" x14ac:dyDescent="0.2">
      <c r="A120" s="82">
        <f t="shared" si="1"/>
        <v>0</v>
      </c>
      <c r="B120" s="83"/>
      <c r="C120" s="84"/>
      <c r="D120" s="29" t="e">
        <f t="shared" si="2"/>
        <v>#NAME?</v>
      </c>
      <c r="E120" s="62"/>
      <c r="F120" s="30" t="e">
        <f t="shared" si="3"/>
        <v>#NAME?</v>
      </c>
      <c r="G120" s="34" t="e">
        <f t="shared" si="4"/>
        <v>#NAME?</v>
      </c>
      <c r="H120" s="30" t="e">
        <f t="shared" si="5"/>
        <v>#NAME?</v>
      </c>
      <c r="I120" s="85"/>
      <c r="J120" s="86"/>
      <c r="K120" s="31"/>
      <c r="L120" s="63"/>
      <c r="M120" s="33"/>
      <c r="N120" s="33" t="e">
        <f t="shared" si="6"/>
        <v>#NAME?</v>
      </c>
      <c r="O120" s="64" t="e">
        <f t="shared" si="7"/>
        <v>#NAME?</v>
      </c>
      <c r="P120" s="94" t="e">
        <f t="shared" si="8"/>
        <v>#NAME?</v>
      </c>
      <c r="Q120" s="91" t="str">
        <f t="shared" si="9"/>
        <v>-</v>
      </c>
      <c r="R120" s="92" t="str">
        <f t="shared" si="10"/>
        <v>-</v>
      </c>
      <c r="S120" s="93" t="str">
        <f t="shared" si="11"/>
        <v>-</v>
      </c>
      <c r="T120" s="10"/>
      <c r="U120" s="10"/>
      <c r="V120" s="10"/>
      <c r="W120" s="10"/>
      <c r="X120" s="10"/>
      <c r="Y120" s="10"/>
      <c r="Z120" s="10"/>
    </row>
    <row r="121" spans="1:26" ht="12.75" customHeight="1" x14ac:dyDescent="0.2">
      <c r="A121" s="82">
        <f t="shared" si="1"/>
        <v>0</v>
      </c>
      <c r="B121" s="83"/>
      <c r="C121" s="84"/>
      <c r="D121" s="29" t="e">
        <f t="shared" si="2"/>
        <v>#NAME?</v>
      </c>
      <c r="E121" s="62"/>
      <c r="F121" s="30" t="e">
        <f t="shared" si="3"/>
        <v>#NAME?</v>
      </c>
      <c r="G121" s="34" t="e">
        <f t="shared" si="4"/>
        <v>#NAME?</v>
      </c>
      <c r="H121" s="30" t="e">
        <f t="shared" si="5"/>
        <v>#NAME?</v>
      </c>
      <c r="I121" s="85"/>
      <c r="J121" s="86"/>
      <c r="K121" s="31"/>
      <c r="L121" s="63"/>
      <c r="M121" s="33"/>
      <c r="N121" s="33" t="e">
        <f t="shared" si="6"/>
        <v>#NAME?</v>
      </c>
      <c r="O121" s="64" t="e">
        <f t="shared" si="7"/>
        <v>#NAME?</v>
      </c>
      <c r="P121" s="94" t="e">
        <f t="shared" si="8"/>
        <v>#NAME?</v>
      </c>
      <c r="Q121" s="91" t="str">
        <f t="shared" si="9"/>
        <v>-</v>
      </c>
      <c r="R121" s="92" t="str">
        <f t="shared" si="10"/>
        <v>-</v>
      </c>
      <c r="S121" s="93" t="str">
        <f t="shared" si="11"/>
        <v>-</v>
      </c>
      <c r="T121" s="10"/>
      <c r="U121" s="10"/>
      <c r="V121" s="10"/>
      <c r="W121" s="10"/>
      <c r="X121" s="10"/>
      <c r="Y121" s="10"/>
      <c r="Z121" s="10"/>
    </row>
    <row r="122" spans="1:26" ht="12.75" customHeight="1" x14ac:dyDescent="0.2">
      <c r="A122" s="82">
        <f t="shared" si="1"/>
        <v>0</v>
      </c>
      <c r="B122" s="83"/>
      <c r="C122" s="84"/>
      <c r="D122" s="29" t="e">
        <f t="shared" si="2"/>
        <v>#NAME?</v>
      </c>
      <c r="E122" s="62"/>
      <c r="F122" s="30" t="e">
        <f t="shared" si="3"/>
        <v>#NAME?</v>
      </c>
      <c r="G122" s="34" t="e">
        <f t="shared" si="4"/>
        <v>#NAME?</v>
      </c>
      <c r="H122" s="30" t="e">
        <f t="shared" si="5"/>
        <v>#NAME?</v>
      </c>
      <c r="I122" s="85"/>
      <c r="J122" s="86"/>
      <c r="K122" s="31"/>
      <c r="L122" s="63"/>
      <c r="M122" s="33"/>
      <c r="N122" s="33" t="e">
        <f t="shared" si="6"/>
        <v>#NAME?</v>
      </c>
      <c r="O122" s="64" t="e">
        <f t="shared" si="7"/>
        <v>#NAME?</v>
      </c>
      <c r="P122" s="94" t="e">
        <f t="shared" si="8"/>
        <v>#NAME?</v>
      </c>
      <c r="Q122" s="91" t="str">
        <f t="shared" si="9"/>
        <v>-</v>
      </c>
      <c r="R122" s="92" t="str">
        <f t="shared" si="10"/>
        <v>-</v>
      </c>
      <c r="S122" s="93" t="str">
        <f t="shared" si="11"/>
        <v>-</v>
      </c>
      <c r="T122" s="10"/>
      <c r="U122" s="10"/>
      <c r="V122" s="10"/>
      <c r="W122" s="10"/>
      <c r="X122" s="10"/>
      <c r="Y122" s="10"/>
      <c r="Z122" s="10"/>
    </row>
    <row r="123" spans="1:26" ht="12.75" customHeight="1" x14ac:dyDescent="0.2">
      <c r="A123" s="82">
        <f t="shared" si="1"/>
        <v>0</v>
      </c>
      <c r="B123" s="83"/>
      <c r="C123" s="84"/>
      <c r="D123" s="29" t="e">
        <f t="shared" si="2"/>
        <v>#NAME?</v>
      </c>
      <c r="E123" s="62"/>
      <c r="F123" s="30" t="e">
        <f t="shared" si="3"/>
        <v>#NAME?</v>
      </c>
      <c r="G123" s="34" t="e">
        <f t="shared" si="4"/>
        <v>#NAME?</v>
      </c>
      <c r="H123" s="30" t="e">
        <f t="shared" si="5"/>
        <v>#NAME?</v>
      </c>
      <c r="I123" s="85"/>
      <c r="J123" s="86"/>
      <c r="K123" s="31"/>
      <c r="L123" s="63"/>
      <c r="M123" s="33"/>
      <c r="N123" s="33" t="e">
        <f t="shared" si="6"/>
        <v>#NAME?</v>
      </c>
      <c r="O123" s="64" t="e">
        <f t="shared" si="7"/>
        <v>#NAME?</v>
      </c>
      <c r="P123" s="94" t="e">
        <f t="shared" si="8"/>
        <v>#NAME?</v>
      </c>
      <c r="Q123" s="91" t="str">
        <f t="shared" si="9"/>
        <v>-</v>
      </c>
      <c r="R123" s="92" t="str">
        <f t="shared" si="10"/>
        <v>-</v>
      </c>
      <c r="S123" s="93" t="str">
        <f t="shared" si="11"/>
        <v>-</v>
      </c>
      <c r="T123" s="10"/>
      <c r="U123" s="10"/>
      <c r="V123" s="10"/>
      <c r="W123" s="10"/>
      <c r="X123" s="10"/>
      <c r="Y123" s="10"/>
      <c r="Z123" s="10"/>
    </row>
    <row r="124" spans="1:26" ht="12.75" customHeight="1" x14ac:dyDescent="0.2">
      <c r="A124" s="82">
        <f t="shared" si="1"/>
        <v>0</v>
      </c>
      <c r="B124" s="83"/>
      <c r="C124" s="84"/>
      <c r="D124" s="29" t="e">
        <f t="shared" si="2"/>
        <v>#NAME?</v>
      </c>
      <c r="E124" s="62"/>
      <c r="F124" s="30" t="e">
        <f t="shared" si="3"/>
        <v>#NAME?</v>
      </c>
      <c r="G124" s="34" t="e">
        <f t="shared" si="4"/>
        <v>#NAME?</v>
      </c>
      <c r="H124" s="30" t="e">
        <f t="shared" si="5"/>
        <v>#NAME?</v>
      </c>
      <c r="I124" s="85"/>
      <c r="J124" s="86"/>
      <c r="K124" s="31"/>
      <c r="L124" s="63"/>
      <c r="M124" s="33"/>
      <c r="N124" s="33" t="e">
        <f t="shared" si="6"/>
        <v>#NAME?</v>
      </c>
      <c r="O124" s="64" t="e">
        <f t="shared" si="7"/>
        <v>#NAME?</v>
      </c>
      <c r="P124" s="94" t="e">
        <f t="shared" si="8"/>
        <v>#NAME?</v>
      </c>
      <c r="Q124" s="91" t="str">
        <f t="shared" si="9"/>
        <v>-</v>
      </c>
      <c r="R124" s="92" t="str">
        <f t="shared" si="10"/>
        <v>-</v>
      </c>
      <c r="S124" s="93" t="str">
        <f t="shared" si="11"/>
        <v>-</v>
      </c>
      <c r="T124" s="10"/>
      <c r="U124" s="10"/>
      <c r="V124" s="10"/>
      <c r="W124" s="10"/>
      <c r="X124" s="10"/>
      <c r="Y124" s="10"/>
      <c r="Z124" s="10"/>
    </row>
    <row r="125" spans="1:26" ht="12.75" customHeight="1" x14ac:dyDescent="0.2">
      <c r="A125" s="82">
        <f t="shared" si="1"/>
        <v>0</v>
      </c>
      <c r="B125" s="83"/>
      <c r="C125" s="84"/>
      <c r="D125" s="29" t="e">
        <f t="shared" si="2"/>
        <v>#NAME?</v>
      </c>
      <c r="E125" s="62"/>
      <c r="F125" s="30" t="e">
        <f t="shared" si="3"/>
        <v>#NAME?</v>
      </c>
      <c r="G125" s="34" t="e">
        <f t="shared" si="4"/>
        <v>#NAME?</v>
      </c>
      <c r="H125" s="30" t="e">
        <f t="shared" si="5"/>
        <v>#NAME?</v>
      </c>
      <c r="I125" s="85"/>
      <c r="J125" s="86"/>
      <c r="K125" s="31"/>
      <c r="L125" s="63"/>
      <c r="M125" s="33"/>
      <c r="N125" s="33" t="e">
        <f t="shared" si="6"/>
        <v>#NAME?</v>
      </c>
      <c r="O125" s="64" t="e">
        <f t="shared" si="7"/>
        <v>#NAME?</v>
      </c>
      <c r="P125" s="94" t="e">
        <f t="shared" si="8"/>
        <v>#NAME?</v>
      </c>
      <c r="Q125" s="91" t="str">
        <f t="shared" si="9"/>
        <v>-</v>
      </c>
      <c r="R125" s="92" t="str">
        <f t="shared" si="10"/>
        <v>-</v>
      </c>
      <c r="S125" s="93" t="str">
        <f t="shared" si="11"/>
        <v>-</v>
      </c>
      <c r="T125" s="10"/>
      <c r="U125" s="10"/>
      <c r="V125" s="10"/>
      <c r="W125" s="10"/>
      <c r="X125" s="10"/>
      <c r="Y125" s="10"/>
      <c r="Z125" s="10"/>
    </row>
    <row r="126" spans="1:26" ht="12.75" customHeight="1" x14ac:dyDescent="0.2">
      <c r="A126" s="82">
        <f t="shared" si="1"/>
        <v>0</v>
      </c>
      <c r="B126" s="83"/>
      <c r="C126" s="84"/>
      <c r="D126" s="29" t="e">
        <f t="shared" si="2"/>
        <v>#NAME?</v>
      </c>
      <c r="E126" s="62"/>
      <c r="F126" s="30" t="e">
        <f t="shared" si="3"/>
        <v>#NAME?</v>
      </c>
      <c r="G126" s="34" t="e">
        <f t="shared" si="4"/>
        <v>#NAME?</v>
      </c>
      <c r="H126" s="30" t="e">
        <f t="shared" si="5"/>
        <v>#NAME?</v>
      </c>
      <c r="I126" s="85"/>
      <c r="J126" s="86"/>
      <c r="K126" s="31"/>
      <c r="L126" s="63"/>
      <c r="M126" s="33"/>
      <c r="N126" s="33" t="e">
        <f t="shared" si="6"/>
        <v>#NAME?</v>
      </c>
      <c r="O126" s="64" t="e">
        <f t="shared" si="7"/>
        <v>#NAME?</v>
      </c>
      <c r="P126" s="94" t="e">
        <f t="shared" si="8"/>
        <v>#NAME?</v>
      </c>
      <c r="Q126" s="91" t="str">
        <f t="shared" si="9"/>
        <v>-</v>
      </c>
      <c r="R126" s="92" t="str">
        <f t="shared" si="10"/>
        <v>-</v>
      </c>
      <c r="S126" s="93" t="str">
        <f t="shared" si="11"/>
        <v>-</v>
      </c>
      <c r="T126" s="10"/>
      <c r="U126" s="10"/>
      <c r="V126" s="10"/>
      <c r="W126" s="10"/>
      <c r="X126" s="10"/>
      <c r="Y126" s="10"/>
      <c r="Z126" s="10"/>
    </row>
    <row r="127" spans="1:26" ht="12.75" customHeight="1" x14ac:dyDescent="0.2">
      <c r="A127" s="82">
        <f t="shared" si="1"/>
        <v>0</v>
      </c>
      <c r="B127" s="83"/>
      <c r="C127" s="84"/>
      <c r="D127" s="29" t="e">
        <f t="shared" si="2"/>
        <v>#NAME?</v>
      </c>
      <c r="E127" s="62"/>
      <c r="F127" s="30" t="e">
        <f t="shared" si="3"/>
        <v>#NAME?</v>
      </c>
      <c r="G127" s="34" t="e">
        <f t="shared" si="4"/>
        <v>#NAME?</v>
      </c>
      <c r="H127" s="30" t="e">
        <f t="shared" si="5"/>
        <v>#NAME?</v>
      </c>
      <c r="I127" s="85"/>
      <c r="J127" s="86"/>
      <c r="K127" s="31"/>
      <c r="L127" s="63"/>
      <c r="M127" s="33"/>
      <c r="N127" s="33" t="e">
        <f t="shared" si="6"/>
        <v>#NAME?</v>
      </c>
      <c r="O127" s="64" t="e">
        <f t="shared" si="7"/>
        <v>#NAME?</v>
      </c>
      <c r="P127" s="94" t="e">
        <f t="shared" si="8"/>
        <v>#NAME?</v>
      </c>
      <c r="Q127" s="91" t="str">
        <f t="shared" si="9"/>
        <v>-</v>
      </c>
      <c r="R127" s="92" t="str">
        <f t="shared" si="10"/>
        <v>-</v>
      </c>
      <c r="S127" s="93" t="str">
        <f t="shared" si="11"/>
        <v>-</v>
      </c>
      <c r="T127" s="10"/>
      <c r="U127" s="10"/>
      <c r="V127" s="10"/>
      <c r="W127" s="10"/>
      <c r="X127" s="10"/>
      <c r="Y127" s="10"/>
      <c r="Z127" s="10"/>
    </row>
    <row r="128" spans="1:26" ht="12.75" customHeight="1" x14ac:dyDescent="0.2">
      <c r="A128" s="82">
        <f t="shared" si="1"/>
        <v>0</v>
      </c>
      <c r="B128" s="83"/>
      <c r="C128" s="84"/>
      <c r="D128" s="29" t="e">
        <f t="shared" si="2"/>
        <v>#NAME?</v>
      </c>
      <c r="E128" s="62"/>
      <c r="F128" s="30" t="e">
        <f t="shared" si="3"/>
        <v>#NAME?</v>
      </c>
      <c r="G128" s="34" t="e">
        <f t="shared" si="4"/>
        <v>#NAME?</v>
      </c>
      <c r="H128" s="30" t="e">
        <f t="shared" si="5"/>
        <v>#NAME?</v>
      </c>
      <c r="I128" s="85"/>
      <c r="J128" s="86"/>
      <c r="K128" s="31"/>
      <c r="L128" s="63"/>
      <c r="M128" s="33"/>
      <c r="N128" s="33" t="e">
        <f t="shared" si="6"/>
        <v>#NAME?</v>
      </c>
      <c r="O128" s="64" t="e">
        <f t="shared" si="7"/>
        <v>#NAME?</v>
      </c>
      <c r="P128" s="94" t="e">
        <f t="shared" si="8"/>
        <v>#NAME?</v>
      </c>
      <c r="Q128" s="91" t="str">
        <f t="shared" si="9"/>
        <v>-</v>
      </c>
      <c r="R128" s="92" t="str">
        <f t="shared" si="10"/>
        <v>-</v>
      </c>
      <c r="S128" s="93" t="str">
        <f t="shared" si="11"/>
        <v>-</v>
      </c>
      <c r="T128" s="10"/>
      <c r="U128" s="10"/>
      <c r="V128" s="10"/>
      <c r="W128" s="10"/>
      <c r="X128" s="10"/>
      <c r="Y128" s="10"/>
      <c r="Z128" s="10"/>
    </row>
    <row r="129" spans="1:26" ht="12.75" customHeight="1" x14ac:dyDescent="0.2">
      <c r="A129" s="82">
        <f t="shared" si="1"/>
        <v>0</v>
      </c>
      <c r="B129" s="83"/>
      <c r="C129" s="84"/>
      <c r="D129" s="29" t="e">
        <f t="shared" si="2"/>
        <v>#NAME?</v>
      </c>
      <c r="E129" s="62"/>
      <c r="F129" s="30" t="e">
        <f t="shared" si="3"/>
        <v>#NAME?</v>
      </c>
      <c r="G129" s="34" t="e">
        <f t="shared" si="4"/>
        <v>#NAME?</v>
      </c>
      <c r="H129" s="30" t="e">
        <f t="shared" si="5"/>
        <v>#NAME?</v>
      </c>
      <c r="I129" s="85"/>
      <c r="J129" s="86"/>
      <c r="K129" s="31"/>
      <c r="L129" s="63"/>
      <c r="M129" s="33"/>
      <c r="N129" s="33" t="e">
        <f t="shared" si="6"/>
        <v>#NAME?</v>
      </c>
      <c r="O129" s="64" t="e">
        <f t="shared" si="7"/>
        <v>#NAME?</v>
      </c>
      <c r="P129" s="94" t="e">
        <f t="shared" si="8"/>
        <v>#NAME?</v>
      </c>
      <c r="Q129" s="91" t="str">
        <f t="shared" si="9"/>
        <v>-</v>
      </c>
      <c r="R129" s="92" t="str">
        <f t="shared" si="10"/>
        <v>-</v>
      </c>
      <c r="S129" s="93" t="str">
        <f t="shared" si="11"/>
        <v>-</v>
      </c>
      <c r="T129" s="10"/>
      <c r="U129" s="10"/>
      <c r="V129" s="10"/>
      <c r="W129" s="10"/>
      <c r="X129" s="10"/>
      <c r="Y129" s="10"/>
      <c r="Z129" s="10"/>
    </row>
    <row r="130" spans="1:26" ht="12.75" customHeight="1" x14ac:dyDescent="0.2">
      <c r="A130" s="82">
        <f t="shared" si="1"/>
        <v>0</v>
      </c>
      <c r="B130" s="83"/>
      <c r="C130" s="84"/>
      <c r="D130" s="29" t="e">
        <f t="shared" si="2"/>
        <v>#NAME?</v>
      </c>
      <c r="E130" s="62"/>
      <c r="F130" s="30" t="e">
        <f t="shared" si="3"/>
        <v>#NAME?</v>
      </c>
      <c r="G130" s="34" t="e">
        <f t="shared" si="4"/>
        <v>#NAME?</v>
      </c>
      <c r="H130" s="30" t="e">
        <f t="shared" si="5"/>
        <v>#NAME?</v>
      </c>
      <c r="I130" s="85"/>
      <c r="J130" s="86"/>
      <c r="K130" s="31"/>
      <c r="L130" s="63"/>
      <c r="M130" s="33"/>
      <c r="N130" s="33" t="e">
        <f t="shared" si="6"/>
        <v>#NAME?</v>
      </c>
      <c r="O130" s="64" t="e">
        <f t="shared" si="7"/>
        <v>#NAME?</v>
      </c>
      <c r="P130" s="94" t="e">
        <f t="shared" si="8"/>
        <v>#NAME?</v>
      </c>
      <c r="Q130" s="91" t="str">
        <f t="shared" si="9"/>
        <v>-</v>
      </c>
      <c r="R130" s="92" t="str">
        <f t="shared" si="10"/>
        <v>-</v>
      </c>
      <c r="S130" s="93" t="str">
        <f t="shared" si="11"/>
        <v>-</v>
      </c>
      <c r="T130" s="10"/>
      <c r="U130" s="10"/>
      <c r="V130" s="10"/>
      <c r="W130" s="10"/>
      <c r="X130" s="10"/>
      <c r="Y130" s="10"/>
      <c r="Z130" s="10"/>
    </row>
    <row r="131" spans="1:26" ht="12.75" customHeight="1" x14ac:dyDescent="0.2">
      <c r="A131" s="82">
        <f t="shared" si="1"/>
        <v>0</v>
      </c>
      <c r="B131" s="83"/>
      <c r="C131" s="84"/>
      <c r="D131" s="29" t="e">
        <f t="shared" si="2"/>
        <v>#NAME?</v>
      </c>
      <c r="E131" s="62"/>
      <c r="F131" s="30" t="e">
        <f t="shared" si="3"/>
        <v>#NAME?</v>
      </c>
      <c r="G131" s="34" t="e">
        <f t="shared" si="4"/>
        <v>#NAME?</v>
      </c>
      <c r="H131" s="30" t="e">
        <f t="shared" si="5"/>
        <v>#NAME?</v>
      </c>
      <c r="I131" s="85"/>
      <c r="J131" s="86"/>
      <c r="K131" s="31"/>
      <c r="L131" s="63"/>
      <c r="M131" s="33"/>
      <c r="N131" s="33" t="e">
        <f t="shared" si="6"/>
        <v>#NAME?</v>
      </c>
      <c r="O131" s="64" t="e">
        <f t="shared" si="7"/>
        <v>#NAME?</v>
      </c>
      <c r="P131" s="94" t="e">
        <f t="shared" si="8"/>
        <v>#NAME?</v>
      </c>
      <c r="Q131" s="91" t="str">
        <f t="shared" si="9"/>
        <v>-</v>
      </c>
      <c r="R131" s="92" t="str">
        <f t="shared" si="10"/>
        <v>-</v>
      </c>
      <c r="S131" s="93" t="str">
        <f t="shared" si="11"/>
        <v>-</v>
      </c>
      <c r="T131" s="10"/>
      <c r="U131" s="10"/>
      <c r="V131" s="10"/>
      <c r="W131" s="10"/>
      <c r="X131" s="10"/>
      <c r="Y131" s="10"/>
      <c r="Z131" s="10"/>
    </row>
    <row r="132" spans="1:26" ht="12.75" customHeight="1" x14ac:dyDescent="0.2">
      <c r="A132" s="82">
        <f t="shared" si="1"/>
        <v>0</v>
      </c>
      <c r="B132" s="83"/>
      <c r="C132" s="84"/>
      <c r="D132" s="29" t="e">
        <f t="shared" si="2"/>
        <v>#NAME?</v>
      </c>
      <c r="E132" s="62"/>
      <c r="F132" s="30" t="e">
        <f t="shared" si="3"/>
        <v>#NAME?</v>
      </c>
      <c r="G132" s="34" t="e">
        <f t="shared" si="4"/>
        <v>#NAME?</v>
      </c>
      <c r="H132" s="30" t="e">
        <f t="shared" si="5"/>
        <v>#NAME?</v>
      </c>
      <c r="I132" s="85"/>
      <c r="J132" s="86"/>
      <c r="K132" s="31"/>
      <c r="L132" s="63"/>
      <c r="M132" s="33"/>
      <c r="N132" s="33" t="e">
        <f t="shared" si="6"/>
        <v>#NAME?</v>
      </c>
      <c r="O132" s="64" t="e">
        <f t="shared" si="7"/>
        <v>#NAME?</v>
      </c>
      <c r="P132" s="94" t="e">
        <f t="shared" si="8"/>
        <v>#NAME?</v>
      </c>
      <c r="Q132" s="91" t="str">
        <f t="shared" si="9"/>
        <v>-</v>
      </c>
      <c r="R132" s="92" t="str">
        <f t="shared" si="10"/>
        <v>-</v>
      </c>
      <c r="S132" s="93" t="str">
        <f t="shared" si="11"/>
        <v>-</v>
      </c>
      <c r="T132" s="10"/>
      <c r="U132" s="10"/>
      <c r="V132" s="10"/>
      <c r="W132" s="10"/>
      <c r="X132" s="10"/>
      <c r="Y132" s="10"/>
      <c r="Z132" s="10"/>
    </row>
    <row r="133" spans="1:26" ht="12.75" customHeight="1" x14ac:dyDescent="0.2">
      <c r="A133" s="82">
        <f t="shared" si="1"/>
        <v>0</v>
      </c>
      <c r="B133" s="83"/>
      <c r="C133" s="84"/>
      <c r="D133" s="29" t="e">
        <f t="shared" si="2"/>
        <v>#NAME?</v>
      </c>
      <c r="E133" s="62"/>
      <c r="F133" s="30" t="e">
        <f t="shared" si="3"/>
        <v>#NAME?</v>
      </c>
      <c r="G133" s="34" t="e">
        <f t="shared" si="4"/>
        <v>#NAME?</v>
      </c>
      <c r="H133" s="30" t="e">
        <f t="shared" si="5"/>
        <v>#NAME?</v>
      </c>
      <c r="I133" s="85"/>
      <c r="J133" s="86"/>
      <c r="K133" s="31"/>
      <c r="L133" s="63"/>
      <c r="M133" s="33"/>
      <c r="N133" s="33" t="e">
        <f t="shared" si="6"/>
        <v>#NAME?</v>
      </c>
      <c r="O133" s="64" t="e">
        <f t="shared" si="7"/>
        <v>#NAME?</v>
      </c>
      <c r="P133" s="94" t="e">
        <f t="shared" si="8"/>
        <v>#NAME?</v>
      </c>
      <c r="Q133" s="91" t="str">
        <f t="shared" si="9"/>
        <v>-</v>
      </c>
      <c r="R133" s="92" t="str">
        <f t="shared" si="10"/>
        <v>-</v>
      </c>
      <c r="S133" s="93" t="str">
        <f t="shared" si="11"/>
        <v>-</v>
      </c>
      <c r="T133" s="10"/>
      <c r="U133" s="10"/>
      <c r="V133" s="10"/>
      <c r="W133" s="10"/>
      <c r="X133" s="10"/>
      <c r="Y133" s="10"/>
      <c r="Z133" s="10"/>
    </row>
    <row r="134" spans="1:26" ht="12.75" customHeight="1" x14ac:dyDescent="0.2">
      <c r="A134" s="82">
        <f t="shared" si="1"/>
        <v>0</v>
      </c>
      <c r="B134" s="83"/>
      <c r="C134" s="84"/>
      <c r="D134" s="29" t="e">
        <f t="shared" si="2"/>
        <v>#NAME?</v>
      </c>
      <c r="E134" s="62"/>
      <c r="F134" s="30" t="e">
        <f t="shared" si="3"/>
        <v>#NAME?</v>
      </c>
      <c r="G134" s="34" t="e">
        <f t="shared" si="4"/>
        <v>#NAME?</v>
      </c>
      <c r="H134" s="30" t="e">
        <f t="shared" si="5"/>
        <v>#NAME?</v>
      </c>
      <c r="I134" s="85"/>
      <c r="J134" s="86"/>
      <c r="K134" s="31"/>
      <c r="L134" s="63"/>
      <c r="M134" s="33"/>
      <c r="N134" s="33" t="e">
        <f t="shared" si="6"/>
        <v>#NAME?</v>
      </c>
      <c r="O134" s="64" t="e">
        <f t="shared" si="7"/>
        <v>#NAME?</v>
      </c>
      <c r="P134" s="94" t="e">
        <f t="shared" si="8"/>
        <v>#NAME?</v>
      </c>
      <c r="Q134" s="91" t="str">
        <f t="shared" si="9"/>
        <v>-</v>
      </c>
      <c r="R134" s="92" t="str">
        <f t="shared" si="10"/>
        <v>-</v>
      </c>
      <c r="S134" s="93" t="str">
        <f t="shared" si="11"/>
        <v>-</v>
      </c>
      <c r="T134" s="10"/>
      <c r="U134" s="10"/>
      <c r="V134" s="10"/>
      <c r="W134" s="10"/>
      <c r="X134" s="10"/>
      <c r="Y134" s="10"/>
      <c r="Z134" s="10"/>
    </row>
    <row r="135" spans="1:26" ht="12.75" customHeight="1" x14ac:dyDescent="0.2">
      <c r="A135" s="82">
        <f t="shared" si="1"/>
        <v>0</v>
      </c>
      <c r="B135" s="83"/>
      <c r="C135" s="84"/>
      <c r="D135" s="29" t="e">
        <f t="shared" si="2"/>
        <v>#NAME?</v>
      </c>
      <c r="E135" s="62"/>
      <c r="F135" s="30" t="e">
        <f t="shared" si="3"/>
        <v>#NAME?</v>
      </c>
      <c r="G135" s="34" t="e">
        <f t="shared" si="4"/>
        <v>#NAME?</v>
      </c>
      <c r="H135" s="30" t="e">
        <f t="shared" si="5"/>
        <v>#NAME?</v>
      </c>
      <c r="I135" s="85"/>
      <c r="J135" s="86"/>
      <c r="K135" s="31"/>
      <c r="L135" s="63"/>
      <c r="M135" s="33"/>
      <c r="N135" s="33" t="e">
        <f t="shared" si="6"/>
        <v>#NAME?</v>
      </c>
      <c r="O135" s="64" t="e">
        <f t="shared" si="7"/>
        <v>#NAME?</v>
      </c>
      <c r="P135" s="94" t="e">
        <f t="shared" si="8"/>
        <v>#NAME?</v>
      </c>
      <c r="Q135" s="91" t="str">
        <f t="shared" si="9"/>
        <v>-</v>
      </c>
      <c r="R135" s="92" t="str">
        <f t="shared" si="10"/>
        <v>-</v>
      </c>
      <c r="S135" s="93" t="str">
        <f t="shared" si="11"/>
        <v>-</v>
      </c>
      <c r="T135" s="10"/>
      <c r="U135" s="10"/>
      <c r="V135" s="10"/>
      <c r="W135" s="10"/>
      <c r="X135" s="10"/>
      <c r="Y135" s="10"/>
      <c r="Z135" s="10"/>
    </row>
    <row r="136" spans="1:26" ht="12.75" customHeight="1" x14ac:dyDescent="0.2">
      <c r="A136" s="82">
        <f t="shared" si="1"/>
        <v>0</v>
      </c>
      <c r="B136" s="83"/>
      <c r="C136" s="84"/>
      <c r="D136" s="29" t="e">
        <f t="shared" si="2"/>
        <v>#NAME?</v>
      </c>
      <c r="E136" s="62"/>
      <c r="F136" s="30" t="e">
        <f t="shared" si="3"/>
        <v>#NAME?</v>
      </c>
      <c r="G136" s="34" t="e">
        <f t="shared" si="4"/>
        <v>#NAME?</v>
      </c>
      <c r="H136" s="30" t="e">
        <f t="shared" si="5"/>
        <v>#NAME?</v>
      </c>
      <c r="I136" s="85"/>
      <c r="J136" s="86"/>
      <c r="K136" s="31"/>
      <c r="L136" s="63"/>
      <c r="M136" s="33"/>
      <c r="N136" s="33" t="e">
        <f t="shared" si="6"/>
        <v>#NAME?</v>
      </c>
      <c r="O136" s="64" t="e">
        <f t="shared" si="7"/>
        <v>#NAME?</v>
      </c>
      <c r="P136" s="94" t="e">
        <f t="shared" si="8"/>
        <v>#NAME?</v>
      </c>
      <c r="Q136" s="91" t="str">
        <f t="shared" si="9"/>
        <v>-</v>
      </c>
      <c r="R136" s="92" t="str">
        <f t="shared" si="10"/>
        <v>-</v>
      </c>
      <c r="S136" s="93" t="str">
        <f t="shared" si="11"/>
        <v>-</v>
      </c>
      <c r="T136" s="10"/>
      <c r="U136" s="10"/>
      <c r="V136" s="10"/>
      <c r="W136" s="10"/>
      <c r="X136" s="10"/>
      <c r="Y136" s="10"/>
      <c r="Z136" s="10"/>
    </row>
    <row r="137" spans="1:26" ht="12.75" customHeight="1" x14ac:dyDescent="0.2">
      <c r="A137" s="82">
        <f t="shared" si="1"/>
        <v>0</v>
      </c>
      <c r="B137" s="83"/>
      <c r="C137" s="84"/>
      <c r="D137" s="29" t="e">
        <f t="shared" si="2"/>
        <v>#NAME?</v>
      </c>
      <c r="E137" s="62"/>
      <c r="F137" s="30" t="e">
        <f t="shared" si="3"/>
        <v>#NAME?</v>
      </c>
      <c r="G137" s="34" t="e">
        <f t="shared" si="4"/>
        <v>#NAME?</v>
      </c>
      <c r="H137" s="30" t="e">
        <f t="shared" si="5"/>
        <v>#NAME?</v>
      </c>
      <c r="I137" s="85"/>
      <c r="J137" s="86"/>
      <c r="K137" s="31"/>
      <c r="L137" s="63"/>
      <c r="M137" s="33"/>
      <c r="N137" s="33" t="e">
        <f t="shared" si="6"/>
        <v>#NAME?</v>
      </c>
      <c r="O137" s="64" t="e">
        <f t="shared" si="7"/>
        <v>#NAME?</v>
      </c>
      <c r="P137" s="94" t="e">
        <f t="shared" si="8"/>
        <v>#NAME?</v>
      </c>
      <c r="Q137" s="91" t="str">
        <f t="shared" si="9"/>
        <v>-</v>
      </c>
      <c r="R137" s="92" t="str">
        <f t="shared" si="10"/>
        <v>-</v>
      </c>
      <c r="S137" s="93" t="str">
        <f t="shared" si="11"/>
        <v>-</v>
      </c>
      <c r="T137" s="10"/>
      <c r="U137" s="10"/>
      <c r="V137" s="10"/>
      <c r="W137" s="10"/>
      <c r="X137" s="10"/>
      <c r="Y137" s="10"/>
      <c r="Z137" s="10"/>
    </row>
    <row r="138" spans="1:26" ht="12.75" customHeight="1" x14ac:dyDescent="0.2">
      <c r="A138" s="82">
        <f t="shared" si="1"/>
        <v>0</v>
      </c>
      <c r="B138" s="83"/>
      <c r="C138" s="84"/>
      <c r="D138" s="29" t="e">
        <f t="shared" si="2"/>
        <v>#NAME?</v>
      </c>
      <c r="E138" s="62"/>
      <c r="F138" s="30" t="e">
        <f t="shared" si="3"/>
        <v>#NAME?</v>
      </c>
      <c r="G138" s="34" t="e">
        <f t="shared" si="4"/>
        <v>#NAME?</v>
      </c>
      <c r="H138" s="30" t="e">
        <f t="shared" si="5"/>
        <v>#NAME?</v>
      </c>
      <c r="I138" s="85"/>
      <c r="J138" s="86"/>
      <c r="K138" s="31"/>
      <c r="L138" s="63"/>
      <c r="M138" s="33"/>
      <c r="N138" s="33" t="e">
        <f t="shared" si="6"/>
        <v>#NAME?</v>
      </c>
      <c r="O138" s="64" t="e">
        <f t="shared" si="7"/>
        <v>#NAME?</v>
      </c>
      <c r="P138" s="94" t="e">
        <f t="shared" si="8"/>
        <v>#NAME?</v>
      </c>
      <c r="Q138" s="91" t="str">
        <f t="shared" si="9"/>
        <v>-</v>
      </c>
      <c r="R138" s="92" t="str">
        <f t="shared" si="10"/>
        <v>-</v>
      </c>
      <c r="S138" s="93" t="str">
        <f t="shared" si="11"/>
        <v>-</v>
      </c>
      <c r="T138" s="10"/>
      <c r="U138" s="10"/>
      <c r="V138" s="10"/>
      <c r="W138" s="10"/>
      <c r="X138" s="10"/>
      <c r="Y138" s="10"/>
      <c r="Z138" s="10"/>
    </row>
    <row r="139" spans="1:26" ht="12.75" customHeight="1" x14ac:dyDescent="0.2">
      <c r="A139" s="82">
        <f t="shared" si="1"/>
        <v>0</v>
      </c>
      <c r="B139" s="83"/>
      <c r="C139" s="84"/>
      <c r="D139" s="29" t="e">
        <f t="shared" si="2"/>
        <v>#NAME?</v>
      </c>
      <c r="E139" s="62"/>
      <c r="F139" s="30" t="e">
        <f t="shared" si="3"/>
        <v>#NAME?</v>
      </c>
      <c r="G139" s="34" t="e">
        <f t="shared" si="4"/>
        <v>#NAME?</v>
      </c>
      <c r="H139" s="30" t="e">
        <f t="shared" si="5"/>
        <v>#NAME?</v>
      </c>
      <c r="I139" s="85"/>
      <c r="J139" s="86"/>
      <c r="K139" s="31"/>
      <c r="L139" s="63"/>
      <c r="M139" s="33"/>
      <c r="N139" s="33" t="e">
        <f t="shared" si="6"/>
        <v>#NAME?</v>
      </c>
      <c r="O139" s="64" t="e">
        <f t="shared" si="7"/>
        <v>#NAME?</v>
      </c>
      <c r="P139" s="94" t="e">
        <f t="shared" si="8"/>
        <v>#NAME?</v>
      </c>
      <c r="Q139" s="91" t="str">
        <f t="shared" si="9"/>
        <v>-</v>
      </c>
      <c r="R139" s="92" t="str">
        <f t="shared" si="10"/>
        <v>-</v>
      </c>
      <c r="S139" s="93" t="str">
        <f t="shared" si="11"/>
        <v>-</v>
      </c>
      <c r="T139" s="10"/>
      <c r="U139" s="10"/>
      <c r="V139" s="10"/>
      <c r="W139" s="10"/>
      <c r="X139" s="10"/>
      <c r="Y139" s="10"/>
      <c r="Z139" s="10"/>
    </row>
    <row r="140" spans="1:26" ht="12.75" customHeight="1" x14ac:dyDescent="0.2">
      <c r="A140" s="82">
        <f t="shared" si="1"/>
        <v>0</v>
      </c>
      <c r="B140" s="83"/>
      <c r="C140" s="84"/>
      <c r="D140" s="29" t="e">
        <f t="shared" si="2"/>
        <v>#NAME?</v>
      </c>
      <c r="E140" s="62"/>
      <c r="F140" s="30" t="e">
        <f t="shared" si="3"/>
        <v>#NAME?</v>
      </c>
      <c r="G140" s="34" t="e">
        <f t="shared" si="4"/>
        <v>#NAME?</v>
      </c>
      <c r="H140" s="30" t="e">
        <f t="shared" si="5"/>
        <v>#NAME?</v>
      </c>
      <c r="I140" s="85"/>
      <c r="J140" s="86"/>
      <c r="K140" s="31"/>
      <c r="L140" s="63"/>
      <c r="M140" s="33"/>
      <c r="N140" s="33" t="e">
        <f t="shared" si="6"/>
        <v>#NAME?</v>
      </c>
      <c r="O140" s="64" t="e">
        <f t="shared" si="7"/>
        <v>#NAME?</v>
      </c>
      <c r="P140" s="94" t="e">
        <f t="shared" si="8"/>
        <v>#NAME?</v>
      </c>
      <c r="Q140" s="91" t="str">
        <f t="shared" si="9"/>
        <v>-</v>
      </c>
      <c r="R140" s="92" t="str">
        <f t="shared" si="10"/>
        <v>-</v>
      </c>
      <c r="S140" s="93" t="str">
        <f t="shared" si="11"/>
        <v>-</v>
      </c>
      <c r="T140" s="10"/>
      <c r="U140" s="10"/>
      <c r="V140" s="10"/>
      <c r="W140" s="10"/>
      <c r="X140" s="10"/>
      <c r="Y140" s="10"/>
      <c r="Z140" s="10"/>
    </row>
    <row r="141" spans="1:26" ht="12.75" customHeight="1" x14ac:dyDescent="0.2">
      <c r="A141" s="82">
        <f t="shared" si="1"/>
        <v>0</v>
      </c>
      <c r="B141" s="83"/>
      <c r="C141" s="84"/>
      <c r="D141" s="29" t="e">
        <f t="shared" si="2"/>
        <v>#NAME?</v>
      </c>
      <c r="E141" s="62"/>
      <c r="F141" s="30" t="e">
        <f t="shared" si="3"/>
        <v>#NAME?</v>
      </c>
      <c r="G141" s="34" t="e">
        <f t="shared" si="4"/>
        <v>#NAME?</v>
      </c>
      <c r="H141" s="30" t="e">
        <f t="shared" si="5"/>
        <v>#NAME?</v>
      </c>
      <c r="I141" s="85"/>
      <c r="J141" s="86"/>
      <c r="K141" s="31"/>
      <c r="L141" s="63"/>
      <c r="M141" s="33"/>
      <c r="N141" s="33" t="e">
        <f t="shared" si="6"/>
        <v>#NAME?</v>
      </c>
      <c r="O141" s="64" t="e">
        <f t="shared" si="7"/>
        <v>#NAME?</v>
      </c>
      <c r="P141" s="94" t="e">
        <f t="shared" si="8"/>
        <v>#NAME?</v>
      </c>
      <c r="Q141" s="91" t="str">
        <f t="shared" si="9"/>
        <v>-</v>
      </c>
      <c r="R141" s="92" t="str">
        <f t="shared" si="10"/>
        <v>-</v>
      </c>
      <c r="S141" s="93" t="str">
        <f t="shared" si="11"/>
        <v>-</v>
      </c>
      <c r="T141" s="10"/>
      <c r="U141" s="10"/>
      <c r="V141" s="10"/>
      <c r="W141" s="10"/>
      <c r="X141" s="10"/>
      <c r="Y141" s="10"/>
      <c r="Z141" s="10"/>
    </row>
    <row r="142" spans="1:26" ht="12.75" customHeight="1" x14ac:dyDescent="0.2">
      <c r="A142" s="82">
        <f t="shared" si="1"/>
        <v>0</v>
      </c>
      <c r="B142" s="83"/>
      <c r="C142" s="84"/>
      <c r="D142" s="29" t="e">
        <f t="shared" si="2"/>
        <v>#NAME?</v>
      </c>
      <c r="E142" s="62"/>
      <c r="F142" s="30" t="e">
        <f t="shared" si="3"/>
        <v>#NAME?</v>
      </c>
      <c r="G142" s="34" t="e">
        <f t="shared" si="4"/>
        <v>#NAME?</v>
      </c>
      <c r="H142" s="30" t="e">
        <f t="shared" si="5"/>
        <v>#NAME?</v>
      </c>
      <c r="I142" s="85"/>
      <c r="J142" s="86"/>
      <c r="K142" s="31"/>
      <c r="L142" s="63"/>
      <c r="M142" s="33"/>
      <c r="N142" s="33" t="e">
        <f t="shared" si="6"/>
        <v>#NAME?</v>
      </c>
      <c r="O142" s="64" t="e">
        <f t="shared" si="7"/>
        <v>#NAME?</v>
      </c>
      <c r="P142" s="94" t="e">
        <f t="shared" si="8"/>
        <v>#NAME?</v>
      </c>
      <c r="Q142" s="91" t="str">
        <f t="shared" si="9"/>
        <v>-</v>
      </c>
      <c r="R142" s="92" t="str">
        <f t="shared" si="10"/>
        <v>-</v>
      </c>
      <c r="S142" s="93" t="str">
        <f t="shared" si="11"/>
        <v>-</v>
      </c>
      <c r="T142" s="10"/>
      <c r="U142" s="10"/>
      <c r="V142" s="10"/>
      <c r="W142" s="10"/>
      <c r="X142" s="10"/>
      <c r="Y142" s="10"/>
      <c r="Z142" s="10"/>
    </row>
    <row r="143" spans="1:26" ht="12.75" customHeight="1" x14ac:dyDescent="0.2">
      <c r="A143" s="82">
        <f t="shared" si="1"/>
        <v>0</v>
      </c>
      <c r="B143" s="83"/>
      <c r="C143" s="84"/>
      <c r="D143" s="29" t="e">
        <f t="shared" si="2"/>
        <v>#NAME?</v>
      </c>
      <c r="E143" s="62"/>
      <c r="F143" s="30" t="e">
        <f t="shared" si="3"/>
        <v>#NAME?</v>
      </c>
      <c r="G143" s="34" t="e">
        <f t="shared" si="4"/>
        <v>#NAME?</v>
      </c>
      <c r="H143" s="30" t="e">
        <f t="shared" si="5"/>
        <v>#NAME?</v>
      </c>
      <c r="I143" s="85"/>
      <c r="J143" s="86"/>
      <c r="K143" s="31"/>
      <c r="L143" s="63"/>
      <c r="M143" s="33"/>
      <c r="N143" s="33" t="e">
        <f t="shared" si="6"/>
        <v>#NAME?</v>
      </c>
      <c r="O143" s="64" t="e">
        <f t="shared" si="7"/>
        <v>#NAME?</v>
      </c>
      <c r="P143" s="94" t="e">
        <f t="shared" si="8"/>
        <v>#NAME?</v>
      </c>
      <c r="Q143" s="91" t="str">
        <f t="shared" si="9"/>
        <v>-</v>
      </c>
      <c r="R143" s="92" t="str">
        <f t="shared" si="10"/>
        <v>-</v>
      </c>
      <c r="S143" s="93" t="str">
        <f t="shared" si="11"/>
        <v>-</v>
      </c>
      <c r="T143" s="10"/>
      <c r="U143" s="10"/>
      <c r="V143" s="10"/>
      <c r="W143" s="10"/>
      <c r="X143" s="10"/>
      <c r="Y143" s="10"/>
      <c r="Z143" s="10"/>
    </row>
    <row r="144" spans="1:26" ht="12.75" customHeight="1" x14ac:dyDescent="0.2">
      <c r="A144" s="82">
        <f t="shared" si="1"/>
        <v>0</v>
      </c>
      <c r="B144" s="83"/>
      <c r="C144" s="84"/>
      <c r="D144" s="29" t="e">
        <f t="shared" si="2"/>
        <v>#NAME?</v>
      </c>
      <c r="E144" s="62"/>
      <c r="F144" s="30" t="e">
        <f t="shared" si="3"/>
        <v>#NAME?</v>
      </c>
      <c r="G144" s="34" t="e">
        <f t="shared" si="4"/>
        <v>#NAME?</v>
      </c>
      <c r="H144" s="30" t="e">
        <f t="shared" si="5"/>
        <v>#NAME?</v>
      </c>
      <c r="I144" s="85"/>
      <c r="J144" s="86"/>
      <c r="K144" s="31"/>
      <c r="L144" s="63"/>
      <c r="M144" s="33"/>
      <c r="N144" s="33" t="e">
        <f t="shared" si="6"/>
        <v>#NAME?</v>
      </c>
      <c r="O144" s="64" t="e">
        <f t="shared" si="7"/>
        <v>#NAME?</v>
      </c>
      <c r="P144" s="94" t="e">
        <f t="shared" si="8"/>
        <v>#NAME?</v>
      </c>
      <c r="Q144" s="91" t="str">
        <f t="shared" si="9"/>
        <v>-</v>
      </c>
      <c r="R144" s="92" t="str">
        <f t="shared" si="10"/>
        <v>-</v>
      </c>
      <c r="S144" s="93" t="str">
        <f t="shared" si="11"/>
        <v>-</v>
      </c>
      <c r="T144" s="10"/>
      <c r="U144" s="10"/>
      <c r="V144" s="10"/>
      <c r="W144" s="10"/>
      <c r="X144" s="10"/>
      <c r="Y144" s="10"/>
      <c r="Z144" s="10"/>
    </row>
    <row r="145" spans="1:26" ht="12.75" customHeight="1" x14ac:dyDescent="0.2">
      <c r="A145" s="82">
        <f t="shared" si="1"/>
        <v>0</v>
      </c>
      <c r="B145" s="83"/>
      <c r="C145" s="84"/>
      <c r="D145" s="29" t="e">
        <f t="shared" si="2"/>
        <v>#NAME?</v>
      </c>
      <c r="E145" s="62"/>
      <c r="F145" s="30" t="e">
        <f t="shared" si="3"/>
        <v>#NAME?</v>
      </c>
      <c r="G145" s="34" t="e">
        <f t="shared" si="4"/>
        <v>#NAME?</v>
      </c>
      <c r="H145" s="30" t="e">
        <f t="shared" si="5"/>
        <v>#NAME?</v>
      </c>
      <c r="I145" s="85"/>
      <c r="J145" s="86"/>
      <c r="K145" s="31"/>
      <c r="L145" s="63"/>
      <c r="M145" s="33"/>
      <c r="N145" s="33" t="e">
        <f t="shared" si="6"/>
        <v>#NAME?</v>
      </c>
      <c r="O145" s="64" t="e">
        <f t="shared" si="7"/>
        <v>#NAME?</v>
      </c>
      <c r="P145" s="94" t="e">
        <f t="shared" si="8"/>
        <v>#NAME?</v>
      </c>
      <c r="Q145" s="91" t="str">
        <f t="shared" si="9"/>
        <v>-</v>
      </c>
      <c r="R145" s="92" t="str">
        <f t="shared" si="10"/>
        <v>-</v>
      </c>
      <c r="S145" s="93" t="str">
        <f t="shared" si="11"/>
        <v>-</v>
      </c>
      <c r="T145" s="10"/>
      <c r="U145" s="10"/>
      <c r="V145" s="10"/>
      <c r="W145" s="10"/>
      <c r="X145" s="10"/>
      <c r="Y145" s="10"/>
      <c r="Z145" s="10"/>
    </row>
    <row r="146" spans="1:26" ht="12.75" customHeight="1" x14ac:dyDescent="0.2">
      <c r="A146" s="82">
        <f t="shared" si="1"/>
        <v>0</v>
      </c>
      <c r="B146" s="83"/>
      <c r="C146" s="84"/>
      <c r="D146" s="29" t="e">
        <f t="shared" si="2"/>
        <v>#NAME?</v>
      </c>
      <c r="E146" s="62"/>
      <c r="F146" s="30" t="e">
        <f t="shared" si="3"/>
        <v>#NAME?</v>
      </c>
      <c r="G146" s="34" t="e">
        <f t="shared" si="4"/>
        <v>#NAME?</v>
      </c>
      <c r="H146" s="30" t="e">
        <f t="shared" si="5"/>
        <v>#NAME?</v>
      </c>
      <c r="I146" s="85"/>
      <c r="J146" s="86"/>
      <c r="K146" s="31"/>
      <c r="L146" s="63"/>
      <c r="M146" s="33"/>
      <c r="N146" s="33" t="e">
        <f t="shared" si="6"/>
        <v>#NAME?</v>
      </c>
      <c r="O146" s="64" t="e">
        <f t="shared" si="7"/>
        <v>#NAME?</v>
      </c>
      <c r="P146" s="94" t="e">
        <f t="shared" si="8"/>
        <v>#NAME?</v>
      </c>
      <c r="Q146" s="91" t="str">
        <f t="shared" si="9"/>
        <v>-</v>
      </c>
      <c r="R146" s="92" t="str">
        <f t="shared" si="10"/>
        <v>-</v>
      </c>
      <c r="S146" s="93" t="str">
        <f t="shared" si="11"/>
        <v>-</v>
      </c>
      <c r="T146" s="10"/>
      <c r="U146" s="10"/>
      <c r="V146" s="10"/>
      <c r="W146" s="10"/>
      <c r="X146" s="10"/>
      <c r="Y146" s="10"/>
      <c r="Z146" s="10"/>
    </row>
    <row r="147" spans="1:26" ht="12.75" customHeight="1" x14ac:dyDescent="0.2">
      <c r="A147" s="82">
        <f t="shared" si="1"/>
        <v>0</v>
      </c>
      <c r="B147" s="83"/>
      <c r="C147" s="84"/>
      <c r="D147" s="29" t="e">
        <f t="shared" si="2"/>
        <v>#NAME?</v>
      </c>
      <c r="E147" s="62"/>
      <c r="F147" s="30" t="e">
        <f t="shared" si="3"/>
        <v>#NAME?</v>
      </c>
      <c r="G147" s="34" t="e">
        <f t="shared" si="4"/>
        <v>#NAME?</v>
      </c>
      <c r="H147" s="30" t="e">
        <f t="shared" si="5"/>
        <v>#NAME?</v>
      </c>
      <c r="I147" s="85"/>
      <c r="J147" s="86"/>
      <c r="K147" s="31"/>
      <c r="L147" s="63"/>
      <c r="M147" s="33"/>
      <c r="N147" s="33" t="e">
        <f t="shared" si="6"/>
        <v>#NAME?</v>
      </c>
      <c r="O147" s="64" t="e">
        <f t="shared" si="7"/>
        <v>#NAME?</v>
      </c>
      <c r="P147" s="94" t="e">
        <f t="shared" si="8"/>
        <v>#NAME?</v>
      </c>
      <c r="Q147" s="91" t="str">
        <f t="shared" si="9"/>
        <v>-</v>
      </c>
      <c r="R147" s="92" t="str">
        <f t="shared" si="10"/>
        <v>-</v>
      </c>
      <c r="S147" s="93" t="str">
        <f t="shared" si="11"/>
        <v>-</v>
      </c>
      <c r="T147" s="10"/>
      <c r="U147" s="10"/>
      <c r="V147" s="10"/>
      <c r="W147" s="10"/>
      <c r="X147" s="10"/>
      <c r="Y147" s="10"/>
      <c r="Z147" s="10"/>
    </row>
    <row r="148" spans="1:26" ht="12.75" customHeight="1" x14ac:dyDescent="0.2">
      <c r="A148" s="82">
        <f t="shared" si="1"/>
        <v>0</v>
      </c>
      <c r="B148" s="83"/>
      <c r="C148" s="84"/>
      <c r="D148" s="29" t="e">
        <f t="shared" si="2"/>
        <v>#NAME?</v>
      </c>
      <c r="E148" s="62"/>
      <c r="F148" s="30" t="e">
        <f t="shared" si="3"/>
        <v>#NAME?</v>
      </c>
      <c r="G148" s="34" t="e">
        <f t="shared" si="4"/>
        <v>#NAME?</v>
      </c>
      <c r="H148" s="30" t="e">
        <f t="shared" si="5"/>
        <v>#NAME?</v>
      </c>
      <c r="I148" s="85"/>
      <c r="J148" s="86"/>
      <c r="K148" s="31"/>
      <c r="L148" s="63"/>
      <c r="M148" s="33"/>
      <c r="N148" s="33" t="e">
        <f t="shared" si="6"/>
        <v>#NAME?</v>
      </c>
      <c r="O148" s="64" t="e">
        <f t="shared" si="7"/>
        <v>#NAME?</v>
      </c>
      <c r="P148" s="94" t="e">
        <f t="shared" si="8"/>
        <v>#NAME?</v>
      </c>
      <c r="Q148" s="91" t="str">
        <f t="shared" si="9"/>
        <v>-</v>
      </c>
      <c r="R148" s="92" t="str">
        <f t="shared" si="10"/>
        <v>-</v>
      </c>
      <c r="S148" s="93" t="str">
        <f t="shared" si="11"/>
        <v>-</v>
      </c>
      <c r="T148" s="10"/>
      <c r="U148" s="10"/>
      <c r="V148" s="10"/>
      <c r="W148" s="10"/>
      <c r="X148" s="10"/>
      <c r="Y148" s="10"/>
      <c r="Z148" s="10"/>
    </row>
    <row r="149" spans="1:26" ht="12.75" customHeight="1" x14ac:dyDescent="0.2">
      <c r="A149" s="82">
        <f t="shared" si="1"/>
        <v>0</v>
      </c>
      <c r="B149" s="83"/>
      <c r="C149" s="84"/>
      <c r="D149" s="29" t="e">
        <f t="shared" si="2"/>
        <v>#NAME?</v>
      </c>
      <c r="E149" s="62"/>
      <c r="F149" s="30" t="e">
        <f t="shared" si="3"/>
        <v>#NAME?</v>
      </c>
      <c r="G149" s="34" t="e">
        <f t="shared" si="4"/>
        <v>#NAME?</v>
      </c>
      <c r="H149" s="30" t="e">
        <f t="shared" si="5"/>
        <v>#NAME?</v>
      </c>
      <c r="I149" s="85"/>
      <c r="J149" s="86"/>
      <c r="K149" s="31"/>
      <c r="L149" s="63"/>
      <c r="M149" s="33"/>
      <c r="N149" s="33" t="e">
        <f t="shared" si="6"/>
        <v>#NAME?</v>
      </c>
      <c r="O149" s="64" t="e">
        <f t="shared" si="7"/>
        <v>#NAME?</v>
      </c>
      <c r="P149" s="94" t="e">
        <f t="shared" si="8"/>
        <v>#NAME?</v>
      </c>
      <c r="Q149" s="91" t="str">
        <f t="shared" si="9"/>
        <v>-</v>
      </c>
      <c r="R149" s="92" t="str">
        <f t="shared" si="10"/>
        <v>-</v>
      </c>
      <c r="S149" s="93" t="str">
        <f t="shared" si="11"/>
        <v>-</v>
      </c>
      <c r="T149" s="10"/>
      <c r="U149" s="10"/>
      <c r="V149" s="10"/>
      <c r="W149" s="10"/>
      <c r="X149" s="10"/>
      <c r="Y149" s="10"/>
      <c r="Z149" s="10"/>
    </row>
    <row r="150" spans="1:26" ht="12.75" customHeight="1" x14ac:dyDescent="0.2">
      <c r="A150" s="82">
        <f t="shared" si="1"/>
        <v>0</v>
      </c>
      <c r="B150" s="83"/>
      <c r="C150" s="84"/>
      <c r="D150" s="29" t="e">
        <f t="shared" si="2"/>
        <v>#NAME?</v>
      </c>
      <c r="E150" s="62"/>
      <c r="F150" s="30" t="e">
        <f t="shared" si="3"/>
        <v>#NAME?</v>
      </c>
      <c r="G150" s="34" t="e">
        <f t="shared" si="4"/>
        <v>#NAME?</v>
      </c>
      <c r="H150" s="30" t="e">
        <f t="shared" si="5"/>
        <v>#NAME?</v>
      </c>
      <c r="I150" s="85"/>
      <c r="J150" s="86"/>
      <c r="K150" s="31"/>
      <c r="L150" s="63"/>
      <c r="M150" s="33"/>
      <c r="N150" s="33" t="e">
        <f t="shared" si="6"/>
        <v>#NAME?</v>
      </c>
      <c r="O150" s="64" t="e">
        <f t="shared" si="7"/>
        <v>#NAME?</v>
      </c>
      <c r="P150" s="94" t="e">
        <f t="shared" si="8"/>
        <v>#NAME?</v>
      </c>
      <c r="Q150" s="91" t="str">
        <f t="shared" si="9"/>
        <v>-</v>
      </c>
      <c r="R150" s="92" t="str">
        <f t="shared" si="10"/>
        <v>-</v>
      </c>
      <c r="S150" s="93" t="str">
        <f t="shared" si="11"/>
        <v>-</v>
      </c>
      <c r="T150" s="10"/>
      <c r="U150" s="10"/>
      <c r="V150" s="10"/>
      <c r="W150" s="10"/>
      <c r="X150" s="10"/>
      <c r="Y150" s="10"/>
      <c r="Z150" s="10"/>
    </row>
    <row r="151" spans="1:26" ht="12.75" customHeight="1" x14ac:dyDescent="0.2">
      <c r="A151" s="82">
        <f t="shared" si="1"/>
        <v>0</v>
      </c>
      <c r="B151" s="83"/>
      <c r="C151" s="84"/>
      <c r="D151" s="29" t="e">
        <f t="shared" si="2"/>
        <v>#NAME?</v>
      </c>
      <c r="E151" s="62"/>
      <c r="F151" s="30" t="e">
        <f t="shared" si="3"/>
        <v>#NAME?</v>
      </c>
      <c r="G151" s="34" t="e">
        <f t="shared" si="4"/>
        <v>#NAME?</v>
      </c>
      <c r="H151" s="30" t="e">
        <f t="shared" si="5"/>
        <v>#NAME?</v>
      </c>
      <c r="I151" s="85"/>
      <c r="J151" s="86"/>
      <c r="K151" s="31"/>
      <c r="L151" s="63"/>
      <c r="M151" s="33"/>
      <c r="N151" s="33" t="e">
        <f t="shared" si="6"/>
        <v>#NAME?</v>
      </c>
      <c r="O151" s="64" t="e">
        <f t="shared" si="7"/>
        <v>#NAME?</v>
      </c>
      <c r="P151" s="94" t="e">
        <f t="shared" si="8"/>
        <v>#NAME?</v>
      </c>
      <c r="Q151" s="91" t="str">
        <f t="shared" si="9"/>
        <v>-</v>
      </c>
      <c r="R151" s="92" t="str">
        <f t="shared" si="10"/>
        <v>-</v>
      </c>
      <c r="S151" s="93" t="str">
        <f t="shared" si="11"/>
        <v>-</v>
      </c>
      <c r="T151" s="10"/>
      <c r="U151" s="10"/>
      <c r="V151" s="10"/>
      <c r="W151" s="10"/>
      <c r="X151" s="10"/>
      <c r="Y151" s="10"/>
      <c r="Z151" s="10"/>
    </row>
    <row r="152" spans="1:26" ht="12.75" customHeight="1" x14ac:dyDescent="0.2">
      <c r="A152" s="82">
        <f t="shared" si="1"/>
        <v>0</v>
      </c>
      <c r="B152" s="83"/>
      <c r="C152" s="84"/>
      <c r="D152" s="29" t="e">
        <f t="shared" si="2"/>
        <v>#NAME?</v>
      </c>
      <c r="E152" s="62"/>
      <c r="F152" s="30" t="e">
        <f t="shared" si="3"/>
        <v>#NAME?</v>
      </c>
      <c r="G152" s="34" t="e">
        <f t="shared" si="4"/>
        <v>#NAME?</v>
      </c>
      <c r="H152" s="30" t="e">
        <f t="shared" si="5"/>
        <v>#NAME?</v>
      </c>
      <c r="I152" s="85"/>
      <c r="J152" s="86"/>
      <c r="K152" s="31"/>
      <c r="L152" s="63"/>
      <c r="M152" s="33"/>
      <c r="N152" s="33" t="e">
        <f t="shared" si="6"/>
        <v>#NAME?</v>
      </c>
      <c r="O152" s="64" t="e">
        <f t="shared" si="7"/>
        <v>#NAME?</v>
      </c>
      <c r="P152" s="94" t="e">
        <f t="shared" si="8"/>
        <v>#NAME?</v>
      </c>
      <c r="Q152" s="91" t="str">
        <f t="shared" si="9"/>
        <v>-</v>
      </c>
      <c r="R152" s="92" t="str">
        <f t="shared" si="10"/>
        <v>-</v>
      </c>
      <c r="S152" s="93" t="str">
        <f t="shared" si="11"/>
        <v>-</v>
      </c>
      <c r="T152" s="10"/>
      <c r="U152" s="10"/>
      <c r="V152" s="10"/>
      <c r="W152" s="10"/>
      <c r="X152" s="10"/>
      <c r="Y152" s="10"/>
      <c r="Z152" s="10"/>
    </row>
    <row r="153" spans="1:26" ht="12.75" customHeight="1" x14ac:dyDescent="0.2">
      <c r="A153" s="82">
        <f t="shared" si="1"/>
        <v>0</v>
      </c>
      <c r="B153" s="83"/>
      <c r="C153" s="84"/>
      <c r="D153" s="29" t="e">
        <f t="shared" si="2"/>
        <v>#NAME?</v>
      </c>
      <c r="E153" s="62"/>
      <c r="F153" s="30" t="e">
        <f t="shared" si="3"/>
        <v>#NAME?</v>
      </c>
      <c r="G153" s="34" t="e">
        <f t="shared" si="4"/>
        <v>#NAME?</v>
      </c>
      <c r="H153" s="30" t="e">
        <f t="shared" si="5"/>
        <v>#NAME?</v>
      </c>
      <c r="I153" s="85"/>
      <c r="J153" s="86"/>
      <c r="K153" s="31"/>
      <c r="L153" s="63"/>
      <c r="M153" s="33"/>
      <c r="N153" s="33" t="e">
        <f t="shared" si="6"/>
        <v>#NAME?</v>
      </c>
      <c r="O153" s="64" t="e">
        <f t="shared" si="7"/>
        <v>#NAME?</v>
      </c>
      <c r="P153" s="94" t="e">
        <f t="shared" si="8"/>
        <v>#NAME?</v>
      </c>
      <c r="Q153" s="91" t="str">
        <f t="shared" si="9"/>
        <v>-</v>
      </c>
      <c r="R153" s="92" t="str">
        <f t="shared" si="10"/>
        <v>-</v>
      </c>
      <c r="S153" s="93" t="str">
        <f t="shared" si="11"/>
        <v>-</v>
      </c>
      <c r="T153" s="10"/>
      <c r="U153" s="10"/>
      <c r="V153" s="10"/>
      <c r="W153" s="10"/>
      <c r="X153" s="10"/>
      <c r="Y153" s="10"/>
      <c r="Z153" s="10"/>
    </row>
    <row r="154" spans="1:26" ht="12.75" customHeight="1" x14ac:dyDescent="0.2">
      <c r="A154" s="82">
        <f t="shared" si="1"/>
        <v>0</v>
      </c>
      <c r="B154" s="83"/>
      <c r="C154" s="84"/>
      <c r="D154" s="29" t="e">
        <f t="shared" si="2"/>
        <v>#NAME?</v>
      </c>
      <c r="E154" s="62"/>
      <c r="F154" s="30" t="e">
        <f t="shared" si="3"/>
        <v>#NAME?</v>
      </c>
      <c r="G154" s="34" t="e">
        <f t="shared" si="4"/>
        <v>#NAME?</v>
      </c>
      <c r="H154" s="30" t="e">
        <f t="shared" si="5"/>
        <v>#NAME?</v>
      </c>
      <c r="I154" s="85"/>
      <c r="J154" s="86"/>
      <c r="K154" s="31"/>
      <c r="L154" s="63"/>
      <c r="M154" s="33"/>
      <c r="N154" s="33" t="e">
        <f t="shared" si="6"/>
        <v>#NAME?</v>
      </c>
      <c r="O154" s="64" t="e">
        <f t="shared" si="7"/>
        <v>#NAME?</v>
      </c>
      <c r="P154" s="94" t="e">
        <f t="shared" si="8"/>
        <v>#NAME?</v>
      </c>
      <c r="Q154" s="91" t="str">
        <f t="shared" si="9"/>
        <v>-</v>
      </c>
      <c r="R154" s="92" t="str">
        <f t="shared" si="10"/>
        <v>-</v>
      </c>
      <c r="S154" s="93" t="str">
        <f t="shared" si="11"/>
        <v>-</v>
      </c>
      <c r="T154" s="10"/>
      <c r="U154" s="10"/>
      <c r="V154" s="10"/>
      <c r="W154" s="10"/>
      <c r="X154" s="10"/>
      <c r="Y154" s="10"/>
      <c r="Z154" s="10"/>
    </row>
    <row r="155" spans="1:26" ht="12.75" customHeight="1" x14ac:dyDescent="0.2">
      <c r="A155" s="82">
        <f t="shared" si="1"/>
        <v>0</v>
      </c>
      <c r="B155" s="83"/>
      <c r="C155" s="84"/>
      <c r="D155" s="29" t="e">
        <f t="shared" si="2"/>
        <v>#NAME?</v>
      </c>
      <c r="E155" s="62"/>
      <c r="F155" s="30" t="e">
        <f t="shared" si="3"/>
        <v>#NAME?</v>
      </c>
      <c r="G155" s="34" t="e">
        <f t="shared" si="4"/>
        <v>#NAME?</v>
      </c>
      <c r="H155" s="30" t="e">
        <f t="shared" si="5"/>
        <v>#NAME?</v>
      </c>
      <c r="I155" s="85"/>
      <c r="J155" s="86"/>
      <c r="K155" s="31"/>
      <c r="L155" s="63"/>
      <c r="M155" s="33"/>
      <c r="N155" s="33" t="e">
        <f t="shared" si="6"/>
        <v>#NAME?</v>
      </c>
      <c r="O155" s="64" t="e">
        <f t="shared" si="7"/>
        <v>#NAME?</v>
      </c>
      <c r="P155" s="94" t="e">
        <f t="shared" si="8"/>
        <v>#NAME?</v>
      </c>
      <c r="Q155" s="91" t="str">
        <f t="shared" si="9"/>
        <v>-</v>
      </c>
      <c r="R155" s="92" t="str">
        <f t="shared" si="10"/>
        <v>-</v>
      </c>
      <c r="S155" s="93" t="str">
        <f t="shared" si="11"/>
        <v>-</v>
      </c>
      <c r="T155" s="10"/>
      <c r="U155" s="10"/>
      <c r="V155" s="10"/>
      <c r="W155" s="10"/>
      <c r="X155" s="10"/>
      <c r="Y155" s="10"/>
      <c r="Z155" s="10"/>
    </row>
    <row r="156" spans="1:26" ht="12.75" customHeight="1" x14ac:dyDescent="0.2">
      <c r="A156" s="82">
        <f t="shared" si="1"/>
        <v>0</v>
      </c>
      <c r="B156" s="83"/>
      <c r="C156" s="84"/>
      <c r="D156" s="29" t="e">
        <f t="shared" si="2"/>
        <v>#NAME?</v>
      </c>
      <c r="E156" s="62"/>
      <c r="F156" s="30" t="e">
        <f t="shared" si="3"/>
        <v>#NAME?</v>
      </c>
      <c r="G156" s="34" t="e">
        <f t="shared" si="4"/>
        <v>#NAME?</v>
      </c>
      <c r="H156" s="30" t="e">
        <f t="shared" si="5"/>
        <v>#NAME?</v>
      </c>
      <c r="I156" s="85"/>
      <c r="J156" s="86"/>
      <c r="K156" s="31"/>
      <c r="L156" s="63"/>
      <c r="M156" s="33"/>
      <c r="N156" s="33" t="e">
        <f t="shared" si="6"/>
        <v>#NAME?</v>
      </c>
      <c r="O156" s="64" t="e">
        <f t="shared" si="7"/>
        <v>#NAME?</v>
      </c>
      <c r="P156" s="94" t="e">
        <f t="shared" si="8"/>
        <v>#NAME?</v>
      </c>
      <c r="Q156" s="91" t="str">
        <f t="shared" si="9"/>
        <v>-</v>
      </c>
      <c r="R156" s="92" t="str">
        <f t="shared" si="10"/>
        <v>-</v>
      </c>
      <c r="S156" s="93" t="str">
        <f t="shared" si="11"/>
        <v>-</v>
      </c>
      <c r="T156" s="10"/>
      <c r="U156" s="10"/>
      <c r="V156" s="10"/>
      <c r="W156" s="10"/>
      <c r="X156" s="10"/>
      <c r="Y156" s="10"/>
      <c r="Z156" s="10"/>
    </row>
    <row r="157" spans="1:26" ht="12.75" customHeight="1" x14ac:dyDescent="0.2">
      <c r="A157" s="82">
        <f t="shared" si="1"/>
        <v>0</v>
      </c>
      <c r="B157" s="83"/>
      <c r="C157" s="84"/>
      <c r="D157" s="29" t="e">
        <f t="shared" si="2"/>
        <v>#NAME?</v>
      </c>
      <c r="E157" s="62"/>
      <c r="F157" s="30" t="e">
        <f t="shared" si="3"/>
        <v>#NAME?</v>
      </c>
      <c r="G157" s="34" t="e">
        <f t="shared" si="4"/>
        <v>#NAME?</v>
      </c>
      <c r="H157" s="30" t="e">
        <f t="shared" si="5"/>
        <v>#NAME?</v>
      </c>
      <c r="I157" s="85"/>
      <c r="J157" s="86"/>
      <c r="K157" s="31"/>
      <c r="L157" s="63"/>
      <c r="M157" s="33"/>
      <c r="N157" s="33" t="e">
        <f t="shared" si="6"/>
        <v>#NAME?</v>
      </c>
      <c r="O157" s="64" t="e">
        <f t="shared" si="7"/>
        <v>#NAME?</v>
      </c>
      <c r="P157" s="94" t="e">
        <f t="shared" si="8"/>
        <v>#NAME?</v>
      </c>
      <c r="Q157" s="91" t="str">
        <f t="shared" si="9"/>
        <v>-</v>
      </c>
      <c r="R157" s="92" t="str">
        <f t="shared" si="10"/>
        <v>-</v>
      </c>
      <c r="S157" s="93" t="str">
        <f t="shared" si="11"/>
        <v>-</v>
      </c>
      <c r="T157" s="10"/>
      <c r="U157" s="10"/>
      <c r="V157" s="10"/>
      <c r="W157" s="10"/>
      <c r="X157" s="10"/>
      <c r="Y157" s="10"/>
      <c r="Z157" s="10"/>
    </row>
    <row r="158" spans="1:26" ht="12.75" customHeight="1" x14ac:dyDescent="0.2">
      <c r="A158" s="82">
        <f t="shared" si="1"/>
        <v>0</v>
      </c>
      <c r="B158" s="83"/>
      <c r="C158" s="84"/>
      <c r="D158" s="29" t="e">
        <f t="shared" si="2"/>
        <v>#NAME?</v>
      </c>
      <c r="E158" s="62"/>
      <c r="F158" s="30" t="e">
        <f t="shared" si="3"/>
        <v>#NAME?</v>
      </c>
      <c r="G158" s="34" t="e">
        <f t="shared" si="4"/>
        <v>#NAME?</v>
      </c>
      <c r="H158" s="30" t="e">
        <f t="shared" si="5"/>
        <v>#NAME?</v>
      </c>
      <c r="I158" s="85"/>
      <c r="J158" s="86"/>
      <c r="K158" s="31"/>
      <c r="L158" s="63"/>
      <c r="M158" s="33"/>
      <c r="N158" s="33" t="e">
        <f t="shared" si="6"/>
        <v>#NAME?</v>
      </c>
      <c r="O158" s="64" t="e">
        <f t="shared" si="7"/>
        <v>#NAME?</v>
      </c>
      <c r="P158" s="94" t="e">
        <f t="shared" si="8"/>
        <v>#NAME?</v>
      </c>
      <c r="Q158" s="91" t="str">
        <f t="shared" si="9"/>
        <v>-</v>
      </c>
      <c r="R158" s="92" t="str">
        <f t="shared" si="10"/>
        <v>-</v>
      </c>
      <c r="S158" s="93" t="str">
        <f t="shared" si="11"/>
        <v>-</v>
      </c>
      <c r="T158" s="10"/>
      <c r="U158" s="10"/>
      <c r="V158" s="10"/>
      <c r="W158" s="10"/>
      <c r="X158" s="10"/>
      <c r="Y158" s="10"/>
      <c r="Z158" s="10"/>
    </row>
    <row r="159" spans="1:26" ht="12.75" customHeight="1" x14ac:dyDescent="0.2">
      <c r="A159" s="82">
        <f t="shared" si="1"/>
        <v>0</v>
      </c>
      <c r="B159" s="83"/>
      <c r="C159" s="84"/>
      <c r="D159" s="29" t="e">
        <f t="shared" si="2"/>
        <v>#NAME?</v>
      </c>
      <c r="E159" s="62"/>
      <c r="F159" s="30" t="e">
        <f t="shared" si="3"/>
        <v>#NAME?</v>
      </c>
      <c r="G159" s="34" t="e">
        <f t="shared" si="4"/>
        <v>#NAME?</v>
      </c>
      <c r="H159" s="30" t="e">
        <f t="shared" si="5"/>
        <v>#NAME?</v>
      </c>
      <c r="I159" s="85"/>
      <c r="J159" s="86"/>
      <c r="K159" s="31"/>
      <c r="L159" s="63"/>
      <c r="M159" s="33"/>
      <c r="N159" s="33" t="e">
        <f t="shared" si="6"/>
        <v>#NAME?</v>
      </c>
      <c r="O159" s="64" t="e">
        <f t="shared" si="7"/>
        <v>#NAME?</v>
      </c>
      <c r="P159" s="94" t="e">
        <f t="shared" si="8"/>
        <v>#NAME?</v>
      </c>
      <c r="Q159" s="91" t="str">
        <f t="shared" si="9"/>
        <v>-</v>
      </c>
      <c r="R159" s="92" t="str">
        <f t="shared" si="10"/>
        <v>-</v>
      </c>
      <c r="S159" s="93" t="str">
        <f t="shared" si="11"/>
        <v>-</v>
      </c>
      <c r="T159" s="10"/>
      <c r="U159" s="10"/>
      <c r="V159" s="10"/>
      <c r="W159" s="10"/>
      <c r="X159" s="10"/>
      <c r="Y159" s="10"/>
      <c r="Z159" s="10"/>
    </row>
    <row r="160" spans="1:26" ht="12.75" customHeight="1" x14ac:dyDescent="0.2">
      <c r="A160" s="82">
        <f t="shared" si="1"/>
        <v>0</v>
      </c>
      <c r="B160" s="83"/>
      <c r="C160" s="84"/>
      <c r="D160" s="29" t="e">
        <f t="shared" si="2"/>
        <v>#NAME?</v>
      </c>
      <c r="E160" s="62"/>
      <c r="F160" s="30" t="e">
        <f t="shared" si="3"/>
        <v>#NAME?</v>
      </c>
      <c r="G160" s="34" t="e">
        <f t="shared" si="4"/>
        <v>#NAME?</v>
      </c>
      <c r="H160" s="30" t="e">
        <f t="shared" si="5"/>
        <v>#NAME?</v>
      </c>
      <c r="I160" s="85"/>
      <c r="J160" s="86"/>
      <c r="K160" s="31"/>
      <c r="L160" s="63"/>
      <c r="M160" s="33"/>
      <c r="N160" s="33" t="e">
        <f t="shared" si="6"/>
        <v>#NAME?</v>
      </c>
      <c r="O160" s="64" t="e">
        <f t="shared" si="7"/>
        <v>#NAME?</v>
      </c>
      <c r="P160" s="94" t="e">
        <f t="shared" si="8"/>
        <v>#NAME?</v>
      </c>
      <c r="Q160" s="91" t="str">
        <f t="shared" si="9"/>
        <v>-</v>
      </c>
      <c r="R160" s="92" t="str">
        <f t="shared" si="10"/>
        <v>-</v>
      </c>
      <c r="S160" s="93" t="str">
        <f t="shared" si="11"/>
        <v>-</v>
      </c>
      <c r="T160" s="10"/>
      <c r="U160" s="10"/>
      <c r="V160" s="10"/>
      <c r="W160" s="10"/>
      <c r="X160" s="10"/>
      <c r="Y160" s="10"/>
      <c r="Z160" s="10"/>
    </row>
    <row r="161" spans="1:26" ht="12.75" customHeight="1" x14ac:dyDescent="0.2">
      <c r="A161" s="82">
        <f t="shared" si="1"/>
        <v>0</v>
      </c>
      <c r="B161" s="83"/>
      <c r="C161" s="84"/>
      <c r="D161" s="29" t="e">
        <f t="shared" si="2"/>
        <v>#NAME?</v>
      </c>
      <c r="E161" s="62"/>
      <c r="F161" s="30" t="e">
        <f t="shared" si="3"/>
        <v>#NAME?</v>
      </c>
      <c r="G161" s="34" t="e">
        <f t="shared" si="4"/>
        <v>#NAME?</v>
      </c>
      <c r="H161" s="30" t="e">
        <f t="shared" si="5"/>
        <v>#NAME?</v>
      </c>
      <c r="I161" s="85"/>
      <c r="J161" s="86"/>
      <c r="K161" s="31"/>
      <c r="L161" s="63"/>
      <c r="M161" s="33"/>
      <c r="N161" s="33" t="e">
        <f t="shared" si="6"/>
        <v>#NAME?</v>
      </c>
      <c r="O161" s="64" t="e">
        <f t="shared" si="7"/>
        <v>#NAME?</v>
      </c>
      <c r="P161" s="94" t="e">
        <f t="shared" si="8"/>
        <v>#NAME?</v>
      </c>
      <c r="Q161" s="91" t="str">
        <f t="shared" si="9"/>
        <v>-</v>
      </c>
      <c r="R161" s="92" t="str">
        <f t="shared" si="10"/>
        <v>-</v>
      </c>
      <c r="S161" s="93" t="str">
        <f t="shared" si="11"/>
        <v>-</v>
      </c>
      <c r="T161" s="10"/>
      <c r="U161" s="10"/>
      <c r="V161" s="10"/>
      <c r="W161" s="10"/>
      <c r="X161" s="10"/>
      <c r="Y161" s="10"/>
      <c r="Z161" s="10"/>
    </row>
    <row r="162" spans="1:26" ht="12.75" customHeight="1" x14ac:dyDescent="0.2">
      <c r="A162" s="82">
        <f t="shared" si="1"/>
        <v>0</v>
      </c>
      <c r="B162" s="83"/>
      <c r="C162" s="84"/>
      <c r="D162" s="29" t="e">
        <f t="shared" si="2"/>
        <v>#NAME?</v>
      </c>
      <c r="E162" s="62"/>
      <c r="F162" s="30" t="e">
        <f t="shared" si="3"/>
        <v>#NAME?</v>
      </c>
      <c r="G162" s="34" t="e">
        <f t="shared" si="4"/>
        <v>#NAME?</v>
      </c>
      <c r="H162" s="30" t="e">
        <f t="shared" si="5"/>
        <v>#NAME?</v>
      </c>
      <c r="I162" s="85"/>
      <c r="J162" s="86"/>
      <c r="K162" s="31"/>
      <c r="L162" s="63"/>
      <c r="M162" s="33"/>
      <c r="N162" s="33" t="e">
        <f t="shared" si="6"/>
        <v>#NAME?</v>
      </c>
      <c r="O162" s="64" t="e">
        <f t="shared" si="7"/>
        <v>#NAME?</v>
      </c>
      <c r="P162" s="94" t="e">
        <f t="shared" si="8"/>
        <v>#NAME?</v>
      </c>
      <c r="Q162" s="91" t="str">
        <f t="shared" si="9"/>
        <v>-</v>
      </c>
      <c r="R162" s="92" t="str">
        <f t="shared" si="10"/>
        <v>-</v>
      </c>
      <c r="S162" s="93" t="str">
        <f t="shared" si="11"/>
        <v>-</v>
      </c>
      <c r="T162" s="10"/>
      <c r="U162" s="10"/>
      <c r="V162" s="10"/>
      <c r="W162" s="10"/>
      <c r="X162" s="10"/>
      <c r="Y162" s="10"/>
      <c r="Z162" s="10"/>
    </row>
    <row r="163" spans="1:26" ht="12.75" customHeight="1" x14ac:dyDescent="0.2">
      <c r="A163" s="82">
        <f t="shared" si="1"/>
        <v>0</v>
      </c>
      <c r="B163" s="83"/>
      <c r="C163" s="84"/>
      <c r="D163" s="29" t="e">
        <f t="shared" si="2"/>
        <v>#NAME?</v>
      </c>
      <c r="E163" s="62"/>
      <c r="F163" s="30" t="e">
        <f t="shared" si="3"/>
        <v>#NAME?</v>
      </c>
      <c r="G163" s="34" t="e">
        <f t="shared" si="4"/>
        <v>#NAME?</v>
      </c>
      <c r="H163" s="30" t="e">
        <f t="shared" si="5"/>
        <v>#NAME?</v>
      </c>
      <c r="I163" s="85"/>
      <c r="J163" s="86"/>
      <c r="K163" s="31"/>
      <c r="L163" s="63"/>
      <c r="M163" s="33"/>
      <c r="N163" s="33" t="e">
        <f t="shared" si="6"/>
        <v>#NAME?</v>
      </c>
      <c r="O163" s="64" t="e">
        <f t="shared" si="7"/>
        <v>#NAME?</v>
      </c>
      <c r="P163" s="94" t="e">
        <f t="shared" si="8"/>
        <v>#NAME?</v>
      </c>
      <c r="Q163" s="91" t="str">
        <f t="shared" si="9"/>
        <v>-</v>
      </c>
      <c r="R163" s="92" t="str">
        <f t="shared" si="10"/>
        <v>-</v>
      </c>
      <c r="S163" s="93" t="str">
        <f t="shared" si="11"/>
        <v>-</v>
      </c>
      <c r="T163" s="10"/>
      <c r="U163" s="10"/>
      <c r="V163" s="10"/>
      <c r="W163" s="10"/>
      <c r="X163" s="10"/>
      <c r="Y163" s="10"/>
      <c r="Z163" s="10"/>
    </row>
    <row r="164" spans="1:26" ht="12.75" customHeight="1" x14ac:dyDescent="0.2">
      <c r="A164" s="82">
        <f t="shared" si="1"/>
        <v>0</v>
      </c>
      <c r="B164" s="83"/>
      <c r="C164" s="84"/>
      <c r="D164" s="29" t="e">
        <f t="shared" si="2"/>
        <v>#NAME?</v>
      </c>
      <c r="E164" s="62"/>
      <c r="F164" s="30" t="e">
        <f t="shared" si="3"/>
        <v>#NAME?</v>
      </c>
      <c r="G164" s="34" t="e">
        <f t="shared" si="4"/>
        <v>#NAME?</v>
      </c>
      <c r="H164" s="30" t="e">
        <f t="shared" si="5"/>
        <v>#NAME?</v>
      </c>
      <c r="I164" s="85"/>
      <c r="J164" s="86"/>
      <c r="K164" s="31"/>
      <c r="L164" s="63"/>
      <c r="M164" s="33"/>
      <c r="N164" s="33" t="e">
        <f t="shared" si="6"/>
        <v>#NAME?</v>
      </c>
      <c r="O164" s="64" t="e">
        <f t="shared" si="7"/>
        <v>#NAME?</v>
      </c>
      <c r="P164" s="94" t="e">
        <f t="shared" si="8"/>
        <v>#NAME?</v>
      </c>
      <c r="Q164" s="91" t="str">
        <f t="shared" si="9"/>
        <v>-</v>
      </c>
      <c r="R164" s="92" t="str">
        <f t="shared" si="10"/>
        <v>-</v>
      </c>
      <c r="S164" s="93" t="str">
        <f t="shared" si="11"/>
        <v>-</v>
      </c>
      <c r="T164" s="10"/>
      <c r="U164" s="10"/>
      <c r="V164" s="10"/>
      <c r="W164" s="10"/>
      <c r="X164" s="10"/>
      <c r="Y164" s="10"/>
      <c r="Z164" s="10"/>
    </row>
    <row r="165" spans="1:26" ht="12.75" customHeight="1" x14ac:dyDescent="0.2">
      <c r="A165" s="82">
        <f t="shared" si="1"/>
        <v>0</v>
      </c>
      <c r="B165" s="83"/>
      <c r="C165" s="84"/>
      <c r="D165" s="29" t="e">
        <f t="shared" si="2"/>
        <v>#NAME?</v>
      </c>
      <c r="E165" s="62"/>
      <c r="F165" s="30" t="e">
        <f t="shared" si="3"/>
        <v>#NAME?</v>
      </c>
      <c r="G165" s="34" t="e">
        <f t="shared" si="4"/>
        <v>#NAME?</v>
      </c>
      <c r="H165" s="30" t="e">
        <f t="shared" si="5"/>
        <v>#NAME?</v>
      </c>
      <c r="I165" s="85"/>
      <c r="J165" s="86"/>
      <c r="K165" s="31"/>
      <c r="L165" s="63"/>
      <c r="M165" s="33"/>
      <c r="N165" s="33" t="e">
        <f t="shared" si="6"/>
        <v>#NAME?</v>
      </c>
      <c r="O165" s="64" t="e">
        <f t="shared" si="7"/>
        <v>#NAME?</v>
      </c>
      <c r="P165" s="94" t="e">
        <f t="shared" si="8"/>
        <v>#NAME?</v>
      </c>
      <c r="Q165" s="91" t="str">
        <f t="shared" si="9"/>
        <v>-</v>
      </c>
      <c r="R165" s="92" t="str">
        <f t="shared" si="10"/>
        <v>-</v>
      </c>
      <c r="S165" s="93" t="str">
        <f t="shared" si="11"/>
        <v>-</v>
      </c>
      <c r="T165" s="10"/>
      <c r="U165" s="10"/>
      <c r="V165" s="10"/>
      <c r="W165" s="10"/>
      <c r="X165" s="10"/>
      <c r="Y165" s="10"/>
      <c r="Z165" s="10"/>
    </row>
    <row r="166" spans="1:26" ht="12.75" customHeight="1" x14ac:dyDescent="0.2">
      <c r="A166" s="82">
        <f t="shared" si="1"/>
        <v>0</v>
      </c>
      <c r="B166" s="83"/>
      <c r="C166" s="84"/>
      <c r="D166" s="29" t="e">
        <f t="shared" si="2"/>
        <v>#NAME?</v>
      </c>
      <c r="E166" s="62"/>
      <c r="F166" s="30" t="e">
        <f t="shared" si="3"/>
        <v>#NAME?</v>
      </c>
      <c r="G166" s="34" t="e">
        <f t="shared" si="4"/>
        <v>#NAME?</v>
      </c>
      <c r="H166" s="30" t="e">
        <f t="shared" si="5"/>
        <v>#NAME?</v>
      </c>
      <c r="I166" s="85"/>
      <c r="J166" s="86"/>
      <c r="K166" s="31"/>
      <c r="L166" s="63"/>
      <c r="M166" s="33"/>
      <c r="N166" s="33" t="e">
        <f t="shared" si="6"/>
        <v>#NAME?</v>
      </c>
      <c r="O166" s="64" t="e">
        <f t="shared" si="7"/>
        <v>#NAME?</v>
      </c>
      <c r="P166" s="94" t="e">
        <f t="shared" si="8"/>
        <v>#NAME?</v>
      </c>
      <c r="Q166" s="91" t="str">
        <f t="shared" si="9"/>
        <v>-</v>
      </c>
      <c r="R166" s="92" t="str">
        <f t="shared" si="10"/>
        <v>-</v>
      </c>
      <c r="S166" s="93" t="str">
        <f t="shared" si="11"/>
        <v>-</v>
      </c>
      <c r="T166" s="10"/>
      <c r="U166" s="10"/>
      <c r="V166" s="10"/>
      <c r="W166" s="10"/>
      <c r="X166" s="10"/>
      <c r="Y166" s="10"/>
      <c r="Z166" s="10"/>
    </row>
    <row r="167" spans="1:26" ht="12.75" customHeight="1" x14ac:dyDescent="0.2">
      <c r="A167" s="82">
        <f t="shared" si="1"/>
        <v>0</v>
      </c>
      <c r="B167" s="83"/>
      <c r="C167" s="84"/>
      <c r="D167" s="29" t="e">
        <f t="shared" si="2"/>
        <v>#NAME?</v>
      </c>
      <c r="E167" s="62"/>
      <c r="F167" s="30" t="e">
        <f t="shared" si="3"/>
        <v>#NAME?</v>
      </c>
      <c r="G167" s="34" t="e">
        <f t="shared" si="4"/>
        <v>#NAME?</v>
      </c>
      <c r="H167" s="30" t="e">
        <f t="shared" si="5"/>
        <v>#NAME?</v>
      </c>
      <c r="I167" s="85"/>
      <c r="J167" s="86"/>
      <c r="K167" s="31"/>
      <c r="L167" s="63"/>
      <c r="M167" s="33"/>
      <c r="N167" s="33" t="e">
        <f t="shared" si="6"/>
        <v>#NAME?</v>
      </c>
      <c r="O167" s="64" t="e">
        <f t="shared" si="7"/>
        <v>#NAME?</v>
      </c>
      <c r="P167" s="94" t="e">
        <f t="shared" si="8"/>
        <v>#NAME?</v>
      </c>
      <c r="Q167" s="91" t="str">
        <f t="shared" si="9"/>
        <v>-</v>
      </c>
      <c r="R167" s="92" t="str">
        <f t="shared" si="10"/>
        <v>-</v>
      </c>
      <c r="S167" s="93" t="str">
        <f t="shared" si="11"/>
        <v>-</v>
      </c>
      <c r="T167" s="10"/>
      <c r="U167" s="10"/>
      <c r="V167" s="10"/>
      <c r="W167" s="10"/>
      <c r="X167" s="10"/>
      <c r="Y167" s="10"/>
      <c r="Z167" s="10"/>
    </row>
    <row r="168" spans="1:26" ht="12.75" customHeight="1" x14ac:dyDescent="0.2">
      <c r="A168" s="82">
        <f t="shared" si="1"/>
        <v>0</v>
      </c>
      <c r="B168" s="83"/>
      <c r="C168" s="84"/>
      <c r="D168" s="29" t="e">
        <f t="shared" si="2"/>
        <v>#NAME?</v>
      </c>
      <c r="E168" s="62"/>
      <c r="F168" s="30" t="e">
        <f t="shared" si="3"/>
        <v>#NAME?</v>
      </c>
      <c r="G168" s="34" t="e">
        <f t="shared" si="4"/>
        <v>#NAME?</v>
      </c>
      <c r="H168" s="30" t="e">
        <f t="shared" si="5"/>
        <v>#NAME?</v>
      </c>
      <c r="I168" s="85"/>
      <c r="J168" s="86"/>
      <c r="K168" s="31"/>
      <c r="L168" s="63"/>
      <c r="M168" s="33"/>
      <c r="N168" s="33" t="e">
        <f t="shared" si="6"/>
        <v>#NAME?</v>
      </c>
      <c r="O168" s="64" t="e">
        <f t="shared" si="7"/>
        <v>#NAME?</v>
      </c>
      <c r="P168" s="94" t="e">
        <f t="shared" si="8"/>
        <v>#NAME?</v>
      </c>
      <c r="Q168" s="91" t="str">
        <f t="shared" si="9"/>
        <v>-</v>
      </c>
      <c r="R168" s="92" t="str">
        <f t="shared" si="10"/>
        <v>-</v>
      </c>
      <c r="S168" s="93" t="str">
        <f t="shared" si="11"/>
        <v>-</v>
      </c>
      <c r="T168" s="10"/>
      <c r="U168" s="10"/>
      <c r="V168" s="10"/>
      <c r="W168" s="10"/>
      <c r="X168" s="10"/>
      <c r="Y168" s="10"/>
      <c r="Z168" s="10"/>
    </row>
    <row r="169" spans="1:26" ht="12.75" customHeight="1" x14ac:dyDescent="0.2">
      <c r="A169" s="82">
        <f t="shared" si="1"/>
        <v>0</v>
      </c>
      <c r="B169" s="83"/>
      <c r="C169" s="84"/>
      <c r="D169" s="29" t="e">
        <f t="shared" si="2"/>
        <v>#NAME?</v>
      </c>
      <c r="E169" s="62"/>
      <c r="F169" s="30" t="e">
        <f t="shared" si="3"/>
        <v>#NAME?</v>
      </c>
      <c r="G169" s="34" t="e">
        <f t="shared" si="4"/>
        <v>#NAME?</v>
      </c>
      <c r="H169" s="30" t="e">
        <f t="shared" si="5"/>
        <v>#NAME?</v>
      </c>
      <c r="I169" s="85"/>
      <c r="J169" s="86"/>
      <c r="K169" s="31"/>
      <c r="L169" s="63"/>
      <c r="M169" s="33"/>
      <c r="N169" s="33" t="e">
        <f t="shared" si="6"/>
        <v>#NAME?</v>
      </c>
      <c r="O169" s="64" t="e">
        <f t="shared" si="7"/>
        <v>#NAME?</v>
      </c>
      <c r="P169" s="94" t="e">
        <f t="shared" si="8"/>
        <v>#NAME?</v>
      </c>
      <c r="Q169" s="91" t="str">
        <f t="shared" si="9"/>
        <v>-</v>
      </c>
      <c r="R169" s="92" t="str">
        <f t="shared" si="10"/>
        <v>-</v>
      </c>
      <c r="S169" s="93" t="str">
        <f t="shared" si="11"/>
        <v>-</v>
      </c>
      <c r="T169" s="10"/>
      <c r="U169" s="10"/>
      <c r="V169" s="10"/>
      <c r="W169" s="10"/>
      <c r="X169" s="10"/>
      <c r="Y169" s="10"/>
      <c r="Z169" s="10"/>
    </row>
    <row r="170" spans="1:26" ht="12.75" customHeight="1" x14ac:dyDescent="0.2">
      <c r="A170" s="82">
        <f t="shared" si="1"/>
        <v>0</v>
      </c>
      <c r="B170" s="83"/>
      <c r="C170" s="84"/>
      <c r="D170" s="29" t="e">
        <f t="shared" si="2"/>
        <v>#NAME?</v>
      </c>
      <c r="E170" s="62"/>
      <c r="F170" s="30" t="e">
        <f t="shared" si="3"/>
        <v>#NAME?</v>
      </c>
      <c r="G170" s="34" t="e">
        <f t="shared" si="4"/>
        <v>#NAME?</v>
      </c>
      <c r="H170" s="30" t="e">
        <f t="shared" si="5"/>
        <v>#NAME?</v>
      </c>
      <c r="I170" s="85"/>
      <c r="J170" s="86"/>
      <c r="K170" s="31"/>
      <c r="L170" s="63"/>
      <c r="M170" s="33"/>
      <c r="N170" s="33" t="e">
        <f t="shared" si="6"/>
        <v>#NAME?</v>
      </c>
      <c r="O170" s="64" t="e">
        <f t="shared" si="7"/>
        <v>#NAME?</v>
      </c>
      <c r="P170" s="94" t="e">
        <f t="shared" si="8"/>
        <v>#NAME?</v>
      </c>
      <c r="Q170" s="91" t="str">
        <f t="shared" si="9"/>
        <v>-</v>
      </c>
      <c r="R170" s="92" t="str">
        <f t="shared" si="10"/>
        <v>-</v>
      </c>
      <c r="S170" s="93" t="str">
        <f t="shared" si="11"/>
        <v>-</v>
      </c>
      <c r="T170" s="10"/>
      <c r="U170" s="10"/>
      <c r="V170" s="10"/>
      <c r="W170" s="10"/>
      <c r="X170" s="10"/>
      <c r="Y170" s="10"/>
      <c r="Z170" s="10"/>
    </row>
    <row r="171" spans="1:26" ht="12.75" customHeight="1" x14ac:dyDescent="0.2">
      <c r="A171" s="82">
        <f t="shared" si="1"/>
        <v>0</v>
      </c>
      <c r="B171" s="83"/>
      <c r="C171" s="84"/>
      <c r="D171" s="29" t="e">
        <f t="shared" si="2"/>
        <v>#NAME?</v>
      </c>
      <c r="E171" s="62"/>
      <c r="F171" s="30" t="e">
        <f t="shared" si="3"/>
        <v>#NAME?</v>
      </c>
      <c r="G171" s="34" t="e">
        <f t="shared" si="4"/>
        <v>#NAME?</v>
      </c>
      <c r="H171" s="30" t="e">
        <f t="shared" si="5"/>
        <v>#NAME?</v>
      </c>
      <c r="I171" s="85"/>
      <c r="J171" s="86"/>
      <c r="K171" s="31"/>
      <c r="L171" s="63"/>
      <c r="M171" s="33"/>
      <c r="N171" s="33" t="e">
        <f t="shared" si="6"/>
        <v>#NAME?</v>
      </c>
      <c r="O171" s="64" t="e">
        <f t="shared" si="7"/>
        <v>#NAME?</v>
      </c>
      <c r="P171" s="94" t="e">
        <f t="shared" si="8"/>
        <v>#NAME?</v>
      </c>
      <c r="Q171" s="91" t="str">
        <f t="shared" si="9"/>
        <v>-</v>
      </c>
      <c r="R171" s="92" t="str">
        <f t="shared" si="10"/>
        <v>-</v>
      </c>
      <c r="S171" s="93" t="str">
        <f t="shared" si="11"/>
        <v>-</v>
      </c>
      <c r="T171" s="10"/>
      <c r="U171" s="10"/>
      <c r="V171" s="10"/>
      <c r="W171" s="10"/>
      <c r="X171" s="10"/>
      <c r="Y171" s="10"/>
      <c r="Z171" s="10"/>
    </row>
    <row r="172" spans="1:26" ht="12.75" customHeight="1" x14ac:dyDescent="0.2">
      <c r="A172" s="82">
        <f t="shared" si="1"/>
        <v>0</v>
      </c>
      <c r="B172" s="83"/>
      <c r="C172" s="84"/>
      <c r="D172" s="29" t="e">
        <f t="shared" si="2"/>
        <v>#NAME?</v>
      </c>
      <c r="E172" s="62"/>
      <c r="F172" s="30" t="e">
        <f t="shared" si="3"/>
        <v>#NAME?</v>
      </c>
      <c r="G172" s="34" t="e">
        <f t="shared" si="4"/>
        <v>#NAME?</v>
      </c>
      <c r="H172" s="30" t="e">
        <f t="shared" si="5"/>
        <v>#NAME?</v>
      </c>
      <c r="I172" s="85"/>
      <c r="J172" s="86"/>
      <c r="K172" s="31"/>
      <c r="L172" s="63"/>
      <c r="M172" s="33"/>
      <c r="N172" s="33" t="e">
        <f t="shared" si="6"/>
        <v>#NAME?</v>
      </c>
      <c r="O172" s="64" t="e">
        <f t="shared" si="7"/>
        <v>#NAME?</v>
      </c>
      <c r="P172" s="94" t="e">
        <f t="shared" si="8"/>
        <v>#NAME?</v>
      </c>
      <c r="Q172" s="91" t="str">
        <f t="shared" si="9"/>
        <v>-</v>
      </c>
      <c r="R172" s="92" t="str">
        <f t="shared" si="10"/>
        <v>-</v>
      </c>
      <c r="S172" s="93" t="str">
        <f t="shared" si="11"/>
        <v>-</v>
      </c>
      <c r="T172" s="10"/>
      <c r="U172" s="10"/>
      <c r="V172" s="10"/>
      <c r="W172" s="10"/>
      <c r="X172" s="10"/>
      <c r="Y172" s="10"/>
      <c r="Z172" s="10"/>
    </row>
    <row r="173" spans="1:26" ht="12.75" customHeight="1" x14ac:dyDescent="0.2">
      <c r="A173" s="82">
        <f t="shared" si="1"/>
        <v>0</v>
      </c>
      <c r="B173" s="83"/>
      <c r="C173" s="84"/>
      <c r="D173" s="29" t="e">
        <f t="shared" si="2"/>
        <v>#NAME?</v>
      </c>
      <c r="E173" s="62"/>
      <c r="F173" s="30" t="e">
        <f t="shared" si="3"/>
        <v>#NAME?</v>
      </c>
      <c r="G173" s="34" t="e">
        <f t="shared" si="4"/>
        <v>#NAME?</v>
      </c>
      <c r="H173" s="30" t="e">
        <f t="shared" si="5"/>
        <v>#NAME?</v>
      </c>
      <c r="I173" s="85"/>
      <c r="J173" s="86"/>
      <c r="K173" s="31"/>
      <c r="L173" s="63"/>
      <c r="M173" s="33"/>
      <c r="N173" s="33" t="e">
        <f t="shared" si="6"/>
        <v>#NAME?</v>
      </c>
      <c r="O173" s="64" t="e">
        <f t="shared" si="7"/>
        <v>#NAME?</v>
      </c>
      <c r="P173" s="94" t="e">
        <f t="shared" si="8"/>
        <v>#NAME?</v>
      </c>
      <c r="Q173" s="91" t="str">
        <f t="shared" si="9"/>
        <v>-</v>
      </c>
      <c r="R173" s="92" t="str">
        <f t="shared" si="10"/>
        <v>-</v>
      </c>
      <c r="S173" s="93" t="str">
        <f t="shared" si="11"/>
        <v>-</v>
      </c>
      <c r="T173" s="10"/>
      <c r="U173" s="10"/>
      <c r="V173" s="10"/>
      <c r="W173" s="10"/>
      <c r="X173" s="10"/>
      <c r="Y173" s="10"/>
      <c r="Z173" s="10"/>
    </row>
    <row r="174" spans="1:26" ht="12.75" customHeight="1" x14ac:dyDescent="0.2">
      <c r="A174" s="82">
        <f t="shared" si="1"/>
        <v>0</v>
      </c>
      <c r="B174" s="83"/>
      <c r="C174" s="84"/>
      <c r="D174" s="29" t="e">
        <f t="shared" si="2"/>
        <v>#NAME?</v>
      </c>
      <c r="E174" s="62"/>
      <c r="F174" s="30" t="e">
        <f t="shared" si="3"/>
        <v>#NAME?</v>
      </c>
      <c r="G174" s="34" t="e">
        <f t="shared" si="4"/>
        <v>#NAME?</v>
      </c>
      <c r="H174" s="30" t="e">
        <f t="shared" si="5"/>
        <v>#NAME?</v>
      </c>
      <c r="I174" s="85"/>
      <c r="J174" s="86"/>
      <c r="K174" s="31"/>
      <c r="L174" s="63"/>
      <c r="M174" s="33"/>
      <c r="N174" s="33" t="e">
        <f t="shared" si="6"/>
        <v>#NAME?</v>
      </c>
      <c r="O174" s="64" t="e">
        <f t="shared" si="7"/>
        <v>#NAME?</v>
      </c>
      <c r="P174" s="94" t="e">
        <f t="shared" si="8"/>
        <v>#NAME?</v>
      </c>
      <c r="Q174" s="91" t="str">
        <f t="shared" si="9"/>
        <v>-</v>
      </c>
      <c r="R174" s="92" t="str">
        <f t="shared" si="10"/>
        <v>-</v>
      </c>
      <c r="S174" s="93" t="str">
        <f t="shared" si="11"/>
        <v>-</v>
      </c>
      <c r="T174" s="10"/>
      <c r="U174" s="10"/>
      <c r="V174" s="10"/>
      <c r="W174" s="10"/>
      <c r="X174" s="10"/>
      <c r="Y174" s="10"/>
      <c r="Z174" s="10"/>
    </row>
    <row r="175" spans="1:26" ht="12.75" customHeight="1" x14ac:dyDescent="0.2">
      <c r="A175" s="82">
        <f t="shared" si="1"/>
        <v>0</v>
      </c>
      <c r="B175" s="83"/>
      <c r="C175" s="84"/>
      <c r="D175" s="29" t="e">
        <f t="shared" si="2"/>
        <v>#NAME?</v>
      </c>
      <c r="E175" s="62"/>
      <c r="F175" s="30" t="e">
        <f t="shared" si="3"/>
        <v>#NAME?</v>
      </c>
      <c r="G175" s="34" t="e">
        <f t="shared" si="4"/>
        <v>#NAME?</v>
      </c>
      <c r="H175" s="30" t="e">
        <f t="shared" si="5"/>
        <v>#NAME?</v>
      </c>
      <c r="I175" s="85"/>
      <c r="J175" s="86"/>
      <c r="K175" s="31"/>
      <c r="L175" s="63"/>
      <c r="M175" s="33"/>
      <c r="N175" s="33" t="e">
        <f t="shared" si="6"/>
        <v>#NAME?</v>
      </c>
      <c r="O175" s="64" t="e">
        <f t="shared" si="7"/>
        <v>#NAME?</v>
      </c>
      <c r="P175" s="94" t="e">
        <f t="shared" si="8"/>
        <v>#NAME?</v>
      </c>
      <c r="Q175" s="91" t="str">
        <f t="shared" si="9"/>
        <v>-</v>
      </c>
      <c r="R175" s="92" t="str">
        <f t="shared" si="10"/>
        <v>-</v>
      </c>
      <c r="S175" s="93" t="str">
        <f t="shared" si="11"/>
        <v>-</v>
      </c>
      <c r="T175" s="10"/>
      <c r="U175" s="10"/>
      <c r="V175" s="10"/>
      <c r="W175" s="10"/>
      <c r="X175" s="10"/>
      <c r="Y175" s="10"/>
      <c r="Z175" s="10"/>
    </row>
    <row r="176" spans="1:26" ht="12.75" customHeight="1" x14ac:dyDescent="0.2">
      <c r="A176" s="82">
        <f t="shared" si="1"/>
        <v>0</v>
      </c>
      <c r="B176" s="83"/>
      <c r="C176" s="84"/>
      <c r="D176" s="29" t="e">
        <f t="shared" si="2"/>
        <v>#NAME?</v>
      </c>
      <c r="E176" s="62"/>
      <c r="F176" s="30" t="e">
        <f t="shared" si="3"/>
        <v>#NAME?</v>
      </c>
      <c r="G176" s="34" t="e">
        <f t="shared" si="4"/>
        <v>#NAME?</v>
      </c>
      <c r="H176" s="30" t="e">
        <f t="shared" si="5"/>
        <v>#NAME?</v>
      </c>
      <c r="I176" s="85"/>
      <c r="J176" s="86"/>
      <c r="K176" s="31"/>
      <c r="L176" s="63"/>
      <c r="M176" s="33"/>
      <c r="N176" s="33" t="e">
        <f t="shared" si="6"/>
        <v>#NAME?</v>
      </c>
      <c r="O176" s="64" t="e">
        <f t="shared" si="7"/>
        <v>#NAME?</v>
      </c>
      <c r="P176" s="94" t="e">
        <f t="shared" si="8"/>
        <v>#NAME?</v>
      </c>
      <c r="Q176" s="91" t="str">
        <f t="shared" si="9"/>
        <v>-</v>
      </c>
      <c r="R176" s="92" t="str">
        <f t="shared" si="10"/>
        <v>-</v>
      </c>
      <c r="S176" s="93" t="str">
        <f t="shared" si="11"/>
        <v>-</v>
      </c>
      <c r="T176" s="10"/>
      <c r="U176" s="10"/>
      <c r="V176" s="10"/>
      <c r="W176" s="10"/>
      <c r="X176" s="10"/>
      <c r="Y176" s="10"/>
      <c r="Z176" s="10"/>
    </row>
    <row r="177" spans="1:26" ht="12.75" customHeight="1" x14ac:dyDescent="0.2">
      <c r="A177" s="82">
        <f t="shared" si="1"/>
        <v>0</v>
      </c>
      <c r="B177" s="83"/>
      <c r="C177" s="84"/>
      <c r="D177" s="29" t="e">
        <f t="shared" si="2"/>
        <v>#NAME?</v>
      </c>
      <c r="E177" s="62"/>
      <c r="F177" s="30" t="e">
        <f t="shared" si="3"/>
        <v>#NAME?</v>
      </c>
      <c r="G177" s="34" t="e">
        <f t="shared" si="4"/>
        <v>#NAME?</v>
      </c>
      <c r="H177" s="30" t="e">
        <f t="shared" si="5"/>
        <v>#NAME?</v>
      </c>
      <c r="I177" s="85"/>
      <c r="J177" s="86"/>
      <c r="K177" s="31"/>
      <c r="L177" s="63"/>
      <c r="M177" s="33"/>
      <c r="N177" s="33" t="e">
        <f t="shared" si="6"/>
        <v>#NAME?</v>
      </c>
      <c r="O177" s="64" t="e">
        <f t="shared" si="7"/>
        <v>#NAME?</v>
      </c>
      <c r="P177" s="94" t="e">
        <f t="shared" si="8"/>
        <v>#NAME?</v>
      </c>
      <c r="Q177" s="91" t="str">
        <f t="shared" si="9"/>
        <v>-</v>
      </c>
      <c r="R177" s="92" t="str">
        <f t="shared" si="10"/>
        <v>-</v>
      </c>
      <c r="S177" s="93" t="str">
        <f t="shared" si="11"/>
        <v>-</v>
      </c>
      <c r="T177" s="10"/>
      <c r="U177" s="10"/>
      <c r="V177" s="10"/>
      <c r="W177" s="10"/>
      <c r="X177" s="10"/>
      <c r="Y177" s="10"/>
      <c r="Z177" s="10"/>
    </row>
    <row r="178" spans="1:26" ht="12.75" customHeight="1" x14ac:dyDescent="0.2">
      <c r="A178" s="82">
        <f t="shared" si="1"/>
        <v>0</v>
      </c>
      <c r="B178" s="83"/>
      <c r="C178" s="84"/>
      <c r="D178" s="29" t="e">
        <f t="shared" si="2"/>
        <v>#NAME?</v>
      </c>
      <c r="E178" s="62"/>
      <c r="F178" s="30" t="e">
        <f t="shared" si="3"/>
        <v>#NAME?</v>
      </c>
      <c r="G178" s="34" t="e">
        <f t="shared" si="4"/>
        <v>#NAME?</v>
      </c>
      <c r="H178" s="30" t="e">
        <f t="shared" si="5"/>
        <v>#NAME?</v>
      </c>
      <c r="I178" s="85"/>
      <c r="J178" s="86"/>
      <c r="K178" s="31"/>
      <c r="L178" s="63"/>
      <c r="M178" s="33"/>
      <c r="N178" s="33" t="e">
        <f t="shared" si="6"/>
        <v>#NAME?</v>
      </c>
      <c r="O178" s="64" t="e">
        <f t="shared" si="7"/>
        <v>#NAME?</v>
      </c>
      <c r="P178" s="94" t="e">
        <f t="shared" si="8"/>
        <v>#NAME?</v>
      </c>
      <c r="Q178" s="91" t="str">
        <f t="shared" si="9"/>
        <v>-</v>
      </c>
      <c r="R178" s="92" t="str">
        <f t="shared" si="10"/>
        <v>-</v>
      </c>
      <c r="S178" s="93" t="str">
        <f t="shared" si="11"/>
        <v>-</v>
      </c>
      <c r="T178" s="10"/>
      <c r="U178" s="10"/>
      <c r="V178" s="10"/>
      <c r="W178" s="10"/>
      <c r="X178" s="10"/>
      <c r="Y178" s="10"/>
      <c r="Z178" s="10"/>
    </row>
    <row r="179" spans="1:26" ht="12.75" customHeight="1" x14ac:dyDescent="0.2">
      <c r="A179" s="82">
        <f t="shared" si="1"/>
        <v>0</v>
      </c>
      <c r="B179" s="83"/>
      <c r="C179" s="84"/>
      <c r="D179" s="29" t="e">
        <f t="shared" si="2"/>
        <v>#NAME?</v>
      </c>
      <c r="E179" s="62"/>
      <c r="F179" s="30" t="e">
        <f t="shared" si="3"/>
        <v>#NAME?</v>
      </c>
      <c r="G179" s="34" t="e">
        <f t="shared" si="4"/>
        <v>#NAME?</v>
      </c>
      <c r="H179" s="30" t="e">
        <f t="shared" si="5"/>
        <v>#NAME?</v>
      </c>
      <c r="I179" s="85"/>
      <c r="J179" s="86"/>
      <c r="K179" s="31"/>
      <c r="L179" s="63"/>
      <c r="M179" s="33"/>
      <c r="N179" s="33" t="e">
        <f t="shared" si="6"/>
        <v>#NAME?</v>
      </c>
      <c r="O179" s="64" t="e">
        <f t="shared" si="7"/>
        <v>#NAME?</v>
      </c>
      <c r="P179" s="94" t="e">
        <f t="shared" si="8"/>
        <v>#NAME?</v>
      </c>
      <c r="Q179" s="91" t="str">
        <f t="shared" si="9"/>
        <v>-</v>
      </c>
      <c r="R179" s="92" t="str">
        <f t="shared" si="10"/>
        <v>-</v>
      </c>
      <c r="S179" s="93" t="str">
        <f t="shared" si="11"/>
        <v>-</v>
      </c>
      <c r="T179" s="10"/>
      <c r="U179" s="10"/>
      <c r="V179" s="10"/>
      <c r="W179" s="10"/>
      <c r="X179" s="10"/>
      <c r="Y179" s="10"/>
      <c r="Z179" s="10"/>
    </row>
    <row r="180" spans="1:26" ht="12.75" customHeight="1" x14ac:dyDescent="0.2">
      <c r="A180" s="82">
        <f t="shared" si="1"/>
        <v>0</v>
      </c>
      <c r="B180" s="83"/>
      <c r="C180" s="84"/>
      <c r="D180" s="29" t="e">
        <f t="shared" si="2"/>
        <v>#NAME?</v>
      </c>
      <c r="E180" s="62"/>
      <c r="F180" s="30" t="e">
        <f t="shared" si="3"/>
        <v>#NAME?</v>
      </c>
      <c r="G180" s="34" t="e">
        <f t="shared" si="4"/>
        <v>#NAME?</v>
      </c>
      <c r="H180" s="30" t="e">
        <f t="shared" si="5"/>
        <v>#NAME?</v>
      </c>
      <c r="I180" s="85"/>
      <c r="J180" s="86"/>
      <c r="K180" s="31"/>
      <c r="L180" s="63"/>
      <c r="M180" s="33"/>
      <c r="N180" s="33" t="e">
        <f t="shared" si="6"/>
        <v>#NAME?</v>
      </c>
      <c r="O180" s="64" t="e">
        <f t="shared" si="7"/>
        <v>#NAME?</v>
      </c>
      <c r="P180" s="94" t="e">
        <f t="shared" si="8"/>
        <v>#NAME?</v>
      </c>
      <c r="Q180" s="91" t="str">
        <f t="shared" si="9"/>
        <v>-</v>
      </c>
      <c r="R180" s="92" t="str">
        <f t="shared" si="10"/>
        <v>-</v>
      </c>
      <c r="S180" s="93" t="str">
        <f t="shared" si="11"/>
        <v>-</v>
      </c>
      <c r="T180" s="10"/>
      <c r="U180" s="10"/>
      <c r="V180" s="10"/>
      <c r="W180" s="10"/>
      <c r="X180" s="10"/>
      <c r="Y180" s="10"/>
      <c r="Z180" s="10"/>
    </row>
    <row r="181" spans="1:26" ht="12.75" customHeight="1" x14ac:dyDescent="0.2">
      <c r="A181" s="82">
        <f t="shared" si="1"/>
        <v>0</v>
      </c>
      <c r="B181" s="83"/>
      <c r="C181" s="84"/>
      <c r="D181" s="29" t="e">
        <f t="shared" si="2"/>
        <v>#NAME?</v>
      </c>
      <c r="E181" s="62"/>
      <c r="F181" s="30" t="e">
        <f t="shared" si="3"/>
        <v>#NAME?</v>
      </c>
      <c r="G181" s="34" t="e">
        <f t="shared" si="4"/>
        <v>#NAME?</v>
      </c>
      <c r="H181" s="30" t="e">
        <f t="shared" si="5"/>
        <v>#NAME?</v>
      </c>
      <c r="I181" s="85"/>
      <c r="J181" s="86"/>
      <c r="K181" s="31"/>
      <c r="L181" s="63"/>
      <c r="M181" s="33"/>
      <c r="N181" s="33" t="e">
        <f t="shared" si="6"/>
        <v>#NAME?</v>
      </c>
      <c r="O181" s="64" t="e">
        <f t="shared" si="7"/>
        <v>#NAME?</v>
      </c>
      <c r="P181" s="94" t="e">
        <f t="shared" si="8"/>
        <v>#NAME?</v>
      </c>
      <c r="Q181" s="91" t="str">
        <f t="shared" si="9"/>
        <v>-</v>
      </c>
      <c r="R181" s="92" t="str">
        <f t="shared" si="10"/>
        <v>-</v>
      </c>
      <c r="S181" s="93" t="str">
        <f t="shared" si="11"/>
        <v>-</v>
      </c>
      <c r="T181" s="10"/>
      <c r="U181" s="10"/>
      <c r="V181" s="10"/>
      <c r="W181" s="10"/>
      <c r="X181" s="10"/>
      <c r="Y181" s="10"/>
      <c r="Z181" s="10"/>
    </row>
    <row r="182" spans="1:26" ht="12.75" customHeight="1" x14ac:dyDescent="0.2">
      <c r="A182" s="82">
        <f t="shared" si="1"/>
        <v>0</v>
      </c>
      <c r="B182" s="83"/>
      <c r="C182" s="84"/>
      <c r="D182" s="29" t="e">
        <f t="shared" si="2"/>
        <v>#NAME?</v>
      </c>
      <c r="E182" s="62"/>
      <c r="F182" s="30" t="e">
        <f t="shared" si="3"/>
        <v>#NAME?</v>
      </c>
      <c r="G182" s="34" t="e">
        <f t="shared" si="4"/>
        <v>#NAME?</v>
      </c>
      <c r="H182" s="30" t="e">
        <f t="shared" si="5"/>
        <v>#NAME?</v>
      </c>
      <c r="I182" s="85"/>
      <c r="J182" s="86"/>
      <c r="K182" s="31"/>
      <c r="L182" s="63"/>
      <c r="M182" s="33"/>
      <c r="N182" s="33" t="e">
        <f t="shared" si="6"/>
        <v>#NAME?</v>
      </c>
      <c r="O182" s="64" t="e">
        <f t="shared" si="7"/>
        <v>#NAME?</v>
      </c>
      <c r="P182" s="94" t="e">
        <f t="shared" si="8"/>
        <v>#NAME?</v>
      </c>
      <c r="Q182" s="91" t="str">
        <f t="shared" si="9"/>
        <v>-</v>
      </c>
      <c r="R182" s="92" t="str">
        <f t="shared" si="10"/>
        <v>-</v>
      </c>
      <c r="S182" s="93" t="str">
        <f t="shared" si="11"/>
        <v>-</v>
      </c>
      <c r="T182" s="10"/>
      <c r="U182" s="10"/>
      <c r="V182" s="10"/>
      <c r="W182" s="10"/>
      <c r="X182" s="10"/>
      <c r="Y182" s="10"/>
      <c r="Z182" s="10"/>
    </row>
    <row r="183" spans="1:26" ht="12.75" customHeight="1" x14ac:dyDescent="0.2">
      <c r="A183" s="82">
        <f t="shared" si="1"/>
        <v>0</v>
      </c>
      <c r="B183" s="83"/>
      <c r="C183" s="84"/>
      <c r="D183" s="29" t="e">
        <f t="shared" si="2"/>
        <v>#NAME?</v>
      </c>
      <c r="E183" s="62"/>
      <c r="F183" s="30" t="e">
        <f t="shared" si="3"/>
        <v>#NAME?</v>
      </c>
      <c r="G183" s="34" t="e">
        <f t="shared" si="4"/>
        <v>#NAME?</v>
      </c>
      <c r="H183" s="30" t="e">
        <f t="shared" si="5"/>
        <v>#NAME?</v>
      </c>
      <c r="I183" s="85"/>
      <c r="J183" s="86"/>
      <c r="K183" s="31"/>
      <c r="L183" s="63"/>
      <c r="M183" s="33"/>
      <c r="N183" s="33" t="e">
        <f t="shared" si="6"/>
        <v>#NAME?</v>
      </c>
      <c r="O183" s="64" t="e">
        <f t="shared" si="7"/>
        <v>#NAME?</v>
      </c>
      <c r="P183" s="94" t="e">
        <f t="shared" si="8"/>
        <v>#NAME?</v>
      </c>
      <c r="Q183" s="91" t="str">
        <f t="shared" si="9"/>
        <v>-</v>
      </c>
      <c r="R183" s="92" t="str">
        <f t="shared" si="10"/>
        <v>-</v>
      </c>
      <c r="S183" s="93" t="str">
        <f t="shared" si="11"/>
        <v>-</v>
      </c>
      <c r="T183" s="10"/>
      <c r="U183" s="10"/>
      <c r="V183" s="10"/>
      <c r="W183" s="10"/>
      <c r="X183" s="10"/>
      <c r="Y183" s="10"/>
      <c r="Z183" s="10"/>
    </row>
    <row r="184" spans="1:26" ht="12.75" customHeight="1" x14ac:dyDescent="0.2">
      <c r="A184" s="82">
        <f t="shared" si="1"/>
        <v>0</v>
      </c>
      <c r="B184" s="83"/>
      <c r="C184" s="84"/>
      <c r="D184" s="29" t="e">
        <f t="shared" si="2"/>
        <v>#NAME?</v>
      </c>
      <c r="E184" s="62"/>
      <c r="F184" s="30" t="e">
        <f t="shared" si="3"/>
        <v>#NAME?</v>
      </c>
      <c r="G184" s="34" t="e">
        <f t="shared" si="4"/>
        <v>#NAME?</v>
      </c>
      <c r="H184" s="30" t="e">
        <f t="shared" si="5"/>
        <v>#NAME?</v>
      </c>
      <c r="I184" s="85"/>
      <c r="J184" s="86"/>
      <c r="K184" s="31"/>
      <c r="L184" s="63"/>
      <c r="M184" s="33"/>
      <c r="N184" s="33" t="e">
        <f t="shared" si="6"/>
        <v>#NAME?</v>
      </c>
      <c r="O184" s="64" t="e">
        <f t="shared" si="7"/>
        <v>#NAME?</v>
      </c>
      <c r="P184" s="94" t="e">
        <f t="shared" si="8"/>
        <v>#NAME?</v>
      </c>
      <c r="Q184" s="91" t="str">
        <f t="shared" si="9"/>
        <v>-</v>
      </c>
      <c r="R184" s="92" t="str">
        <f t="shared" si="10"/>
        <v>-</v>
      </c>
      <c r="S184" s="93" t="str">
        <f t="shared" si="11"/>
        <v>-</v>
      </c>
      <c r="T184" s="10"/>
      <c r="U184" s="10"/>
      <c r="V184" s="10"/>
      <c r="W184" s="10"/>
      <c r="X184" s="10"/>
      <c r="Y184" s="10"/>
      <c r="Z184" s="10"/>
    </row>
    <row r="185" spans="1:26" ht="12.75" customHeight="1" x14ac:dyDescent="0.2">
      <c r="A185" s="82">
        <f t="shared" si="1"/>
        <v>0</v>
      </c>
      <c r="B185" s="83"/>
      <c r="C185" s="84"/>
      <c r="D185" s="29" t="e">
        <f t="shared" si="2"/>
        <v>#NAME?</v>
      </c>
      <c r="E185" s="62"/>
      <c r="F185" s="30" t="e">
        <f t="shared" si="3"/>
        <v>#NAME?</v>
      </c>
      <c r="G185" s="34" t="e">
        <f t="shared" si="4"/>
        <v>#NAME?</v>
      </c>
      <c r="H185" s="30" t="e">
        <f t="shared" si="5"/>
        <v>#NAME?</v>
      </c>
      <c r="I185" s="85"/>
      <c r="J185" s="86"/>
      <c r="K185" s="31"/>
      <c r="L185" s="63"/>
      <c r="M185" s="33"/>
      <c r="N185" s="33" t="e">
        <f t="shared" si="6"/>
        <v>#NAME?</v>
      </c>
      <c r="O185" s="64" t="e">
        <f t="shared" si="7"/>
        <v>#NAME?</v>
      </c>
      <c r="P185" s="94" t="e">
        <f t="shared" si="8"/>
        <v>#NAME?</v>
      </c>
      <c r="Q185" s="91" t="str">
        <f t="shared" si="9"/>
        <v>-</v>
      </c>
      <c r="R185" s="92" t="str">
        <f t="shared" si="10"/>
        <v>-</v>
      </c>
      <c r="S185" s="93" t="str">
        <f t="shared" si="11"/>
        <v>-</v>
      </c>
      <c r="T185" s="10"/>
      <c r="U185" s="10"/>
      <c r="V185" s="10"/>
      <c r="W185" s="10"/>
      <c r="X185" s="10"/>
      <c r="Y185" s="10"/>
      <c r="Z185" s="10"/>
    </row>
    <row r="186" spans="1:26" ht="12.75" customHeight="1" x14ac:dyDescent="0.2">
      <c r="A186" s="82">
        <f t="shared" si="1"/>
        <v>0</v>
      </c>
      <c r="B186" s="83"/>
      <c r="C186" s="84"/>
      <c r="D186" s="29" t="e">
        <f t="shared" si="2"/>
        <v>#NAME?</v>
      </c>
      <c r="E186" s="62"/>
      <c r="F186" s="30" t="e">
        <f t="shared" si="3"/>
        <v>#NAME?</v>
      </c>
      <c r="G186" s="34" t="e">
        <f t="shared" si="4"/>
        <v>#NAME?</v>
      </c>
      <c r="H186" s="30" t="e">
        <f t="shared" si="5"/>
        <v>#NAME?</v>
      </c>
      <c r="I186" s="85"/>
      <c r="J186" s="86"/>
      <c r="K186" s="31"/>
      <c r="L186" s="63"/>
      <c r="M186" s="33"/>
      <c r="N186" s="33" t="e">
        <f t="shared" si="6"/>
        <v>#NAME?</v>
      </c>
      <c r="O186" s="64" t="e">
        <f t="shared" si="7"/>
        <v>#NAME?</v>
      </c>
      <c r="P186" s="94" t="e">
        <f t="shared" si="8"/>
        <v>#NAME?</v>
      </c>
      <c r="Q186" s="91" t="str">
        <f t="shared" si="9"/>
        <v>-</v>
      </c>
      <c r="R186" s="92" t="str">
        <f t="shared" si="10"/>
        <v>-</v>
      </c>
      <c r="S186" s="93" t="str">
        <f t="shared" si="11"/>
        <v>-</v>
      </c>
      <c r="T186" s="10"/>
      <c r="U186" s="10"/>
      <c r="V186" s="10"/>
      <c r="W186" s="10"/>
      <c r="X186" s="10"/>
      <c r="Y186" s="10"/>
      <c r="Z186" s="10"/>
    </row>
    <row r="187" spans="1:26" ht="12.75" customHeight="1" x14ac:dyDescent="0.2">
      <c r="A187" s="82">
        <f t="shared" si="1"/>
        <v>0</v>
      </c>
      <c r="B187" s="83"/>
      <c r="C187" s="84"/>
      <c r="D187" s="29" t="e">
        <f t="shared" si="2"/>
        <v>#NAME?</v>
      </c>
      <c r="E187" s="62"/>
      <c r="F187" s="30" t="e">
        <f t="shared" si="3"/>
        <v>#NAME?</v>
      </c>
      <c r="G187" s="34" t="e">
        <f t="shared" si="4"/>
        <v>#NAME?</v>
      </c>
      <c r="H187" s="30" t="e">
        <f t="shared" si="5"/>
        <v>#NAME?</v>
      </c>
      <c r="I187" s="85"/>
      <c r="J187" s="86"/>
      <c r="K187" s="31"/>
      <c r="L187" s="63"/>
      <c r="M187" s="33"/>
      <c r="N187" s="33" t="e">
        <f t="shared" si="6"/>
        <v>#NAME?</v>
      </c>
      <c r="O187" s="64" t="e">
        <f t="shared" si="7"/>
        <v>#NAME?</v>
      </c>
      <c r="P187" s="94" t="e">
        <f t="shared" si="8"/>
        <v>#NAME?</v>
      </c>
      <c r="Q187" s="91" t="str">
        <f t="shared" si="9"/>
        <v>-</v>
      </c>
      <c r="R187" s="92" t="str">
        <f t="shared" si="10"/>
        <v>-</v>
      </c>
      <c r="S187" s="93" t="str">
        <f t="shared" si="11"/>
        <v>-</v>
      </c>
      <c r="T187" s="10"/>
      <c r="U187" s="10"/>
      <c r="V187" s="10"/>
      <c r="W187" s="10"/>
      <c r="X187" s="10"/>
      <c r="Y187" s="10"/>
      <c r="Z187" s="10"/>
    </row>
    <row r="188" spans="1:26" ht="12.75" customHeight="1" x14ac:dyDescent="0.2">
      <c r="A188" s="82">
        <f t="shared" si="1"/>
        <v>0</v>
      </c>
      <c r="B188" s="83"/>
      <c r="C188" s="84"/>
      <c r="D188" s="29" t="e">
        <f t="shared" si="2"/>
        <v>#NAME?</v>
      </c>
      <c r="E188" s="62"/>
      <c r="F188" s="30" t="e">
        <f t="shared" si="3"/>
        <v>#NAME?</v>
      </c>
      <c r="G188" s="34" t="e">
        <f t="shared" si="4"/>
        <v>#NAME?</v>
      </c>
      <c r="H188" s="30" t="e">
        <f t="shared" si="5"/>
        <v>#NAME?</v>
      </c>
      <c r="I188" s="85"/>
      <c r="J188" s="86"/>
      <c r="K188" s="31"/>
      <c r="L188" s="63"/>
      <c r="M188" s="33"/>
      <c r="N188" s="33" t="e">
        <f t="shared" si="6"/>
        <v>#NAME?</v>
      </c>
      <c r="O188" s="64" t="e">
        <f t="shared" si="7"/>
        <v>#NAME?</v>
      </c>
      <c r="P188" s="94" t="e">
        <f t="shared" si="8"/>
        <v>#NAME?</v>
      </c>
      <c r="Q188" s="91" t="str">
        <f t="shared" si="9"/>
        <v>-</v>
      </c>
      <c r="R188" s="92" t="str">
        <f t="shared" si="10"/>
        <v>-</v>
      </c>
      <c r="S188" s="93" t="str">
        <f t="shared" si="11"/>
        <v>-</v>
      </c>
      <c r="T188" s="10"/>
      <c r="U188" s="10"/>
      <c r="V188" s="10"/>
      <c r="W188" s="10"/>
      <c r="X188" s="10"/>
      <c r="Y188" s="10"/>
      <c r="Z188" s="10"/>
    </row>
    <row r="189" spans="1:26" ht="12.75" customHeight="1" x14ac:dyDescent="0.2">
      <c r="A189" s="82">
        <f t="shared" si="1"/>
        <v>0</v>
      </c>
      <c r="B189" s="83"/>
      <c r="C189" s="84"/>
      <c r="D189" s="29" t="e">
        <f t="shared" si="2"/>
        <v>#NAME?</v>
      </c>
      <c r="E189" s="62"/>
      <c r="F189" s="30" t="e">
        <f t="shared" si="3"/>
        <v>#NAME?</v>
      </c>
      <c r="G189" s="34" t="e">
        <f t="shared" si="4"/>
        <v>#NAME?</v>
      </c>
      <c r="H189" s="30" t="e">
        <f t="shared" si="5"/>
        <v>#NAME?</v>
      </c>
      <c r="I189" s="85"/>
      <c r="J189" s="86"/>
      <c r="K189" s="31"/>
      <c r="L189" s="63"/>
      <c r="M189" s="33"/>
      <c r="N189" s="33" t="e">
        <f t="shared" si="6"/>
        <v>#NAME?</v>
      </c>
      <c r="O189" s="64" t="e">
        <f t="shared" si="7"/>
        <v>#NAME?</v>
      </c>
      <c r="P189" s="94" t="e">
        <f t="shared" si="8"/>
        <v>#NAME?</v>
      </c>
      <c r="Q189" s="91" t="str">
        <f t="shared" si="9"/>
        <v>-</v>
      </c>
      <c r="R189" s="92" t="str">
        <f t="shared" si="10"/>
        <v>-</v>
      </c>
      <c r="S189" s="93" t="str">
        <f t="shared" si="11"/>
        <v>-</v>
      </c>
      <c r="T189" s="10"/>
      <c r="U189" s="10"/>
      <c r="V189" s="10"/>
      <c r="W189" s="10"/>
      <c r="X189" s="10"/>
      <c r="Y189" s="10"/>
      <c r="Z189" s="10"/>
    </row>
    <row r="190" spans="1:26" ht="12.75" customHeight="1" x14ac:dyDescent="0.2">
      <c r="A190" s="82">
        <f t="shared" si="1"/>
        <v>0</v>
      </c>
      <c r="B190" s="83"/>
      <c r="C190" s="84"/>
      <c r="D190" s="29" t="e">
        <f t="shared" si="2"/>
        <v>#NAME?</v>
      </c>
      <c r="E190" s="62"/>
      <c r="F190" s="30" t="e">
        <f t="shared" si="3"/>
        <v>#NAME?</v>
      </c>
      <c r="G190" s="34" t="e">
        <f t="shared" si="4"/>
        <v>#NAME?</v>
      </c>
      <c r="H190" s="30" t="e">
        <f t="shared" si="5"/>
        <v>#NAME?</v>
      </c>
      <c r="I190" s="85"/>
      <c r="J190" s="86"/>
      <c r="K190" s="31"/>
      <c r="L190" s="63"/>
      <c r="M190" s="33"/>
      <c r="N190" s="33" t="e">
        <f t="shared" si="6"/>
        <v>#NAME?</v>
      </c>
      <c r="O190" s="64" t="e">
        <f t="shared" si="7"/>
        <v>#NAME?</v>
      </c>
      <c r="P190" s="94" t="e">
        <f t="shared" si="8"/>
        <v>#NAME?</v>
      </c>
      <c r="Q190" s="91" t="str">
        <f t="shared" si="9"/>
        <v>-</v>
      </c>
      <c r="R190" s="92" t="str">
        <f t="shared" si="10"/>
        <v>-</v>
      </c>
      <c r="S190" s="93" t="str">
        <f t="shared" si="11"/>
        <v>-</v>
      </c>
      <c r="T190" s="10"/>
      <c r="U190" s="10"/>
      <c r="V190" s="10"/>
      <c r="W190" s="10"/>
      <c r="X190" s="10"/>
      <c r="Y190" s="10"/>
      <c r="Z190" s="10"/>
    </row>
    <row r="191" spans="1:26" ht="12.75" customHeight="1" x14ac:dyDescent="0.2">
      <c r="A191" s="82">
        <f t="shared" si="1"/>
        <v>0</v>
      </c>
      <c r="B191" s="83"/>
      <c r="C191" s="84"/>
      <c r="D191" s="29" t="e">
        <f t="shared" si="2"/>
        <v>#NAME?</v>
      </c>
      <c r="E191" s="62"/>
      <c r="F191" s="30" t="e">
        <f t="shared" si="3"/>
        <v>#NAME?</v>
      </c>
      <c r="G191" s="34" t="e">
        <f t="shared" si="4"/>
        <v>#NAME?</v>
      </c>
      <c r="H191" s="30" t="e">
        <f t="shared" si="5"/>
        <v>#NAME?</v>
      </c>
      <c r="I191" s="85"/>
      <c r="J191" s="86"/>
      <c r="K191" s="31"/>
      <c r="L191" s="63"/>
      <c r="M191" s="33"/>
      <c r="N191" s="33" t="e">
        <f t="shared" si="6"/>
        <v>#NAME?</v>
      </c>
      <c r="O191" s="64" t="e">
        <f t="shared" si="7"/>
        <v>#NAME?</v>
      </c>
      <c r="P191" s="94" t="e">
        <f t="shared" si="8"/>
        <v>#NAME?</v>
      </c>
      <c r="Q191" s="91" t="str">
        <f t="shared" si="9"/>
        <v>-</v>
      </c>
      <c r="R191" s="92" t="str">
        <f t="shared" si="10"/>
        <v>-</v>
      </c>
      <c r="S191" s="93" t="str">
        <f t="shared" si="11"/>
        <v>-</v>
      </c>
      <c r="T191" s="10"/>
      <c r="U191" s="10"/>
      <c r="V191" s="10"/>
      <c r="W191" s="10"/>
      <c r="X191" s="10"/>
      <c r="Y191" s="10"/>
      <c r="Z191" s="10"/>
    </row>
    <row r="192" spans="1:26" ht="12.75" customHeight="1" x14ac:dyDescent="0.2">
      <c r="A192" s="82">
        <f t="shared" si="1"/>
        <v>0</v>
      </c>
      <c r="B192" s="83"/>
      <c r="C192" s="84"/>
      <c r="D192" s="29" t="e">
        <f t="shared" si="2"/>
        <v>#NAME?</v>
      </c>
      <c r="E192" s="62"/>
      <c r="F192" s="30" t="e">
        <f t="shared" si="3"/>
        <v>#NAME?</v>
      </c>
      <c r="G192" s="34" t="e">
        <f t="shared" si="4"/>
        <v>#NAME?</v>
      </c>
      <c r="H192" s="30" t="e">
        <f t="shared" si="5"/>
        <v>#NAME?</v>
      </c>
      <c r="I192" s="85"/>
      <c r="J192" s="86"/>
      <c r="K192" s="31"/>
      <c r="L192" s="63"/>
      <c r="M192" s="33"/>
      <c r="N192" s="33" t="e">
        <f t="shared" si="6"/>
        <v>#NAME?</v>
      </c>
      <c r="O192" s="64" t="e">
        <f t="shared" si="7"/>
        <v>#NAME?</v>
      </c>
      <c r="P192" s="94" t="e">
        <f t="shared" si="8"/>
        <v>#NAME?</v>
      </c>
      <c r="Q192" s="91" t="str">
        <f t="shared" si="9"/>
        <v>-</v>
      </c>
      <c r="R192" s="92" t="str">
        <f t="shared" si="10"/>
        <v>-</v>
      </c>
      <c r="S192" s="93" t="str">
        <f t="shared" si="11"/>
        <v>-</v>
      </c>
      <c r="T192" s="10"/>
      <c r="U192" s="10"/>
      <c r="V192" s="10"/>
      <c r="W192" s="10"/>
      <c r="X192" s="10"/>
      <c r="Y192" s="10"/>
      <c r="Z192" s="10"/>
    </row>
    <row r="193" spans="1:26" ht="12.75" customHeight="1" x14ac:dyDescent="0.2">
      <c r="A193" s="82">
        <f t="shared" si="1"/>
        <v>0</v>
      </c>
      <c r="B193" s="83"/>
      <c r="C193" s="84"/>
      <c r="D193" s="29" t="e">
        <f t="shared" si="2"/>
        <v>#NAME?</v>
      </c>
      <c r="E193" s="62"/>
      <c r="F193" s="30" t="e">
        <f t="shared" si="3"/>
        <v>#NAME?</v>
      </c>
      <c r="G193" s="34" t="e">
        <f t="shared" si="4"/>
        <v>#NAME?</v>
      </c>
      <c r="H193" s="30" t="e">
        <f t="shared" si="5"/>
        <v>#NAME?</v>
      </c>
      <c r="I193" s="85"/>
      <c r="J193" s="86"/>
      <c r="K193" s="31"/>
      <c r="L193" s="63"/>
      <c r="M193" s="33"/>
      <c r="N193" s="33" t="e">
        <f t="shared" si="6"/>
        <v>#NAME?</v>
      </c>
      <c r="O193" s="64" t="e">
        <f t="shared" si="7"/>
        <v>#NAME?</v>
      </c>
      <c r="P193" s="94" t="e">
        <f t="shared" si="8"/>
        <v>#NAME?</v>
      </c>
      <c r="Q193" s="91" t="str">
        <f t="shared" si="9"/>
        <v>-</v>
      </c>
      <c r="R193" s="92" t="str">
        <f t="shared" si="10"/>
        <v>-</v>
      </c>
      <c r="S193" s="93" t="str">
        <f t="shared" si="11"/>
        <v>-</v>
      </c>
      <c r="T193" s="10"/>
      <c r="U193" s="10"/>
      <c r="V193" s="10"/>
      <c r="W193" s="10"/>
      <c r="X193" s="10"/>
      <c r="Y193" s="10"/>
      <c r="Z193" s="10"/>
    </row>
    <row r="194" spans="1:26" ht="12.75" customHeight="1" x14ac:dyDescent="0.2">
      <c r="A194" s="82">
        <f t="shared" si="1"/>
        <v>0</v>
      </c>
      <c r="B194" s="83"/>
      <c r="C194" s="84"/>
      <c r="D194" s="29" t="e">
        <f t="shared" si="2"/>
        <v>#NAME?</v>
      </c>
      <c r="E194" s="62"/>
      <c r="F194" s="30" t="e">
        <f t="shared" si="3"/>
        <v>#NAME?</v>
      </c>
      <c r="G194" s="34" t="e">
        <f t="shared" si="4"/>
        <v>#NAME?</v>
      </c>
      <c r="H194" s="30" t="e">
        <f t="shared" si="5"/>
        <v>#NAME?</v>
      </c>
      <c r="I194" s="85"/>
      <c r="J194" s="86"/>
      <c r="K194" s="31"/>
      <c r="L194" s="63"/>
      <c r="M194" s="33"/>
      <c r="N194" s="33" t="e">
        <f t="shared" si="6"/>
        <v>#NAME?</v>
      </c>
      <c r="O194" s="64" t="e">
        <f t="shared" si="7"/>
        <v>#NAME?</v>
      </c>
      <c r="P194" s="94" t="e">
        <f t="shared" si="8"/>
        <v>#NAME?</v>
      </c>
      <c r="Q194" s="91" t="str">
        <f t="shared" si="9"/>
        <v>-</v>
      </c>
      <c r="R194" s="92" t="str">
        <f t="shared" si="10"/>
        <v>-</v>
      </c>
      <c r="S194" s="93" t="str">
        <f t="shared" si="11"/>
        <v>-</v>
      </c>
      <c r="T194" s="10"/>
      <c r="U194" s="10"/>
      <c r="V194" s="10"/>
      <c r="W194" s="10"/>
      <c r="X194" s="10"/>
      <c r="Y194" s="10"/>
      <c r="Z194" s="10"/>
    </row>
    <row r="195" spans="1:26" ht="12.75" customHeight="1" x14ac:dyDescent="0.2">
      <c r="A195" s="82">
        <f t="shared" si="1"/>
        <v>0</v>
      </c>
      <c r="B195" s="83"/>
      <c r="C195" s="84"/>
      <c r="D195" s="29" t="e">
        <f t="shared" si="2"/>
        <v>#NAME?</v>
      </c>
      <c r="E195" s="62"/>
      <c r="F195" s="30" t="e">
        <f t="shared" si="3"/>
        <v>#NAME?</v>
      </c>
      <c r="G195" s="34" t="e">
        <f t="shared" si="4"/>
        <v>#NAME?</v>
      </c>
      <c r="H195" s="30" t="e">
        <f t="shared" si="5"/>
        <v>#NAME?</v>
      </c>
      <c r="I195" s="85"/>
      <c r="J195" s="86"/>
      <c r="K195" s="31"/>
      <c r="L195" s="63"/>
      <c r="M195" s="33"/>
      <c r="N195" s="33" t="e">
        <f t="shared" si="6"/>
        <v>#NAME?</v>
      </c>
      <c r="O195" s="64" t="e">
        <f t="shared" si="7"/>
        <v>#NAME?</v>
      </c>
      <c r="P195" s="94" t="e">
        <f t="shared" si="8"/>
        <v>#NAME?</v>
      </c>
      <c r="Q195" s="91" t="str">
        <f t="shared" si="9"/>
        <v>-</v>
      </c>
      <c r="R195" s="92" t="str">
        <f t="shared" si="10"/>
        <v>-</v>
      </c>
      <c r="S195" s="93" t="str">
        <f t="shared" si="11"/>
        <v>-</v>
      </c>
      <c r="T195" s="10"/>
      <c r="U195" s="10"/>
      <c r="V195" s="10"/>
      <c r="W195" s="10"/>
      <c r="X195" s="10"/>
      <c r="Y195" s="10"/>
      <c r="Z195" s="10"/>
    </row>
    <row r="196" spans="1:26" ht="12.75" customHeight="1" x14ac:dyDescent="0.2">
      <c r="A196" s="82">
        <f t="shared" si="1"/>
        <v>0</v>
      </c>
      <c r="B196" s="83"/>
      <c r="C196" s="84"/>
      <c r="D196" s="29" t="e">
        <f t="shared" si="2"/>
        <v>#NAME?</v>
      </c>
      <c r="E196" s="62"/>
      <c r="F196" s="30" t="e">
        <f t="shared" si="3"/>
        <v>#NAME?</v>
      </c>
      <c r="G196" s="34" t="e">
        <f t="shared" si="4"/>
        <v>#NAME?</v>
      </c>
      <c r="H196" s="30" t="e">
        <f t="shared" si="5"/>
        <v>#NAME?</v>
      </c>
      <c r="I196" s="85"/>
      <c r="J196" s="86"/>
      <c r="K196" s="31"/>
      <c r="L196" s="63"/>
      <c r="M196" s="33"/>
      <c r="N196" s="33" t="e">
        <f t="shared" si="6"/>
        <v>#NAME?</v>
      </c>
      <c r="O196" s="64" t="e">
        <f t="shared" si="7"/>
        <v>#NAME?</v>
      </c>
      <c r="P196" s="94" t="e">
        <f t="shared" si="8"/>
        <v>#NAME?</v>
      </c>
      <c r="Q196" s="91" t="str">
        <f t="shared" si="9"/>
        <v>-</v>
      </c>
      <c r="R196" s="92" t="str">
        <f t="shared" si="10"/>
        <v>-</v>
      </c>
      <c r="S196" s="93" t="str">
        <f t="shared" si="11"/>
        <v>-</v>
      </c>
      <c r="T196" s="10"/>
      <c r="U196" s="10"/>
      <c r="V196" s="10"/>
      <c r="W196" s="10"/>
      <c r="X196" s="10"/>
      <c r="Y196" s="10"/>
      <c r="Z196" s="10"/>
    </row>
    <row r="197" spans="1:26" ht="12.75" customHeight="1" x14ac:dyDescent="0.2">
      <c r="A197" s="82">
        <f t="shared" si="1"/>
        <v>0</v>
      </c>
      <c r="B197" s="83"/>
      <c r="C197" s="84"/>
      <c r="D197" s="29" t="e">
        <f t="shared" si="2"/>
        <v>#NAME?</v>
      </c>
      <c r="E197" s="62"/>
      <c r="F197" s="30" t="e">
        <f t="shared" si="3"/>
        <v>#NAME?</v>
      </c>
      <c r="G197" s="34" t="e">
        <f t="shared" si="4"/>
        <v>#NAME?</v>
      </c>
      <c r="H197" s="30" t="e">
        <f t="shared" si="5"/>
        <v>#NAME?</v>
      </c>
      <c r="I197" s="85"/>
      <c r="J197" s="86"/>
      <c r="K197" s="31"/>
      <c r="L197" s="63"/>
      <c r="M197" s="33"/>
      <c r="N197" s="33" t="e">
        <f t="shared" si="6"/>
        <v>#NAME?</v>
      </c>
      <c r="O197" s="64" t="e">
        <f t="shared" si="7"/>
        <v>#NAME?</v>
      </c>
      <c r="P197" s="94" t="e">
        <f t="shared" si="8"/>
        <v>#NAME?</v>
      </c>
      <c r="Q197" s="91" t="str">
        <f t="shared" si="9"/>
        <v>-</v>
      </c>
      <c r="R197" s="92" t="str">
        <f t="shared" si="10"/>
        <v>-</v>
      </c>
      <c r="S197" s="93" t="str">
        <f t="shared" si="11"/>
        <v>-</v>
      </c>
      <c r="T197" s="10"/>
      <c r="U197" s="10"/>
      <c r="V197" s="10"/>
      <c r="W197" s="10"/>
      <c r="X197" s="10"/>
      <c r="Y197" s="10"/>
      <c r="Z197" s="10"/>
    </row>
    <row r="198" spans="1:26" ht="12.75" customHeight="1" x14ac:dyDescent="0.2">
      <c r="A198" s="82">
        <f t="shared" si="1"/>
        <v>0</v>
      </c>
      <c r="B198" s="83"/>
      <c r="C198" s="84"/>
      <c r="D198" s="29" t="e">
        <f t="shared" si="2"/>
        <v>#NAME?</v>
      </c>
      <c r="E198" s="62"/>
      <c r="F198" s="30" t="e">
        <f t="shared" si="3"/>
        <v>#NAME?</v>
      </c>
      <c r="G198" s="34" t="e">
        <f t="shared" si="4"/>
        <v>#NAME?</v>
      </c>
      <c r="H198" s="30" t="e">
        <f t="shared" si="5"/>
        <v>#NAME?</v>
      </c>
      <c r="I198" s="85"/>
      <c r="J198" s="86"/>
      <c r="K198" s="31"/>
      <c r="L198" s="63"/>
      <c r="M198" s="33"/>
      <c r="N198" s="33" t="e">
        <f t="shared" si="6"/>
        <v>#NAME?</v>
      </c>
      <c r="O198" s="64" t="e">
        <f t="shared" si="7"/>
        <v>#NAME?</v>
      </c>
      <c r="P198" s="94" t="e">
        <f t="shared" si="8"/>
        <v>#NAME?</v>
      </c>
      <c r="Q198" s="91" t="str">
        <f t="shared" si="9"/>
        <v>-</v>
      </c>
      <c r="R198" s="92" t="str">
        <f t="shared" si="10"/>
        <v>-</v>
      </c>
      <c r="S198" s="93" t="str">
        <f t="shared" si="11"/>
        <v>-</v>
      </c>
      <c r="T198" s="10"/>
      <c r="U198" s="10"/>
      <c r="V198" s="10"/>
      <c r="W198" s="10"/>
      <c r="X198" s="10"/>
      <c r="Y198" s="10"/>
      <c r="Z198" s="10"/>
    </row>
    <row r="199" spans="1:26" ht="12.75" customHeight="1" x14ac:dyDescent="0.2">
      <c r="A199" s="82">
        <f t="shared" si="1"/>
        <v>0</v>
      </c>
      <c r="B199" s="83"/>
      <c r="C199" s="84"/>
      <c r="D199" s="29" t="e">
        <f t="shared" si="2"/>
        <v>#NAME?</v>
      </c>
      <c r="E199" s="62"/>
      <c r="F199" s="30" t="e">
        <f t="shared" si="3"/>
        <v>#NAME?</v>
      </c>
      <c r="G199" s="34" t="e">
        <f t="shared" si="4"/>
        <v>#NAME?</v>
      </c>
      <c r="H199" s="30" t="e">
        <f t="shared" si="5"/>
        <v>#NAME?</v>
      </c>
      <c r="I199" s="85"/>
      <c r="J199" s="86"/>
      <c r="K199" s="31"/>
      <c r="L199" s="63"/>
      <c r="M199" s="33"/>
      <c r="N199" s="33" t="e">
        <f t="shared" si="6"/>
        <v>#NAME?</v>
      </c>
      <c r="O199" s="64" t="e">
        <f t="shared" si="7"/>
        <v>#NAME?</v>
      </c>
      <c r="P199" s="94" t="e">
        <f t="shared" si="8"/>
        <v>#NAME?</v>
      </c>
      <c r="Q199" s="91" t="str">
        <f t="shared" si="9"/>
        <v>-</v>
      </c>
      <c r="R199" s="92" t="str">
        <f t="shared" si="10"/>
        <v>-</v>
      </c>
      <c r="S199" s="93" t="str">
        <f t="shared" si="11"/>
        <v>-</v>
      </c>
      <c r="T199" s="10"/>
      <c r="U199" s="10"/>
      <c r="V199" s="10"/>
      <c r="W199" s="10"/>
      <c r="X199" s="10"/>
      <c r="Y199" s="10"/>
      <c r="Z199" s="10"/>
    </row>
    <row r="200" spans="1:26" ht="12.75" customHeight="1" x14ac:dyDescent="0.2">
      <c r="A200" s="82">
        <f t="shared" si="1"/>
        <v>0</v>
      </c>
      <c r="B200" s="83"/>
      <c r="C200" s="84"/>
      <c r="D200" s="29" t="e">
        <f t="shared" si="2"/>
        <v>#NAME?</v>
      </c>
      <c r="E200" s="62"/>
      <c r="F200" s="30" t="e">
        <f t="shared" si="3"/>
        <v>#NAME?</v>
      </c>
      <c r="G200" s="34" t="e">
        <f t="shared" si="4"/>
        <v>#NAME?</v>
      </c>
      <c r="H200" s="30" t="e">
        <f t="shared" si="5"/>
        <v>#NAME?</v>
      </c>
      <c r="I200" s="85"/>
      <c r="J200" s="86"/>
      <c r="K200" s="31"/>
      <c r="L200" s="63"/>
      <c r="M200" s="33"/>
      <c r="N200" s="33" t="e">
        <f t="shared" si="6"/>
        <v>#NAME?</v>
      </c>
      <c r="O200" s="64" t="e">
        <f t="shared" si="7"/>
        <v>#NAME?</v>
      </c>
      <c r="P200" s="94" t="e">
        <f t="shared" si="8"/>
        <v>#NAME?</v>
      </c>
      <c r="Q200" s="91" t="str">
        <f t="shared" si="9"/>
        <v>-</v>
      </c>
      <c r="R200" s="92" t="str">
        <f t="shared" si="10"/>
        <v>-</v>
      </c>
      <c r="S200" s="93" t="str">
        <f t="shared" si="11"/>
        <v>-</v>
      </c>
      <c r="T200" s="10"/>
      <c r="U200" s="10"/>
      <c r="V200" s="10"/>
      <c r="W200" s="10"/>
      <c r="X200" s="10"/>
      <c r="Y200" s="10"/>
      <c r="Z200" s="10"/>
    </row>
    <row r="201" spans="1:26" ht="12.75" customHeight="1" x14ac:dyDescent="0.2">
      <c r="A201" s="82">
        <f t="shared" si="1"/>
        <v>0</v>
      </c>
      <c r="B201" s="83"/>
      <c r="C201" s="84"/>
      <c r="D201" s="29" t="e">
        <f t="shared" si="2"/>
        <v>#NAME?</v>
      </c>
      <c r="E201" s="62"/>
      <c r="F201" s="30" t="e">
        <f t="shared" si="3"/>
        <v>#NAME?</v>
      </c>
      <c r="G201" s="34" t="e">
        <f t="shared" si="4"/>
        <v>#NAME?</v>
      </c>
      <c r="H201" s="30" t="e">
        <f t="shared" si="5"/>
        <v>#NAME?</v>
      </c>
      <c r="I201" s="85"/>
      <c r="J201" s="86"/>
      <c r="K201" s="31"/>
      <c r="L201" s="63"/>
      <c r="M201" s="33"/>
      <c r="N201" s="33" t="e">
        <f t="shared" si="6"/>
        <v>#NAME?</v>
      </c>
      <c r="O201" s="64" t="e">
        <f t="shared" si="7"/>
        <v>#NAME?</v>
      </c>
      <c r="P201" s="94" t="e">
        <f t="shared" si="8"/>
        <v>#NAME?</v>
      </c>
      <c r="Q201" s="91" t="str">
        <f t="shared" si="9"/>
        <v>-</v>
      </c>
      <c r="R201" s="92" t="str">
        <f t="shared" si="10"/>
        <v>-</v>
      </c>
      <c r="S201" s="93" t="str">
        <f t="shared" si="11"/>
        <v>-</v>
      </c>
      <c r="T201" s="10"/>
      <c r="U201" s="10"/>
      <c r="V201" s="10"/>
      <c r="W201" s="10"/>
      <c r="X201" s="10"/>
      <c r="Y201" s="10"/>
      <c r="Z201" s="10"/>
    </row>
    <row r="202" spans="1:26" ht="12.75" customHeight="1" x14ac:dyDescent="0.2">
      <c r="A202" s="82">
        <f t="shared" si="1"/>
        <v>0</v>
      </c>
      <c r="B202" s="83"/>
      <c r="C202" s="84"/>
      <c r="D202" s="29" t="e">
        <f t="shared" si="2"/>
        <v>#NAME?</v>
      </c>
      <c r="E202" s="62"/>
      <c r="F202" s="30" t="e">
        <f t="shared" si="3"/>
        <v>#NAME?</v>
      </c>
      <c r="G202" s="34" t="e">
        <f t="shared" si="4"/>
        <v>#NAME?</v>
      </c>
      <c r="H202" s="30" t="e">
        <f t="shared" si="5"/>
        <v>#NAME?</v>
      </c>
      <c r="I202" s="85"/>
      <c r="J202" s="86"/>
      <c r="K202" s="31"/>
      <c r="L202" s="63"/>
      <c r="M202" s="33"/>
      <c r="N202" s="33" t="e">
        <f t="shared" si="6"/>
        <v>#NAME?</v>
      </c>
      <c r="O202" s="64" t="e">
        <f t="shared" si="7"/>
        <v>#NAME?</v>
      </c>
      <c r="P202" s="94" t="e">
        <f t="shared" si="8"/>
        <v>#NAME?</v>
      </c>
      <c r="Q202" s="91" t="str">
        <f t="shared" si="9"/>
        <v>-</v>
      </c>
      <c r="R202" s="92" t="str">
        <f t="shared" si="10"/>
        <v>-</v>
      </c>
      <c r="S202" s="93" t="str">
        <f t="shared" si="11"/>
        <v>-</v>
      </c>
      <c r="T202" s="10"/>
      <c r="U202" s="10"/>
      <c r="V202" s="10"/>
      <c r="W202" s="10"/>
      <c r="X202" s="10"/>
      <c r="Y202" s="10"/>
      <c r="Z202" s="10"/>
    </row>
    <row r="203" spans="1:26" ht="12.75" customHeight="1" x14ac:dyDescent="0.2">
      <c r="A203" s="82">
        <f t="shared" si="1"/>
        <v>0</v>
      </c>
      <c r="B203" s="83"/>
      <c r="C203" s="84"/>
      <c r="D203" s="29" t="e">
        <f t="shared" si="2"/>
        <v>#NAME?</v>
      </c>
      <c r="E203" s="62"/>
      <c r="F203" s="30" t="e">
        <f t="shared" si="3"/>
        <v>#NAME?</v>
      </c>
      <c r="G203" s="34" t="e">
        <f t="shared" si="4"/>
        <v>#NAME?</v>
      </c>
      <c r="H203" s="30" t="e">
        <f t="shared" si="5"/>
        <v>#NAME?</v>
      </c>
      <c r="I203" s="85"/>
      <c r="J203" s="86"/>
      <c r="K203" s="31"/>
      <c r="L203" s="63"/>
      <c r="M203" s="33"/>
      <c r="N203" s="33" t="e">
        <f t="shared" si="6"/>
        <v>#NAME?</v>
      </c>
      <c r="O203" s="64" t="e">
        <f t="shared" si="7"/>
        <v>#NAME?</v>
      </c>
      <c r="P203" s="94" t="e">
        <f t="shared" si="8"/>
        <v>#NAME?</v>
      </c>
      <c r="Q203" s="91" t="str">
        <f t="shared" si="9"/>
        <v>-</v>
      </c>
      <c r="R203" s="92" t="str">
        <f t="shared" si="10"/>
        <v>-</v>
      </c>
      <c r="S203" s="93" t="str">
        <f t="shared" si="11"/>
        <v>-</v>
      </c>
      <c r="T203" s="10"/>
      <c r="U203" s="10"/>
      <c r="V203" s="10"/>
      <c r="W203" s="10"/>
      <c r="X203" s="10"/>
      <c r="Y203" s="10"/>
      <c r="Z203" s="10"/>
    </row>
    <row r="204" spans="1:26" ht="12.75" customHeight="1" x14ac:dyDescent="0.2">
      <c r="A204" s="82">
        <f t="shared" si="1"/>
        <v>0</v>
      </c>
      <c r="B204" s="83"/>
      <c r="C204" s="84"/>
      <c r="D204" s="29" t="e">
        <f t="shared" si="2"/>
        <v>#NAME?</v>
      </c>
      <c r="E204" s="62"/>
      <c r="F204" s="30" t="e">
        <f t="shared" si="3"/>
        <v>#NAME?</v>
      </c>
      <c r="G204" s="34" t="e">
        <f t="shared" si="4"/>
        <v>#NAME?</v>
      </c>
      <c r="H204" s="30" t="e">
        <f t="shared" si="5"/>
        <v>#NAME?</v>
      </c>
      <c r="I204" s="85"/>
      <c r="J204" s="86"/>
      <c r="K204" s="31"/>
      <c r="L204" s="63"/>
      <c r="M204" s="33"/>
      <c r="N204" s="33" t="e">
        <f t="shared" si="6"/>
        <v>#NAME?</v>
      </c>
      <c r="O204" s="64" t="e">
        <f t="shared" si="7"/>
        <v>#NAME?</v>
      </c>
      <c r="P204" s="94" t="e">
        <f t="shared" si="8"/>
        <v>#NAME?</v>
      </c>
      <c r="Q204" s="91" t="str">
        <f t="shared" si="9"/>
        <v>-</v>
      </c>
      <c r="R204" s="92" t="str">
        <f t="shared" si="10"/>
        <v>-</v>
      </c>
      <c r="S204" s="93" t="str">
        <f t="shared" si="11"/>
        <v>-</v>
      </c>
      <c r="T204" s="10"/>
      <c r="U204" s="10"/>
      <c r="V204" s="10"/>
      <c r="W204" s="10"/>
      <c r="X204" s="10"/>
      <c r="Y204" s="10"/>
      <c r="Z204" s="10"/>
    </row>
    <row r="205" spans="1:26" ht="12.75" customHeight="1" x14ac:dyDescent="0.2">
      <c r="A205" s="82">
        <f t="shared" si="1"/>
        <v>0</v>
      </c>
      <c r="B205" s="83"/>
      <c r="C205" s="84"/>
      <c r="D205" s="29" t="e">
        <f t="shared" si="2"/>
        <v>#NAME?</v>
      </c>
      <c r="E205" s="62"/>
      <c r="F205" s="30" t="e">
        <f t="shared" si="3"/>
        <v>#NAME?</v>
      </c>
      <c r="G205" s="34" t="e">
        <f t="shared" si="4"/>
        <v>#NAME?</v>
      </c>
      <c r="H205" s="30" t="e">
        <f t="shared" si="5"/>
        <v>#NAME?</v>
      </c>
      <c r="I205" s="85"/>
      <c r="J205" s="86"/>
      <c r="K205" s="31"/>
      <c r="L205" s="63"/>
      <c r="M205" s="33"/>
      <c r="N205" s="33" t="e">
        <f t="shared" si="6"/>
        <v>#NAME?</v>
      </c>
      <c r="O205" s="64" t="e">
        <f t="shared" si="7"/>
        <v>#NAME?</v>
      </c>
      <c r="P205" s="94" t="e">
        <f t="shared" si="8"/>
        <v>#NAME?</v>
      </c>
      <c r="Q205" s="91" t="str">
        <f t="shared" si="9"/>
        <v>-</v>
      </c>
      <c r="R205" s="92" t="str">
        <f t="shared" si="10"/>
        <v>-</v>
      </c>
      <c r="S205" s="93" t="str">
        <f t="shared" si="11"/>
        <v>-</v>
      </c>
      <c r="T205" s="10"/>
      <c r="U205" s="10"/>
      <c r="V205" s="10"/>
      <c r="W205" s="10"/>
      <c r="X205" s="10"/>
      <c r="Y205" s="10"/>
      <c r="Z205" s="10"/>
    </row>
    <row r="206" spans="1:26" ht="12.75" customHeight="1" x14ac:dyDescent="0.2">
      <c r="A206" s="82">
        <f t="shared" si="1"/>
        <v>0</v>
      </c>
      <c r="B206" s="83"/>
      <c r="C206" s="84"/>
      <c r="D206" s="29" t="e">
        <f t="shared" si="2"/>
        <v>#NAME?</v>
      </c>
      <c r="E206" s="62"/>
      <c r="F206" s="30" t="e">
        <f t="shared" si="3"/>
        <v>#NAME?</v>
      </c>
      <c r="G206" s="34" t="e">
        <f t="shared" si="4"/>
        <v>#NAME?</v>
      </c>
      <c r="H206" s="30" t="e">
        <f t="shared" si="5"/>
        <v>#NAME?</v>
      </c>
      <c r="I206" s="85"/>
      <c r="J206" s="86"/>
      <c r="K206" s="31"/>
      <c r="L206" s="63"/>
      <c r="M206" s="33"/>
      <c r="N206" s="33" t="e">
        <f t="shared" si="6"/>
        <v>#NAME?</v>
      </c>
      <c r="O206" s="64" t="e">
        <f t="shared" si="7"/>
        <v>#NAME?</v>
      </c>
      <c r="P206" s="94" t="e">
        <f t="shared" si="8"/>
        <v>#NAME?</v>
      </c>
      <c r="Q206" s="91" t="str">
        <f t="shared" si="9"/>
        <v>-</v>
      </c>
      <c r="R206" s="92" t="str">
        <f t="shared" si="10"/>
        <v>-</v>
      </c>
      <c r="S206" s="93" t="str">
        <f t="shared" si="11"/>
        <v>-</v>
      </c>
      <c r="T206" s="10"/>
      <c r="U206" s="10"/>
      <c r="V206" s="10"/>
      <c r="W206" s="10"/>
      <c r="X206" s="10"/>
      <c r="Y206" s="10"/>
      <c r="Z206" s="10"/>
    </row>
    <row r="207" spans="1:26" ht="12.75" customHeight="1" x14ac:dyDescent="0.2">
      <c r="A207" s="82">
        <f t="shared" si="1"/>
        <v>0</v>
      </c>
      <c r="B207" s="83"/>
      <c r="C207" s="84"/>
      <c r="D207" s="29" t="e">
        <f t="shared" si="2"/>
        <v>#NAME?</v>
      </c>
      <c r="E207" s="62"/>
      <c r="F207" s="30" t="e">
        <f t="shared" si="3"/>
        <v>#NAME?</v>
      </c>
      <c r="G207" s="34" t="e">
        <f t="shared" si="4"/>
        <v>#NAME?</v>
      </c>
      <c r="H207" s="30" t="e">
        <f t="shared" si="5"/>
        <v>#NAME?</v>
      </c>
      <c r="I207" s="85"/>
      <c r="J207" s="86"/>
      <c r="K207" s="31"/>
      <c r="L207" s="63"/>
      <c r="M207" s="33"/>
      <c r="N207" s="33" t="e">
        <f t="shared" si="6"/>
        <v>#NAME?</v>
      </c>
      <c r="O207" s="64" t="e">
        <f t="shared" si="7"/>
        <v>#NAME?</v>
      </c>
      <c r="P207" s="94" t="e">
        <f t="shared" si="8"/>
        <v>#NAME?</v>
      </c>
      <c r="Q207" s="91" t="str">
        <f t="shared" si="9"/>
        <v>-</v>
      </c>
      <c r="R207" s="92" t="str">
        <f t="shared" si="10"/>
        <v>-</v>
      </c>
      <c r="S207" s="93" t="str">
        <f t="shared" si="11"/>
        <v>-</v>
      </c>
      <c r="T207" s="10"/>
      <c r="U207" s="10"/>
      <c r="V207" s="10"/>
      <c r="W207" s="10"/>
      <c r="X207" s="10"/>
      <c r="Y207" s="10"/>
      <c r="Z207" s="10"/>
    </row>
    <row r="208" spans="1:26" ht="12.75" customHeight="1" x14ac:dyDescent="0.2">
      <c r="A208" s="82">
        <f t="shared" si="1"/>
        <v>0</v>
      </c>
      <c r="B208" s="83"/>
      <c r="C208" s="84"/>
      <c r="D208" s="29" t="e">
        <f t="shared" si="2"/>
        <v>#NAME?</v>
      </c>
      <c r="E208" s="62"/>
      <c r="F208" s="30" t="e">
        <f t="shared" si="3"/>
        <v>#NAME?</v>
      </c>
      <c r="G208" s="34" t="e">
        <f t="shared" si="4"/>
        <v>#NAME?</v>
      </c>
      <c r="H208" s="30" t="e">
        <f t="shared" si="5"/>
        <v>#NAME?</v>
      </c>
      <c r="I208" s="85"/>
      <c r="J208" s="86"/>
      <c r="K208" s="31"/>
      <c r="L208" s="63"/>
      <c r="M208" s="33"/>
      <c r="N208" s="33" t="e">
        <f t="shared" si="6"/>
        <v>#NAME?</v>
      </c>
      <c r="O208" s="64" t="e">
        <f t="shared" si="7"/>
        <v>#NAME?</v>
      </c>
      <c r="P208" s="94" t="e">
        <f t="shared" si="8"/>
        <v>#NAME?</v>
      </c>
      <c r="Q208" s="91" t="str">
        <f t="shared" si="9"/>
        <v>-</v>
      </c>
      <c r="R208" s="92" t="str">
        <f t="shared" si="10"/>
        <v>-</v>
      </c>
      <c r="S208" s="93" t="str">
        <f t="shared" si="11"/>
        <v>-</v>
      </c>
      <c r="T208" s="10"/>
      <c r="U208" s="10"/>
      <c r="V208" s="10"/>
      <c r="W208" s="10"/>
      <c r="X208" s="10"/>
      <c r="Y208" s="10"/>
      <c r="Z208" s="10"/>
    </row>
    <row r="209" spans="1:26" ht="12.75" customHeight="1" x14ac:dyDescent="0.2">
      <c r="A209" s="82">
        <f t="shared" si="1"/>
        <v>0</v>
      </c>
      <c r="B209" s="83"/>
      <c r="C209" s="84"/>
      <c r="D209" s="29" t="e">
        <f t="shared" si="2"/>
        <v>#NAME?</v>
      </c>
      <c r="E209" s="62"/>
      <c r="F209" s="30" t="e">
        <f t="shared" si="3"/>
        <v>#NAME?</v>
      </c>
      <c r="G209" s="34" t="e">
        <f t="shared" si="4"/>
        <v>#NAME?</v>
      </c>
      <c r="H209" s="30" t="e">
        <f t="shared" si="5"/>
        <v>#NAME?</v>
      </c>
      <c r="I209" s="85"/>
      <c r="J209" s="86"/>
      <c r="K209" s="31"/>
      <c r="L209" s="63"/>
      <c r="M209" s="33"/>
      <c r="N209" s="33" t="e">
        <f t="shared" si="6"/>
        <v>#NAME?</v>
      </c>
      <c r="O209" s="64" t="e">
        <f t="shared" si="7"/>
        <v>#NAME?</v>
      </c>
      <c r="P209" s="94" t="e">
        <f t="shared" si="8"/>
        <v>#NAME?</v>
      </c>
      <c r="Q209" s="91" t="str">
        <f t="shared" si="9"/>
        <v>-</v>
      </c>
      <c r="R209" s="92" t="str">
        <f t="shared" si="10"/>
        <v>-</v>
      </c>
      <c r="S209" s="93" t="str">
        <f t="shared" si="11"/>
        <v>-</v>
      </c>
      <c r="T209" s="10"/>
      <c r="U209" s="10"/>
      <c r="V209" s="10"/>
      <c r="W209" s="10"/>
      <c r="X209" s="10"/>
      <c r="Y209" s="10"/>
      <c r="Z209" s="10"/>
    </row>
    <row r="210" spans="1:26" ht="12.75" customHeight="1" x14ac:dyDescent="0.2">
      <c r="A210" s="82">
        <f t="shared" si="1"/>
        <v>0</v>
      </c>
      <c r="B210" s="83"/>
      <c r="C210" s="84"/>
      <c r="D210" s="29" t="e">
        <f t="shared" si="2"/>
        <v>#NAME?</v>
      </c>
      <c r="E210" s="62"/>
      <c r="F210" s="30" t="e">
        <f t="shared" si="3"/>
        <v>#NAME?</v>
      </c>
      <c r="G210" s="34" t="e">
        <f t="shared" si="4"/>
        <v>#NAME?</v>
      </c>
      <c r="H210" s="30" t="e">
        <f t="shared" si="5"/>
        <v>#NAME?</v>
      </c>
      <c r="I210" s="85"/>
      <c r="J210" s="86"/>
      <c r="K210" s="31"/>
      <c r="L210" s="63"/>
      <c r="M210" s="33"/>
      <c r="N210" s="33" t="e">
        <f t="shared" si="6"/>
        <v>#NAME?</v>
      </c>
      <c r="O210" s="64" t="e">
        <f t="shared" si="7"/>
        <v>#NAME?</v>
      </c>
      <c r="P210" s="94" t="e">
        <f t="shared" si="8"/>
        <v>#NAME?</v>
      </c>
      <c r="Q210" s="91" t="str">
        <f t="shared" si="9"/>
        <v>-</v>
      </c>
      <c r="R210" s="92" t="str">
        <f t="shared" si="10"/>
        <v>-</v>
      </c>
      <c r="S210" s="93" t="str">
        <f t="shared" si="11"/>
        <v>-</v>
      </c>
      <c r="T210" s="10"/>
      <c r="U210" s="10"/>
      <c r="V210" s="10"/>
      <c r="W210" s="10"/>
      <c r="X210" s="10"/>
      <c r="Y210" s="10"/>
      <c r="Z210" s="10"/>
    </row>
    <row r="211" spans="1:26" ht="12.75" customHeight="1" x14ac:dyDescent="0.2">
      <c r="A211" s="82">
        <f t="shared" si="1"/>
        <v>0</v>
      </c>
      <c r="B211" s="83"/>
      <c r="C211" s="84"/>
      <c r="D211" s="29" t="e">
        <f t="shared" si="2"/>
        <v>#NAME?</v>
      </c>
      <c r="E211" s="62"/>
      <c r="F211" s="30" t="e">
        <f t="shared" si="3"/>
        <v>#NAME?</v>
      </c>
      <c r="G211" s="34" t="e">
        <f t="shared" si="4"/>
        <v>#NAME?</v>
      </c>
      <c r="H211" s="30" t="e">
        <f t="shared" si="5"/>
        <v>#NAME?</v>
      </c>
      <c r="I211" s="85"/>
      <c r="J211" s="86"/>
      <c r="K211" s="31"/>
      <c r="L211" s="63"/>
      <c r="M211" s="33"/>
      <c r="N211" s="33" t="e">
        <f t="shared" si="6"/>
        <v>#NAME?</v>
      </c>
      <c r="O211" s="64" t="e">
        <f t="shared" si="7"/>
        <v>#NAME?</v>
      </c>
      <c r="P211" s="94" t="e">
        <f t="shared" si="8"/>
        <v>#NAME?</v>
      </c>
      <c r="Q211" s="91" t="str">
        <f t="shared" si="9"/>
        <v>-</v>
      </c>
      <c r="R211" s="92" t="str">
        <f t="shared" si="10"/>
        <v>-</v>
      </c>
      <c r="S211" s="93" t="str">
        <f t="shared" si="11"/>
        <v>-</v>
      </c>
      <c r="T211" s="10"/>
      <c r="U211" s="10"/>
      <c r="V211" s="10"/>
      <c r="W211" s="10"/>
      <c r="X211" s="10"/>
      <c r="Y211" s="10"/>
      <c r="Z211" s="10"/>
    </row>
    <row r="212" spans="1:26" ht="12.75" customHeight="1" x14ac:dyDescent="0.2">
      <c r="A212" s="82">
        <f t="shared" si="1"/>
        <v>0</v>
      </c>
      <c r="B212" s="83"/>
      <c r="C212" s="84"/>
      <c r="D212" s="29" t="e">
        <f t="shared" si="2"/>
        <v>#NAME?</v>
      </c>
      <c r="E212" s="62"/>
      <c r="F212" s="30" t="e">
        <f t="shared" si="3"/>
        <v>#NAME?</v>
      </c>
      <c r="G212" s="34" t="e">
        <f t="shared" si="4"/>
        <v>#NAME?</v>
      </c>
      <c r="H212" s="30" t="e">
        <f t="shared" si="5"/>
        <v>#NAME?</v>
      </c>
      <c r="I212" s="85"/>
      <c r="J212" s="86"/>
      <c r="K212" s="31"/>
      <c r="L212" s="63"/>
      <c r="M212" s="33"/>
      <c r="N212" s="33" t="e">
        <f t="shared" si="6"/>
        <v>#NAME?</v>
      </c>
      <c r="O212" s="64" t="e">
        <f t="shared" si="7"/>
        <v>#NAME?</v>
      </c>
      <c r="P212" s="94" t="e">
        <f t="shared" si="8"/>
        <v>#NAME?</v>
      </c>
      <c r="Q212" s="91" t="str">
        <f t="shared" si="9"/>
        <v>-</v>
      </c>
      <c r="R212" s="92" t="str">
        <f t="shared" si="10"/>
        <v>-</v>
      </c>
      <c r="S212" s="93" t="str">
        <f t="shared" si="11"/>
        <v>-</v>
      </c>
      <c r="T212" s="10"/>
      <c r="U212" s="10"/>
      <c r="V212" s="10"/>
      <c r="W212" s="10"/>
      <c r="X212" s="10"/>
      <c r="Y212" s="10"/>
      <c r="Z212" s="10"/>
    </row>
    <row r="213" spans="1:26" ht="12.75" customHeight="1" x14ac:dyDescent="0.2">
      <c r="A213" s="82">
        <f t="shared" si="1"/>
        <v>0</v>
      </c>
      <c r="B213" s="83"/>
      <c r="C213" s="84"/>
      <c r="D213" s="29" t="e">
        <f t="shared" si="2"/>
        <v>#NAME?</v>
      </c>
      <c r="E213" s="62"/>
      <c r="F213" s="30" t="e">
        <f t="shared" si="3"/>
        <v>#NAME?</v>
      </c>
      <c r="G213" s="34" t="e">
        <f t="shared" si="4"/>
        <v>#NAME?</v>
      </c>
      <c r="H213" s="30" t="e">
        <f t="shared" si="5"/>
        <v>#NAME?</v>
      </c>
      <c r="I213" s="85"/>
      <c r="J213" s="86"/>
      <c r="K213" s="31"/>
      <c r="L213" s="63"/>
      <c r="M213" s="33"/>
      <c r="N213" s="33" t="e">
        <f t="shared" si="6"/>
        <v>#NAME?</v>
      </c>
      <c r="O213" s="64" t="e">
        <f t="shared" si="7"/>
        <v>#NAME?</v>
      </c>
      <c r="P213" s="94" t="e">
        <f t="shared" si="8"/>
        <v>#NAME?</v>
      </c>
      <c r="Q213" s="91" t="str">
        <f t="shared" si="9"/>
        <v>-</v>
      </c>
      <c r="R213" s="92" t="str">
        <f t="shared" si="10"/>
        <v>-</v>
      </c>
      <c r="S213" s="93" t="str">
        <f t="shared" si="11"/>
        <v>-</v>
      </c>
      <c r="T213" s="10"/>
      <c r="U213" s="10"/>
      <c r="V213" s="10"/>
      <c r="W213" s="10"/>
      <c r="X213" s="10"/>
      <c r="Y213" s="10"/>
      <c r="Z213" s="10"/>
    </row>
    <row r="214" spans="1:26" ht="12.75" customHeight="1" x14ac:dyDescent="0.2">
      <c r="A214" s="82">
        <f t="shared" si="1"/>
        <v>0</v>
      </c>
      <c r="B214" s="83"/>
      <c r="C214" s="84"/>
      <c r="D214" s="29" t="e">
        <f t="shared" si="2"/>
        <v>#NAME?</v>
      </c>
      <c r="E214" s="62"/>
      <c r="F214" s="30" t="e">
        <f t="shared" si="3"/>
        <v>#NAME?</v>
      </c>
      <c r="G214" s="34" t="e">
        <f t="shared" si="4"/>
        <v>#NAME?</v>
      </c>
      <c r="H214" s="30" t="e">
        <f t="shared" si="5"/>
        <v>#NAME?</v>
      </c>
      <c r="I214" s="85"/>
      <c r="J214" s="86"/>
      <c r="K214" s="31"/>
      <c r="L214" s="63"/>
      <c r="M214" s="33"/>
      <c r="N214" s="33" t="e">
        <f t="shared" si="6"/>
        <v>#NAME?</v>
      </c>
      <c r="O214" s="64" t="e">
        <f t="shared" si="7"/>
        <v>#NAME?</v>
      </c>
      <c r="P214" s="94" t="e">
        <f t="shared" si="8"/>
        <v>#NAME?</v>
      </c>
      <c r="Q214" s="91" t="str">
        <f t="shared" si="9"/>
        <v>-</v>
      </c>
      <c r="R214" s="92" t="str">
        <f t="shared" si="10"/>
        <v>-</v>
      </c>
      <c r="S214" s="93" t="str">
        <f t="shared" si="11"/>
        <v>-</v>
      </c>
      <c r="T214" s="10"/>
      <c r="U214" s="10"/>
      <c r="V214" s="10"/>
      <c r="W214" s="10"/>
      <c r="X214" s="10"/>
      <c r="Y214" s="10"/>
      <c r="Z214" s="10"/>
    </row>
    <row r="215" spans="1:26" ht="12.75" customHeight="1" x14ac:dyDescent="0.2">
      <c r="A215" s="82">
        <f t="shared" si="1"/>
        <v>0</v>
      </c>
      <c r="B215" s="83"/>
      <c r="C215" s="84"/>
      <c r="D215" s="29" t="e">
        <f t="shared" si="2"/>
        <v>#NAME?</v>
      </c>
      <c r="E215" s="62"/>
      <c r="F215" s="30" t="e">
        <f t="shared" si="3"/>
        <v>#NAME?</v>
      </c>
      <c r="G215" s="34" t="e">
        <f t="shared" si="4"/>
        <v>#NAME?</v>
      </c>
      <c r="H215" s="30" t="e">
        <f t="shared" si="5"/>
        <v>#NAME?</v>
      </c>
      <c r="I215" s="85"/>
      <c r="J215" s="86"/>
      <c r="K215" s="31"/>
      <c r="L215" s="63"/>
      <c r="M215" s="33"/>
      <c r="N215" s="33" t="e">
        <f t="shared" si="6"/>
        <v>#NAME?</v>
      </c>
      <c r="O215" s="64" t="e">
        <f t="shared" si="7"/>
        <v>#NAME?</v>
      </c>
      <c r="P215" s="94" t="e">
        <f t="shared" si="8"/>
        <v>#NAME?</v>
      </c>
      <c r="Q215" s="91" t="str">
        <f t="shared" si="9"/>
        <v>-</v>
      </c>
      <c r="R215" s="92" t="str">
        <f t="shared" si="10"/>
        <v>-</v>
      </c>
      <c r="S215" s="93" t="str">
        <f t="shared" si="11"/>
        <v>-</v>
      </c>
      <c r="T215" s="10"/>
      <c r="U215" s="10"/>
      <c r="V215" s="10"/>
      <c r="W215" s="10"/>
      <c r="X215" s="10"/>
      <c r="Y215" s="10"/>
      <c r="Z215" s="10"/>
    </row>
    <row r="216" spans="1:26" ht="12.75" customHeight="1" x14ac:dyDescent="0.2">
      <c r="A216" s="82">
        <f t="shared" si="1"/>
        <v>0</v>
      </c>
      <c r="B216" s="83"/>
      <c r="C216" s="84"/>
      <c r="D216" s="29" t="e">
        <f t="shared" si="2"/>
        <v>#NAME?</v>
      </c>
      <c r="E216" s="62"/>
      <c r="F216" s="30" t="e">
        <f t="shared" si="3"/>
        <v>#NAME?</v>
      </c>
      <c r="G216" s="34" t="e">
        <f t="shared" si="4"/>
        <v>#NAME?</v>
      </c>
      <c r="H216" s="30" t="e">
        <f t="shared" si="5"/>
        <v>#NAME?</v>
      </c>
      <c r="I216" s="85"/>
      <c r="J216" s="86"/>
      <c r="K216" s="31"/>
      <c r="L216" s="63"/>
      <c r="M216" s="33"/>
      <c r="N216" s="33" t="e">
        <f t="shared" si="6"/>
        <v>#NAME?</v>
      </c>
      <c r="O216" s="64" t="e">
        <f t="shared" si="7"/>
        <v>#NAME?</v>
      </c>
      <c r="P216" s="94" t="e">
        <f t="shared" si="8"/>
        <v>#NAME?</v>
      </c>
      <c r="Q216" s="91" t="str">
        <f t="shared" si="9"/>
        <v>-</v>
      </c>
      <c r="R216" s="92" t="str">
        <f t="shared" si="10"/>
        <v>-</v>
      </c>
      <c r="S216" s="93" t="str">
        <f t="shared" si="11"/>
        <v>-</v>
      </c>
      <c r="T216" s="10"/>
      <c r="U216" s="10"/>
      <c r="V216" s="10"/>
      <c r="W216" s="10"/>
      <c r="X216" s="10"/>
      <c r="Y216" s="10"/>
      <c r="Z216" s="10"/>
    </row>
    <row r="217" spans="1:26" ht="12.75" customHeight="1" x14ac:dyDescent="0.2">
      <c r="A217" s="82">
        <f t="shared" si="1"/>
        <v>0</v>
      </c>
      <c r="B217" s="83"/>
      <c r="C217" s="84"/>
      <c r="D217" s="29" t="e">
        <f t="shared" si="2"/>
        <v>#NAME?</v>
      </c>
      <c r="E217" s="62"/>
      <c r="F217" s="30" t="e">
        <f t="shared" si="3"/>
        <v>#NAME?</v>
      </c>
      <c r="G217" s="34" t="e">
        <f t="shared" si="4"/>
        <v>#NAME?</v>
      </c>
      <c r="H217" s="30" t="e">
        <f t="shared" si="5"/>
        <v>#NAME?</v>
      </c>
      <c r="I217" s="85"/>
      <c r="J217" s="86"/>
      <c r="K217" s="31"/>
      <c r="L217" s="63"/>
      <c r="M217" s="33"/>
      <c r="N217" s="33" t="e">
        <f t="shared" si="6"/>
        <v>#NAME?</v>
      </c>
      <c r="O217" s="64" t="e">
        <f t="shared" si="7"/>
        <v>#NAME?</v>
      </c>
      <c r="P217" s="94" t="e">
        <f t="shared" si="8"/>
        <v>#NAME?</v>
      </c>
      <c r="Q217" s="91" t="str">
        <f t="shared" si="9"/>
        <v>-</v>
      </c>
      <c r="R217" s="92" t="str">
        <f t="shared" si="10"/>
        <v>-</v>
      </c>
      <c r="S217" s="93" t="str">
        <f t="shared" si="11"/>
        <v>-</v>
      </c>
      <c r="T217" s="10"/>
      <c r="U217" s="10"/>
      <c r="V217" s="10"/>
      <c r="W217" s="10"/>
      <c r="X217" s="10"/>
      <c r="Y217" s="10"/>
      <c r="Z217" s="10"/>
    </row>
    <row r="218" spans="1:26" ht="12.75" customHeight="1" x14ac:dyDescent="0.2">
      <c r="A218" s="82">
        <f t="shared" si="1"/>
        <v>0</v>
      </c>
      <c r="B218" s="83"/>
      <c r="C218" s="84"/>
      <c r="D218" s="29" t="e">
        <f t="shared" si="2"/>
        <v>#NAME?</v>
      </c>
      <c r="E218" s="62"/>
      <c r="F218" s="30" t="e">
        <f t="shared" si="3"/>
        <v>#NAME?</v>
      </c>
      <c r="G218" s="34" t="e">
        <f t="shared" si="4"/>
        <v>#NAME?</v>
      </c>
      <c r="H218" s="30" t="e">
        <f t="shared" si="5"/>
        <v>#NAME?</v>
      </c>
      <c r="I218" s="85"/>
      <c r="J218" s="86"/>
      <c r="K218" s="31"/>
      <c r="L218" s="63"/>
      <c r="M218" s="33"/>
      <c r="N218" s="33" t="e">
        <f t="shared" si="6"/>
        <v>#NAME?</v>
      </c>
      <c r="O218" s="64" t="e">
        <f t="shared" si="7"/>
        <v>#NAME?</v>
      </c>
      <c r="P218" s="94" t="e">
        <f t="shared" si="8"/>
        <v>#NAME?</v>
      </c>
      <c r="Q218" s="91" t="str">
        <f t="shared" si="9"/>
        <v>-</v>
      </c>
      <c r="R218" s="92" t="str">
        <f t="shared" si="10"/>
        <v>-</v>
      </c>
      <c r="S218" s="93" t="str">
        <f t="shared" si="11"/>
        <v>-</v>
      </c>
      <c r="T218" s="10"/>
      <c r="U218" s="10"/>
      <c r="V218" s="10"/>
      <c r="W218" s="10"/>
      <c r="X218" s="10"/>
      <c r="Y218" s="10"/>
      <c r="Z218" s="10"/>
    </row>
    <row r="219" spans="1:26" ht="12.75" customHeight="1" x14ac:dyDescent="0.2">
      <c r="A219" s="82">
        <f t="shared" si="1"/>
        <v>0</v>
      </c>
      <c r="B219" s="83"/>
      <c r="C219" s="84"/>
      <c r="D219" s="29" t="e">
        <f t="shared" si="2"/>
        <v>#NAME?</v>
      </c>
      <c r="E219" s="62"/>
      <c r="F219" s="30" t="e">
        <f t="shared" si="3"/>
        <v>#NAME?</v>
      </c>
      <c r="G219" s="34" t="e">
        <f t="shared" si="4"/>
        <v>#NAME?</v>
      </c>
      <c r="H219" s="30" t="e">
        <f t="shared" si="5"/>
        <v>#NAME?</v>
      </c>
      <c r="I219" s="85"/>
      <c r="J219" s="86"/>
      <c r="K219" s="31"/>
      <c r="L219" s="63"/>
      <c r="M219" s="33"/>
      <c r="N219" s="33" t="e">
        <f t="shared" si="6"/>
        <v>#NAME?</v>
      </c>
      <c r="O219" s="64" t="e">
        <f t="shared" si="7"/>
        <v>#NAME?</v>
      </c>
      <c r="P219" s="94" t="e">
        <f t="shared" si="8"/>
        <v>#NAME?</v>
      </c>
      <c r="Q219" s="91" t="str">
        <f t="shared" si="9"/>
        <v>-</v>
      </c>
      <c r="R219" s="92" t="str">
        <f t="shared" si="10"/>
        <v>-</v>
      </c>
      <c r="S219" s="93" t="str">
        <f t="shared" si="11"/>
        <v>-</v>
      </c>
      <c r="T219" s="10"/>
      <c r="U219" s="10"/>
      <c r="V219" s="10"/>
      <c r="W219" s="10"/>
      <c r="X219" s="10"/>
      <c r="Y219" s="10"/>
      <c r="Z219" s="10"/>
    </row>
    <row r="220" spans="1:26" ht="12.75" customHeight="1" x14ac:dyDescent="0.2">
      <c r="A220" s="82">
        <f t="shared" si="1"/>
        <v>0</v>
      </c>
      <c r="B220" s="83"/>
      <c r="C220" s="84"/>
      <c r="D220" s="29" t="e">
        <f t="shared" si="2"/>
        <v>#NAME?</v>
      </c>
      <c r="E220" s="62"/>
      <c r="F220" s="30" t="e">
        <f t="shared" si="3"/>
        <v>#NAME?</v>
      </c>
      <c r="G220" s="34" t="e">
        <f t="shared" si="4"/>
        <v>#NAME?</v>
      </c>
      <c r="H220" s="30" t="e">
        <f t="shared" si="5"/>
        <v>#NAME?</v>
      </c>
      <c r="I220" s="85"/>
      <c r="J220" s="86"/>
      <c r="K220" s="31"/>
      <c r="L220" s="63"/>
      <c r="M220" s="33"/>
      <c r="N220" s="33" t="e">
        <f t="shared" si="6"/>
        <v>#NAME?</v>
      </c>
      <c r="O220" s="64" t="e">
        <f t="shared" si="7"/>
        <v>#NAME?</v>
      </c>
      <c r="P220" s="94" t="e">
        <f t="shared" si="8"/>
        <v>#NAME?</v>
      </c>
      <c r="Q220" s="91" t="str">
        <f t="shared" si="9"/>
        <v>-</v>
      </c>
      <c r="R220" s="92" t="str">
        <f t="shared" si="10"/>
        <v>-</v>
      </c>
      <c r="S220" s="93" t="str">
        <f t="shared" si="11"/>
        <v>-</v>
      </c>
      <c r="T220" s="10"/>
      <c r="U220" s="10"/>
      <c r="V220" s="10"/>
      <c r="W220" s="10"/>
      <c r="X220" s="10"/>
      <c r="Y220" s="10"/>
      <c r="Z220" s="10"/>
    </row>
    <row r="221" spans="1:26" ht="12.75" customHeight="1" x14ac:dyDescent="0.2">
      <c r="A221" s="82">
        <f t="shared" si="1"/>
        <v>0</v>
      </c>
      <c r="B221" s="83"/>
      <c r="C221" s="84"/>
      <c r="D221" s="29" t="e">
        <f t="shared" si="2"/>
        <v>#NAME?</v>
      </c>
      <c r="E221" s="62"/>
      <c r="F221" s="30" t="e">
        <f t="shared" si="3"/>
        <v>#NAME?</v>
      </c>
      <c r="G221" s="34" t="e">
        <f t="shared" si="4"/>
        <v>#NAME?</v>
      </c>
      <c r="H221" s="30" t="e">
        <f t="shared" si="5"/>
        <v>#NAME?</v>
      </c>
      <c r="I221" s="85"/>
      <c r="J221" s="86"/>
      <c r="K221" s="31"/>
      <c r="L221" s="63"/>
      <c r="M221" s="33"/>
      <c r="N221" s="33" t="e">
        <f t="shared" si="6"/>
        <v>#NAME?</v>
      </c>
      <c r="O221" s="64" t="e">
        <f t="shared" si="7"/>
        <v>#NAME?</v>
      </c>
      <c r="P221" s="94" t="e">
        <f t="shared" si="8"/>
        <v>#NAME?</v>
      </c>
      <c r="Q221" s="91" t="str">
        <f t="shared" si="9"/>
        <v>-</v>
      </c>
      <c r="R221" s="92" t="str">
        <f t="shared" si="10"/>
        <v>-</v>
      </c>
      <c r="S221" s="93" t="str">
        <f t="shared" si="11"/>
        <v>-</v>
      </c>
      <c r="T221" s="10"/>
      <c r="U221" s="10"/>
      <c r="V221" s="10"/>
      <c r="W221" s="10"/>
      <c r="X221" s="10"/>
      <c r="Y221" s="10"/>
      <c r="Z221" s="10"/>
    </row>
    <row r="222" spans="1:26" ht="12.75" customHeight="1" x14ac:dyDescent="0.2">
      <c r="A222" s="82">
        <f t="shared" si="1"/>
        <v>0</v>
      </c>
      <c r="B222" s="83"/>
      <c r="C222" s="84"/>
      <c r="D222" s="29" t="e">
        <f t="shared" si="2"/>
        <v>#NAME?</v>
      </c>
      <c r="E222" s="62"/>
      <c r="F222" s="30" t="e">
        <f t="shared" si="3"/>
        <v>#NAME?</v>
      </c>
      <c r="G222" s="34" t="e">
        <f t="shared" si="4"/>
        <v>#NAME?</v>
      </c>
      <c r="H222" s="30" t="e">
        <f t="shared" si="5"/>
        <v>#NAME?</v>
      </c>
      <c r="I222" s="85"/>
      <c r="J222" s="86"/>
      <c r="K222" s="31"/>
      <c r="L222" s="63"/>
      <c r="M222" s="33"/>
      <c r="N222" s="33" t="e">
        <f t="shared" si="6"/>
        <v>#NAME?</v>
      </c>
      <c r="O222" s="64" t="e">
        <f t="shared" si="7"/>
        <v>#NAME?</v>
      </c>
      <c r="P222" s="94" t="e">
        <f t="shared" si="8"/>
        <v>#NAME?</v>
      </c>
      <c r="Q222" s="91" t="str">
        <f t="shared" si="9"/>
        <v>-</v>
      </c>
      <c r="R222" s="92" t="str">
        <f t="shared" si="10"/>
        <v>-</v>
      </c>
      <c r="S222" s="93" t="str">
        <f t="shared" si="11"/>
        <v>-</v>
      </c>
      <c r="T222" s="10"/>
      <c r="U222" s="10"/>
      <c r="V222" s="10"/>
      <c r="W222" s="10"/>
      <c r="X222" s="10"/>
      <c r="Y222" s="10"/>
      <c r="Z222" s="10"/>
    </row>
    <row r="223" spans="1:26" ht="12.75" customHeight="1" x14ac:dyDescent="0.2">
      <c r="A223" s="82">
        <f t="shared" si="1"/>
        <v>0</v>
      </c>
      <c r="B223" s="83"/>
      <c r="C223" s="84"/>
      <c r="D223" s="29" t="e">
        <f t="shared" si="2"/>
        <v>#NAME?</v>
      </c>
      <c r="E223" s="62"/>
      <c r="F223" s="30" t="e">
        <f t="shared" si="3"/>
        <v>#NAME?</v>
      </c>
      <c r="G223" s="34" t="e">
        <f t="shared" si="4"/>
        <v>#NAME?</v>
      </c>
      <c r="H223" s="30" t="e">
        <f t="shared" si="5"/>
        <v>#NAME?</v>
      </c>
      <c r="I223" s="85"/>
      <c r="J223" s="86"/>
      <c r="K223" s="31"/>
      <c r="L223" s="63"/>
      <c r="M223" s="33"/>
      <c r="N223" s="33" t="e">
        <f t="shared" si="6"/>
        <v>#NAME?</v>
      </c>
      <c r="O223" s="64" t="e">
        <f t="shared" si="7"/>
        <v>#NAME?</v>
      </c>
      <c r="P223" s="94" t="e">
        <f t="shared" si="8"/>
        <v>#NAME?</v>
      </c>
      <c r="Q223" s="91" t="str">
        <f t="shared" si="9"/>
        <v>-</v>
      </c>
      <c r="R223" s="92" t="str">
        <f t="shared" si="10"/>
        <v>-</v>
      </c>
      <c r="S223" s="93" t="str">
        <f t="shared" si="11"/>
        <v>-</v>
      </c>
      <c r="T223" s="10"/>
      <c r="U223" s="10"/>
      <c r="V223" s="10"/>
      <c r="W223" s="10"/>
      <c r="X223" s="10"/>
      <c r="Y223" s="10"/>
      <c r="Z223" s="10"/>
    </row>
    <row r="224" spans="1:26" ht="12.75" customHeight="1" x14ac:dyDescent="0.2">
      <c r="A224" s="82">
        <f t="shared" si="1"/>
        <v>0</v>
      </c>
      <c r="B224" s="83"/>
      <c r="C224" s="84"/>
      <c r="D224" s="29" t="e">
        <f t="shared" si="2"/>
        <v>#NAME?</v>
      </c>
      <c r="E224" s="62"/>
      <c r="F224" s="30" t="e">
        <f t="shared" si="3"/>
        <v>#NAME?</v>
      </c>
      <c r="G224" s="34" t="e">
        <f t="shared" si="4"/>
        <v>#NAME?</v>
      </c>
      <c r="H224" s="30" t="e">
        <f t="shared" si="5"/>
        <v>#NAME?</v>
      </c>
      <c r="I224" s="85"/>
      <c r="J224" s="86"/>
      <c r="K224" s="31"/>
      <c r="L224" s="63"/>
      <c r="M224" s="33"/>
      <c r="N224" s="33" t="e">
        <f t="shared" si="6"/>
        <v>#NAME?</v>
      </c>
      <c r="O224" s="64" t="e">
        <f t="shared" si="7"/>
        <v>#NAME?</v>
      </c>
      <c r="P224" s="94" t="e">
        <f t="shared" si="8"/>
        <v>#NAME?</v>
      </c>
      <c r="Q224" s="91" t="str">
        <f t="shared" si="9"/>
        <v>-</v>
      </c>
      <c r="R224" s="92" t="str">
        <f t="shared" si="10"/>
        <v>-</v>
      </c>
      <c r="S224" s="93" t="str">
        <f t="shared" si="11"/>
        <v>-</v>
      </c>
      <c r="T224" s="10"/>
      <c r="U224" s="10"/>
      <c r="V224" s="10"/>
      <c r="W224" s="10"/>
      <c r="X224" s="10"/>
      <c r="Y224" s="10"/>
      <c r="Z224" s="10"/>
    </row>
    <row r="225" spans="1:26" ht="12.75" customHeight="1" x14ac:dyDescent="0.2">
      <c r="A225" s="82">
        <f t="shared" si="1"/>
        <v>0</v>
      </c>
      <c r="B225" s="83"/>
      <c r="C225" s="84"/>
      <c r="D225" s="29" t="e">
        <f t="shared" si="2"/>
        <v>#NAME?</v>
      </c>
      <c r="E225" s="62"/>
      <c r="F225" s="30" t="e">
        <f t="shared" si="3"/>
        <v>#NAME?</v>
      </c>
      <c r="G225" s="34" t="e">
        <f t="shared" si="4"/>
        <v>#NAME?</v>
      </c>
      <c r="H225" s="30" t="e">
        <f t="shared" si="5"/>
        <v>#NAME?</v>
      </c>
      <c r="I225" s="85"/>
      <c r="J225" s="86"/>
      <c r="K225" s="31"/>
      <c r="L225" s="63"/>
      <c r="M225" s="33"/>
      <c r="N225" s="33" t="e">
        <f t="shared" si="6"/>
        <v>#NAME?</v>
      </c>
      <c r="O225" s="64" t="e">
        <f t="shared" si="7"/>
        <v>#NAME?</v>
      </c>
      <c r="P225" s="94" t="e">
        <f t="shared" si="8"/>
        <v>#NAME?</v>
      </c>
      <c r="Q225" s="91" t="str">
        <f t="shared" si="9"/>
        <v>-</v>
      </c>
      <c r="R225" s="92" t="str">
        <f t="shared" si="10"/>
        <v>-</v>
      </c>
      <c r="S225" s="93" t="str">
        <f t="shared" si="11"/>
        <v>-</v>
      </c>
      <c r="T225" s="10"/>
      <c r="U225" s="10"/>
      <c r="V225" s="10"/>
      <c r="W225" s="10"/>
      <c r="X225" s="10"/>
      <c r="Y225" s="10"/>
      <c r="Z225" s="10"/>
    </row>
    <row r="226" spans="1:26" ht="12.75" customHeight="1" x14ac:dyDescent="0.2">
      <c r="A226" s="82">
        <f t="shared" si="1"/>
        <v>0</v>
      </c>
      <c r="B226" s="83"/>
      <c r="C226" s="84"/>
      <c r="D226" s="29" t="e">
        <f t="shared" si="2"/>
        <v>#NAME?</v>
      </c>
      <c r="E226" s="62"/>
      <c r="F226" s="30" t="e">
        <f t="shared" si="3"/>
        <v>#NAME?</v>
      </c>
      <c r="G226" s="34" t="e">
        <f t="shared" si="4"/>
        <v>#NAME?</v>
      </c>
      <c r="H226" s="30" t="e">
        <f t="shared" si="5"/>
        <v>#NAME?</v>
      </c>
      <c r="I226" s="85"/>
      <c r="J226" s="86"/>
      <c r="K226" s="31"/>
      <c r="L226" s="63"/>
      <c r="M226" s="33"/>
      <c r="N226" s="33" t="e">
        <f t="shared" si="6"/>
        <v>#NAME?</v>
      </c>
      <c r="O226" s="64" t="e">
        <f t="shared" si="7"/>
        <v>#NAME?</v>
      </c>
      <c r="P226" s="94" t="e">
        <f t="shared" si="8"/>
        <v>#NAME?</v>
      </c>
      <c r="Q226" s="91" t="str">
        <f t="shared" si="9"/>
        <v>-</v>
      </c>
      <c r="R226" s="92" t="str">
        <f t="shared" si="10"/>
        <v>-</v>
      </c>
      <c r="S226" s="93" t="str">
        <f t="shared" si="11"/>
        <v>-</v>
      </c>
      <c r="T226" s="10"/>
      <c r="U226" s="10"/>
      <c r="V226" s="10"/>
      <c r="W226" s="10"/>
      <c r="X226" s="10"/>
      <c r="Y226" s="10"/>
      <c r="Z226" s="10"/>
    </row>
    <row r="227" spans="1:26" ht="12.75" customHeight="1" x14ac:dyDescent="0.2">
      <c r="A227" s="82">
        <f t="shared" si="1"/>
        <v>0</v>
      </c>
      <c r="B227" s="83"/>
      <c r="C227" s="84"/>
      <c r="D227" s="29" t="e">
        <f t="shared" si="2"/>
        <v>#NAME?</v>
      </c>
      <c r="E227" s="62"/>
      <c r="F227" s="30" t="e">
        <f t="shared" si="3"/>
        <v>#NAME?</v>
      </c>
      <c r="G227" s="34" t="e">
        <f t="shared" si="4"/>
        <v>#NAME?</v>
      </c>
      <c r="H227" s="30" t="e">
        <f t="shared" si="5"/>
        <v>#NAME?</v>
      </c>
      <c r="I227" s="85"/>
      <c r="J227" s="86"/>
      <c r="K227" s="31"/>
      <c r="L227" s="63"/>
      <c r="M227" s="33"/>
      <c r="N227" s="33" t="e">
        <f t="shared" si="6"/>
        <v>#NAME?</v>
      </c>
      <c r="O227" s="64" t="e">
        <f t="shared" si="7"/>
        <v>#NAME?</v>
      </c>
      <c r="P227" s="94" t="e">
        <f t="shared" si="8"/>
        <v>#NAME?</v>
      </c>
      <c r="Q227" s="91" t="str">
        <f t="shared" si="9"/>
        <v>-</v>
      </c>
      <c r="R227" s="92" t="str">
        <f t="shared" si="10"/>
        <v>-</v>
      </c>
      <c r="S227" s="93" t="str">
        <f t="shared" si="11"/>
        <v>-</v>
      </c>
      <c r="T227" s="10"/>
      <c r="U227" s="10"/>
      <c r="V227" s="10"/>
      <c r="W227" s="10"/>
      <c r="X227" s="10"/>
      <c r="Y227" s="10"/>
      <c r="Z227" s="10"/>
    </row>
    <row r="228" spans="1:26" ht="12.75" customHeight="1" x14ac:dyDescent="0.2">
      <c r="A228" s="82">
        <f t="shared" si="1"/>
        <v>0</v>
      </c>
      <c r="B228" s="83"/>
      <c r="C228" s="84"/>
      <c r="D228" s="29" t="e">
        <f t="shared" si="2"/>
        <v>#NAME?</v>
      </c>
      <c r="E228" s="62"/>
      <c r="F228" s="30" t="e">
        <f t="shared" si="3"/>
        <v>#NAME?</v>
      </c>
      <c r="G228" s="34" t="e">
        <f t="shared" si="4"/>
        <v>#NAME?</v>
      </c>
      <c r="H228" s="30" t="e">
        <f t="shared" si="5"/>
        <v>#NAME?</v>
      </c>
      <c r="I228" s="85"/>
      <c r="J228" s="86"/>
      <c r="K228" s="31"/>
      <c r="L228" s="63"/>
      <c r="M228" s="33"/>
      <c r="N228" s="33" t="e">
        <f t="shared" si="6"/>
        <v>#NAME?</v>
      </c>
      <c r="O228" s="64" t="e">
        <f t="shared" si="7"/>
        <v>#NAME?</v>
      </c>
      <c r="P228" s="94" t="e">
        <f t="shared" si="8"/>
        <v>#NAME?</v>
      </c>
      <c r="Q228" s="91" t="str">
        <f t="shared" si="9"/>
        <v>-</v>
      </c>
      <c r="R228" s="92" t="str">
        <f t="shared" si="10"/>
        <v>-</v>
      </c>
      <c r="S228" s="93" t="str">
        <f t="shared" si="11"/>
        <v>-</v>
      </c>
      <c r="T228" s="10"/>
      <c r="U228" s="10"/>
      <c r="V228" s="10"/>
      <c r="W228" s="10"/>
      <c r="X228" s="10"/>
      <c r="Y228" s="10"/>
      <c r="Z228" s="10"/>
    </row>
    <row r="229" spans="1:26" ht="12.75" customHeight="1" x14ac:dyDescent="0.2">
      <c r="A229" s="82">
        <f t="shared" si="1"/>
        <v>0</v>
      </c>
      <c r="B229" s="83"/>
      <c r="C229" s="84"/>
      <c r="D229" s="29" t="e">
        <f t="shared" si="2"/>
        <v>#NAME?</v>
      </c>
      <c r="E229" s="62"/>
      <c r="F229" s="30" t="e">
        <f t="shared" si="3"/>
        <v>#NAME?</v>
      </c>
      <c r="G229" s="34" t="e">
        <f t="shared" si="4"/>
        <v>#NAME?</v>
      </c>
      <c r="H229" s="30" t="e">
        <f t="shared" si="5"/>
        <v>#NAME?</v>
      </c>
      <c r="I229" s="85"/>
      <c r="J229" s="86"/>
      <c r="K229" s="31"/>
      <c r="L229" s="63"/>
      <c r="M229" s="33"/>
      <c r="N229" s="33" t="e">
        <f t="shared" si="6"/>
        <v>#NAME?</v>
      </c>
      <c r="O229" s="64" t="e">
        <f t="shared" si="7"/>
        <v>#NAME?</v>
      </c>
      <c r="P229" s="94" t="e">
        <f t="shared" si="8"/>
        <v>#NAME?</v>
      </c>
      <c r="Q229" s="91" t="str">
        <f t="shared" si="9"/>
        <v>-</v>
      </c>
      <c r="R229" s="92" t="str">
        <f t="shared" si="10"/>
        <v>-</v>
      </c>
      <c r="S229" s="93" t="str">
        <f t="shared" si="11"/>
        <v>-</v>
      </c>
      <c r="T229" s="10"/>
      <c r="U229" s="10"/>
      <c r="V229" s="10"/>
      <c r="W229" s="10"/>
      <c r="X229" s="10"/>
      <c r="Y229" s="10"/>
      <c r="Z229" s="10"/>
    </row>
    <row r="230" spans="1:26" ht="12.75" customHeight="1" x14ac:dyDescent="0.2">
      <c r="A230" s="82">
        <f t="shared" si="1"/>
        <v>0</v>
      </c>
      <c r="B230" s="83"/>
      <c r="C230" s="84"/>
      <c r="D230" s="29" t="e">
        <f t="shared" si="2"/>
        <v>#NAME?</v>
      </c>
      <c r="E230" s="62"/>
      <c r="F230" s="30" t="e">
        <f t="shared" si="3"/>
        <v>#NAME?</v>
      </c>
      <c r="G230" s="34" t="e">
        <f t="shared" si="4"/>
        <v>#NAME?</v>
      </c>
      <c r="H230" s="30" t="e">
        <f t="shared" si="5"/>
        <v>#NAME?</v>
      </c>
      <c r="I230" s="85"/>
      <c r="J230" s="86"/>
      <c r="K230" s="31"/>
      <c r="L230" s="63"/>
      <c r="M230" s="33"/>
      <c r="N230" s="33" t="e">
        <f t="shared" si="6"/>
        <v>#NAME?</v>
      </c>
      <c r="O230" s="64" t="e">
        <f t="shared" si="7"/>
        <v>#NAME?</v>
      </c>
      <c r="P230" s="94" t="e">
        <f t="shared" si="8"/>
        <v>#NAME?</v>
      </c>
      <c r="Q230" s="91" t="str">
        <f t="shared" si="9"/>
        <v>-</v>
      </c>
      <c r="R230" s="92" t="str">
        <f t="shared" si="10"/>
        <v>-</v>
      </c>
      <c r="S230" s="93" t="str">
        <f t="shared" si="11"/>
        <v>-</v>
      </c>
      <c r="T230" s="10"/>
      <c r="U230" s="10"/>
      <c r="V230" s="10"/>
      <c r="W230" s="10"/>
      <c r="X230" s="10"/>
      <c r="Y230" s="10"/>
      <c r="Z230" s="10"/>
    </row>
    <row r="231" spans="1:26" ht="12.75" customHeight="1" x14ac:dyDescent="0.2">
      <c r="A231" s="82">
        <f t="shared" si="1"/>
        <v>0</v>
      </c>
      <c r="B231" s="83"/>
      <c r="C231" s="84"/>
      <c r="D231" s="29" t="e">
        <f t="shared" si="2"/>
        <v>#NAME?</v>
      </c>
      <c r="E231" s="62"/>
      <c r="F231" s="30" t="e">
        <f t="shared" si="3"/>
        <v>#NAME?</v>
      </c>
      <c r="G231" s="34" t="e">
        <f t="shared" si="4"/>
        <v>#NAME?</v>
      </c>
      <c r="H231" s="30" t="e">
        <f t="shared" si="5"/>
        <v>#NAME?</v>
      </c>
      <c r="I231" s="85"/>
      <c r="J231" s="86"/>
      <c r="K231" s="31"/>
      <c r="L231" s="63"/>
      <c r="M231" s="33"/>
      <c r="N231" s="33" t="e">
        <f t="shared" si="6"/>
        <v>#NAME?</v>
      </c>
      <c r="O231" s="64" t="e">
        <f t="shared" si="7"/>
        <v>#NAME?</v>
      </c>
      <c r="P231" s="94" t="e">
        <f t="shared" si="8"/>
        <v>#NAME?</v>
      </c>
      <c r="Q231" s="91" t="str">
        <f t="shared" si="9"/>
        <v>-</v>
      </c>
      <c r="R231" s="92" t="str">
        <f t="shared" si="10"/>
        <v>-</v>
      </c>
      <c r="S231" s="93" t="str">
        <f t="shared" si="11"/>
        <v>-</v>
      </c>
      <c r="T231" s="10"/>
      <c r="U231" s="10"/>
      <c r="V231" s="10"/>
      <c r="W231" s="10"/>
      <c r="X231" s="10"/>
      <c r="Y231" s="10"/>
      <c r="Z231" s="10"/>
    </row>
    <row r="232" spans="1:26" ht="12.75" customHeight="1" x14ac:dyDescent="0.2">
      <c r="A232" s="82">
        <f t="shared" si="1"/>
        <v>0</v>
      </c>
      <c r="B232" s="83"/>
      <c r="C232" s="84"/>
      <c r="D232" s="29" t="e">
        <f t="shared" si="2"/>
        <v>#NAME?</v>
      </c>
      <c r="E232" s="62"/>
      <c r="F232" s="30" t="e">
        <f t="shared" si="3"/>
        <v>#NAME?</v>
      </c>
      <c r="G232" s="34" t="e">
        <f t="shared" si="4"/>
        <v>#NAME?</v>
      </c>
      <c r="H232" s="30" t="e">
        <f t="shared" si="5"/>
        <v>#NAME?</v>
      </c>
      <c r="I232" s="85"/>
      <c r="J232" s="86"/>
      <c r="K232" s="31"/>
      <c r="L232" s="63"/>
      <c r="M232" s="33"/>
      <c r="N232" s="33" t="e">
        <f t="shared" si="6"/>
        <v>#NAME?</v>
      </c>
      <c r="O232" s="64" t="e">
        <f t="shared" si="7"/>
        <v>#NAME?</v>
      </c>
      <c r="P232" s="94" t="e">
        <f t="shared" si="8"/>
        <v>#NAME?</v>
      </c>
      <c r="Q232" s="91" t="str">
        <f t="shared" si="9"/>
        <v>-</v>
      </c>
      <c r="R232" s="92" t="str">
        <f t="shared" si="10"/>
        <v>-</v>
      </c>
      <c r="S232" s="93" t="str">
        <f t="shared" si="11"/>
        <v>-</v>
      </c>
      <c r="T232" s="10"/>
      <c r="U232" s="10"/>
      <c r="V232" s="10"/>
      <c r="W232" s="10"/>
      <c r="X232" s="10"/>
      <c r="Y232" s="10"/>
      <c r="Z232" s="10"/>
    </row>
    <row r="233" spans="1:26" ht="12.75" customHeight="1" x14ac:dyDescent="0.2">
      <c r="A233" s="82">
        <f t="shared" si="1"/>
        <v>0</v>
      </c>
      <c r="B233" s="83"/>
      <c r="C233" s="84"/>
      <c r="D233" s="29" t="e">
        <f t="shared" si="2"/>
        <v>#NAME?</v>
      </c>
      <c r="E233" s="62"/>
      <c r="F233" s="30" t="e">
        <f t="shared" si="3"/>
        <v>#NAME?</v>
      </c>
      <c r="G233" s="34" t="e">
        <f t="shared" si="4"/>
        <v>#NAME?</v>
      </c>
      <c r="H233" s="30" t="e">
        <f t="shared" si="5"/>
        <v>#NAME?</v>
      </c>
      <c r="I233" s="85"/>
      <c r="J233" s="86"/>
      <c r="K233" s="31"/>
      <c r="L233" s="63"/>
      <c r="M233" s="33"/>
      <c r="N233" s="33" t="e">
        <f t="shared" si="6"/>
        <v>#NAME?</v>
      </c>
      <c r="O233" s="64" t="e">
        <f t="shared" si="7"/>
        <v>#NAME?</v>
      </c>
      <c r="P233" s="94" t="e">
        <f t="shared" si="8"/>
        <v>#NAME?</v>
      </c>
      <c r="Q233" s="91" t="str">
        <f t="shared" si="9"/>
        <v>-</v>
      </c>
      <c r="R233" s="92" t="str">
        <f t="shared" si="10"/>
        <v>-</v>
      </c>
      <c r="S233" s="93" t="str">
        <f t="shared" si="11"/>
        <v>-</v>
      </c>
      <c r="T233" s="10"/>
      <c r="U233" s="10"/>
      <c r="V233" s="10"/>
      <c r="W233" s="10"/>
      <c r="X233" s="10"/>
      <c r="Y233" s="10"/>
      <c r="Z233" s="10"/>
    </row>
    <row r="234" spans="1:26" ht="12.75" customHeight="1" x14ac:dyDescent="0.2">
      <c r="A234" s="82">
        <f t="shared" si="1"/>
        <v>0</v>
      </c>
      <c r="B234" s="83"/>
      <c r="C234" s="84"/>
      <c r="D234" s="29" t="e">
        <f t="shared" si="2"/>
        <v>#NAME?</v>
      </c>
      <c r="E234" s="62"/>
      <c r="F234" s="30" t="e">
        <f t="shared" si="3"/>
        <v>#NAME?</v>
      </c>
      <c r="G234" s="34" t="e">
        <f t="shared" si="4"/>
        <v>#NAME?</v>
      </c>
      <c r="H234" s="30" t="e">
        <f t="shared" si="5"/>
        <v>#NAME?</v>
      </c>
      <c r="I234" s="85"/>
      <c r="J234" s="86"/>
      <c r="K234" s="31"/>
      <c r="L234" s="63"/>
      <c r="M234" s="33"/>
      <c r="N234" s="33" t="e">
        <f t="shared" si="6"/>
        <v>#NAME?</v>
      </c>
      <c r="O234" s="64" t="e">
        <f t="shared" si="7"/>
        <v>#NAME?</v>
      </c>
      <c r="P234" s="94" t="e">
        <f t="shared" si="8"/>
        <v>#NAME?</v>
      </c>
      <c r="Q234" s="91" t="str">
        <f t="shared" si="9"/>
        <v>-</v>
      </c>
      <c r="R234" s="92" t="str">
        <f t="shared" si="10"/>
        <v>-</v>
      </c>
      <c r="S234" s="93" t="str">
        <f t="shared" si="11"/>
        <v>-</v>
      </c>
      <c r="T234" s="10"/>
      <c r="U234" s="10"/>
      <c r="V234" s="10"/>
      <c r="W234" s="10"/>
      <c r="X234" s="10"/>
      <c r="Y234" s="10"/>
      <c r="Z234" s="10"/>
    </row>
    <row r="235" spans="1:26" ht="12.75" customHeight="1" x14ac:dyDescent="0.2">
      <c r="A235" s="82">
        <f t="shared" si="1"/>
        <v>0</v>
      </c>
      <c r="B235" s="83"/>
      <c r="C235" s="84"/>
      <c r="D235" s="29" t="e">
        <f t="shared" si="2"/>
        <v>#NAME?</v>
      </c>
      <c r="E235" s="62"/>
      <c r="F235" s="30" t="e">
        <f t="shared" si="3"/>
        <v>#NAME?</v>
      </c>
      <c r="G235" s="34" t="e">
        <f t="shared" si="4"/>
        <v>#NAME?</v>
      </c>
      <c r="H235" s="30" t="e">
        <f t="shared" si="5"/>
        <v>#NAME?</v>
      </c>
      <c r="I235" s="85"/>
      <c r="J235" s="86"/>
      <c r="K235" s="31"/>
      <c r="L235" s="63"/>
      <c r="M235" s="33"/>
      <c r="N235" s="33" t="e">
        <f t="shared" si="6"/>
        <v>#NAME?</v>
      </c>
      <c r="O235" s="64" t="e">
        <f t="shared" si="7"/>
        <v>#NAME?</v>
      </c>
      <c r="P235" s="94" t="e">
        <f t="shared" si="8"/>
        <v>#NAME?</v>
      </c>
      <c r="Q235" s="91" t="str">
        <f t="shared" si="9"/>
        <v>-</v>
      </c>
      <c r="R235" s="92" t="str">
        <f t="shared" si="10"/>
        <v>-</v>
      </c>
      <c r="S235" s="93" t="str">
        <f t="shared" si="11"/>
        <v>-</v>
      </c>
      <c r="T235" s="10"/>
      <c r="U235" s="10"/>
      <c r="V235" s="10"/>
      <c r="W235" s="10"/>
      <c r="X235" s="10"/>
      <c r="Y235" s="10"/>
      <c r="Z235" s="10"/>
    </row>
    <row r="236" spans="1:26" ht="12.75" customHeight="1" x14ac:dyDescent="0.2">
      <c r="A236" s="82">
        <f t="shared" si="1"/>
        <v>0</v>
      </c>
      <c r="B236" s="83"/>
      <c r="C236" s="84"/>
      <c r="D236" s="29" t="e">
        <f t="shared" si="2"/>
        <v>#NAME?</v>
      </c>
      <c r="E236" s="62"/>
      <c r="F236" s="30" t="e">
        <f t="shared" si="3"/>
        <v>#NAME?</v>
      </c>
      <c r="G236" s="34" t="e">
        <f t="shared" si="4"/>
        <v>#NAME?</v>
      </c>
      <c r="H236" s="30" t="e">
        <f t="shared" si="5"/>
        <v>#NAME?</v>
      </c>
      <c r="I236" s="85"/>
      <c r="J236" s="86"/>
      <c r="K236" s="31"/>
      <c r="L236" s="63"/>
      <c r="M236" s="33"/>
      <c r="N236" s="33" t="e">
        <f t="shared" si="6"/>
        <v>#NAME?</v>
      </c>
      <c r="O236" s="64" t="e">
        <f t="shared" si="7"/>
        <v>#NAME?</v>
      </c>
      <c r="P236" s="94" t="e">
        <f t="shared" si="8"/>
        <v>#NAME?</v>
      </c>
      <c r="Q236" s="91" t="str">
        <f t="shared" si="9"/>
        <v>-</v>
      </c>
      <c r="R236" s="92" t="str">
        <f t="shared" si="10"/>
        <v>-</v>
      </c>
      <c r="S236" s="93" t="str">
        <f t="shared" si="11"/>
        <v>-</v>
      </c>
      <c r="T236" s="10"/>
      <c r="U236" s="10"/>
      <c r="V236" s="10"/>
      <c r="W236" s="10"/>
      <c r="X236" s="10"/>
      <c r="Y236" s="10"/>
      <c r="Z236" s="10"/>
    </row>
    <row r="237" spans="1:26" ht="12.75" customHeight="1" x14ac:dyDescent="0.2">
      <c r="A237" s="82">
        <f t="shared" si="1"/>
        <v>0</v>
      </c>
      <c r="B237" s="83"/>
      <c r="C237" s="84"/>
      <c r="D237" s="29" t="e">
        <f t="shared" si="2"/>
        <v>#NAME?</v>
      </c>
      <c r="E237" s="62"/>
      <c r="F237" s="30" t="e">
        <f t="shared" si="3"/>
        <v>#NAME?</v>
      </c>
      <c r="G237" s="34" t="e">
        <f t="shared" si="4"/>
        <v>#NAME?</v>
      </c>
      <c r="H237" s="30" t="e">
        <f t="shared" si="5"/>
        <v>#NAME?</v>
      </c>
      <c r="I237" s="85"/>
      <c r="J237" s="86"/>
      <c r="K237" s="31"/>
      <c r="L237" s="63"/>
      <c r="M237" s="33"/>
      <c r="N237" s="33" t="e">
        <f t="shared" si="6"/>
        <v>#NAME?</v>
      </c>
      <c r="O237" s="64" t="e">
        <f t="shared" si="7"/>
        <v>#NAME?</v>
      </c>
      <c r="P237" s="94" t="e">
        <f t="shared" si="8"/>
        <v>#NAME?</v>
      </c>
      <c r="Q237" s="91" t="str">
        <f t="shared" si="9"/>
        <v>-</v>
      </c>
      <c r="R237" s="92" t="str">
        <f t="shared" si="10"/>
        <v>-</v>
      </c>
      <c r="S237" s="93" t="str">
        <f t="shared" si="11"/>
        <v>-</v>
      </c>
      <c r="T237" s="10"/>
      <c r="U237" s="10"/>
      <c r="V237" s="10"/>
      <c r="W237" s="10"/>
      <c r="X237" s="10"/>
      <c r="Y237" s="10"/>
      <c r="Z237" s="10"/>
    </row>
    <row r="238" spans="1:26" ht="12.75" customHeight="1" x14ac:dyDescent="0.2">
      <c r="A238" s="82">
        <f t="shared" si="1"/>
        <v>0</v>
      </c>
      <c r="B238" s="83"/>
      <c r="C238" s="84"/>
      <c r="D238" s="29" t="e">
        <f t="shared" si="2"/>
        <v>#NAME?</v>
      </c>
      <c r="E238" s="62"/>
      <c r="F238" s="30" t="e">
        <f t="shared" si="3"/>
        <v>#NAME?</v>
      </c>
      <c r="G238" s="34" t="e">
        <f t="shared" si="4"/>
        <v>#NAME?</v>
      </c>
      <c r="H238" s="30" t="e">
        <f t="shared" si="5"/>
        <v>#NAME?</v>
      </c>
      <c r="I238" s="85"/>
      <c r="J238" s="86"/>
      <c r="K238" s="31"/>
      <c r="L238" s="63"/>
      <c r="M238" s="33"/>
      <c r="N238" s="33" t="e">
        <f t="shared" si="6"/>
        <v>#NAME?</v>
      </c>
      <c r="O238" s="64" t="e">
        <f t="shared" si="7"/>
        <v>#NAME?</v>
      </c>
      <c r="P238" s="94" t="e">
        <f t="shared" si="8"/>
        <v>#NAME?</v>
      </c>
      <c r="Q238" s="91" t="str">
        <f t="shared" si="9"/>
        <v>-</v>
      </c>
      <c r="R238" s="92" t="str">
        <f t="shared" si="10"/>
        <v>-</v>
      </c>
      <c r="S238" s="93" t="str">
        <f t="shared" si="11"/>
        <v>-</v>
      </c>
      <c r="T238" s="10"/>
      <c r="U238" s="10"/>
      <c r="V238" s="10"/>
      <c r="W238" s="10"/>
      <c r="X238" s="10"/>
      <c r="Y238" s="10"/>
      <c r="Z238" s="10"/>
    </row>
    <row r="239" spans="1:26" ht="12.75" customHeight="1" x14ac:dyDescent="0.2">
      <c r="A239" s="82">
        <f t="shared" si="1"/>
        <v>0</v>
      </c>
      <c r="B239" s="83"/>
      <c r="C239" s="84"/>
      <c r="D239" s="29" t="e">
        <f t="shared" si="2"/>
        <v>#NAME?</v>
      </c>
      <c r="E239" s="62"/>
      <c r="F239" s="30" t="e">
        <f t="shared" si="3"/>
        <v>#NAME?</v>
      </c>
      <c r="G239" s="34" t="e">
        <f t="shared" si="4"/>
        <v>#NAME?</v>
      </c>
      <c r="H239" s="30" t="e">
        <f t="shared" si="5"/>
        <v>#NAME?</v>
      </c>
      <c r="I239" s="85"/>
      <c r="J239" s="86"/>
      <c r="K239" s="31"/>
      <c r="L239" s="63"/>
      <c r="M239" s="33"/>
      <c r="N239" s="33" t="e">
        <f t="shared" si="6"/>
        <v>#NAME?</v>
      </c>
      <c r="O239" s="64" t="e">
        <f t="shared" si="7"/>
        <v>#NAME?</v>
      </c>
      <c r="P239" s="94" t="e">
        <f t="shared" si="8"/>
        <v>#NAME?</v>
      </c>
      <c r="Q239" s="91" t="str">
        <f t="shared" si="9"/>
        <v>-</v>
      </c>
      <c r="R239" s="92" t="str">
        <f t="shared" si="10"/>
        <v>-</v>
      </c>
      <c r="S239" s="93" t="str">
        <f t="shared" si="11"/>
        <v>-</v>
      </c>
      <c r="T239" s="10"/>
      <c r="U239" s="10"/>
      <c r="V239" s="10"/>
      <c r="W239" s="10"/>
      <c r="X239" s="10"/>
      <c r="Y239" s="10"/>
      <c r="Z239" s="10"/>
    </row>
    <row r="240" spans="1:26" ht="12.75" customHeight="1" x14ac:dyDescent="0.2">
      <c r="A240" s="82">
        <f t="shared" si="1"/>
        <v>0</v>
      </c>
      <c r="B240" s="83"/>
      <c r="C240" s="84"/>
      <c r="D240" s="29" t="e">
        <f t="shared" si="2"/>
        <v>#NAME?</v>
      </c>
      <c r="E240" s="62"/>
      <c r="F240" s="30" t="e">
        <f t="shared" si="3"/>
        <v>#NAME?</v>
      </c>
      <c r="G240" s="34" t="e">
        <f t="shared" si="4"/>
        <v>#NAME?</v>
      </c>
      <c r="H240" s="30" t="e">
        <f t="shared" si="5"/>
        <v>#NAME?</v>
      </c>
      <c r="I240" s="85"/>
      <c r="J240" s="86"/>
      <c r="K240" s="31"/>
      <c r="L240" s="63"/>
      <c r="M240" s="33"/>
      <c r="N240" s="33" t="e">
        <f t="shared" si="6"/>
        <v>#NAME?</v>
      </c>
      <c r="O240" s="64" t="e">
        <f t="shared" si="7"/>
        <v>#NAME?</v>
      </c>
      <c r="P240" s="94" t="e">
        <f t="shared" si="8"/>
        <v>#NAME?</v>
      </c>
      <c r="Q240" s="91" t="str">
        <f t="shared" si="9"/>
        <v>-</v>
      </c>
      <c r="R240" s="92" t="str">
        <f t="shared" si="10"/>
        <v>-</v>
      </c>
      <c r="S240" s="93" t="str">
        <f t="shared" si="11"/>
        <v>-</v>
      </c>
      <c r="T240" s="10"/>
      <c r="U240" s="10"/>
      <c r="V240" s="10"/>
      <c r="W240" s="10"/>
      <c r="X240" s="10"/>
      <c r="Y240" s="10"/>
      <c r="Z240" s="10"/>
    </row>
    <row r="241" spans="1:26" ht="12.75" customHeight="1" x14ac:dyDescent="0.2">
      <c r="A241" s="82">
        <f t="shared" si="1"/>
        <v>0</v>
      </c>
      <c r="B241" s="83"/>
      <c r="C241" s="84"/>
      <c r="D241" s="29" t="e">
        <f t="shared" si="2"/>
        <v>#NAME?</v>
      </c>
      <c r="E241" s="62"/>
      <c r="F241" s="30" t="e">
        <f t="shared" si="3"/>
        <v>#NAME?</v>
      </c>
      <c r="G241" s="34" t="e">
        <f t="shared" si="4"/>
        <v>#NAME?</v>
      </c>
      <c r="H241" s="30" t="e">
        <f t="shared" si="5"/>
        <v>#NAME?</v>
      </c>
      <c r="I241" s="85"/>
      <c r="J241" s="86"/>
      <c r="K241" s="31"/>
      <c r="L241" s="63"/>
      <c r="M241" s="33"/>
      <c r="N241" s="33" t="e">
        <f t="shared" si="6"/>
        <v>#NAME?</v>
      </c>
      <c r="O241" s="64" t="e">
        <f t="shared" si="7"/>
        <v>#NAME?</v>
      </c>
      <c r="P241" s="94" t="e">
        <f t="shared" si="8"/>
        <v>#NAME?</v>
      </c>
      <c r="Q241" s="91" t="str">
        <f t="shared" si="9"/>
        <v>-</v>
      </c>
      <c r="R241" s="92" t="str">
        <f t="shared" si="10"/>
        <v>-</v>
      </c>
      <c r="S241" s="93" t="str">
        <f t="shared" si="11"/>
        <v>-</v>
      </c>
      <c r="T241" s="10"/>
      <c r="U241" s="10"/>
      <c r="V241" s="10"/>
      <c r="W241" s="10"/>
      <c r="X241" s="10"/>
      <c r="Y241" s="10"/>
      <c r="Z241" s="10"/>
    </row>
    <row r="242" spans="1:26" ht="12.75" customHeight="1" x14ac:dyDescent="0.2">
      <c r="A242" s="82">
        <f t="shared" si="1"/>
        <v>0</v>
      </c>
      <c r="B242" s="83"/>
      <c r="C242" s="84"/>
      <c r="D242" s="29" t="e">
        <f t="shared" si="2"/>
        <v>#NAME?</v>
      </c>
      <c r="E242" s="62"/>
      <c r="F242" s="30" t="e">
        <f t="shared" si="3"/>
        <v>#NAME?</v>
      </c>
      <c r="G242" s="34" t="e">
        <f t="shared" si="4"/>
        <v>#NAME?</v>
      </c>
      <c r="H242" s="30" t="e">
        <f t="shared" si="5"/>
        <v>#NAME?</v>
      </c>
      <c r="I242" s="85"/>
      <c r="J242" s="86"/>
      <c r="K242" s="31"/>
      <c r="L242" s="63"/>
      <c r="M242" s="33"/>
      <c r="N242" s="33" t="e">
        <f t="shared" si="6"/>
        <v>#NAME?</v>
      </c>
      <c r="O242" s="64" t="e">
        <f t="shared" si="7"/>
        <v>#NAME?</v>
      </c>
      <c r="P242" s="94" t="e">
        <f t="shared" si="8"/>
        <v>#NAME?</v>
      </c>
      <c r="Q242" s="91" t="str">
        <f t="shared" si="9"/>
        <v>-</v>
      </c>
      <c r="R242" s="92" t="str">
        <f t="shared" si="10"/>
        <v>-</v>
      </c>
      <c r="S242" s="93" t="str">
        <f t="shared" si="11"/>
        <v>-</v>
      </c>
      <c r="T242" s="10"/>
      <c r="U242" s="10"/>
      <c r="V242" s="10"/>
      <c r="W242" s="10"/>
      <c r="X242" s="10"/>
      <c r="Y242" s="10"/>
      <c r="Z242" s="10"/>
    </row>
    <row r="243" spans="1:26" ht="12.75" customHeight="1" x14ac:dyDescent="0.2">
      <c r="A243" s="82">
        <f t="shared" si="1"/>
        <v>0</v>
      </c>
      <c r="B243" s="83"/>
      <c r="C243" s="84"/>
      <c r="D243" s="29" t="e">
        <f t="shared" si="2"/>
        <v>#NAME?</v>
      </c>
      <c r="E243" s="62"/>
      <c r="F243" s="30" t="e">
        <f t="shared" si="3"/>
        <v>#NAME?</v>
      </c>
      <c r="G243" s="34" t="e">
        <f t="shared" si="4"/>
        <v>#NAME?</v>
      </c>
      <c r="H243" s="30" t="e">
        <f t="shared" si="5"/>
        <v>#NAME?</v>
      </c>
      <c r="I243" s="85"/>
      <c r="J243" s="86"/>
      <c r="K243" s="31"/>
      <c r="L243" s="63"/>
      <c r="M243" s="33"/>
      <c r="N243" s="33" t="e">
        <f t="shared" si="6"/>
        <v>#NAME?</v>
      </c>
      <c r="O243" s="64" t="e">
        <f t="shared" si="7"/>
        <v>#NAME?</v>
      </c>
      <c r="P243" s="94" t="e">
        <f t="shared" si="8"/>
        <v>#NAME?</v>
      </c>
      <c r="Q243" s="91" t="str">
        <f t="shared" si="9"/>
        <v>-</v>
      </c>
      <c r="R243" s="92" t="str">
        <f t="shared" si="10"/>
        <v>-</v>
      </c>
      <c r="S243" s="93" t="str">
        <f t="shared" si="11"/>
        <v>-</v>
      </c>
      <c r="T243" s="10"/>
      <c r="U243" s="10"/>
      <c r="V243" s="10"/>
      <c r="W243" s="10"/>
      <c r="X243" s="10"/>
      <c r="Y243" s="10"/>
      <c r="Z243" s="10"/>
    </row>
    <row r="244" spans="1:26" ht="12.75" customHeight="1" x14ac:dyDescent="0.2">
      <c r="A244" s="82">
        <f t="shared" si="1"/>
        <v>0</v>
      </c>
      <c r="B244" s="83"/>
      <c r="C244" s="84"/>
      <c r="D244" s="29" t="e">
        <f t="shared" si="2"/>
        <v>#NAME?</v>
      </c>
      <c r="E244" s="62"/>
      <c r="F244" s="30" t="e">
        <f t="shared" si="3"/>
        <v>#NAME?</v>
      </c>
      <c r="G244" s="34" t="e">
        <f t="shared" si="4"/>
        <v>#NAME?</v>
      </c>
      <c r="H244" s="30" t="e">
        <f t="shared" si="5"/>
        <v>#NAME?</v>
      </c>
      <c r="I244" s="85"/>
      <c r="J244" s="86"/>
      <c r="K244" s="31"/>
      <c r="L244" s="63"/>
      <c r="M244" s="33"/>
      <c r="N244" s="33" t="e">
        <f t="shared" si="6"/>
        <v>#NAME?</v>
      </c>
      <c r="O244" s="64" t="e">
        <f t="shared" si="7"/>
        <v>#NAME?</v>
      </c>
      <c r="P244" s="94" t="e">
        <f t="shared" si="8"/>
        <v>#NAME?</v>
      </c>
      <c r="Q244" s="91" t="str">
        <f t="shared" si="9"/>
        <v>-</v>
      </c>
      <c r="R244" s="92" t="str">
        <f t="shared" si="10"/>
        <v>-</v>
      </c>
      <c r="S244" s="93" t="str">
        <f t="shared" si="11"/>
        <v>-</v>
      </c>
      <c r="T244" s="10"/>
      <c r="U244" s="10"/>
      <c r="V244" s="10"/>
      <c r="W244" s="10"/>
      <c r="X244" s="10"/>
      <c r="Y244" s="10"/>
      <c r="Z244" s="10"/>
    </row>
    <row r="245" spans="1:26" ht="12.75" customHeight="1" x14ac:dyDescent="0.2">
      <c r="A245" s="82">
        <f t="shared" si="1"/>
        <v>0</v>
      </c>
      <c r="B245" s="83"/>
      <c r="C245" s="84"/>
      <c r="D245" s="29" t="e">
        <f t="shared" si="2"/>
        <v>#NAME?</v>
      </c>
      <c r="E245" s="62"/>
      <c r="F245" s="30" t="e">
        <f t="shared" si="3"/>
        <v>#NAME?</v>
      </c>
      <c r="G245" s="34" t="e">
        <f t="shared" si="4"/>
        <v>#NAME?</v>
      </c>
      <c r="H245" s="30" t="e">
        <f t="shared" si="5"/>
        <v>#NAME?</v>
      </c>
      <c r="I245" s="85"/>
      <c r="J245" s="86"/>
      <c r="K245" s="31"/>
      <c r="L245" s="63"/>
      <c r="M245" s="33"/>
      <c r="N245" s="33" t="e">
        <f t="shared" si="6"/>
        <v>#NAME?</v>
      </c>
      <c r="O245" s="64" t="e">
        <f t="shared" si="7"/>
        <v>#NAME?</v>
      </c>
      <c r="P245" s="94" t="e">
        <f t="shared" si="8"/>
        <v>#NAME?</v>
      </c>
      <c r="Q245" s="91" t="str">
        <f t="shared" si="9"/>
        <v>-</v>
      </c>
      <c r="R245" s="92" t="str">
        <f t="shared" si="10"/>
        <v>-</v>
      </c>
      <c r="S245" s="93" t="str">
        <f t="shared" si="11"/>
        <v>-</v>
      </c>
      <c r="T245" s="10"/>
      <c r="U245" s="10"/>
      <c r="V245" s="10"/>
      <c r="W245" s="10"/>
      <c r="X245" s="10"/>
      <c r="Y245" s="10"/>
      <c r="Z245" s="10"/>
    </row>
    <row r="246" spans="1:26" ht="12.75" customHeight="1" x14ac:dyDescent="0.2">
      <c r="A246" s="82">
        <f t="shared" si="1"/>
        <v>0</v>
      </c>
      <c r="B246" s="83"/>
      <c r="C246" s="84"/>
      <c r="D246" s="29" t="e">
        <f t="shared" si="2"/>
        <v>#NAME?</v>
      </c>
      <c r="E246" s="62"/>
      <c r="F246" s="30" t="e">
        <f t="shared" si="3"/>
        <v>#NAME?</v>
      </c>
      <c r="G246" s="34" t="e">
        <f t="shared" si="4"/>
        <v>#NAME?</v>
      </c>
      <c r="H246" s="30" t="e">
        <f t="shared" si="5"/>
        <v>#NAME?</v>
      </c>
      <c r="I246" s="85"/>
      <c r="J246" s="86"/>
      <c r="K246" s="31"/>
      <c r="L246" s="63"/>
      <c r="M246" s="33"/>
      <c r="N246" s="33" t="e">
        <f t="shared" si="6"/>
        <v>#NAME?</v>
      </c>
      <c r="O246" s="64" t="e">
        <f t="shared" si="7"/>
        <v>#NAME?</v>
      </c>
      <c r="P246" s="94" t="e">
        <f t="shared" si="8"/>
        <v>#NAME?</v>
      </c>
      <c r="Q246" s="91" t="str">
        <f t="shared" si="9"/>
        <v>-</v>
      </c>
      <c r="R246" s="92" t="str">
        <f t="shared" si="10"/>
        <v>-</v>
      </c>
      <c r="S246" s="93" t="str">
        <f t="shared" si="11"/>
        <v>-</v>
      </c>
      <c r="T246" s="10"/>
      <c r="U246" s="10"/>
      <c r="V246" s="10"/>
      <c r="W246" s="10"/>
      <c r="X246" s="10"/>
      <c r="Y246" s="10"/>
      <c r="Z246" s="10"/>
    </row>
    <row r="247" spans="1:26" ht="12.75" customHeight="1" x14ac:dyDescent="0.2">
      <c r="A247" s="82">
        <f t="shared" si="1"/>
        <v>0</v>
      </c>
      <c r="B247" s="83"/>
      <c r="C247" s="84"/>
      <c r="D247" s="29" t="e">
        <f t="shared" si="2"/>
        <v>#NAME?</v>
      </c>
      <c r="E247" s="62"/>
      <c r="F247" s="30" t="e">
        <f t="shared" si="3"/>
        <v>#NAME?</v>
      </c>
      <c r="G247" s="34" t="e">
        <f t="shared" si="4"/>
        <v>#NAME?</v>
      </c>
      <c r="H247" s="30" t="e">
        <f t="shared" si="5"/>
        <v>#NAME?</v>
      </c>
      <c r="I247" s="85"/>
      <c r="J247" s="86"/>
      <c r="K247" s="31"/>
      <c r="L247" s="63"/>
      <c r="M247" s="33"/>
      <c r="N247" s="33" t="e">
        <f t="shared" si="6"/>
        <v>#NAME?</v>
      </c>
      <c r="O247" s="64" t="e">
        <f t="shared" si="7"/>
        <v>#NAME?</v>
      </c>
      <c r="P247" s="94" t="e">
        <f t="shared" si="8"/>
        <v>#NAME?</v>
      </c>
      <c r="Q247" s="91" t="str">
        <f t="shared" si="9"/>
        <v>-</v>
      </c>
      <c r="R247" s="92" t="str">
        <f t="shared" si="10"/>
        <v>-</v>
      </c>
      <c r="S247" s="93" t="str">
        <f t="shared" si="11"/>
        <v>-</v>
      </c>
      <c r="T247" s="10"/>
      <c r="U247" s="10"/>
      <c r="V247" s="10"/>
      <c r="W247" s="10"/>
      <c r="X247" s="10"/>
      <c r="Y247" s="10"/>
      <c r="Z247" s="10"/>
    </row>
    <row r="248" spans="1:26" ht="12.75" customHeight="1" x14ac:dyDescent="0.2">
      <c r="A248" s="82">
        <f t="shared" si="1"/>
        <v>0</v>
      </c>
      <c r="B248" s="83"/>
      <c r="C248" s="84"/>
      <c r="D248" s="29" t="e">
        <f t="shared" si="2"/>
        <v>#NAME?</v>
      </c>
      <c r="E248" s="62"/>
      <c r="F248" s="30" t="e">
        <f t="shared" si="3"/>
        <v>#NAME?</v>
      </c>
      <c r="G248" s="34" t="e">
        <f t="shared" si="4"/>
        <v>#NAME?</v>
      </c>
      <c r="H248" s="30" t="e">
        <f t="shared" si="5"/>
        <v>#NAME?</v>
      </c>
      <c r="I248" s="85"/>
      <c r="J248" s="86"/>
      <c r="K248" s="31"/>
      <c r="L248" s="63"/>
      <c r="M248" s="33"/>
      <c r="N248" s="33" t="e">
        <f t="shared" si="6"/>
        <v>#NAME?</v>
      </c>
      <c r="O248" s="64" t="e">
        <f t="shared" si="7"/>
        <v>#NAME?</v>
      </c>
      <c r="P248" s="94" t="e">
        <f t="shared" si="8"/>
        <v>#NAME?</v>
      </c>
      <c r="Q248" s="91" t="str">
        <f t="shared" si="9"/>
        <v>-</v>
      </c>
      <c r="R248" s="92" t="str">
        <f t="shared" si="10"/>
        <v>-</v>
      </c>
      <c r="S248" s="93" t="str">
        <f t="shared" si="11"/>
        <v>-</v>
      </c>
      <c r="T248" s="10"/>
      <c r="U248" s="10"/>
      <c r="V248" s="10"/>
      <c r="W248" s="10"/>
      <c r="X248" s="10"/>
      <c r="Y248" s="10"/>
      <c r="Z248" s="10"/>
    </row>
    <row r="249" spans="1:26" ht="12.75" customHeight="1" x14ac:dyDescent="0.2">
      <c r="A249" s="82">
        <f t="shared" si="1"/>
        <v>0</v>
      </c>
      <c r="B249" s="83"/>
      <c r="C249" s="84"/>
      <c r="D249" s="29" t="e">
        <f t="shared" si="2"/>
        <v>#NAME?</v>
      </c>
      <c r="E249" s="62"/>
      <c r="F249" s="30" t="e">
        <f t="shared" si="3"/>
        <v>#NAME?</v>
      </c>
      <c r="G249" s="34" t="e">
        <f t="shared" si="4"/>
        <v>#NAME?</v>
      </c>
      <c r="H249" s="30" t="e">
        <f t="shared" si="5"/>
        <v>#NAME?</v>
      </c>
      <c r="I249" s="85"/>
      <c r="J249" s="86"/>
      <c r="K249" s="31"/>
      <c r="L249" s="63"/>
      <c r="M249" s="33"/>
      <c r="N249" s="33" t="e">
        <f t="shared" si="6"/>
        <v>#NAME?</v>
      </c>
      <c r="O249" s="64" t="e">
        <f t="shared" si="7"/>
        <v>#NAME?</v>
      </c>
      <c r="P249" s="94" t="e">
        <f t="shared" si="8"/>
        <v>#NAME?</v>
      </c>
      <c r="Q249" s="91" t="str">
        <f t="shared" si="9"/>
        <v>-</v>
      </c>
      <c r="R249" s="92" t="str">
        <f t="shared" si="10"/>
        <v>-</v>
      </c>
      <c r="S249" s="93" t="str">
        <f t="shared" si="11"/>
        <v>-</v>
      </c>
      <c r="T249" s="10"/>
      <c r="U249" s="10"/>
      <c r="V249" s="10"/>
      <c r="W249" s="10"/>
      <c r="X249" s="10"/>
      <c r="Y249" s="10"/>
      <c r="Z249" s="10"/>
    </row>
    <row r="250" spans="1:26" ht="12.75" customHeight="1" x14ac:dyDescent="0.2">
      <c r="A250" s="82">
        <f t="shared" si="1"/>
        <v>0</v>
      </c>
      <c r="B250" s="83"/>
      <c r="C250" s="84"/>
      <c r="D250" s="29" t="e">
        <f t="shared" si="2"/>
        <v>#NAME?</v>
      </c>
      <c r="E250" s="62"/>
      <c r="F250" s="30" t="e">
        <f t="shared" si="3"/>
        <v>#NAME?</v>
      </c>
      <c r="G250" s="34" t="e">
        <f t="shared" si="4"/>
        <v>#NAME?</v>
      </c>
      <c r="H250" s="30" t="e">
        <f t="shared" si="5"/>
        <v>#NAME?</v>
      </c>
      <c r="I250" s="85"/>
      <c r="J250" s="86"/>
      <c r="K250" s="31"/>
      <c r="L250" s="63"/>
      <c r="M250" s="33"/>
      <c r="N250" s="33" t="e">
        <f t="shared" si="6"/>
        <v>#NAME?</v>
      </c>
      <c r="O250" s="64" t="e">
        <f t="shared" si="7"/>
        <v>#NAME?</v>
      </c>
      <c r="P250" s="94" t="e">
        <f t="shared" si="8"/>
        <v>#NAME?</v>
      </c>
      <c r="Q250" s="91" t="str">
        <f t="shared" si="9"/>
        <v>-</v>
      </c>
      <c r="R250" s="92" t="str">
        <f t="shared" si="10"/>
        <v>-</v>
      </c>
      <c r="S250" s="93" t="str">
        <f t="shared" si="11"/>
        <v>-</v>
      </c>
      <c r="T250" s="10"/>
      <c r="U250" s="10"/>
      <c r="V250" s="10"/>
      <c r="W250" s="10"/>
      <c r="X250" s="10"/>
      <c r="Y250" s="10"/>
      <c r="Z250" s="10"/>
    </row>
    <row r="251" spans="1:26" ht="12.75" customHeight="1" x14ac:dyDescent="0.2">
      <c r="A251" s="82">
        <f t="shared" si="1"/>
        <v>0</v>
      </c>
      <c r="B251" s="83"/>
      <c r="C251" s="84"/>
      <c r="D251" s="29" t="e">
        <f t="shared" si="2"/>
        <v>#NAME?</v>
      </c>
      <c r="E251" s="62"/>
      <c r="F251" s="30" t="e">
        <f t="shared" si="3"/>
        <v>#NAME?</v>
      </c>
      <c r="G251" s="34" t="e">
        <f t="shared" si="4"/>
        <v>#NAME?</v>
      </c>
      <c r="H251" s="30" t="e">
        <f t="shared" si="5"/>
        <v>#NAME?</v>
      </c>
      <c r="I251" s="85"/>
      <c r="J251" s="86"/>
      <c r="K251" s="31"/>
      <c r="L251" s="63"/>
      <c r="M251" s="33"/>
      <c r="N251" s="33" t="e">
        <f t="shared" si="6"/>
        <v>#NAME?</v>
      </c>
      <c r="O251" s="64" t="e">
        <f t="shared" si="7"/>
        <v>#NAME?</v>
      </c>
      <c r="P251" s="94" t="e">
        <f t="shared" si="8"/>
        <v>#NAME?</v>
      </c>
      <c r="Q251" s="91" t="str">
        <f t="shared" si="9"/>
        <v>-</v>
      </c>
      <c r="R251" s="92" t="str">
        <f t="shared" si="10"/>
        <v>-</v>
      </c>
      <c r="S251" s="93" t="str">
        <f t="shared" si="11"/>
        <v>-</v>
      </c>
      <c r="T251" s="10"/>
      <c r="U251" s="10"/>
      <c r="V251" s="10"/>
      <c r="W251" s="10"/>
      <c r="X251" s="10"/>
      <c r="Y251" s="10"/>
      <c r="Z251" s="10"/>
    </row>
    <row r="252" spans="1:26" ht="12.75" customHeight="1" x14ac:dyDescent="0.2">
      <c r="A252" s="82">
        <f t="shared" si="1"/>
        <v>0</v>
      </c>
      <c r="B252" s="83"/>
      <c r="C252" s="84"/>
      <c r="D252" s="29" t="e">
        <f t="shared" si="2"/>
        <v>#NAME?</v>
      </c>
      <c r="E252" s="62"/>
      <c r="F252" s="30" t="e">
        <f t="shared" si="3"/>
        <v>#NAME?</v>
      </c>
      <c r="G252" s="34" t="e">
        <f t="shared" si="4"/>
        <v>#NAME?</v>
      </c>
      <c r="H252" s="30" t="e">
        <f t="shared" si="5"/>
        <v>#NAME?</v>
      </c>
      <c r="I252" s="85"/>
      <c r="J252" s="86"/>
      <c r="K252" s="31"/>
      <c r="L252" s="63"/>
      <c r="M252" s="33"/>
      <c r="N252" s="33" t="e">
        <f t="shared" si="6"/>
        <v>#NAME?</v>
      </c>
      <c r="O252" s="64" t="e">
        <f t="shared" si="7"/>
        <v>#NAME?</v>
      </c>
      <c r="P252" s="94" t="e">
        <f t="shared" si="8"/>
        <v>#NAME?</v>
      </c>
      <c r="Q252" s="91" t="str">
        <f t="shared" si="9"/>
        <v>-</v>
      </c>
      <c r="R252" s="92" t="str">
        <f t="shared" si="10"/>
        <v>-</v>
      </c>
      <c r="S252" s="93" t="str">
        <f t="shared" si="11"/>
        <v>-</v>
      </c>
      <c r="T252" s="10"/>
      <c r="U252" s="10"/>
      <c r="V252" s="10"/>
      <c r="W252" s="10"/>
      <c r="X252" s="10"/>
      <c r="Y252" s="10"/>
      <c r="Z252" s="10"/>
    </row>
    <row r="253" spans="1:26" ht="12.75" customHeight="1" x14ac:dyDescent="0.2">
      <c r="A253" s="82">
        <f t="shared" si="1"/>
        <v>0</v>
      </c>
      <c r="B253" s="83"/>
      <c r="C253" s="84"/>
      <c r="D253" s="29" t="e">
        <f t="shared" si="2"/>
        <v>#NAME?</v>
      </c>
      <c r="E253" s="62"/>
      <c r="F253" s="30" t="e">
        <f t="shared" si="3"/>
        <v>#NAME?</v>
      </c>
      <c r="G253" s="34" t="e">
        <f t="shared" si="4"/>
        <v>#NAME?</v>
      </c>
      <c r="H253" s="30" t="e">
        <f t="shared" si="5"/>
        <v>#NAME?</v>
      </c>
      <c r="I253" s="85"/>
      <c r="J253" s="86"/>
      <c r="K253" s="31"/>
      <c r="L253" s="63"/>
      <c r="M253" s="33"/>
      <c r="N253" s="33" t="e">
        <f t="shared" si="6"/>
        <v>#NAME?</v>
      </c>
      <c r="O253" s="64" t="e">
        <f t="shared" si="7"/>
        <v>#NAME?</v>
      </c>
      <c r="P253" s="94" t="e">
        <f t="shared" si="8"/>
        <v>#NAME?</v>
      </c>
      <c r="Q253" s="91" t="str">
        <f t="shared" si="9"/>
        <v>-</v>
      </c>
      <c r="R253" s="92" t="str">
        <f t="shared" si="10"/>
        <v>-</v>
      </c>
      <c r="S253" s="93" t="str">
        <f t="shared" si="11"/>
        <v>-</v>
      </c>
      <c r="T253" s="10"/>
      <c r="U253" s="10"/>
      <c r="V253" s="10"/>
      <c r="W253" s="10"/>
      <c r="X253" s="10"/>
      <c r="Y253" s="10"/>
      <c r="Z253" s="10"/>
    </row>
    <row r="254" spans="1:26" ht="12.75" customHeight="1" x14ac:dyDescent="0.2">
      <c r="A254" s="82">
        <f t="shared" si="1"/>
        <v>0</v>
      </c>
      <c r="B254" s="83"/>
      <c r="C254" s="84"/>
      <c r="D254" s="29" t="e">
        <f t="shared" si="2"/>
        <v>#NAME?</v>
      </c>
      <c r="E254" s="62"/>
      <c r="F254" s="30" t="e">
        <f t="shared" si="3"/>
        <v>#NAME?</v>
      </c>
      <c r="G254" s="34" t="e">
        <f t="shared" si="4"/>
        <v>#NAME?</v>
      </c>
      <c r="H254" s="30" t="e">
        <f t="shared" si="5"/>
        <v>#NAME?</v>
      </c>
      <c r="I254" s="85"/>
      <c r="J254" s="86"/>
      <c r="K254" s="31"/>
      <c r="L254" s="63"/>
      <c r="M254" s="33"/>
      <c r="N254" s="33" t="e">
        <f t="shared" si="6"/>
        <v>#NAME?</v>
      </c>
      <c r="O254" s="64" t="e">
        <f t="shared" si="7"/>
        <v>#NAME?</v>
      </c>
      <c r="P254" s="94" t="e">
        <f t="shared" si="8"/>
        <v>#NAME?</v>
      </c>
      <c r="Q254" s="91" t="str">
        <f t="shared" si="9"/>
        <v>-</v>
      </c>
      <c r="R254" s="92" t="str">
        <f t="shared" si="10"/>
        <v>-</v>
      </c>
      <c r="S254" s="93" t="str">
        <f t="shared" si="11"/>
        <v>-</v>
      </c>
      <c r="T254" s="10"/>
      <c r="U254" s="10"/>
      <c r="V254" s="10"/>
      <c r="W254" s="10"/>
      <c r="X254" s="10"/>
      <c r="Y254" s="10"/>
      <c r="Z254" s="10"/>
    </row>
    <row r="255" spans="1:26" ht="12.75" customHeight="1" x14ac:dyDescent="0.2">
      <c r="A255" s="82">
        <f t="shared" si="1"/>
        <v>0</v>
      </c>
      <c r="B255" s="83"/>
      <c r="C255" s="84"/>
      <c r="D255" s="29" t="e">
        <f t="shared" si="2"/>
        <v>#NAME?</v>
      </c>
      <c r="E255" s="62"/>
      <c r="F255" s="30" t="e">
        <f t="shared" si="3"/>
        <v>#NAME?</v>
      </c>
      <c r="G255" s="34" t="e">
        <f t="shared" si="4"/>
        <v>#NAME?</v>
      </c>
      <c r="H255" s="30" t="e">
        <f t="shared" si="5"/>
        <v>#NAME?</v>
      </c>
      <c r="I255" s="85"/>
      <c r="J255" s="86"/>
      <c r="K255" s="31"/>
      <c r="L255" s="63"/>
      <c r="M255" s="33"/>
      <c r="N255" s="33" t="e">
        <f t="shared" si="6"/>
        <v>#NAME?</v>
      </c>
      <c r="O255" s="64" t="e">
        <f t="shared" si="7"/>
        <v>#NAME?</v>
      </c>
      <c r="P255" s="94" t="e">
        <f t="shared" si="8"/>
        <v>#NAME?</v>
      </c>
      <c r="Q255" s="91" t="str">
        <f t="shared" si="9"/>
        <v>-</v>
      </c>
      <c r="R255" s="92" t="str">
        <f t="shared" si="10"/>
        <v>-</v>
      </c>
      <c r="S255" s="93" t="str">
        <f t="shared" si="11"/>
        <v>-</v>
      </c>
      <c r="T255" s="10"/>
      <c r="U255" s="10"/>
      <c r="V255" s="10"/>
      <c r="W255" s="10"/>
      <c r="X255" s="10"/>
      <c r="Y255" s="10"/>
      <c r="Z255" s="10"/>
    </row>
    <row r="256" spans="1:26" ht="12.75" customHeight="1" x14ac:dyDescent="0.2">
      <c r="A256" s="82">
        <f t="shared" si="1"/>
        <v>0</v>
      </c>
      <c r="B256" s="83"/>
      <c r="C256" s="84"/>
      <c r="D256" s="29" t="e">
        <f t="shared" si="2"/>
        <v>#NAME?</v>
      </c>
      <c r="E256" s="62"/>
      <c r="F256" s="30" t="e">
        <f t="shared" si="3"/>
        <v>#NAME?</v>
      </c>
      <c r="G256" s="34" t="e">
        <f t="shared" si="4"/>
        <v>#NAME?</v>
      </c>
      <c r="H256" s="30" t="e">
        <f t="shared" si="5"/>
        <v>#NAME?</v>
      </c>
      <c r="I256" s="85"/>
      <c r="J256" s="86"/>
      <c r="K256" s="31"/>
      <c r="L256" s="63"/>
      <c r="M256" s="33"/>
      <c r="N256" s="33" t="e">
        <f t="shared" si="6"/>
        <v>#NAME?</v>
      </c>
      <c r="O256" s="64" t="e">
        <f t="shared" si="7"/>
        <v>#NAME?</v>
      </c>
      <c r="P256" s="94" t="e">
        <f t="shared" si="8"/>
        <v>#NAME?</v>
      </c>
      <c r="Q256" s="91" t="str">
        <f t="shared" si="9"/>
        <v>-</v>
      </c>
      <c r="R256" s="92" t="str">
        <f t="shared" si="10"/>
        <v>-</v>
      </c>
      <c r="S256" s="93" t="str">
        <f t="shared" si="11"/>
        <v>-</v>
      </c>
      <c r="T256" s="10"/>
      <c r="U256" s="10"/>
      <c r="V256" s="10"/>
      <c r="W256" s="10"/>
      <c r="X256" s="10"/>
      <c r="Y256" s="10"/>
      <c r="Z256" s="10"/>
    </row>
    <row r="257" spans="1:26" ht="12.75" customHeight="1" x14ac:dyDescent="0.2">
      <c r="A257" s="82">
        <f t="shared" si="1"/>
        <v>0</v>
      </c>
      <c r="B257" s="83"/>
      <c r="C257" s="84"/>
      <c r="D257" s="29" t="e">
        <f t="shared" si="2"/>
        <v>#NAME?</v>
      </c>
      <c r="E257" s="62"/>
      <c r="F257" s="30" t="e">
        <f t="shared" si="3"/>
        <v>#NAME?</v>
      </c>
      <c r="G257" s="34" t="e">
        <f t="shared" si="4"/>
        <v>#NAME?</v>
      </c>
      <c r="H257" s="30" t="e">
        <f t="shared" si="5"/>
        <v>#NAME?</v>
      </c>
      <c r="I257" s="85"/>
      <c r="J257" s="86"/>
      <c r="K257" s="31"/>
      <c r="L257" s="63"/>
      <c r="M257" s="33"/>
      <c r="N257" s="33" t="e">
        <f t="shared" si="6"/>
        <v>#NAME?</v>
      </c>
      <c r="O257" s="64" t="e">
        <f t="shared" si="7"/>
        <v>#NAME?</v>
      </c>
      <c r="P257" s="94" t="e">
        <f t="shared" si="8"/>
        <v>#NAME?</v>
      </c>
      <c r="Q257" s="91" t="str">
        <f t="shared" si="9"/>
        <v>-</v>
      </c>
      <c r="R257" s="92" t="str">
        <f t="shared" si="10"/>
        <v>-</v>
      </c>
      <c r="S257" s="93" t="str">
        <f t="shared" si="11"/>
        <v>-</v>
      </c>
      <c r="T257" s="10"/>
      <c r="U257" s="10"/>
      <c r="V257" s="10"/>
      <c r="W257" s="10"/>
      <c r="X257" s="10"/>
      <c r="Y257" s="10"/>
      <c r="Z257" s="10"/>
    </row>
    <row r="258" spans="1:26" ht="12.75" customHeight="1" x14ac:dyDescent="0.2">
      <c r="A258" s="82">
        <f t="shared" si="1"/>
        <v>0</v>
      </c>
      <c r="B258" s="83"/>
      <c r="C258" s="84"/>
      <c r="D258" s="29" t="e">
        <f t="shared" si="2"/>
        <v>#NAME?</v>
      </c>
      <c r="E258" s="62"/>
      <c r="F258" s="30" t="e">
        <f t="shared" si="3"/>
        <v>#NAME?</v>
      </c>
      <c r="G258" s="34" t="e">
        <f t="shared" si="4"/>
        <v>#NAME?</v>
      </c>
      <c r="H258" s="30" t="e">
        <f t="shared" si="5"/>
        <v>#NAME?</v>
      </c>
      <c r="I258" s="85"/>
      <c r="J258" s="86"/>
      <c r="K258" s="31"/>
      <c r="L258" s="63"/>
      <c r="M258" s="33"/>
      <c r="N258" s="33" t="e">
        <f t="shared" si="6"/>
        <v>#NAME?</v>
      </c>
      <c r="O258" s="64" t="e">
        <f t="shared" si="7"/>
        <v>#NAME?</v>
      </c>
      <c r="P258" s="94" t="e">
        <f t="shared" si="8"/>
        <v>#NAME?</v>
      </c>
      <c r="Q258" s="91" t="str">
        <f t="shared" si="9"/>
        <v>-</v>
      </c>
      <c r="R258" s="92" t="str">
        <f t="shared" si="10"/>
        <v>-</v>
      </c>
      <c r="S258" s="93" t="str">
        <f t="shared" si="11"/>
        <v>-</v>
      </c>
      <c r="T258" s="10"/>
      <c r="U258" s="10"/>
      <c r="V258" s="10"/>
      <c r="W258" s="10"/>
      <c r="X258" s="10"/>
      <c r="Y258" s="10"/>
      <c r="Z258" s="10"/>
    </row>
    <row r="259" spans="1:26" ht="12.75" customHeight="1" x14ac:dyDescent="0.2">
      <c r="A259" s="82">
        <f t="shared" si="1"/>
        <v>0</v>
      </c>
      <c r="B259" s="83"/>
      <c r="C259" s="84"/>
      <c r="D259" s="29" t="e">
        <f t="shared" si="2"/>
        <v>#NAME?</v>
      </c>
      <c r="E259" s="62"/>
      <c r="F259" s="30" t="e">
        <f t="shared" si="3"/>
        <v>#NAME?</v>
      </c>
      <c r="G259" s="34" t="e">
        <f t="shared" si="4"/>
        <v>#NAME?</v>
      </c>
      <c r="H259" s="30" t="e">
        <f t="shared" si="5"/>
        <v>#NAME?</v>
      </c>
      <c r="I259" s="85"/>
      <c r="J259" s="86"/>
      <c r="K259" s="31"/>
      <c r="L259" s="63"/>
      <c r="M259" s="33"/>
      <c r="N259" s="33" t="e">
        <f t="shared" si="6"/>
        <v>#NAME?</v>
      </c>
      <c r="O259" s="64" t="e">
        <f t="shared" si="7"/>
        <v>#NAME?</v>
      </c>
      <c r="P259" s="94" t="e">
        <f t="shared" si="8"/>
        <v>#NAME?</v>
      </c>
      <c r="Q259" s="91" t="str">
        <f t="shared" si="9"/>
        <v>-</v>
      </c>
      <c r="R259" s="92" t="str">
        <f t="shared" si="10"/>
        <v>-</v>
      </c>
      <c r="S259" s="93" t="str">
        <f t="shared" si="11"/>
        <v>-</v>
      </c>
      <c r="T259" s="10"/>
      <c r="U259" s="10"/>
      <c r="V259" s="10"/>
      <c r="W259" s="10"/>
      <c r="X259" s="10"/>
      <c r="Y259" s="10"/>
      <c r="Z259" s="10"/>
    </row>
    <row r="260" spans="1:26" ht="12.75" customHeight="1" x14ac:dyDescent="0.2">
      <c r="A260" s="82">
        <f t="shared" si="1"/>
        <v>0</v>
      </c>
      <c r="B260" s="83"/>
      <c r="C260" s="84"/>
      <c r="D260" s="29" t="e">
        <f t="shared" si="2"/>
        <v>#NAME?</v>
      </c>
      <c r="E260" s="62"/>
      <c r="F260" s="30" t="e">
        <f t="shared" si="3"/>
        <v>#NAME?</v>
      </c>
      <c r="G260" s="34" t="e">
        <f t="shared" si="4"/>
        <v>#NAME?</v>
      </c>
      <c r="H260" s="30" t="e">
        <f t="shared" si="5"/>
        <v>#NAME?</v>
      </c>
      <c r="I260" s="85"/>
      <c r="J260" s="86"/>
      <c r="K260" s="31"/>
      <c r="L260" s="63"/>
      <c r="M260" s="33"/>
      <c r="N260" s="33" t="e">
        <f t="shared" si="6"/>
        <v>#NAME?</v>
      </c>
      <c r="O260" s="64" t="e">
        <f t="shared" si="7"/>
        <v>#NAME?</v>
      </c>
      <c r="P260" s="94" t="e">
        <f t="shared" si="8"/>
        <v>#NAME?</v>
      </c>
      <c r="Q260" s="91" t="str">
        <f t="shared" si="9"/>
        <v>-</v>
      </c>
      <c r="R260" s="92" t="str">
        <f t="shared" si="10"/>
        <v>-</v>
      </c>
      <c r="S260" s="93" t="str">
        <f t="shared" si="11"/>
        <v>-</v>
      </c>
      <c r="T260" s="10"/>
      <c r="U260" s="10"/>
      <c r="V260" s="10"/>
      <c r="W260" s="10"/>
      <c r="X260" s="10"/>
      <c r="Y260" s="10"/>
      <c r="Z260" s="10"/>
    </row>
    <row r="261" spans="1:26" ht="12.75" customHeight="1" x14ac:dyDescent="0.2">
      <c r="A261" s="82">
        <f t="shared" si="1"/>
        <v>0</v>
      </c>
      <c r="B261" s="83"/>
      <c r="C261" s="84"/>
      <c r="D261" s="29" t="e">
        <f t="shared" si="2"/>
        <v>#NAME?</v>
      </c>
      <c r="E261" s="62"/>
      <c r="F261" s="30" t="e">
        <f t="shared" si="3"/>
        <v>#NAME?</v>
      </c>
      <c r="G261" s="34" t="e">
        <f t="shared" si="4"/>
        <v>#NAME?</v>
      </c>
      <c r="H261" s="30" t="e">
        <f t="shared" si="5"/>
        <v>#NAME?</v>
      </c>
      <c r="I261" s="85"/>
      <c r="J261" s="86"/>
      <c r="K261" s="31"/>
      <c r="L261" s="63"/>
      <c r="M261" s="33"/>
      <c r="N261" s="33" t="e">
        <f t="shared" si="6"/>
        <v>#NAME?</v>
      </c>
      <c r="O261" s="64" t="e">
        <f t="shared" si="7"/>
        <v>#NAME?</v>
      </c>
      <c r="P261" s="94" t="e">
        <f t="shared" si="8"/>
        <v>#NAME?</v>
      </c>
      <c r="Q261" s="91" t="str">
        <f t="shared" si="9"/>
        <v>-</v>
      </c>
      <c r="R261" s="92" t="str">
        <f t="shared" si="10"/>
        <v>-</v>
      </c>
      <c r="S261" s="93" t="str">
        <f t="shared" si="11"/>
        <v>-</v>
      </c>
      <c r="T261" s="10"/>
      <c r="U261" s="10"/>
      <c r="V261" s="10"/>
      <c r="W261" s="10"/>
      <c r="X261" s="10"/>
      <c r="Y261" s="10"/>
      <c r="Z261" s="10"/>
    </row>
    <row r="262" spans="1:26" ht="12.75" customHeight="1" x14ac:dyDescent="0.2">
      <c r="A262" s="82">
        <f t="shared" ref="A262:A516" si="12">IF(B262&lt;&gt;"",MAX($A$6:A261)+1,0)</f>
        <v>0</v>
      </c>
      <c r="B262" s="83"/>
      <c r="C262" s="84"/>
      <c r="D262" s="29" t="e">
        <f t="shared" ref="D262:D516" si="13">MDH1?</f>
        <v>#NAME?</v>
      </c>
      <c r="E262" s="62"/>
      <c r="F262" s="30" t="e">
        <f t="shared" ref="F262:F516" si="14">TKH1?</f>
        <v>#NAME?</v>
      </c>
      <c r="G262" s="34" t="e">
        <f t="shared" ref="G262:G516" si="15">L1?</f>
        <v>#NAME?</v>
      </c>
      <c r="H262" s="30" t="e">
        <f t="shared" ref="H262:H516" si="16">MSM1?</f>
        <v>#NAME?</v>
      </c>
      <c r="I262" s="85"/>
      <c r="J262" s="86"/>
      <c r="K262" s="31"/>
      <c r="L262" s="63"/>
      <c r="M262" s="33"/>
      <c r="N262" s="33" t="e">
        <f t="shared" ref="N262:N516" si="17">TRASAU?</f>
        <v>#NAME?</v>
      </c>
      <c r="O262" s="64" t="e">
        <f t="shared" ref="O262:O516" si="18">NCL?</f>
        <v>#NAME?</v>
      </c>
      <c r="P262" s="94" t="e">
        <f t="shared" ref="P262:P516" si="19">TGQH?</f>
        <v>#NAME?</v>
      </c>
      <c r="Q262" s="91" t="str">
        <f t="shared" ref="Q262:Q516" si="20">IF(C262&lt;&gt;"",YEAR(C262),"-")</f>
        <v>-</v>
      </c>
      <c r="R262" s="92" t="str">
        <f t="shared" ref="R262:R516" si="21">IF(C262&lt;&gt;"",MONTH(C262),"-")</f>
        <v>-</v>
      </c>
      <c r="S262" s="93" t="str">
        <f t="shared" ref="S262:S516" si="22">IF(C262&lt;&gt;"",DAY(C262),"-")</f>
        <v>-</v>
      </c>
      <c r="T262" s="10"/>
      <c r="U262" s="10"/>
      <c r="V262" s="10"/>
      <c r="W262" s="10"/>
      <c r="X262" s="10"/>
      <c r="Y262" s="10"/>
      <c r="Z262" s="10"/>
    </row>
    <row r="263" spans="1:26" ht="12.75" customHeight="1" x14ac:dyDescent="0.2">
      <c r="A263" s="82">
        <f t="shared" si="12"/>
        <v>0</v>
      </c>
      <c r="B263" s="83"/>
      <c r="C263" s="84"/>
      <c r="D263" s="29" t="e">
        <f t="shared" si="13"/>
        <v>#NAME?</v>
      </c>
      <c r="E263" s="62"/>
      <c r="F263" s="30" t="e">
        <f t="shared" si="14"/>
        <v>#NAME?</v>
      </c>
      <c r="G263" s="34" t="e">
        <f t="shared" si="15"/>
        <v>#NAME?</v>
      </c>
      <c r="H263" s="30" t="e">
        <f t="shared" si="16"/>
        <v>#NAME?</v>
      </c>
      <c r="I263" s="85"/>
      <c r="J263" s="86"/>
      <c r="K263" s="31"/>
      <c r="L263" s="63"/>
      <c r="M263" s="33"/>
      <c r="N263" s="33" t="e">
        <f t="shared" si="17"/>
        <v>#NAME?</v>
      </c>
      <c r="O263" s="64" t="e">
        <f t="shared" si="18"/>
        <v>#NAME?</v>
      </c>
      <c r="P263" s="94" t="e">
        <f t="shared" si="19"/>
        <v>#NAME?</v>
      </c>
      <c r="Q263" s="91" t="str">
        <f t="shared" si="20"/>
        <v>-</v>
      </c>
      <c r="R263" s="92" t="str">
        <f t="shared" si="21"/>
        <v>-</v>
      </c>
      <c r="S263" s="93" t="str">
        <f t="shared" si="22"/>
        <v>-</v>
      </c>
      <c r="T263" s="10"/>
      <c r="U263" s="10"/>
      <c r="V263" s="10"/>
      <c r="W263" s="10"/>
      <c r="X263" s="10"/>
      <c r="Y263" s="10"/>
      <c r="Z263" s="10"/>
    </row>
    <row r="264" spans="1:26" ht="12.75" customHeight="1" x14ac:dyDescent="0.2">
      <c r="A264" s="82">
        <f t="shared" si="12"/>
        <v>0</v>
      </c>
      <c r="B264" s="83"/>
      <c r="C264" s="84"/>
      <c r="D264" s="29" t="e">
        <f t="shared" si="13"/>
        <v>#NAME?</v>
      </c>
      <c r="E264" s="62"/>
      <c r="F264" s="30" t="e">
        <f t="shared" si="14"/>
        <v>#NAME?</v>
      </c>
      <c r="G264" s="34" t="e">
        <f t="shared" si="15"/>
        <v>#NAME?</v>
      </c>
      <c r="H264" s="30" t="e">
        <f t="shared" si="16"/>
        <v>#NAME?</v>
      </c>
      <c r="I264" s="85"/>
      <c r="J264" s="86"/>
      <c r="K264" s="31"/>
      <c r="L264" s="63"/>
      <c r="M264" s="33"/>
      <c r="N264" s="33" t="e">
        <f t="shared" si="17"/>
        <v>#NAME?</v>
      </c>
      <c r="O264" s="64" t="e">
        <f t="shared" si="18"/>
        <v>#NAME?</v>
      </c>
      <c r="P264" s="94" t="e">
        <f t="shared" si="19"/>
        <v>#NAME?</v>
      </c>
      <c r="Q264" s="91" t="str">
        <f t="shared" si="20"/>
        <v>-</v>
      </c>
      <c r="R264" s="92" t="str">
        <f t="shared" si="21"/>
        <v>-</v>
      </c>
      <c r="S264" s="93" t="str">
        <f t="shared" si="22"/>
        <v>-</v>
      </c>
      <c r="T264" s="10"/>
      <c r="U264" s="10"/>
      <c r="V264" s="10"/>
      <c r="W264" s="10"/>
      <c r="X264" s="10"/>
      <c r="Y264" s="10"/>
      <c r="Z264" s="10"/>
    </row>
    <row r="265" spans="1:26" ht="12.75" customHeight="1" x14ac:dyDescent="0.2">
      <c r="A265" s="82">
        <f t="shared" si="12"/>
        <v>0</v>
      </c>
      <c r="B265" s="83"/>
      <c r="C265" s="84"/>
      <c r="D265" s="29" t="e">
        <f t="shared" si="13"/>
        <v>#NAME?</v>
      </c>
      <c r="E265" s="62"/>
      <c r="F265" s="30" t="e">
        <f t="shared" si="14"/>
        <v>#NAME?</v>
      </c>
      <c r="G265" s="34" t="e">
        <f t="shared" si="15"/>
        <v>#NAME?</v>
      </c>
      <c r="H265" s="30" t="e">
        <f t="shared" si="16"/>
        <v>#NAME?</v>
      </c>
      <c r="I265" s="85"/>
      <c r="J265" s="86"/>
      <c r="K265" s="31"/>
      <c r="L265" s="63"/>
      <c r="M265" s="33"/>
      <c r="N265" s="33" t="e">
        <f t="shared" si="17"/>
        <v>#NAME?</v>
      </c>
      <c r="O265" s="64" t="e">
        <f t="shared" si="18"/>
        <v>#NAME?</v>
      </c>
      <c r="P265" s="94" t="e">
        <f t="shared" si="19"/>
        <v>#NAME?</v>
      </c>
      <c r="Q265" s="91" t="str">
        <f t="shared" si="20"/>
        <v>-</v>
      </c>
      <c r="R265" s="92" t="str">
        <f t="shared" si="21"/>
        <v>-</v>
      </c>
      <c r="S265" s="93" t="str">
        <f t="shared" si="22"/>
        <v>-</v>
      </c>
      <c r="T265" s="10"/>
      <c r="U265" s="10"/>
      <c r="V265" s="10"/>
      <c r="W265" s="10"/>
      <c r="X265" s="10"/>
      <c r="Y265" s="10"/>
      <c r="Z265" s="10"/>
    </row>
    <row r="266" spans="1:26" ht="12.75" customHeight="1" x14ac:dyDescent="0.2">
      <c r="A266" s="82">
        <f t="shared" si="12"/>
        <v>0</v>
      </c>
      <c r="B266" s="83"/>
      <c r="C266" s="84"/>
      <c r="D266" s="29" t="e">
        <f t="shared" si="13"/>
        <v>#NAME?</v>
      </c>
      <c r="E266" s="62"/>
      <c r="F266" s="30" t="e">
        <f t="shared" si="14"/>
        <v>#NAME?</v>
      </c>
      <c r="G266" s="34" t="e">
        <f t="shared" si="15"/>
        <v>#NAME?</v>
      </c>
      <c r="H266" s="30" t="e">
        <f t="shared" si="16"/>
        <v>#NAME?</v>
      </c>
      <c r="I266" s="85"/>
      <c r="J266" s="86"/>
      <c r="K266" s="31"/>
      <c r="L266" s="63"/>
      <c r="M266" s="33"/>
      <c r="N266" s="33" t="e">
        <f t="shared" si="17"/>
        <v>#NAME?</v>
      </c>
      <c r="O266" s="64" t="e">
        <f t="shared" si="18"/>
        <v>#NAME?</v>
      </c>
      <c r="P266" s="94" t="e">
        <f t="shared" si="19"/>
        <v>#NAME?</v>
      </c>
      <c r="Q266" s="91" t="str">
        <f t="shared" si="20"/>
        <v>-</v>
      </c>
      <c r="R266" s="92" t="str">
        <f t="shared" si="21"/>
        <v>-</v>
      </c>
      <c r="S266" s="93" t="str">
        <f t="shared" si="22"/>
        <v>-</v>
      </c>
      <c r="T266" s="10"/>
      <c r="U266" s="10"/>
      <c r="V266" s="10"/>
      <c r="W266" s="10"/>
      <c r="X266" s="10"/>
      <c r="Y266" s="10"/>
      <c r="Z266" s="10"/>
    </row>
    <row r="267" spans="1:26" ht="12.75" customHeight="1" x14ac:dyDescent="0.2">
      <c r="A267" s="82">
        <f t="shared" si="12"/>
        <v>0</v>
      </c>
      <c r="B267" s="83"/>
      <c r="C267" s="84"/>
      <c r="D267" s="29" t="e">
        <f t="shared" si="13"/>
        <v>#NAME?</v>
      </c>
      <c r="E267" s="62"/>
      <c r="F267" s="30" t="e">
        <f t="shared" si="14"/>
        <v>#NAME?</v>
      </c>
      <c r="G267" s="34" t="e">
        <f t="shared" si="15"/>
        <v>#NAME?</v>
      </c>
      <c r="H267" s="30" t="e">
        <f t="shared" si="16"/>
        <v>#NAME?</v>
      </c>
      <c r="I267" s="85"/>
      <c r="J267" s="86"/>
      <c r="K267" s="31"/>
      <c r="L267" s="63"/>
      <c r="M267" s="33"/>
      <c r="N267" s="33" t="e">
        <f t="shared" si="17"/>
        <v>#NAME?</v>
      </c>
      <c r="O267" s="64" t="e">
        <f t="shared" si="18"/>
        <v>#NAME?</v>
      </c>
      <c r="P267" s="94" t="e">
        <f t="shared" si="19"/>
        <v>#NAME?</v>
      </c>
      <c r="Q267" s="91" t="str">
        <f t="shared" si="20"/>
        <v>-</v>
      </c>
      <c r="R267" s="92" t="str">
        <f t="shared" si="21"/>
        <v>-</v>
      </c>
      <c r="S267" s="93" t="str">
        <f t="shared" si="22"/>
        <v>-</v>
      </c>
      <c r="T267" s="10"/>
      <c r="U267" s="10"/>
      <c r="V267" s="10"/>
      <c r="W267" s="10"/>
      <c r="X267" s="10"/>
      <c r="Y267" s="10"/>
      <c r="Z267" s="10"/>
    </row>
    <row r="268" spans="1:26" ht="12.75" customHeight="1" x14ac:dyDescent="0.2">
      <c r="A268" s="82">
        <f t="shared" si="12"/>
        <v>0</v>
      </c>
      <c r="B268" s="83"/>
      <c r="C268" s="84"/>
      <c r="D268" s="29" t="e">
        <f t="shared" si="13"/>
        <v>#NAME?</v>
      </c>
      <c r="E268" s="62"/>
      <c r="F268" s="30" t="e">
        <f t="shared" si="14"/>
        <v>#NAME?</v>
      </c>
      <c r="G268" s="34" t="e">
        <f t="shared" si="15"/>
        <v>#NAME?</v>
      </c>
      <c r="H268" s="30" t="e">
        <f t="shared" si="16"/>
        <v>#NAME?</v>
      </c>
      <c r="I268" s="85"/>
      <c r="J268" s="86"/>
      <c r="K268" s="31"/>
      <c r="L268" s="63"/>
      <c r="M268" s="33"/>
      <c r="N268" s="33" t="e">
        <f t="shared" si="17"/>
        <v>#NAME?</v>
      </c>
      <c r="O268" s="64" t="e">
        <f t="shared" si="18"/>
        <v>#NAME?</v>
      </c>
      <c r="P268" s="94" t="e">
        <f t="shared" si="19"/>
        <v>#NAME?</v>
      </c>
      <c r="Q268" s="91" t="str">
        <f t="shared" si="20"/>
        <v>-</v>
      </c>
      <c r="R268" s="92" t="str">
        <f t="shared" si="21"/>
        <v>-</v>
      </c>
      <c r="S268" s="93" t="str">
        <f t="shared" si="22"/>
        <v>-</v>
      </c>
      <c r="T268" s="10"/>
      <c r="U268" s="10"/>
      <c r="V268" s="10"/>
      <c r="W268" s="10"/>
      <c r="X268" s="10"/>
      <c r="Y268" s="10"/>
      <c r="Z268" s="10"/>
    </row>
    <row r="269" spans="1:26" ht="12.75" customHeight="1" x14ac:dyDescent="0.2">
      <c r="A269" s="82">
        <f t="shared" si="12"/>
        <v>0</v>
      </c>
      <c r="B269" s="83"/>
      <c r="C269" s="84"/>
      <c r="D269" s="29" t="e">
        <f t="shared" si="13"/>
        <v>#NAME?</v>
      </c>
      <c r="E269" s="62"/>
      <c r="F269" s="30" t="e">
        <f t="shared" si="14"/>
        <v>#NAME?</v>
      </c>
      <c r="G269" s="34" t="e">
        <f t="shared" si="15"/>
        <v>#NAME?</v>
      </c>
      <c r="H269" s="30" t="e">
        <f t="shared" si="16"/>
        <v>#NAME?</v>
      </c>
      <c r="I269" s="85"/>
      <c r="J269" s="86"/>
      <c r="K269" s="31"/>
      <c r="L269" s="63"/>
      <c r="M269" s="33"/>
      <c r="N269" s="33" t="e">
        <f t="shared" si="17"/>
        <v>#NAME?</v>
      </c>
      <c r="O269" s="64" t="e">
        <f t="shared" si="18"/>
        <v>#NAME?</v>
      </c>
      <c r="P269" s="94" t="e">
        <f t="shared" si="19"/>
        <v>#NAME?</v>
      </c>
      <c r="Q269" s="91" t="str">
        <f t="shared" si="20"/>
        <v>-</v>
      </c>
      <c r="R269" s="92" t="str">
        <f t="shared" si="21"/>
        <v>-</v>
      </c>
      <c r="S269" s="93" t="str">
        <f t="shared" si="22"/>
        <v>-</v>
      </c>
      <c r="T269" s="10"/>
      <c r="U269" s="10"/>
      <c r="V269" s="10"/>
      <c r="W269" s="10"/>
      <c r="X269" s="10"/>
      <c r="Y269" s="10"/>
      <c r="Z269" s="10"/>
    </row>
    <row r="270" spans="1:26" ht="12.75" customHeight="1" x14ac:dyDescent="0.2">
      <c r="A270" s="82">
        <f t="shared" si="12"/>
        <v>0</v>
      </c>
      <c r="B270" s="83"/>
      <c r="C270" s="84"/>
      <c r="D270" s="29" t="e">
        <f t="shared" si="13"/>
        <v>#NAME?</v>
      </c>
      <c r="E270" s="62"/>
      <c r="F270" s="30" t="e">
        <f t="shared" si="14"/>
        <v>#NAME?</v>
      </c>
      <c r="G270" s="34" t="e">
        <f t="shared" si="15"/>
        <v>#NAME?</v>
      </c>
      <c r="H270" s="30" t="e">
        <f t="shared" si="16"/>
        <v>#NAME?</v>
      </c>
      <c r="I270" s="85"/>
      <c r="J270" s="86"/>
      <c r="K270" s="31"/>
      <c r="L270" s="63"/>
      <c r="M270" s="33"/>
      <c r="N270" s="33" t="e">
        <f t="shared" si="17"/>
        <v>#NAME?</v>
      </c>
      <c r="O270" s="64" t="e">
        <f t="shared" si="18"/>
        <v>#NAME?</v>
      </c>
      <c r="P270" s="94" t="e">
        <f t="shared" si="19"/>
        <v>#NAME?</v>
      </c>
      <c r="Q270" s="91" t="str">
        <f t="shared" si="20"/>
        <v>-</v>
      </c>
      <c r="R270" s="92" t="str">
        <f t="shared" si="21"/>
        <v>-</v>
      </c>
      <c r="S270" s="93" t="str">
        <f t="shared" si="22"/>
        <v>-</v>
      </c>
      <c r="T270" s="10"/>
      <c r="U270" s="10"/>
      <c r="V270" s="10"/>
      <c r="W270" s="10"/>
      <c r="X270" s="10"/>
      <c r="Y270" s="10"/>
      <c r="Z270" s="10"/>
    </row>
    <row r="271" spans="1:26" ht="12.75" customHeight="1" x14ac:dyDescent="0.2">
      <c r="A271" s="82">
        <f t="shared" si="12"/>
        <v>0</v>
      </c>
      <c r="B271" s="83"/>
      <c r="C271" s="84"/>
      <c r="D271" s="29" t="e">
        <f t="shared" si="13"/>
        <v>#NAME?</v>
      </c>
      <c r="E271" s="62"/>
      <c r="F271" s="30" t="e">
        <f t="shared" si="14"/>
        <v>#NAME?</v>
      </c>
      <c r="G271" s="34" t="e">
        <f t="shared" si="15"/>
        <v>#NAME?</v>
      </c>
      <c r="H271" s="30" t="e">
        <f t="shared" si="16"/>
        <v>#NAME?</v>
      </c>
      <c r="I271" s="85"/>
      <c r="J271" s="86"/>
      <c r="K271" s="31"/>
      <c r="L271" s="63"/>
      <c r="M271" s="33"/>
      <c r="N271" s="33" t="e">
        <f t="shared" si="17"/>
        <v>#NAME?</v>
      </c>
      <c r="O271" s="64" t="e">
        <f t="shared" si="18"/>
        <v>#NAME?</v>
      </c>
      <c r="P271" s="94" t="e">
        <f t="shared" si="19"/>
        <v>#NAME?</v>
      </c>
      <c r="Q271" s="91" t="str">
        <f t="shared" si="20"/>
        <v>-</v>
      </c>
      <c r="R271" s="92" t="str">
        <f t="shared" si="21"/>
        <v>-</v>
      </c>
      <c r="S271" s="93" t="str">
        <f t="shared" si="22"/>
        <v>-</v>
      </c>
      <c r="T271" s="10"/>
      <c r="U271" s="10"/>
      <c r="V271" s="10"/>
      <c r="W271" s="10"/>
      <c r="X271" s="10"/>
      <c r="Y271" s="10"/>
      <c r="Z271" s="10"/>
    </row>
    <row r="272" spans="1:26" ht="12.75" customHeight="1" x14ac:dyDescent="0.2">
      <c r="A272" s="82">
        <f t="shared" si="12"/>
        <v>0</v>
      </c>
      <c r="B272" s="83"/>
      <c r="C272" s="84"/>
      <c r="D272" s="29" t="e">
        <f t="shared" si="13"/>
        <v>#NAME?</v>
      </c>
      <c r="E272" s="62"/>
      <c r="F272" s="30" t="e">
        <f t="shared" si="14"/>
        <v>#NAME?</v>
      </c>
      <c r="G272" s="34" t="e">
        <f t="shared" si="15"/>
        <v>#NAME?</v>
      </c>
      <c r="H272" s="30" t="e">
        <f t="shared" si="16"/>
        <v>#NAME?</v>
      </c>
      <c r="I272" s="85"/>
      <c r="J272" s="86"/>
      <c r="K272" s="31"/>
      <c r="L272" s="63"/>
      <c r="M272" s="33"/>
      <c r="N272" s="33" t="e">
        <f t="shared" si="17"/>
        <v>#NAME?</v>
      </c>
      <c r="O272" s="64" t="e">
        <f t="shared" si="18"/>
        <v>#NAME?</v>
      </c>
      <c r="P272" s="94" t="e">
        <f t="shared" si="19"/>
        <v>#NAME?</v>
      </c>
      <c r="Q272" s="91" t="str">
        <f t="shared" si="20"/>
        <v>-</v>
      </c>
      <c r="R272" s="92" t="str">
        <f t="shared" si="21"/>
        <v>-</v>
      </c>
      <c r="S272" s="93" t="str">
        <f t="shared" si="22"/>
        <v>-</v>
      </c>
      <c r="T272" s="10"/>
      <c r="U272" s="10"/>
      <c r="V272" s="10"/>
      <c r="W272" s="10"/>
      <c r="X272" s="10"/>
      <c r="Y272" s="10"/>
      <c r="Z272" s="10"/>
    </row>
    <row r="273" spans="1:26" ht="12.75" customHeight="1" x14ac:dyDescent="0.2">
      <c r="A273" s="82">
        <f t="shared" si="12"/>
        <v>0</v>
      </c>
      <c r="B273" s="83"/>
      <c r="C273" s="84"/>
      <c r="D273" s="29" t="e">
        <f t="shared" si="13"/>
        <v>#NAME?</v>
      </c>
      <c r="E273" s="62"/>
      <c r="F273" s="30" t="e">
        <f t="shared" si="14"/>
        <v>#NAME?</v>
      </c>
      <c r="G273" s="34" t="e">
        <f t="shared" si="15"/>
        <v>#NAME?</v>
      </c>
      <c r="H273" s="30" t="e">
        <f t="shared" si="16"/>
        <v>#NAME?</v>
      </c>
      <c r="I273" s="85"/>
      <c r="J273" s="86"/>
      <c r="K273" s="31"/>
      <c r="L273" s="63"/>
      <c r="M273" s="33"/>
      <c r="N273" s="33" t="e">
        <f t="shared" si="17"/>
        <v>#NAME?</v>
      </c>
      <c r="O273" s="64" t="e">
        <f t="shared" si="18"/>
        <v>#NAME?</v>
      </c>
      <c r="P273" s="94" t="e">
        <f t="shared" si="19"/>
        <v>#NAME?</v>
      </c>
      <c r="Q273" s="91" t="str">
        <f t="shared" si="20"/>
        <v>-</v>
      </c>
      <c r="R273" s="92" t="str">
        <f t="shared" si="21"/>
        <v>-</v>
      </c>
      <c r="S273" s="93" t="str">
        <f t="shared" si="22"/>
        <v>-</v>
      </c>
      <c r="T273" s="10"/>
      <c r="U273" s="10"/>
      <c r="V273" s="10"/>
      <c r="W273" s="10"/>
      <c r="X273" s="10"/>
      <c r="Y273" s="10"/>
      <c r="Z273" s="10"/>
    </row>
    <row r="274" spans="1:26" ht="12.75" customHeight="1" x14ac:dyDescent="0.2">
      <c r="A274" s="82">
        <f t="shared" si="12"/>
        <v>0</v>
      </c>
      <c r="B274" s="83"/>
      <c r="C274" s="84"/>
      <c r="D274" s="29" t="e">
        <f t="shared" si="13"/>
        <v>#NAME?</v>
      </c>
      <c r="E274" s="62"/>
      <c r="F274" s="30" t="e">
        <f t="shared" si="14"/>
        <v>#NAME?</v>
      </c>
      <c r="G274" s="34" t="e">
        <f t="shared" si="15"/>
        <v>#NAME?</v>
      </c>
      <c r="H274" s="30" t="e">
        <f t="shared" si="16"/>
        <v>#NAME?</v>
      </c>
      <c r="I274" s="85"/>
      <c r="J274" s="86"/>
      <c r="K274" s="31"/>
      <c r="L274" s="63"/>
      <c r="M274" s="33"/>
      <c r="N274" s="33" t="e">
        <f t="shared" si="17"/>
        <v>#NAME?</v>
      </c>
      <c r="O274" s="64" t="e">
        <f t="shared" si="18"/>
        <v>#NAME?</v>
      </c>
      <c r="P274" s="94" t="e">
        <f t="shared" si="19"/>
        <v>#NAME?</v>
      </c>
      <c r="Q274" s="91" t="str">
        <f t="shared" si="20"/>
        <v>-</v>
      </c>
      <c r="R274" s="92" t="str">
        <f t="shared" si="21"/>
        <v>-</v>
      </c>
      <c r="S274" s="93" t="str">
        <f t="shared" si="22"/>
        <v>-</v>
      </c>
      <c r="T274" s="10"/>
      <c r="U274" s="10"/>
      <c r="V274" s="10"/>
      <c r="W274" s="10"/>
      <c r="X274" s="10"/>
      <c r="Y274" s="10"/>
      <c r="Z274" s="10"/>
    </row>
    <row r="275" spans="1:26" ht="12.75" customHeight="1" x14ac:dyDescent="0.2">
      <c r="A275" s="82">
        <f t="shared" si="12"/>
        <v>0</v>
      </c>
      <c r="B275" s="83"/>
      <c r="C275" s="84"/>
      <c r="D275" s="29" t="e">
        <f t="shared" si="13"/>
        <v>#NAME?</v>
      </c>
      <c r="E275" s="62"/>
      <c r="F275" s="30" t="e">
        <f t="shared" si="14"/>
        <v>#NAME?</v>
      </c>
      <c r="G275" s="34" t="e">
        <f t="shared" si="15"/>
        <v>#NAME?</v>
      </c>
      <c r="H275" s="30" t="e">
        <f t="shared" si="16"/>
        <v>#NAME?</v>
      </c>
      <c r="I275" s="85"/>
      <c r="J275" s="86"/>
      <c r="K275" s="31"/>
      <c r="L275" s="63"/>
      <c r="M275" s="33"/>
      <c r="N275" s="33" t="e">
        <f t="shared" si="17"/>
        <v>#NAME?</v>
      </c>
      <c r="O275" s="64" t="e">
        <f t="shared" si="18"/>
        <v>#NAME?</v>
      </c>
      <c r="P275" s="94" t="e">
        <f t="shared" si="19"/>
        <v>#NAME?</v>
      </c>
      <c r="Q275" s="91" t="str">
        <f t="shared" si="20"/>
        <v>-</v>
      </c>
      <c r="R275" s="92" t="str">
        <f t="shared" si="21"/>
        <v>-</v>
      </c>
      <c r="S275" s="93" t="str">
        <f t="shared" si="22"/>
        <v>-</v>
      </c>
      <c r="T275" s="10"/>
      <c r="U275" s="10"/>
      <c r="V275" s="10"/>
      <c r="W275" s="10"/>
      <c r="X275" s="10"/>
      <c r="Y275" s="10"/>
      <c r="Z275" s="10"/>
    </row>
    <row r="276" spans="1:26" ht="12.75" customHeight="1" x14ac:dyDescent="0.2">
      <c r="A276" s="82">
        <f t="shared" si="12"/>
        <v>0</v>
      </c>
      <c r="B276" s="83"/>
      <c r="C276" s="84"/>
      <c r="D276" s="29" t="e">
        <f t="shared" si="13"/>
        <v>#NAME?</v>
      </c>
      <c r="E276" s="62"/>
      <c r="F276" s="30" t="e">
        <f t="shared" si="14"/>
        <v>#NAME?</v>
      </c>
      <c r="G276" s="34" t="e">
        <f t="shared" si="15"/>
        <v>#NAME?</v>
      </c>
      <c r="H276" s="30" t="e">
        <f t="shared" si="16"/>
        <v>#NAME?</v>
      </c>
      <c r="I276" s="85"/>
      <c r="J276" s="86"/>
      <c r="K276" s="31"/>
      <c r="L276" s="63"/>
      <c r="M276" s="33"/>
      <c r="N276" s="33" t="e">
        <f t="shared" si="17"/>
        <v>#NAME?</v>
      </c>
      <c r="O276" s="64" t="e">
        <f t="shared" si="18"/>
        <v>#NAME?</v>
      </c>
      <c r="P276" s="94" t="e">
        <f t="shared" si="19"/>
        <v>#NAME?</v>
      </c>
      <c r="Q276" s="91" t="str">
        <f t="shared" si="20"/>
        <v>-</v>
      </c>
      <c r="R276" s="92" t="str">
        <f t="shared" si="21"/>
        <v>-</v>
      </c>
      <c r="S276" s="93" t="str">
        <f t="shared" si="22"/>
        <v>-</v>
      </c>
      <c r="T276" s="10"/>
      <c r="U276" s="10"/>
      <c r="V276" s="10"/>
      <c r="W276" s="10"/>
      <c r="X276" s="10"/>
      <c r="Y276" s="10"/>
      <c r="Z276" s="10"/>
    </row>
    <row r="277" spans="1:26" ht="12.75" customHeight="1" x14ac:dyDescent="0.2">
      <c r="A277" s="82">
        <f t="shared" si="12"/>
        <v>0</v>
      </c>
      <c r="B277" s="83"/>
      <c r="C277" s="84"/>
      <c r="D277" s="29" t="e">
        <f t="shared" si="13"/>
        <v>#NAME?</v>
      </c>
      <c r="E277" s="62"/>
      <c r="F277" s="30" t="e">
        <f t="shared" si="14"/>
        <v>#NAME?</v>
      </c>
      <c r="G277" s="34" t="e">
        <f t="shared" si="15"/>
        <v>#NAME?</v>
      </c>
      <c r="H277" s="30" t="e">
        <f t="shared" si="16"/>
        <v>#NAME?</v>
      </c>
      <c r="I277" s="85"/>
      <c r="J277" s="86"/>
      <c r="K277" s="31"/>
      <c r="L277" s="63"/>
      <c r="M277" s="33"/>
      <c r="N277" s="33" t="e">
        <f t="shared" si="17"/>
        <v>#NAME?</v>
      </c>
      <c r="O277" s="64" t="e">
        <f t="shared" si="18"/>
        <v>#NAME?</v>
      </c>
      <c r="P277" s="94" t="e">
        <f t="shared" si="19"/>
        <v>#NAME?</v>
      </c>
      <c r="Q277" s="91" t="str">
        <f t="shared" si="20"/>
        <v>-</v>
      </c>
      <c r="R277" s="92" t="str">
        <f t="shared" si="21"/>
        <v>-</v>
      </c>
      <c r="S277" s="93" t="str">
        <f t="shared" si="22"/>
        <v>-</v>
      </c>
      <c r="T277" s="10"/>
      <c r="U277" s="10"/>
      <c r="V277" s="10"/>
      <c r="W277" s="10"/>
      <c r="X277" s="10"/>
      <c r="Y277" s="10"/>
      <c r="Z277" s="10"/>
    </row>
    <row r="278" spans="1:26" ht="12.75" customHeight="1" x14ac:dyDescent="0.2">
      <c r="A278" s="82">
        <f t="shared" si="12"/>
        <v>0</v>
      </c>
      <c r="B278" s="83"/>
      <c r="C278" s="84"/>
      <c r="D278" s="29" t="e">
        <f t="shared" si="13"/>
        <v>#NAME?</v>
      </c>
      <c r="E278" s="62"/>
      <c r="F278" s="30" t="e">
        <f t="shared" si="14"/>
        <v>#NAME?</v>
      </c>
      <c r="G278" s="34" t="e">
        <f t="shared" si="15"/>
        <v>#NAME?</v>
      </c>
      <c r="H278" s="30" t="e">
        <f t="shared" si="16"/>
        <v>#NAME?</v>
      </c>
      <c r="I278" s="85"/>
      <c r="J278" s="86"/>
      <c r="K278" s="31"/>
      <c r="L278" s="63"/>
      <c r="M278" s="33"/>
      <c r="N278" s="33" t="e">
        <f t="shared" si="17"/>
        <v>#NAME?</v>
      </c>
      <c r="O278" s="64" t="e">
        <f t="shared" si="18"/>
        <v>#NAME?</v>
      </c>
      <c r="P278" s="94" t="e">
        <f t="shared" si="19"/>
        <v>#NAME?</v>
      </c>
      <c r="Q278" s="91" t="str">
        <f t="shared" si="20"/>
        <v>-</v>
      </c>
      <c r="R278" s="92" t="str">
        <f t="shared" si="21"/>
        <v>-</v>
      </c>
      <c r="S278" s="93" t="str">
        <f t="shared" si="22"/>
        <v>-</v>
      </c>
      <c r="T278" s="10"/>
      <c r="U278" s="10"/>
      <c r="V278" s="10"/>
      <c r="W278" s="10"/>
      <c r="X278" s="10"/>
      <c r="Y278" s="10"/>
      <c r="Z278" s="10"/>
    </row>
    <row r="279" spans="1:26" ht="12.75" customHeight="1" x14ac:dyDescent="0.2">
      <c r="A279" s="82">
        <f t="shared" si="12"/>
        <v>0</v>
      </c>
      <c r="B279" s="83"/>
      <c r="C279" s="84"/>
      <c r="D279" s="29" t="e">
        <f t="shared" si="13"/>
        <v>#NAME?</v>
      </c>
      <c r="E279" s="62"/>
      <c r="F279" s="30" t="e">
        <f t="shared" si="14"/>
        <v>#NAME?</v>
      </c>
      <c r="G279" s="34" t="e">
        <f t="shared" si="15"/>
        <v>#NAME?</v>
      </c>
      <c r="H279" s="30" t="e">
        <f t="shared" si="16"/>
        <v>#NAME?</v>
      </c>
      <c r="I279" s="85"/>
      <c r="J279" s="86"/>
      <c r="K279" s="31"/>
      <c r="L279" s="63"/>
      <c r="M279" s="33"/>
      <c r="N279" s="33" t="e">
        <f t="shared" si="17"/>
        <v>#NAME?</v>
      </c>
      <c r="O279" s="64" t="e">
        <f t="shared" si="18"/>
        <v>#NAME?</v>
      </c>
      <c r="P279" s="94" t="e">
        <f t="shared" si="19"/>
        <v>#NAME?</v>
      </c>
      <c r="Q279" s="91" t="str">
        <f t="shared" si="20"/>
        <v>-</v>
      </c>
      <c r="R279" s="92" t="str">
        <f t="shared" si="21"/>
        <v>-</v>
      </c>
      <c r="S279" s="93" t="str">
        <f t="shared" si="22"/>
        <v>-</v>
      </c>
      <c r="T279" s="10"/>
      <c r="U279" s="10"/>
      <c r="V279" s="10"/>
      <c r="W279" s="10"/>
      <c r="X279" s="10"/>
      <c r="Y279" s="10"/>
      <c r="Z279" s="10"/>
    </row>
    <row r="280" spans="1:26" ht="12.75" customHeight="1" x14ac:dyDescent="0.2">
      <c r="A280" s="82">
        <f t="shared" si="12"/>
        <v>0</v>
      </c>
      <c r="B280" s="83"/>
      <c r="C280" s="84"/>
      <c r="D280" s="29" t="e">
        <f t="shared" si="13"/>
        <v>#NAME?</v>
      </c>
      <c r="E280" s="62"/>
      <c r="F280" s="30" t="e">
        <f t="shared" si="14"/>
        <v>#NAME?</v>
      </c>
      <c r="G280" s="34" t="e">
        <f t="shared" si="15"/>
        <v>#NAME?</v>
      </c>
      <c r="H280" s="30" t="e">
        <f t="shared" si="16"/>
        <v>#NAME?</v>
      </c>
      <c r="I280" s="85"/>
      <c r="J280" s="86"/>
      <c r="K280" s="31"/>
      <c r="L280" s="63"/>
      <c r="M280" s="33"/>
      <c r="N280" s="33" t="e">
        <f t="shared" si="17"/>
        <v>#NAME?</v>
      </c>
      <c r="O280" s="64" t="e">
        <f t="shared" si="18"/>
        <v>#NAME?</v>
      </c>
      <c r="P280" s="94" t="e">
        <f t="shared" si="19"/>
        <v>#NAME?</v>
      </c>
      <c r="Q280" s="91" t="str">
        <f t="shared" si="20"/>
        <v>-</v>
      </c>
      <c r="R280" s="92" t="str">
        <f t="shared" si="21"/>
        <v>-</v>
      </c>
      <c r="S280" s="93" t="str">
        <f t="shared" si="22"/>
        <v>-</v>
      </c>
      <c r="T280" s="10"/>
      <c r="U280" s="10"/>
      <c r="V280" s="10"/>
      <c r="W280" s="10"/>
      <c r="X280" s="10"/>
      <c r="Y280" s="10"/>
      <c r="Z280" s="10"/>
    </row>
    <row r="281" spans="1:26" ht="12.75" customHeight="1" x14ac:dyDescent="0.2">
      <c r="A281" s="82">
        <f t="shared" si="12"/>
        <v>0</v>
      </c>
      <c r="B281" s="83"/>
      <c r="C281" s="84"/>
      <c r="D281" s="29" t="e">
        <f t="shared" si="13"/>
        <v>#NAME?</v>
      </c>
      <c r="E281" s="62"/>
      <c r="F281" s="30" t="e">
        <f t="shared" si="14"/>
        <v>#NAME?</v>
      </c>
      <c r="G281" s="34" t="e">
        <f t="shared" si="15"/>
        <v>#NAME?</v>
      </c>
      <c r="H281" s="30" t="e">
        <f t="shared" si="16"/>
        <v>#NAME?</v>
      </c>
      <c r="I281" s="85"/>
      <c r="J281" s="86"/>
      <c r="K281" s="31"/>
      <c r="L281" s="63"/>
      <c r="M281" s="33"/>
      <c r="N281" s="33" t="e">
        <f t="shared" si="17"/>
        <v>#NAME?</v>
      </c>
      <c r="O281" s="64" t="e">
        <f t="shared" si="18"/>
        <v>#NAME?</v>
      </c>
      <c r="P281" s="94" t="e">
        <f t="shared" si="19"/>
        <v>#NAME?</v>
      </c>
      <c r="Q281" s="91" t="str">
        <f t="shared" si="20"/>
        <v>-</v>
      </c>
      <c r="R281" s="92" t="str">
        <f t="shared" si="21"/>
        <v>-</v>
      </c>
      <c r="S281" s="93" t="str">
        <f t="shared" si="22"/>
        <v>-</v>
      </c>
      <c r="T281" s="10"/>
      <c r="U281" s="10"/>
      <c r="V281" s="10"/>
      <c r="W281" s="10"/>
      <c r="X281" s="10"/>
      <c r="Y281" s="10"/>
      <c r="Z281" s="10"/>
    </row>
    <row r="282" spans="1:26" ht="12.75" customHeight="1" x14ac:dyDescent="0.2">
      <c r="A282" s="82">
        <f t="shared" si="12"/>
        <v>0</v>
      </c>
      <c r="B282" s="83"/>
      <c r="C282" s="84"/>
      <c r="D282" s="29" t="e">
        <f t="shared" si="13"/>
        <v>#NAME?</v>
      </c>
      <c r="E282" s="62"/>
      <c r="F282" s="30" t="e">
        <f t="shared" si="14"/>
        <v>#NAME?</v>
      </c>
      <c r="G282" s="34" t="e">
        <f t="shared" si="15"/>
        <v>#NAME?</v>
      </c>
      <c r="H282" s="30" t="e">
        <f t="shared" si="16"/>
        <v>#NAME?</v>
      </c>
      <c r="I282" s="85"/>
      <c r="J282" s="86"/>
      <c r="K282" s="31"/>
      <c r="L282" s="63"/>
      <c r="M282" s="33"/>
      <c r="N282" s="33" t="e">
        <f t="shared" si="17"/>
        <v>#NAME?</v>
      </c>
      <c r="O282" s="64" t="e">
        <f t="shared" si="18"/>
        <v>#NAME?</v>
      </c>
      <c r="P282" s="94" t="e">
        <f t="shared" si="19"/>
        <v>#NAME?</v>
      </c>
      <c r="Q282" s="91" t="str">
        <f t="shared" si="20"/>
        <v>-</v>
      </c>
      <c r="R282" s="92" t="str">
        <f t="shared" si="21"/>
        <v>-</v>
      </c>
      <c r="S282" s="93" t="str">
        <f t="shared" si="22"/>
        <v>-</v>
      </c>
      <c r="T282" s="10"/>
      <c r="U282" s="10"/>
      <c r="V282" s="10"/>
      <c r="W282" s="10"/>
      <c r="X282" s="10"/>
      <c r="Y282" s="10"/>
      <c r="Z282" s="10"/>
    </row>
    <row r="283" spans="1:26" ht="12.75" customHeight="1" x14ac:dyDescent="0.2">
      <c r="A283" s="82">
        <f t="shared" si="12"/>
        <v>0</v>
      </c>
      <c r="B283" s="83"/>
      <c r="C283" s="84"/>
      <c r="D283" s="29" t="e">
        <f t="shared" si="13"/>
        <v>#NAME?</v>
      </c>
      <c r="E283" s="62"/>
      <c r="F283" s="30" t="e">
        <f t="shared" si="14"/>
        <v>#NAME?</v>
      </c>
      <c r="G283" s="34" t="e">
        <f t="shared" si="15"/>
        <v>#NAME?</v>
      </c>
      <c r="H283" s="30" t="e">
        <f t="shared" si="16"/>
        <v>#NAME?</v>
      </c>
      <c r="I283" s="85"/>
      <c r="J283" s="86"/>
      <c r="K283" s="31"/>
      <c r="L283" s="63"/>
      <c r="M283" s="33"/>
      <c r="N283" s="33" t="e">
        <f t="shared" si="17"/>
        <v>#NAME?</v>
      </c>
      <c r="O283" s="64" t="e">
        <f t="shared" si="18"/>
        <v>#NAME?</v>
      </c>
      <c r="P283" s="94" t="e">
        <f t="shared" si="19"/>
        <v>#NAME?</v>
      </c>
      <c r="Q283" s="91" t="str">
        <f t="shared" si="20"/>
        <v>-</v>
      </c>
      <c r="R283" s="92" t="str">
        <f t="shared" si="21"/>
        <v>-</v>
      </c>
      <c r="S283" s="93" t="str">
        <f t="shared" si="22"/>
        <v>-</v>
      </c>
      <c r="T283" s="10"/>
      <c r="U283" s="10"/>
      <c r="V283" s="10"/>
      <c r="W283" s="10"/>
      <c r="X283" s="10"/>
      <c r="Y283" s="10"/>
      <c r="Z283" s="10"/>
    </row>
    <row r="284" spans="1:26" ht="12.75" customHeight="1" x14ac:dyDescent="0.2">
      <c r="A284" s="82">
        <f t="shared" si="12"/>
        <v>0</v>
      </c>
      <c r="B284" s="83"/>
      <c r="C284" s="84"/>
      <c r="D284" s="29" t="e">
        <f t="shared" si="13"/>
        <v>#NAME?</v>
      </c>
      <c r="E284" s="62"/>
      <c r="F284" s="30" t="e">
        <f t="shared" si="14"/>
        <v>#NAME?</v>
      </c>
      <c r="G284" s="34" t="e">
        <f t="shared" si="15"/>
        <v>#NAME?</v>
      </c>
      <c r="H284" s="30" t="e">
        <f t="shared" si="16"/>
        <v>#NAME?</v>
      </c>
      <c r="I284" s="85"/>
      <c r="J284" s="86"/>
      <c r="K284" s="31"/>
      <c r="L284" s="63"/>
      <c r="M284" s="33"/>
      <c r="N284" s="33" t="e">
        <f t="shared" si="17"/>
        <v>#NAME?</v>
      </c>
      <c r="O284" s="64" t="e">
        <f t="shared" si="18"/>
        <v>#NAME?</v>
      </c>
      <c r="P284" s="94" t="e">
        <f t="shared" si="19"/>
        <v>#NAME?</v>
      </c>
      <c r="Q284" s="91" t="str">
        <f t="shared" si="20"/>
        <v>-</v>
      </c>
      <c r="R284" s="92" t="str">
        <f t="shared" si="21"/>
        <v>-</v>
      </c>
      <c r="S284" s="93" t="str">
        <f t="shared" si="22"/>
        <v>-</v>
      </c>
      <c r="T284" s="10"/>
      <c r="U284" s="10"/>
      <c r="V284" s="10"/>
      <c r="W284" s="10"/>
      <c r="X284" s="10"/>
      <c r="Y284" s="10"/>
      <c r="Z284" s="10"/>
    </row>
    <row r="285" spans="1:26" ht="12.75" customHeight="1" x14ac:dyDescent="0.2">
      <c r="A285" s="82">
        <f t="shared" si="12"/>
        <v>0</v>
      </c>
      <c r="B285" s="83"/>
      <c r="C285" s="84"/>
      <c r="D285" s="29" t="e">
        <f t="shared" si="13"/>
        <v>#NAME?</v>
      </c>
      <c r="E285" s="62"/>
      <c r="F285" s="30" t="e">
        <f t="shared" si="14"/>
        <v>#NAME?</v>
      </c>
      <c r="G285" s="34" t="e">
        <f t="shared" si="15"/>
        <v>#NAME?</v>
      </c>
      <c r="H285" s="30" t="e">
        <f t="shared" si="16"/>
        <v>#NAME?</v>
      </c>
      <c r="I285" s="85"/>
      <c r="J285" s="86"/>
      <c r="K285" s="31"/>
      <c r="L285" s="63"/>
      <c r="M285" s="33"/>
      <c r="N285" s="33" t="e">
        <f t="shared" si="17"/>
        <v>#NAME?</v>
      </c>
      <c r="O285" s="64" t="e">
        <f t="shared" si="18"/>
        <v>#NAME?</v>
      </c>
      <c r="P285" s="94" t="e">
        <f t="shared" si="19"/>
        <v>#NAME?</v>
      </c>
      <c r="Q285" s="91" t="str">
        <f t="shared" si="20"/>
        <v>-</v>
      </c>
      <c r="R285" s="92" t="str">
        <f t="shared" si="21"/>
        <v>-</v>
      </c>
      <c r="S285" s="93" t="str">
        <f t="shared" si="22"/>
        <v>-</v>
      </c>
      <c r="T285" s="10"/>
      <c r="U285" s="10"/>
      <c r="V285" s="10"/>
      <c r="W285" s="10"/>
      <c r="X285" s="10"/>
      <c r="Y285" s="10"/>
      <c r="Z285" s="10"/>
    </row>
    <row r="286" spans="1:26" ht="12.75" customHeight="1" x14ac:dyDescent="0.2">
      <c r="A286" s="82">
        <f t="shared" si="12"/>
        <v>0</v>
      </c>
      <c r="B286" s="83"/>
      <c r="C286" s="84"/>
      <c r="D286" s="29" t="e">
        <f t="shared" si="13"/>
        <v>#NAME?</v>
      </c>
      <c r="E286" s="62"/>
      <c r="F286" s="30" t="e">
        <f t="shared" si="14"/>
        <v>#NAME?</v>
      </c>
      <c r="G286" s="34" t="e">
        <f t="shared" si="15"/>
        <v>#NAME?</v>
      </c>
      <c r="H286" s="30" t="e">
        <f t="shared" si="16"/>
        <v>#NAME?</v>
      </c>
      <c r="I286" s="85"/>
      <c r="J286" s="86"/>
      <c r="K286" s="31"/>
      <c r="L286" s="63"/>
      <c r="M286" s="33"/>
      <c r="N286" s="33" t="e">
        <f t="shared" si="17"/>
        <v>#NAME?</v>
      </c>
      <c r="O286" s="64" t="e">
        <f t="shared" si="18"/>
        <v>#NAME?</v>
      </c>
      <c r="P286" s="94" t="e">
        <f t="shared" si="19"/>
        <v>#NAME?</v>
      </c>
      <c r="Q286" s="91" t="str">
        <f t="shared" si="20"/>
        <v>-</v>
      </c>
      <c r="R286" s="92" t="str">
        <f t="shared" si="21"/>
        <v>-</v>
      </c>
      <c r="S286" s="93" t="str">
        <f t="shared" si="22"/>
        <v>-</v>
      </c>
      <c r="T286" s="10"/>
      <c r="U286" s="10"/>
      <c r="V286" s="10"/>
      <c r="W286" s="10"/>
      <c r="X286" s="10"/>
      <c r="Y286" s="10"/>
      <c r="Z286" s="10"/>
    </row>
    <row r="287" spans="1:26" ht="12.75" customHeight="1" x14ac:dyDescent="0.2">
      <c r="A287" s="82">
        <f t="shared" si="12"/>
        <v>0</v>
      </c>
      <c r="B287" s="83"/>
      <c r="C287" s="84"/>
      <c r="D287" s="29" t="e">
        <f t="shared" si="13"/>
        <v>#NAME?</v>
      </c>
      <c r="E287" s="62"/>
      <c r="F287" s="30" t="e">
        <f t="shared" si="14"/>
        <v>#NAME?</v>
      </c>
      <c r="G287" s="34" t="e">
        <f t="shared" si="15"/>
        <v>#NAME?</v>
      </c>
      <c r="H287" s="30" t="e">
        <f t="shared" si="16"/>
        <v>#NAME?</v>
      </c>
      <c r="I287" s="85"/>
      <c r="J287" s="86"/>
      <c r="K287" s="31"/>
      <c r="L287" s="63"/>
      <c r="M287" s="33"/>
      <c r="N287" s="33" t="e">
        <f t="shared" si="17"/>
        <v>#NAME?</v>
      </c>
      <c r="O287" s="64" t="e">
        <f t="shared" si="18"/>
        <v>#NAME?</v>
      </c>
      <c r="P287" s="94" t="e">
        <f t="shared" si="19"/>
        <v>#NAME?</v>
      </c>
      <c r="Q287" s="91" t="str">
        <f t="shared" si="20"/>
        <v>-</v>
      </c>
      <c r="R287" s="92" t="str">
        <f t="shared" si="21"/>
        <v>-</v>
      </c>
      <c r="S287" s="93" t="str">
        <f t="shared" si="22"/>
        <v>-</v>
      </c>
      <c r="T287" s="10"/>
      <c r="U287" s="10"/>
      <c r="V287" s="10"/>
      <c r="W287" s="10"/>
      <c r="X287" s="10"/>
      <c r="Y287" s="10"/>
      <c r="Z287" s="10"/>
    </row>
    <row r="288" spans="1:26" ht="12.75" customHeight="1" x14ac:dyDescent="0.2">
      <c r="A288" s="82">
        <f t="shared" si="12"/>
        <v>0</v>
      </c>
      <c r="B288" s="83"/>
      <c r="C288" s="84"/>
      <c r="D288" s="29" t="e">
        <f t="shared" si="13"/>
        <v>#NAME?</v>
      </c>
      <c r="E288" s="62"/>
      <c r="F288" s="30" t="e">
        <f t="shared" si="14"/>
        <v>#NAME?</v>
      </c>
      <c r="G288" s="34" t="e">
        <f t="shared" si="15"/>
        <v>#NAME?</v>
      </c>
      <c r="H288" s="30" t="e">
        <f t="shared" si="16"/>
        <v>#NAME?</v>
      </c>
      <c r="I288" s="85"/>
      <c r="J288" s="86"/>
      <c r="K288" s="31"/>
      <c r="L288" s="63"/>
      <c r="M288" s="33"/>
      <c r="N288" s="33" t="e">
        <f t="shared" si="17"/>
        <v>#NAME?</v>
      </c>
      <c r="O288" s="64" t="e">
        <f t="shared" si="18"/>
        <v>#NAME?</v>
      </c>
      <c r="P288" s="94" t="e">
        <f t="shared" si="19"/>
        <v>#NAME?</v>
      </c>
      <c r="Q288" s="91" t="str">
        <f t="shared" si="20"/>
        <v>-</v>
      </c>
      <c r="R288" s="92" t="str">
        <f t="shared" si="21"/>
        <v>-</v>
      </c>
      <c r="S288" s="93" t="str">
        <f t="shared" si="22"/>
        <v>-</v>
      </c>
      <c r="T288" s="10"/>
      <c r="U288" s="10"/>
      <c r="V288" s="10"/>
      <c r="W288" s="10"/>
      <c r="X288" s="10"/>
      <c r="Y288" s="10"/>
      <c r="Z288" s="10"/>
    </row>
    <row r="289" spans="1:26" ht="12.75" customHeight="1" x14ac:dyDescent="0.2">
      <c r="A289" s="82">
        <f t="shared" si="12"/>
        <v>0</v>
      </c>
      <c r="B289" s="83"/>
      <c r="C289" s="84"/>
      <c r="D289" s="29" t="e">
        <f t="shared" si="13"/>
        <v>#NAME?</v>
      </c>
      <c r="E289" s="62"/>
      <c r="F289" s="30" t="e">
        <f t="shared" si="14"/>
        <v>#NAME?</v>
      </c>
      <c r="G289" s="34" t="e">
        <f t="shared" si="15"/>
        <v>#NAME?</v>
      </c>
      <c r="H289" s="30" t="e">
        <f t="shared" si="16"/>
        <v>#NAME?</v>
      </c>
      <c r="I289" s="85"/>
      <c r="J289" s="86"/>
      <c r="K289" s="31"/>
      <c r="L289" s="63"/>
      <c r="M289" s="33"/>
      <c r="N289" s="33" t="e">
        <f t="shared" si="17"/>
        <v>#NAME?</v>
      </c>
      <c r="O289" s="64" t="e">
        <f t="shared" si="18"/>
        <v>#NAME?</v>
      </c>
      <c r="P289" s="94" t="e">
        <f t="shared" si="19"/>
        <v>#NAME?</v>
      </c>
      <c r="Q289" s="91" t="str">
        <f t="shared" si="20"/>
        <v>-</v>
      </c>
      <c r="R289" s="92" t="str">
        <f t="shared" si="21"/>
        <v>-</v>
      </c>
      <c r="S289" s="93" t="str">
        <f t="shared" si="22"/>
        <v>-</v>
      </c>
      <c r="T289" s="10"/>
      <c r="U289" s="10"/>
      <c r="V289" s="10"/>
      <c r="W289" s="10"/>
      <c r="X289" s="10"/>
      <c r="Y289" s="10"/>
      <c r="Z289" s="10"/>
    </row>
    <row r="290" spans="1:26" ht="12.75" customHeight="1" x14ac:dyDescent="0.2">
      <c r="A290" s="82">
        <f t="shared" si="12"/>
        <v>0</v>
      </c>
      <c r="B290" s="83"/>
      <c r="C290" s="84"/>
      <c r="D290" s="29" t="e">
        <f t="shared" si="13"/>
        <v>#NAME?</v>
      </c>
      <c r="E290" s="62"/>
      <c r="F290" s="30" t="e">
        <f t="shared" si="14"/>
        <v>#NAME?</v>
      </c>
      <c r="G290" s="34" t="e">
        <f t="shared" si="15"/>
        <v>#NAME?</v>
      </c>
      <c r="H290" s="30" t="e">
        <f t="shared" si="16"/>
        <v>#NAME?</v>
      </c>
      <c r="I290" s="85"/>
      <c r="J290" s="86"/>
      <c r="K290" s="31"/>
      <c r="L290" s="63"/>
      <c r="M290" s="33"/>
      <c r="N290" s="33" t="e">
        <f t="shared" si="17"/>
        <v>#NAME?</v>
      </c>
      <c r="O290" s="64" t="e">
        <f t="shared" si="18"/>
        <v>#NAME?</v>
      </c>
      <c r="P290" s="94" t="e">
        <f t="shared" si="19"/>
        <v>#NAME?</v>
      </c>
      <c r="Q290" s="91" t="str">
        <f t="shared" si="20"/>
        <v>-</v>
      </c>
      <c r="R290" s="92" t="str">
        <f t="shared" si="21"/>
        <v>-</v>
      </c>
      <c r="S290" s="93" t="str">
        <f t="shared" si="22"/>
        <v>-</v>
      </c>
      <c r="T290" s="10"/>
      <c r="U290" s="10"/>
      <c r="V290" s="10"/>
      <c r="W290" s="10"/>
      <c r="X290" s="10"/>
      <c r="Y290" s="10"/>
      <c r="Z290" s="10"/>
    </row>
    <row r="291" spans="1:26" ht="12.75" customHeight="1" x14ac:dyDescent="0.2">
      <c r="A291" s="82">
        <f t="shared" si="12"/>
        <v>0</v>
      </c>
      <c r="B291" s="83"/>
      <c r="C291" s="84"/>
      <c r="D291" s="29" t="e">
        <f t="shared" si="13"/>
        <v>#NAME?</v>
      </c>
      <c r="E291" s="62"/>
      <c r="F291" s="30" t="e">
        <f t="shared" si="14"/>
        <v>#NAME?</v>
      </c>
      <c r="G291" s="34" t="e">
        <f t="shared" si="15"/>
        <v>#NAME?</v>
      </c>
      <c r="H291" s="30" t="e">
        <f t="shared" si="16"/>
        <v>#NAME?</v>
      </c>
      <c r="I291" s="85"/>
      <c r="J291" s="86"/>
      <c r="K291" s="31"/>
      <c r="L291" s="63"/>
      <c r="M291" s="33"/>
      <c r="N291" s="33" t="e">
        <f t="shared" si="17"/>
        <v>#NAME?</v>
      </c>
      <c r="O291" s="64" t="e">
        <f t="shared" si="18"/>
        <v>#NAME?</v>
      </c>
      <c r="P291" s="94" t="e">
        <f t="shared" si="19"/>
        <v>#NAME?</v>
      </c>
      <c r="Q291" s="91" t="str">
        <f t="shared" si="20"/>
        <v>-</v>
      </c>
      <c r="R291" s="92" t="str">
        <f t="shared" si="21"/>
        <v>-</v>
      </c>
      <c r="S291" s="93" t="str">
        <f t="shared" si="22"/>
        <v>-</v>
      </c>
      <c r="T291" s="10"/>
      <c r="U291" s="10"/>
      <c r="V291" s="10"/>
      <c r="W291" s="10"/>
      <c r="X291" s="10"/>
      <c r="Y291" s="10"/>
      <c r="Z291" s="10"/>
    </row>
    <row r="292" spans="1:26" ht="12.75" customHeight="1" x14ac:dyDescent="0.2">
      <c r="A292" s="82">
        <f t="shared" si="12"/>
        <v>0</v>
      </c>
      <c r="B292" s="83"/>
      <c r="C292" s="84"/>
      <c r="D292" s="29" t="e">
        <f t="shared" si="13"/>
        <v>#NAME?</v>
      </c>
      <c r="E292" s="62"/>
      <c r="F292" s="30" t="e">
        <f t="shared" si="14"/>
        <v>#NAME?</v>
      </c>
      <c r="G292" s="34" t="e">
        <f t="shared" si="15"/>
        <v>#NAME?</v>
      </c>
      <c r="H292" s="30" t="e">
        <f t="shared" si="16"/>
        <v>#NAME?</v>
      </c>
      <c r="I292" s="85"/>
      <c r="J292" s="86"/>
      <c r="K292" s="31"/>
      <c r="L292" s="63"/>
      <c r="M292" s="33"/>
      <c r="N292" s="33" t="e">
        <f t="shared" si="17"/>
        <v>#NAME?</v>
      </c>
      <c r="O292" s="64" t="e">
        <f t="shared" si="18"/>
        <v>#NAME?</v>
      </c>
      <c r="P292" s="94" t="e">
        <f t="shared" si="19"/>
        <v>#NAME?</v>
      </c>
      <c r="Q292" s="91" t="str">
        <f t="shared" si="20"/>
        <v>-</v>
      </c>
      <c r="R292" s="92" t="str">
        <f t="shared" si="21"/>
        <v>-</v>
      </c>
      <c r="S292" s="93" t="str">
        <f t="shared" si="22"/>
        <v>-</v>
      </c>
      <c r="T292" s="10"/>
      <c r="U292" s="10"/>
      <c r="V292" s="10"/>
      <c r="W292" s="10"/>
      <c r="X292" s="10"/>
      <c r="Y292" s="10"/>
      <c r="Z292" s="10"/>
    </row>
    <row r="293" spans="1:26" ht="12.75" customHeight="1" x14ac:dyDescent="0.2">
      <c r="A293" s="82">
        <f t="shared" si="12"/>
        <v>0</v>
      </c>
      <c r="B293" s="83"/>
      <c r="C293" s="84"/>
      <c r="D293" s="29" t="e">
        <f t="shared" si="13"/>
        <v>#NAME?</v>
      </c>
      <c r="E293" s="62"/>
      <c r="F293" s="30" t="e">
        <f t="shared" si="14"/>
        <v>#NAME?</v>
      </c>
      <c r="G293" s="34" t="e">
        <f t="shared" si="15"/>
        <v>#NAME?</v>
      </c>
      <c r="H293" s="30" t="e">
        <f t="shared" si="16"/>
        <v>#NAME?</v>
      </c>
      <c r="I293" s="85"/>
      <c r="J293" s="86"/>
      <c r="K293" s="31"/>
      <c r="L293" s="63"/>
      <c r="M293" s="33"/>
      <c r="N293" s="33" t="e">
        <f t="shared" si="17"/>
        <v>#NAME?</v>
      </c>
      <c r="O293" s="64" t="e">
        <f t="shared" si="18"/>
        <v>#NAME?</v>
      </c>
      <c r="P293" s="94" t="e">
        <f t="shared" si="19"/>
        <v>#NAME?</v>
      </c>
      <c r="Q293" s="91" t="str">
        <f t="shared" si="20"/>
        <v>-</v>
      </c>
      <c r="R293" s="92" t="str">
        <f t="shared" si="21"/>
        <v>-</v>
      </c>
      <c r="S293" s="93" t="str">
        <f t="shared" si="22"/>
        <v>-</v>
      </c>
      <c r="T293" s="10"/>
      <c r="U293" s="10"/>
      <c r="V293" s="10"/>
      <c r="W293" s="10"/>
      <c r="X293" s="10"/>
      <c r="Y293" s="10"/>
      <c r="Z293" s="10"/>
    </row>
    <row r="294" spans="1:26" ht="12.75" customHeight="1" x14ac:dyDescent="0.2">
      <c r="A294" s="82">
        <f t="shared" si="12"/>
        <v>0</v>
      </c>
      <c r="B294" s="83"/>
      <c r="C294" s="84"/>
      <c r="D294" s="29" t="e">
        <f t="shared" si="13"/>
        <v>#NAME?</v>
      </c>
      <c r="E294" s="62"/>
      <c r="F294" s="30" t="e">
        <f t="shared" si="14"/>
        <v>#NAME?</v>
      </c>
      <c r="G294" s="34" t="e">
        <f t="shared" si="15"/>
        <v>#NAME?</v>
      </c>
      <c r="H294" s="30" t="e">
        <f t="shared" si="16"/>
        <v>#NAME?</v>
      </c>
      <c r="I294" s="85"/>
      <c r="J294" s="86"/>
      <c r="K294" s="31"/>
      <c r="L294" s="63"/>
      <c r="M294" s="33"/>
      <c r="N294" s="33" t="e">
        <f t="shared" si="17"/>
        <v>#NAME?</v>
      </c>
      <c r="O294" s="64" t="e">
        <f t="shared" si="18"/>
        <v>#NAME?</v>
      </c>
      <c r="P294" s="94" t="e">
        <f t="shared" si="19"/>
        <v>#NAME?</v>
      </c>
      <c r="Q294" s="91" t="str">
        <f t="shared" si="20"/>
        <v>-</v>
      </c>
      <c r="R294" s="92" t="str">
        <f t="shared" si="21"/>
        <v>-</v>
      </c>
      <c r="S294" s="93" t="str">
        <f t="shared" si="22"/>
        <v>-</v>
      </c>
      <c r="T294" s="10"/>
      <c r="U294" s="10"/>
      <c r="V294" s="10"/>
      <c r="W294" s="10"/>
      <c r="X294" s="10"/>
      <c r="Y294" s="10"/>
      <c r="Z294" s="10"/>
    </row>
    <row r="295" spans="1:26" ht="12.75" customHeight="1" x14ac:dyDescent="0.2">
      <c r="A295" s="82">
        <f t="shared" si="12"/>
        <v>0</v>
      </c>
      <c r="B295" s="83"/>
      <c r="C295" s="84"/>
      <c r="D295" s="29" t="e">
        <f t="shared" si="13"/>
        <v>#NAME?</v>
      </c>
      <c r="E295" s="62"/>
      <c r="F295" s="30" t="e">
        <f t="shared" si="14"/>
        <v>#NAME?</v>
      </c>
      <c r="G295" s="34" t="e">
        <f t="shared" si="15"/>
        <v>#NAME?</v>
      </c>
      <c r="H295" s="30" t="e">
        <f t="shared" si="16"/>
        <v>#NAME?</v>
      </c>
      <c r="I295" s="85"/>
      <c r="J295" s="86"/>
      <c r="K295" s="31"/>
      <c r="L295" s="63"/>
      <c r="M295" s="33"/>
      <c r="N295" s="33" t="e">
        <f t="shared" si="17"/>
        <v>#NAME?</v>
      </c>
      <c r="O295" s="64" t="e">
        <f t="shared" si="18"/>
        <v>#NAME?</v>
      </c>
      <c r="P295" s="94" t="e">
        <f t="shared" si="19"/>
        <v>#NAME?</v>
      </c>
      <c r="Q295" s="91" t="str">
        <f t="shared" si="20"/>
        <v>-</v>
      </c>
      <c r="R295" s="92" t="str">
        <f t="shared" si="21"/>
        <v>-</v>
      </c>
      <c r="S295" s="93" t="str">
        <f t="shared" si="22"/>
        <v>-</v>
      </c>
      <c r="T295" s="10"/>
      <c r="U295" s="10"/>
      <c r="V295" s="10"/>
      <c r="W295" s="10"/>
      <c r="X295" s="10"/>
      <c r="Y295" s="10"/>
      <c r="Z295" s="10"/>
    </row>
    <row r="296" spans="1:26" ht="12.75" customHeight="1" x14ac:dyDescent="0.2">
      <c r="A296" s="82">
        <f t="shared" si="12"/>
        <v>0</v>
      </c>
      <c r="B296" s="83"/>
      <c r="C296" s="84"/>
      <c r="D296" s="29" t="e">
        <f t="shared" si="13"/>
        <v>#NAME?</v>
      </c>
      <c r="E296" s="62"/>
      <c r="F296" s="30" t="e">
        <f t="shared" si="14"/>
        <v>#NAME?</v>
      </c>
      <c r="G296" s="34" t="e">
        <f t="shared" si="15"/>
        <v>#NAME?</v>
      </c>
      <c r="H296" s="30" t="e">
        <f t="shared" si="16"/>
        <v>#NAME?</v>
      </c>
      <c r="I296" s="85"/>
      <c r="J296" s="86"/>
      <c r="K296" s="31"/>
      <c r="L296" s="63"/>
      <c r="M296" s="33"/>
      <c r="N296" s="33" t="e">
        <f t="shared" si="17"/>
        <v>#NAME?</v>
      </c>
      <c r="O296" s="64" t="e">
        <f t="shared" si="18"/>
        <v>#NAME?</v>
      </c>
      <c r="P296" s="94" t="e">
        <f t="shared" si="19"/>
        <v>#NAME?</v>
      </c>
      <c r="Q296" s="91" t="str">
        <f t="shared" si="20"/>
        <v>-</v>
      </c>
      <c r="R296" s="92" t="str">
        <f t="shared" si="21"/>
        <v>-</v>
      </c>
      <c r="S296" s="93" t="str">
        <f t="shared" si="22"/>
        <v>-</v>
      </c>
      <c r="T296" s="10"/>
      <c r="U296" s="10"/>
      <c r="V296" s="10"/>
      <c r="W296" s="10"/>
      <c r="X296" s="10"/>
      <c r="Y296" s="10"/>
      <c r="Z296" s="10"/>
    </row>
    <row r="297" spans="1:26" ht="12.75" customHeight="1" x14ac:dyDescent="0.2">
      <c r="A297" s="82">
        <f t="shared" si="12"/>
        <v>0</v>
      </c>
      <c r="B297" s="83"/>
      <c r="C297" s="84"/>
      <c r="D297" s="29" t="e">
        <f t="shared" si="13"/>
        <v>#NAME?</v>
      </c>
      <c r="E297" s="62"/>
      <c r="F297" s="30" t="e">
        <f t="shared" si="14"/>
        <v>#NAME?</v>
      </c>
      <c r="G297" s="34" t="e">
        <f t="shared" si="15"/>
        <v>#NAME?</v>
      </c>
      <c r="H297" s="30" t="e">
        <f t="shared" si="16"/>
        <v>#NAME?</v>
      </c>
      <c r="I297" s="85"/>
      <c r="J297" s="86"/>
      <c r="K297" s="31"/>
      <c r="L297" s="63"/>
      <c r="M297" s="33"/>
      <c r="N297" s="33" t="e">
        <f t="shared" si="17"/>
        <v>#NAME?</v>
      </c>
      <c r="O297" s="64" t="e">
        <f t="shared" si="18"/>
        <v>#NAME?</v>
      </c>
      <c r="P297" s="94" t="e">
        <f t="shared" si="19"/>
        <v>#NAME?</v>
      </c>
      <c r="Q297" s="91" t="str">
        <f t="shared" si="20"/>
        <v>-</v>
      </c>
      <c r="R297" s="92" t="str">
        <f t="shared" si="21"/>
        <v>-</v>
      </c>
      <c r="S297" s="93" t="str">
        <f t="shared" si="22"/>
        <v>-</v>
      </c>
      <c r="T297" s="10"/>
      <c r="U297" s="10"/>
      <c r="V297" s="10"/>
      <c r="W297" s="10"/>
      <c r="X297" s="10"/>
      <c r="Y297" s="10"/>
      <c r="Z297" s="10"/>
    </row>
    <row r="298" spans="1:26" ht="12.75" customHeight="1" x14ac:dyDescent="0.2">
      <c r="A298" s="82">
        <f t="shared" si="12"/>
        <v>0</v>
      </c>
      <c r="B298" s="83"/>
      <c r="C298" s="84"/>
      <c r="D298" s="29" t="e">
        <f t="shared" si="13"/>
        <v>#NAME?</v>
      </c>
      <c r="E298" s="62"/>
      <c r="F298" s="30" t="e">
        <f t="shared" si="14"/>
        <v>#NAME?</v>
      </c>
      <c r="G298" s="34" t="e">
        <f t="shared" si="15"/>
        <v>#NAME?</v>
      </c>
      <c r="H298" s="30" t="e">
        <f t="shared" si="16"/>
        <v>#NAME?</v>
      </c>
      <c r="I298" s="85"/>
      <c r="J298" s="86"/>
      <c r="K298" s="31"/>
      <c r="L298" s="63"/>
      <c r="M298" s="33"/>
      <c r="N298" s="33" t="e">
        <f t="shared" si="17"/>
        <v>#NAME?</v>
      </c>
      <c r="O298" s="64" t="e">
        <f t="shared" si="18"/>
        <v>#NAME?</v>
      </c>
      <c r="P298" s="94" t="e">
        <f t="shared" si="19"/>
        <v>#NAME?</v>
      </c>
      <c r="Q298" s="91" t="str">
        <f t="shared" si="20"/>
        <v>-</v>
      </c>
      <c r="R298" s="92" t="str">
        <f t="shared" si="21"/>
        <v>-</v>
      </c>
      <c r="S298" s="93" t="str">
        <f t="shared" si="22"/>
        <v>-</v>
      </c>
      <c r="T298" s="10"/>
      <c r="U298" s="10"/>
      <c r="V298" s="10"/>
      <c r="W298" s="10"/>
      <c r="X298" s="10"/>
      <c r="Y298" s="10"/>
      <c r="Z298" s="10"/>
    </row>
    <row r="299" spans="1:26" ht="12.75" customHeight="1" x14ac:dyDescent="0.2">
      <c r="A299" s="82">
        <f t="shared" si="12"/>
        <v>0</v>
      </c>
      <c r="B299" s="83"/>
      <c r="C299" s="84"/>
      <c r="D299" s="29" t="e">
        <f t="shared" si="13"/>
        <v>#NAME?</v>
      </c>
      <c r="E299" s="62"/>
      <c r="F299" s="30" t="e">
        <f t="shared" si="14"/>
        <v>#NAME?</v>
      </c>
      <c r="G299" s="34" t="e">
        <f t="shared" si="15"/>
        <v>#NAME?</v>
      </c>
      <c r="H299" s="30" t="e">
        <f t="shared" si="16"/>
        <v>#NAME?</v>
      </c>
      <c r="I299" s="85"/>
      <c r="J299" s="86"/>
      <c r="K299" s="31"/>
      <c r="L299" s="63"/>
      <c r="M299" s="33"/>
      <c r="N299" s="33" t="e">
        <f t="shared" si="17"/>
        <v>#NAME?</v>
      </c>
      <c r="O299" s="64" t="e">
        <f t="shared" si="18"/>
        <v>#NAME?</v>
      </c>
      <c r="P299" s="94" t="e">
        <f t="shared" si="19"/>
        <v>#NAME?</v>
      </c>
      <c r="Q299" s="91" t="str">
        <f t="shared" si="20"/>
        <v>-</v>
      </c>
      <c r="R299" s="92" t="str">
        <f t="shared" si="21"/>
        <v>-</v>
      </c>
      <c r="S299" s="93" t="str">
        <f t="shared" si="22"/>
        <v>-</v>
      </c>
      <c r="T299" s="10"/>
      <c r="U299" s="10"/>
      <c r="V299" s="10"/>
      <c r="W299" s="10"/>
      <c r="X299" s="10"/>
      <c r="Y299" s="10"/>
      <c r="Z299" s="10"/>
    </row>
    <row r="300" spans="1:26" ht="12.75" customHeight="1" x14ac:dyDescent="0.2">
      <c r="A300" s="82">
        <f t="shared" si="12"/>
        <v>0</v>
      </c>
      <c r="B300" s="83"/>
      <c r="C300" s="84"/>
      <c r="D300" s="29" t="e">
        <f t="shared" si="13"/>
        <v>#NAME?</v>
      </c>
      <c r="E300" s="62"/>
      <c r="F300" s="30" t="e">
        <f t="shared" si="14"/>
        <v>#NAME?</v>
      </c>
      <c r="G300" s="34" t="e">
        <f t="shared" si="15"/>
        <v>#NAME?</v>
      </c>
      <c r="H300" s="30" t="e">
        <f t="shared" si="16"/>
        <v>#NAME?</v>
      </c>
      <c r="I300" s="85"/>
      <c r="J300" s="86"/>
      <c r="K300" s="31"/>
      <c r="L300" s="63"/>
      <c r="M300" s="33"/>
      <c r="N300" s="33" t="e">
        <f t="shared" si="17"/>
        <v>#NAME?</v>
      </c>
      <c r="O300" s="64" t="e">
        <f t="shared" si="18"/>
        <v>#NAME?</v>
      </c>
      <c r="P300" s="94" t="e">
        <f t="shared" si="19"/>
        <v>#NAME?</v>
      </c>
      <c r="Q300" s="91" t="str">
        <f t="shared" si="20"/>
        <v>-</v>
      </c>
      <c r="R300" s="92" t="str">
        <f t="shared" si="21"/>
        <v>-</v>
      </c>
      <c r="S300" s="93" t="str">
        <f t="shared" si="22"/>
        <v>-</v>
      </c>
      <c r="T300" s="10"/>
      <c r="U300" s="10"/>
      <c r="V300" s="10"/>
      <c r="W300" s="10"/>
      <c r="X300" s="10"/>
      <c r="Y300" s="10"/>
      <c r="Z300" s="10"/>
    </row>
    <row r="301" spans="1:26" ht="12.75" customHeight="1" x14ac:dyDescent="0.2">
      <c r="A301" s="82">
        <f t="shared" si="12"/>
        <v>0</v>
      </c>
      <c r="B301" s="83"/>
      <c r="C301" s="84"/>
      <c r="D301" s="29" t="e">
        <f t="shared" si="13"/>
        <v>#NAME?</v>
      </c>
      <c r="E301" s="62"/>
      <c r="F301" s="30" t="e">
        <f t="shared" si="14"/>
        <v>#NAME?</v>
      </c>
      <c r="G301" s="34" t="e">
        <f t="shared" si="15"/>
        <v>#NAME?</v>
      </c>
      <c r="H301" s="30" t="e">
        <f t="shared" si="16"/>
        <v>#NAME?</v>
      </c>
      <c r="I301" s="85"/>
      <c r="J301" s="86"/>
      <c r="K301" s="31"/>
      <c r="L301" s="63"/>
      <c r="M301" s="33"/>
      <c r="N301" s="33" t="e">
        <f t="shared" si="17"/>
        <v>#NAME?</v>
      </c>
      <c r="O301" s="64" t="e">
        <f t="shared" si="18"/>
        <v>#NAME?</v>
      </c>
      <c r="P301" s="94" t="e">
        <f t="shared" si="19"/>
        <v>#NAME?</v>
      </c>
      <c r="Q301" s="91" t="str">
        <f t="shared" si="20"/>
        <v>-</v>
      </c>
      <c r="R301" s="92" t="str">
        <f t="shared" si="21"/>
        <v>-</v>
      </c>
      <c r="S301" s="93" t="str">
        <f t="shared" si="22"/>
        <v>-</v>
      </c>
      <c r="T301" s="10"/>
      <c r="U301" s="10"/>
      <c r="V301" s="10"/>
      <c r="W301" s="10"/>
      <c r="X301" s="10"/>
      <c r="Y301" s="10"/>
      <c r="Z301" s="10"/>
    </row>
    <row r="302" spans="1:26" ht="12.75" customHeight="1" x14ac:dyDescent="0.2">
      <c r="A302" s="82">
        <f t="shared" si="12"/>
        <v>0</v>
      </c>
      <c r="B302" s="83"/>
      <c r="C302" s="84"/>
      <c r="D302" s="29" t="e">
        <f t="shared" si="13"/>
        <v>#NAME?</v>
      </c>
      <c r="E302" s="62"/>
      <c r="F302" s="30" t="e">
        <f t="shared" si="14"/>
        <v>#NAME?</v>
      </c>
      <c r="G302" s="34" t="e">
        <f t="shared" si="15"/>
        <v>#NAME?</v>
      </c>
      <c r="H302" s="30" t="e">
        <f t="shared" si="16"/>
        <v>#NAME?</v>
      </c>
      <c r="I302" s="85"/>
      <c r="J302" s="86"/>
      <c r="K302" s="31"/>
      <c r="L302" s="63"/>
      <c r="M302" s="33"/>
      <c r="N302" s="33" t="e">
        <f t="shared" si="17"/>
        <v>#NAME?</v>
      </c>
      <c r="O302" s="64" t="e">
        <f t="shared" si="18"/>
        <v>#NAME?</v>
      </c>
      <c r="P302" s="94" t="e">
        <f t="shared" si="19"/>
        <v>#NAME?</v>
      </c>
      <c r="Q302" s="91" t="str">
        <f t="shared" si="20"/>
        <v>-</v>
      </c>
      <c r="R302" s="92" t="str">
        <f t="shared" si="21"/>
        <v>-</v>
      </c>
      <c r="S302" s="93" t="str">
        <f t="shared" si="22"/>
        <v>-</v>
      </c>
      <c r="T302" s="10"/>
      <c r="U302" s="10"/>
      <c r="V302" s="10"/>
      <c r="W302" s="10"/>
      <c r="X302" s="10"/>
      <c r="Y302" s="10"/>
      <c r="Z302" s="10"/>
    </row>
    <row r="303" spans="1:26" ht="12.75" customHeight="1" x14ac:dyDescent="0.2">
      <c r="A303" s="82">
        <f t="shared" si="12"/>
        <v>0</v>
      </c>
      <c r="B303" s="83"/>
      <c r="C303" s="84"/>
      <c r="D303" s="29" t="e">
        <f t="shared" si="13"/>
        <v>#NAME?</v>
      </c>
      <c r="E303" s="62"/>
      <c r="F303" s="30" t="e">
        <f t="shared" si="14"/>
        <v>#NAME?</v>
      </c>
      <c r="G303" s="34" t="e">
        <f t="shared" si="15"/>
        <v>#NAME?</v>
      </c>
      <c r="H303" s="30" t="e">
        <f t="shared" si="16"/>
        <v>#NAME?</v>
      </c>
      <c r="I303" s="85"/>
      <c r="J303" s="86"/>
      <c r="K303" s="31"/>
      <c r="L303" s="63"/>
      <c r="M303" s="33"/>
      <c r="N303" s="33" t="e">
        <f t="shared" si="17"/>
        <v>#NAME?</v>
      </c>
      <c r="O303" s="64" t="e">
        <f t="shared" si="18"/>
        <v>#NAME?</v>
      </c>
      <c r="P303" s="94" t="e">
        <f t="shared" si="19"/>
        <v>#NAME?</v>
      </c>
      <c r="Q303" s="91" t="str">
        <f t="shared" si="20"/>
        <v>-</v>
      </c>
      <c r="R303" s="92" t="str">
        <f t="shared" si="21"/>
        <v>-</v>
      </c>
      <c r="S303" s="93" t="str">
        <f t="shared" si="22"/>
        <v>-</v>
      </c>
      <c r="T303" s="10"/>
      <c r="U303" s="10"/>
      <c r="V303" s="10"/>
      <c r="W303" s="10"/>
      <c r="X303" s="10"/>
      <c r="Y303" s="10"/>
      <c r="Z303" s="10"/>
    </row>
    <row r="304" spans="1:26" ht="12.75" customHeight="1" x14ac:dyDescent="0.2">
      <c r="A304" s="82">
        <f t="shared" si="12"/>
        <v>0</v>
      </c>
      <c r="B304" s="83"/>
      <c r="C304" s="84"/>
      <c r="D304" s="29" t="e">
        <f t="shared" si="13"/>
        <v>#NAME?</v>
      </c>
      <c r="E304" s="62"/>
      <c r="F304" s="30" t="e">
        <f t="shared" si="14"/>
        <v>#NAME?</v>
      </c>
      <c r="G304" s="34" t="e">
        <f t="shared" si="15"/>
        <v>#NAME?</v>
      </c>
      <c r="H304" s="30" t="e">
        <f t="shared" si="16"/>
        <v>#NAME?</v>
      </c>
      <c r="I304" s="85"/>
      <c r="J304" s="86"/>
      <c r="K304" s="31"/>
      <c r="L304" s="63"/>
      <c r="M304" s="33"/>
      <c r="N304" s="33" t="e">
        <f t="shared" si="17"/>
        <v>#NAME?</v>
      </c>
      <c r="O304" s="64" t="e">
        <f t="shared" si="18"/>
        <v>#NAME?</v>
      </c>
      <c r="P304" s="94" t="e">
        <f t="shared" si="19"/>
        <v>#NAME?</v>
      </c>
      <c r="Q304" s="91" t="str">
        <f t="shared" si="20"/>
        <v>-</v>
      </c>
      <c r="R304" s="92" t="str">
        <f t="shared" si="21"/>
        <v>-</v>
      </c>
      <c r="S304" s="93" t="str">
        <f t="shared" si="22"/>
        <v>-</v>
      </c>
      <c r="T304" s="10"/>
      <c r="U304" s="10"/>
      <c r="V304" s="10"/>
      <c r="W304" s="10"/>
      <c r="X304" s="10"/>
      <c r="Y304" s="10"/>
      <c r="Z304" s="10"/>
    </row>
    <row r="305" spans="1:26" ht="12.75" customHeight="1" x14ac:dyDescent="0.2">
      <c r="A305" s="82">
        <f t="shared" si="12"/>
        <v>0</v>
      </c>
      <c r="B305" s="83"/>
      <c r="C305" s="84"/>
      <c r="D305" s="29" t="e">
        <f t="shared" si="13"/>
        <v>#NAME?</v>
      </c>
      <c r="E305" s="62"/>
      <c r="F305" s="30" t="e">
        <f t="shared" si="14"/>
        <v>#NAME?</v>
      </c>
      <c r="G305" s="34" t="e">
        <f t="shared" si="15"/>
        <v>#NAME?</v>
      </c>
      <c r="H305" s="30" t="e">
        <f t="shared" si="16"/>
        <v>#NAME?</v>
      </c>
      <c r="I305" s="85"/>
      <c r="J305" s="86"/>
      <c r="K305" s="31"/>
      <c r="L305" s="63"/>
      <c r="M305" s="33"/>
      <c r="N305" s="33" t="e">
        <f t="shared" si="17"/>
        <v>#NAME?</v>
      </c>
      <c r="O305" s="64" t="e">
        <f t="shared" si="18"/>
        <v>#NAME?</v>
      </c>
      <c r="P305" s="94" t="e">
        <f t="shared" si="19"/>
        <v>#NAME?</v>
      </c>
      <c r="Q305" s="91" t="str">
        <f t="shared" si="20"/>
        <v>-</v>
      </c>
      <c r="R305" s="92" t="str">
        <f t="shared" si="21"/>
        <v>-</v>
      </c>
      <c r="S305" s="93" t="str">
        <f t="shared" si="22"/>
        <v>-</v>
      </c>
      <c r="T305" s="10"/>
      <c r="U305" s="10"/>
      <c r="V305" s="10"/>
      <c r="W305" s="10"/>
      <c r="X305" s="10"/>
      <c r="Y305" s="10"/>
      <c r="Z305" s="10"/>
    </row>
    <row r="306" spans="1:26" ht="12.75" customHeight="1" x14ac:dyDescent="0.2">
      <c r="A306" s="82">
        <f t="shared" si="12"/>
        <v>0</v>
      </c>
      <c r="B306" s="83"/>
      <c r="C306" s="84"/>
      <c r="D306" s="29" t="e">
        <f t="shared" si="13"/>
        <v>#NAME?</v>
      </c>
      <c r="E306" s="62"/>
      <c r="F306" s="30" t="e">
        <f t="shared" si="14"/>
        <v>#NAME?</v>
      </c>
      <c r="G306" s="34" t="e">
        <f t="shared" si="15"/>
        <v>#NAME?</v>
      </c>
      <c r="H306" s="30" t="e">
        <f t="shared" si="16"/>
        <v>#NAME?</v>
      </c>
      <c r="I306" s="85"/>
      <c r="J306" s="86"/>
      <c r="K306" s="31"/>
      <c r="L306" s="63"/>
      <c r="M306" s="33"/>
      <c r="N306" s="33" t="e">
        <f t="shared" si="17"/>
        <v>#NAME?</v>
      </c>
      <c r="O306" s="64" t="e">
        <f t="shared" si="18"/>
        <v>#NAME?</v>
      </c>
      <c r="P306" s="94" t="e">
        <f t="shared" si="19"/>
        <v>#NAME?</v>
      </c>
      <c r="Q306" s="91" t="str">
        <f t="shared" si="20"/>
        <v>-</v>
      </c>
      <c r="R306" s="92" t="str">
        <f t="shared" si="21"/>
        <v>-</v>
      </c>
      <c r="S306" s="93" t="str">
        <f t="shared" si="22"/>
        <v>-</v>
      </c>
      <c r="T306" s="10"/>
      <c r="U306" s="10"/>
      <c r="V306" s="10"/>
      <c r="W306" s="10"/>
      <c r="X306" s="10"/>
      <c r="Y306" s="10"/>
      <c r="Z306" s="10"/>
    </row>
    <row r="307" spans="1:26" ht="12.75" customHeight="1" x14ac:dyDescent="0.2">
      <c r="A307" s="82">
        <f t="shared" si="12"/>
        <v>0</v>
      </c>
      <c r="B307" s="83"/>
      <c r="C307" s="84"/>
      <c r="D307" s="29" t="e">
        <f t="shared" si="13"/>
        <v>#NAME?</v>
      </c>
      <c r="E307" s="62"/>
      <c r="F307" s="30" t="e">
        <f t="shared" si="14"/>
        <v>#NAME?</v>
      </c>
      <c r="G307" s="34" t="e">
        <f t="shared" si="15"/>
        <v>#NAME?</v>
      </c>
      <c r="H307" s="30" t="e">
        <f t="shared" si="16"/>
        <v>#NAME?</v>
      </c>
      <c r="I307" s="85"/>
      <c r="J307" s="86"/>
      <c r="K307" s="31"/>
      <c r="L307" s="63"/>
      <c r="M307" s="33"/>
      <c r="N307" s="33" t="e">
        <f t="shared" si="17"/>
        <v>#NAME?</v>
      </c>
      <c r="O307" s="64" t="e">
        <f t="shared" si="18"/>
        <v>#NAME?</v>
      </c>
      <c r="P307" s="94" t="e">
        <f t="shared" si="19"/>
        <v>#NAME?</v>
      </c>
      <c r="Q307" s="91" t="str">
        <f t="shared" si="20"/>
        <v>-</v>
      </c>
      <c r="R307" s="92" t="str">
        <f t="shared" si="21"/>
        <v>-</v>
      </c>
      <c r="S307" s="93" t="str">
        <f t="shared" si="22"/>
        <v>-</v>
      </c>
      <c r="T307" s="10"/>
      <c r="U307" s="10"/>
      <c r="V307" s="10"/>
      <c r="W307" s="10"/>
      <c r="X307" s="10"/>
      <c r="Y307" s="10"/>
      <c r="Z307" s="10"/>
    </row>
    <row r="308" spans="1:26" ht="12.75" customHeight="1" x14ac:dyDescent="0.2">
      <c r="A308" s="82">
        <f t="shared" si="12"/>
        <v>0</v>
      </c>
      <c r="B308" s="83"/>
      <c r="C308" s="84"/>
      <c r="D308" s="29" t="e">
        <f t="shared" si="13"/>
        <v>#NAME?</v>
      </c>
      <c r="E308" s="62"/>
      <c r="F308" s="30" t="e">
        <f t="shared" si="14"/>
        <v>#NAME?</v>
      </c>
      <c r="G308" s="34" t="e">
        <f t="shared" si="15"/>
        <v>#NAME?</v>
      </c>
      <c r="H308" s="30" t="e">
        <f t="shared" si="16"/>
        <v>#NAME?</v>
      </c>
      <c r="I308" s="85"/>
      <c r="J308" s="86"/>
      <c r="K308" s="31"/>
      <c r="L308" s="63"/>
      <c r="M308" s="33"/>
      <c r="N308" s="33" t="e">
        <f t="shared" si="17"/>
        <v>#NAME?</v>
      </c>
      <c r="O308" s="64" t="e">
        <f t="shared" si="18"/>
        <v>#NAME?</v>
      </c>
      <c r="P308" s="94" t="e">
        <f t="shared" si="19"/>
        <v>#NAME?</v>
      </c>
      <c r="Q308" s="91" t="str">
        <f t="shared" si="20"/>
        <v>-</v>
      </c>
      <c r="R308" s="92" t="str">
        <f t="shared" si="21"/>
        <v>-</v>
      </c>
      <c r="S308" s="93" t="str">
        <f t="shared" si="22"/>
        <v>-</v>
      </c>
      <c r="T308" s="10"/>
      <c r="U308" s="10"/>
      <c r="V308" s="10"/>
      <c r="W308" s="10"/>
      <c r="X308" s="10"/>
      <c r="Y308" s="10"/>
      <c r="Z308" s="10"/>
    </row>
    <row r="309" spans="1:26" ht="12.75" customHeight="1" x14ac:dyDescent="0.2">
      <c r="A309" s="82">
        <f t="shared" si="12"/>
        <v>0</v>
      </c>
      <c r="B309" s="83"/>
      <c r="C309" s="84"/>
      <c r="D309" s="29" t="e">
        <f t="shared" si="13"/>
        <v>#NAME?</v>
      </c>
      <c r="E309" s="62"/>
      <c r="F309" s="30" t="e">
        <f t="shared" si="14"/>
        <v>#NAME?</v>
      </c>
      <c r="G309" s="34" t="e">
        <f t="shared" si="15"/>
        <v>#NAME?</v>
      </c>
      <c r="H309" s="30" t="e">
        <f t="shared" si="16"/>
        <v>#NAME?</v>
      </c>
      <c r="I309" s="85"/>
      <c r="J309" s="86"/>
      <c r="K309" s="31"/>
      <c r="L309" s="63"/>
      <c r="M309" s="33"/>
      <c r="N309" s="33" t="e">
        <f t="shared" si="17"/>
        <v>#NAME?</v>
      </c>
      <c r="O309" s="64" t="e">
        <f t="shared" si="18"/>
        <v>#NAME?</v>
      </c>
      <c r="P309" s="94" t="e">
        <f t="shared" si="19"/>
        <v>#NAME?</v>
      </c>
      <c r="Q309" s="91" t="str">
        <f t="shared" si="20"/>
        <v>-</v>
      </c>
      <c r="R309" s="92" t="str">
        <f t="shared" si="21"/>
        <v>-</v>
      </c>
      <c r="S309" s="93" t="str">
        <f t="shared" si="22"/>
        <v>-</v>
      </c>
      <c r="T309" s="10"/>
      <c r="U309" s="10"/>
      <c r="V309" s="10"/>
      <c r="W309" s="10"/>
      <c r="X309" s="10"/>
      <c r="Y309" s="10"/>
      <c r="Z309" s="10"/>
    </row>
    <row r="310" spans="1:26" ht="12.75" customHeight="1" x14ac:dyDescent="0.2">
      <c r="A310" s="82">
        <f t="shared" si="12"/>
        <v>0</v>
      </c>
      <c r="B310" s="83"/>
      <c r="C310" s="84"/>
      <c r="D310" s="29" t="e">
        <f t="shared" si="13"/>
        <v>#NAME?</v>
      </c>
      <c r="E310" s="62"/>
      <c r="F310" s="30" t="e">
        <f t="shared" si="14"/>
        <v>#NAME?</v>
      </c>
      <c r="G310" s="34" t="e">
        <f t="shared" si="15"/>
        <v>#NAME?</v>
      </c>
      <c r="H310" s="30" t="e">
        <f t="shared" si="16"/>
        <v>#NAME?</v>
      </c>
      <c r="I310" s="85"/>
      <c r="J310" s="86"/>
      <c r="K310" s="31"/>
      <c r="L310" s="63"/>
      <c r="M310" s="33"/>
      <c r="N310" s="33" t="e">
        <f t="shared" si="17"/>
        <v>#NAME?</v>
      </c>
      <c r="O310" s="64" t="e">
        <f t="shared" si="18"/>
        <v>#NAME?</v>
      </c>
      <c r="P310" s="94" t="e">
        <f t="shared" si="19"/>
        <v>#NAME?</v>
      </c>
      <c r="Q310" s="91" t="str">
        <f t="shared" si="20"/>
        <v>-</v>
      </c>
      <c r="R310" s="92" t="str">
        <f t="shared" si="21"/>
        <v>-</v>
      </c>
      <c r="S310" s="93" t="str">
        <f t="shared" si="22"/>
        <v>-</v>
      </c>
      <c r="T310" s="10"/>
      <c r="U310" s="10"/>
      <c r="V310" s="10"/>
      <c r="W310" s="10"/>
      <c r="X310" s="10"/>
      <c r="Y310" s="10"/>
      <c r="Z310" s="10"/>
    </row>
    <row r="311" spans="1:26" ht="12.75" customHeight="1" x14ac:dyDescent="0.2">
      <c r="A311" s="82">
        <f t="shared" si="12"/>
        <v>0</v>
      </c>
      <c r="B311" s="83"/>
      <c r="C311" s="84"/>
      <c r="D311" s="29" t="e">
        <f t="shared" si="13"/>
        <v>#NAME?</v>
      </c>
      <c r="E311" s="62"/>
      <c r="F311" s="30" t="e">
        <f t="shared" si="14"/>
        <v>#NAME?</v>
      </c>
      <c r="G311" s="34" t="e">
        <f t="shared" si="15"/>
        <v>#NAME?</v>
      </c>
      <c r="H311" s="30" t="e">
        <f t="shared" si="16"/>
        <v>#NAME?</v>
      </c>
      <c r="I311" s="85"/>
      <c r="J311" s="86"/>
      <c r="K311" s="31"/>
      <c r="L311" s="63"/>
      <c r="M311" s="33"/>
      <c r="N311" s="33" t="e">
        <f t="shared" si="17"/>
        <v>#NAME?</v>
      </c>
      <c r="O311" s="64" t="e">
        <f t="shared" si="18"/>
        <v>#NAME?</v>
      </c>
      <c r="P311" s="94" t="e">
        <f t="shared" si="19"/>
        <v>#NAME?</v>
      </c>
      <c r="Q311" s="91" t="str">
        <f t="shared" si="20"/>
        <v>-</v>
      </c>
      <c r="R311" s="92" t="str">
        <f t="shared" si="21"/>
        <v>-</v>
      </c>
      <c r="S311" s="93" t="str">
        <f t="shared" si="22"/>
        <v>-</v>
      </c>
      <c r="T311" s="10"/>
      <c r="U311" s="10"/>
      <c r="V311" s="10"/>
      <c r="W311" s="10"/>
      <c r="X311" s="10"/>
      <c r="Y311" s="10"/>
      <c r="Z311" s="10"/>
    </row>
    <row r="312" spans="1:26" ht="12.75" customHeight="1" x14ac:dyDescent="0.2">
      <c r="A312" s="82">
        <f t="shared" si="12"/>
        <v>0</v>
      </c>
      <c r="B312" s="83"/>
      <c r="C312" s="84"/>
      <c r="D312" s="29" t="e">
        <f t="shared" si="13"/>
        <v>#NAME?</v>
      </c>
      <c r="E312" s="62"/>
      <c r="F312" s="30" t="e">
        <f t="shared" si="14"/>
        <v>#NAME?</v>
      </c>
      <c r="G312" s="34" t="e">
        <f t="shared" si="15"/>
        <v>#NAME?</v>
      </c>
      <c r="H312" s="30" t="e">
        <f t="shared" si="16"/>
        <v>#NAME?</v>
      </c>
      <c r="I312" s="85"/>
      <c r="J312" s="86"/>
      <c r="K312" s="31"/>
      <c r="L312" s="63"/>
      <c r="M312" s="33"/>
      <c r="N312" s="33" t="e">
        <f t="shared" si="17"/>
        <v>#NAME?</v>
      </c>
      <c r="O312" s="64" t="e">
        <f t="shared" si="18"/>
        <v>#NAME?</v>
      </c>
      <c r="P312" s="94" t="e">
        <f t="shared" si="19"/>
        <v>#NAME?</v>
      </c>
      <c r="Q312" s="91" t="str">
        <f t="shared" si="20"/>
        <v>-</v>
      </c>
      <c r="R312" s="92" t="str">
        <f t="shared" si="21"/>
        <v>-</v>
      </c>
      <c r="S312" s="93" t="str">
        <f t="shared" si="22"/>
        <v>-</v>
      </c>
      <c r="T312" s="10"/>
      <c r="U312" s="10"/>
      <c r="V312" s="10"/>
      <c r="W312" s="10"/>
      <c r="X312" s="10"/>
      <c r="Y312" s="10"/>
      <c r="Z312" s="10"/>
    </row>
    <row r="313" spans="1:26" ht="12.75" customHeight="1" x14ac:dyDescent="0.2">
      <c r="A313" s="82">
        <f t="shared" si="12"/>
        <v>0</v>
      </c>
      <c r="B313" s="83"/>
      <c r="C313" s="84"/>
      <c r="D313" s="29" t="e">
        <f t="shared" si="13"/>
        <v>#NAME?</v>
      </c>
      <c r="E313" s="62"/>
      <c r="F313" s="30" t="e">
        <f t="shared" si="14"/>
        <v>#NAME?</v>
      </c>
      <c r="G313" s="34" t="e">
        <f t="shared" si="15"/>
        <v>#NAME?</v>
      </c>
      <c r="H313" s="30" t="e">
        <f t="shared" si="16"/>
        <v>#NAME?</v>
      </c>
      <c r="I313" s="85"/>
      <c r="J313" s="86"/>
      <c r="K313" s="31"/>
      <c r="L313" s="63"/>
      <c r="M313" s="33"/>
      <c r="N313" s="33" t="e">
        <f t="shared" si="17"/>
        <v>#NAME?</v>
      </c>
      <c r="O313" s="64" t="e">
        <f t="shared" si="18"/>
        <v>#NAME?</v>
      </c>
      <c r="P313" s="94" t="e">
        <f t="shared" si="19"/>
        <v>#NAME?</v>
      </c>
      <c r="Q313" s="91" t="str">
        <f t="shared" si="20"/>
        <v>-</v>
      </c>
      <c r="R313" s="92" t="str">
        <f t="shared" si="21"/>
        <v>-</v>
      </c>
      <c r="S313" s="93" t="str">
        <f t="shared" si="22"/>
        <v>-</v>
      </c>
      <c r="T313" s="10"/>
      <c r="U313" s="10"/>
      <c r="V313" s="10"/>
      <c r="W313" s="10"/>
      <c r="X313" s="10"/>
      <c r="Y313" s="10"/>
      <c r="Z313" s="10"/>
    </row>
    <row r="314" spans="1:26" ht="12.75" customHeight="1" x14ac:dyDescent="0.2">
      <c r="A314" s="82">
        <f t="shared" si="12"/>
        <v>0</v>
      </c>
      <c r="B314" s="83"/>
      <c r="C314" s="84"/>
      <c r="D314" s="29" t="e">
        <f t="shared" si="13"/>
        <v>#NAME?</v>
      </c>
      <c r="E314" s="62"/>
      <c r="F314" s="30" t="e">
        <f t="shared" si="14"/>
        <v>#NAME?</v>
      </c>
      <c r="G314" s="34" t="e">
        <f t="shared" si="15"/>
        <v>#NAME?</v>
      </c>
      <c r="H314" s="30" t="e">
        <f t="shared" si="16"/>
        <v>#NAME?</v>
      </c>
      <c r="I314" s="85"/>
      <c r="J314" s="86"/>
      <c r="K314" s="31"/>
      <c r="L314" s="63"/>
      <c r="M314" s="33"/>
      <c r="N314" s="33" t="e">
        <f t="shared" si="17"/>
        <v>#NAME?</v>
      </c>
      <c r="O314" s="64" t="e">
        <f t="shared" si="18"/>
        <v>#NAME?</v>
      </c>
      <c r="P314" s="94" t="e">
        <f t="shared" si="19"/>
        <v>#NAME?</v>
      </c>
      <c r="Q314" s="91" t="str">
        <f t="shared" si="20"/>
        <v>-</v>
      </c>
      <c r="R314" s="92" t="str">
        <f t="shared" si="21"/>
        <v>-</v>
      </c>
      <c r="S314" s="93" t="str">
        <f t="shared" si="22"/>
        <v>-</v>
      </c>
      <c r="T314" s="10"/>
      <c r="U314" s="10"/>
      <c r="V314" s="10"/>
      <c r="W314" s="10"/>
      <c r="X314" s="10"/>
      <c r="Y314" s="10"/>
      <c r="Z314" s="10"/>
    </row>
    <row r="315" spans="1:26" ht="12.75" customHeight="1" x14ac:dyDescent="0.2">
      <c r="A315" s="82">
        <f t="shared" si="12"/>
        <v>0</v>
      </c>
      <c r="B315" s="83"/>
      <c r="C315" s="84"/>
      <c r="D315" s="29" t="e">
        <f t="shared" si="13"/>
        <v>#NAME?</v>
      </c>
      <c r="E315" s="62"/>
      <c r="F315" s="30" t="e">
        <f t="shared" si="14"/>
        <v>#NAME?</v>
      </c>
      <c r="G315" s="34" t="e">
        <f t="shared" si="15"/>
        <v>#NAME?</v>
      </c>
      <c r="H315" s="30" t="e">
        <f t="shared" si="16"/>
        <v>#NAME?</v>
      </c>
      <c r="I315" s="85"/>
      <c r="J315" s="86"/>
      <c r="K315" s="31"/>
      <c r="L315" s="63"/>
      <c r="M315" s="33"/>
      <c r="N315" s="33" t="e">
        <f t="shared" si="17"/>
        <v>#NAME?</v>
      </c>
      <c r="O315" s="64" t="e">
        <f t="shared" si="18"/>
        <v>#NAME?</v>
      </c>
      <c r="P315" s="94" t="e">
        <f t="shared" si="19"/>
        <v>#NAME?</v>
      </c>
      <c r="Q315" s="91" t="str">
        <f t="shared" si="20"/>
        <v>-</v>
      </c>
      <c r="R315" s="92" t="str">
        <f t="shared" si="21"/>
        <v>-</v>
      </c>
      <c r="S315" s="93" t="str">
        <f t="shared" si="22"/>
        <v>-</v>
      </c>
      <c r="T315" s="10"/>
      <c r="U315" s="10"/>
      <c r="V315" s="10"/>
      <c r="W315" s="10"/>
      <c r="X315" s="10"/>
      <c r="Y315" s="10"/>
      <c r="Z315" s="10"/>
    </row>
    <row r="316" spans="1:26" ht="12.75" customHeight="1" x14ac:dyDescent="0.2">
      <c r="A316" s="82">
        <f t="shared" si="12"/>
        <v>0</v>
      </c>
      <c r="B316" s="83"/>
      <c r="C316" s="84"/>
      <c r="D316" s="29" t="e">
        <f t="shared" si="13"/>
        <v>#NAME?</v>
      </c>
      <c r="E316" s="62"/>
      <c r="F316" s="30" t="e">
        <f t="shared" si="14"/>
        <v>#NAME?</v>
      </c>
      <c r="G316" s="34" t="e">
        <f t="shared" si="15"/>
        <v>#NAME?</v>
      </c>
      <c r="H316" s="30" t="e">
        <f t="shared" si="16"/>
        <v>#NAME?</v>
      </c>
      <c r="I316" s="85"/>
      <c r="J316" s="86"/>
      <c r="K316" s="31"/>
      <c r="L316" s="63"/>
      <c r="M316" s="33"/>
      <c r="N316" s="33" t="e">
        <f t="shared" si="17"/>
        <v>#NAME?</v>
      </c>
      <c r="O316" s="64" t="e">
        <f t="shared" si="18"/>
        <v>#NAME?</v>
      </c>
      <c r="P316" s="94" t="e">
        <f t="shared" si="19"/>
        <v>#NAME?</v>
      </c>
      <c r="Q316" s="91" t="str">
        <f t="shared" si="20"/>
        <v>-</v>
      </c>
      <c r="R316" s="92" t="str">
        <f t="shared" si="21"/>
        <v>-</v>
      </c>
      <c r="S316" s="93" t="str">
        <f t="shared" si="22"/>
        <v>-</v>
      </c>
      <c r="T316" s="10"/>
      <c r="U316" s="10"/>
      <c r="V316" s="10"/>
      <c r="W316" s="10"/>
      <c r="X316" s="10"/>
      <c r="Y316" s="10"/>
      <c r="Z316" s="10"/>
    </row>
    <row r="317" spans="1:26" ht="12.75" customHeight="1" x14ac:dyDescent="0.2">
      <c r="A317" s="82">
        <f t="shared" si="12"/>
        <v>0</v>
      </c>
      <c r="B317" s="83"/>
      <c r="C317" s="84"/>
      <c r="D317" s="29" t="e">
        <f t="shared" si="13"/>
        <v>#NAME?</v>
      </c>
      <c r="E317" s="62"/>
      <c r="F317" s="30" t="e">
        <f t="shared" si="14"/>
        <v>#NAME?</v>
      </c>
      <c r="G317" s="34" t="e">
        <f t="shared" si="15"/>
        <v>#NAME?</v>
      </c>
      <c r="H317" s="30" t="e">
        <f t="shared" si="16"/>
        <v>#NAME?</v>
      </c>
      <c r="I317" s="85"/>
      <c r="J317" s="86"/>
      <c r="K317" s="31"/>
      <c r="L317" s="63"/>
      <c r="M317" s="33"/>
      <c r="N317" s="33" t="e">
        <f t="shared" si="17"/>
        <v>#NAME?</v>
      </c>
      <c r="O317" s="64" t="e">
        <f t="shared" si="18"/>
        <v>#NAME?</v>
      </c>
      <c r="P317" s="94" t="e">
        <f t="shared" si="19"/>
        <v>#NAME?</v>
      </c>
      <c r="Q317" s="91" t="str">
        <f t="shared" si="20"/>
        <v>-</v>
      </c>
      <c r="R317" s="92" t="str">
        <f t="shared" si="21"/>
        <v>-</v>
      </c>
      <c r="S317" s="93" t="str">
        <f t="shared" si="22"/>
        <v>-</v>
      </c>
      <c r="T317" s="10"/>
      <c r="U317" s="10"/>
      <c r="V317" s="10"/>
      <c r="W317" s="10"/>
      <c r="X317" s="10"/>
      <c r="Y317" s="10"/>
      <c r="Z317" s="10"/>
    </row>
    <row r="318" spans="1:26" ht="12.75" customHeight="1" x14ac:dyDescent="0.2">
      <c r="A318" s="82">
        <f t="shared" si="12"/>
        <v>0</v>
      </c>
      <c r="B318" s="83"/>
      <c r="C318" s="84"/>
      <c r="D318" s="29" t="e">
        <f t="shared" si="13"/>
        <v>#NAME?</v>
      </c>
      <c r="E318" s="62"/>
      <c r="F318" s="30" t="e">
        <f t="shared" si="14"/>
        <v>#NAME?</v>
      </c>
      <c r="G318" s="34" t="e">
        <f t="shared" si="15"/>
        <v>#NAME?</v>
      </c>
      <c r="H318" s="30" t="e">
        <f t="shared" si="16"/>
        <v>#NAME?</v>
      </c>
      <c r="I318" s="85"/>
      <c r="J318" s="86"/>
      <c r="K318" s="31"/>
      <c r="L318" s="63"/>
      <c r="M318" s="33"/>
      <c r="N318" s="33" t="e">
        <f t="shared" si="17"/>
        <v>#NAME?</v>
      </c>
      <c r="O318" s="64" t="e">
        <f t="shared" si="18"/>
        <v>#NAME?</v>
      </c>
      <c r="P318" s="94" t="e">
        <f t="shared" si="19"/>
        <v>#NAME?</v>
      </c>
      <c r="Q318" s="91" t="str">
        <f t="shared" si="20"/>
        <v>-</v>
      </c>
      <c r="R318" s="92" t="str">
        <f t="shared" si="21"/>
        <v>-</v>
      </c>
      <c r="S318" s="93" t="str">
        <f t="shared" si="22"/>
        <v>-</v>
      </c>
      <c r="T318" s="10"/>
      <c r="U318" s="10"/>
      <c r="V318" s="10"/>
      <c r="W318" s="10"/>
      <c r="X318" s="10"/>
      <c r="Y318" s="10"/>
      <c r="Z318" s="10"/>
    </row>
    <row r="319" spans="1:26" ht="12.75" customHeight="1" x14ac:dyDescent="0.2">
      <c r="A319" s="82">
        <f t="shared" si="12"/>
        <v>0</v>
      </c>
      <c r="B319" s="83"/>
      <c r="C319" s="84"/>
      <c r="D319" s="29" t="e">
        <f t="shared" si="13"/>
        <v>#NAME?</v>
      </c>
      <c r="E319" s="62"/>
      <c r="F319" s="30" t="e">
        <f t="shared" si="14"/>
        <v>#NAME?</v>
      </c>
      <c r="G319" s="34" t="e">
        <f t="shared" si="15"/>
        <v>#NAME?</v>
      </c>
      <c r="H319" s="30" t="e">
        <f t="shared" si="16"/>
        <v>#NAME?</v>
      </c>
      <c r="I319" s="85"/>
      <c r="J319" s="86"/>
      <c r="K319" s="31"/>
      <c r="L319" s="63"/>
      <c r="M319" s="33"/>
      <c r="N319" s="33" t="e">
        <f t="shared" si="17"/>
        <v>#NAME?</v>
      </c>
      <c r="O319" s="64" t="e">
        <f t="shared" si="18"/>
        <v>#NAME?</v>
      </c>
      <c r="P319" s="94" t="e">
        <f t="shared" si="19"/>
        <v>#NAME?</v>
      </c>
      <c r="Q319" s="91" t="str">
        <f t="shared" si="20"/>
        <v>-</v>
      </c>
      <c r="R319" s="92" t="str">
        <f t="shared" si="21"/>
        <v>-</v>
      </c>
      <c r="S319" s="93" t="str">
        <f t="shared" si="22"/>
        <v>-</v>
      </c>
      <c r="T319" s="10"/>
      <c r="U319" s="10"/>
      <c r="V319" s="10"/>
      <c r="W319" s="10"/>
      <c r="X319" s="10"/>
      <c r="Y319" s="10"/>
      <c r="Z319" s="10"/>
    </row>
    <row r="320" spans="1:26" ht="12.75" customHeight="1" x14ac:dyDescent="0.2">
      <c r="A320" s="82">
        <f t="shared" si="12"/>
        <v>0</v>
      </c>
      <c r="B320" s="83"/>
      <c r="C320" s="84"/>
      <c r="D320" s="29" t="e">
        <f t="shared" si="13"/>
        <v>#NAME?</v>
      </c>
      <c r="E320" s="62"/>
      <c r="F320" s="30" t="e">
        <f t="shared" si="14"/>
        <v>#NAME?</v>
      </c>
      <c r="G320" s="34" t="e">
        <f t="shared" si="15"/>
        <v>#NAME?</v>
      </c>
      <c r="H320" s="30" t="e">
        <f t="shared" si="16"/>
        <v>#NAME?</v>
      </c>
      <c r="I320" s="85"/>
      <c r="J320" s="86"/>
      <c r="K320" s="31"/>
      <c r="L320" s="63"/>
      <c r="M320" s="33"/>
      <c r="N320" s="33" t="e">
        <f t="shared" si="17"/>
        <v>#NAME?</v>
      </c>
      <c r="O320" s="64" t="e">
        <f t="shared" si="18"/>
        <v>#NAME?</v>
      </c>
      <c r="P320" s="94" t="e">
        <f t="shared" si="19"/>
        <v>#NAME?</v>
      </c>
      <c r="Q320" s="91" t="str">
        <f t="shared" si="20"/>
        <v>-</v>
      </c>
      <c r="R320" s="92" t="str">
        <f t="shared" si="21"/>
        <v>-</v>
      </c>
      <c r="S320" s="93" t="str">
        <f t="shared" si="22"/>
        <v>-</v>
      </c>
      <c r="T320" s="10"/>
      <c r="U320" s="10"/>
      <c r="V320" s="10"/>
      <c r="W320" s="10"/>
      <c r="X320" s="10"/>
      <c r="Y320" s="10"/>
      <c r="Z320" s="10"/>
    </row>
    <row r="321" spans="1:26" ht="12.75" customHeight="1" x14ac:dyDescent="0.2">
      <c r="A321" s="82">
        <f t="shared" si="12"/>
        <v>0</v>
      </c>
      <c r="B321" s="83"/>
      <c r="C321" s="84"/>
      <c r="D321" s="29" t="e">
        <f t="shared" si="13"/>
        <v>#NAME?</v>
      </c>
      <c r="E321" s="62"/>
      <c r="F321" s="30" t="e">
        <f t="shared" si="14"/>
        <v>#NAME?</v>
      </c>
      <c r="G321" s="34" t="e">
        <f t="shared" si="15"/>
        <v>#NAME?</v>
      </c>
      <c r="H321" s="30" t="e">
        <f t="shared" si="16"/>
        <v>#NAME?</v>
      </c>
      <c r="I321" s="85"/>
      <c r="J321" s="86"/>
      <c r="K321" s="31"/>
      <c r="L321" s="63"/>
      <c r="M321" s="33"/>
      <c r="N321" s="33" t="e">
        <f t="shared" si="17"/>
        <v>#NAME?</v>
      </c>
      <c r="O321" s="64" t="e">
        <f t="shared" si="18"/>
        <v>#NAME?</v>
      </c>
      <c r="P321" s="94" t="e">
        <f t="shared" si="19"/>
        <v>#NAME?</v>
      </c>
      <c r="Q321" s="91" t="str">
        <f t="shared" si="20"/>
        <v>-</v>
      </c>
      <c r="R321" s="92" t="str">
        <f t="shared" si="21"/>
        <v>-</v>
      </c>
      <c r="S321" s="93" t="str">
        <f t="shared" si="22"/>
        <v>-</v>
      </c>
      <c r="T321" s="10"/>
      <c r="U321" s="10"/>
      <c r="V321" s="10"/>
      <c r="W321" s="10"/>
      <c r="X321" s="10"/>
      <c r="Y321" s="10"/>
      <c r="Z321" s="10"/>
    </row>
    <row r="322" spans="1:26" ht="12.75" customHeight="1" x14ac:dyDescent="0.2">
      <c r="A322" s="82">
        <f t="shared" si="12"/>
        <v>0</v>
      </c>
      <c r="B322" s="83"/>
      <c r="C322" s="84"/>
      <c r="D322" s="29" t="e">
        <f t="shared" si="13"/>
        <v>#NAME?</v>
      </c>
      <c r="E322" s="62"/>
      <c r="F322" s="30" t="e">
        <f t="shared" si="14"/>
        <v>#NAME?</v>
      </c>
      <c r="G322" s="34" t="e">
        <f t="shared" si="15"/>
        <v>#NAME?</v>
      </c>
      <c r="H322" s="30" t="e">
        <f t="shared" si="16"/>
        <v>#NAME?</v>
      </c>
      <c r="I322" s="85"/>
      <c r="J322" s="86"/>
      <c r="K322" s="31"/>
      <c r="L322" s="63"/>
      <c r="M322" s="33"/>
      <c r="N322" s="33" t="e">
        <f t="shared" si="17"/>
        <v>#NAME?</v>
      </c>
      <c r="O322" s="64" t="e">
        <f t="shared" si="18"/>
        <v>#NAME?</v>
      </c>
      <c r="P322" s="94" t="e">
        <f t="shared" si="19"/>
        <v>#NAME?</v>
      </c>
      <c r="Q322" s="91" t="str">
        <f t="shared" si="20"/>
        <v>-</v>
      </c>
      <c r="R322" s="92" t="str">
        <f t="shared" si="21"/>
        <v>-</v>
      </c>
      <c r="S322" s="93" t="str">
        <f t="shared" si="22"/>
        <v>-</v>
      </c>
      <c r="T322" s="10"/>
      <c r="U322" s="10"/>
      <c r="V322" s="10"/>
      <c r="W322" s="10"/>
      <c r="X322" s="10"/>
      <c r="Y322" s="10"/>
      <c r="Z322" s="10"/>
    </row>
    <row r="323" spans="1:26" ht="12.75" customHeight="1" x14ac:dyDescent="0.2">
      <c r="A323" s="82">
        <f t="shared" si="12"/>
        <v>0</v>
      </c>
      <c r="B323" s="83"/>
      <c r="C323" s="84"/>
      <c r="D323" s="29" t="e">
        <f t="shared" si="13"/>
        <v>#NAME?</v>
      </c>
      <c r="E323" s="62"/>
      <c r="F323" s="30" t="e">
        <f t="shared" si="14"/>
        <v>#NAME?</v>
      </c>
      <c r="G323" s="34" t="e">
        <f t="shared" si="15"/>
        <v>#NAME?</v>
      </c>
      <c r="H323" s="30" t="e">
        <f t="shared" si="16"/>
        <v>#NAME?</v>
      </c>
      <c r="I323" s="85"/>
      <c r="J323" s="86"/>
      <c r="K323" s="31"/>
      <c r="L323" s="63"/>
      <c r="M323" s="33"/>
      <c r="N323" s="33" t="e">
        <f t="shared" si="17"/>
        <v>#NAME?</v>
      </c>
      <c r="O323" s="64" t="e">
        <f t="shared" si="18"/>
        <v>#NAME?</v>
      </c>
      <c r="P323" s="94" t="e">
        <f t="shared" si="19"/>
        <v>#NAME?</v>
      </c>
      <c r="Q323" s="91" t="str">
        <f t="shared" si="20"/>
        <v>-</v>
      </c>
      <c r="R323" s="92" t="str">
        <f t="shared" si="21"/>
        <v>-</v>
      </c>
      <c r="S323" s="93" t="str">
        <f t="shared" si="22"/>
        <v>-</v>
      </c>
      <c r="T323" s="10"/>
      <c r="U323" s="10"/>
      <c r="V323" s="10"/>
      <c r="W323" s="10"/>
      <c r="X323" s="10"/>
      <c r="Y323" s="10"/>
      <c r="Z323" s="10"/>
    </row>
    <row r="324" spans="1:26" ht="12.75" customHeight="1" x14ac:dyDescent="0.2">
      <c r="A324" s="82">
        <f t="shared" si="12"/>
        <v>0</v>
      </c>
      <c r="B324" s="83"/>
      <c r="C324" s="84"/>
      <c r="D324" s="29" t="e">
        <f t="shared" si="13"/>
        <v>#NAME?</v>
      </c>
      <c r="E324" s="62"/>
      <c r="F324" s="30" t="e">
        <f t="shared" si="14"/>
        <v>#NAME?</v>
      </c>
      <c r="G324" s="34" t="e">
        <f t="shared" si="15"/>
        <v>#NAME?</v>
      </c>
      <c r="H324" s="30" t="e">
        <f t="shared" si="16"/>
        <v>#NAME?</v>
      </c>
      <c r="I324" s="85"/>
      <c r="J324" s="86"/>
      <c r="K324" s="31"/>
      <c r="L324" s="63"/>
      <c r="M324" s="33"/>
      <c r="N324" s="33" t="e">
        <f t="shared" si="17"/>
        <v>#NAME?</v>
      </c>
      <c r="O324" s="64" t="e">
        <f t="shared" si="18"/>
        <v>#NAME?</v>
      </c>
      <c r="P324" s="94" t="e">
        <f t="shared" si="19"/>
        <v>#NAME?</v>
      </c>
      <c r="Q324" s="91" t="str">
        <f t="shared" si="20"/>
        <v>-</v>
      </c>
      <c r="R324" s="92" t="str">
        <f t="shared" si="21"/>
        <v>-</v>
      </c>
      <c r="S324" s="93" t="str">
        <f t="shared" si="22"/>
        <v>-</v>
      </c>
      <c r="T324" s="10"/>
      <c r="U324" s="10"/>
      <c r="V324" s="10"/>
      <c r="W324" s="10"/>
      <c r="X324" s="10"/>
      <c r="Y324" s="10"/>
      <c r="Z324" s="10"/>
    </row>
    <row r="325" spans="1:26" ht="12.75" customHeight="1" x14ac:dyDescent="0.2">
      <c r="A325" s="82">
        <f t="shared" si="12"/>
        <v>0</v>
      </c>
      <c r="B325" s="83"/>
      <c r="C325" s="84"/>
      <c r="D325" s="29" t="e">
        <f t="shared" si="13"/>
        <v>#NAME?</v>
      </c>
      <c r="E325" s="62"/>
      <c r="F325" s="30" t="e">
        <f t="shared" si="14"/>
        <v>#NAME?</v>
      </c>
      <c r="G325" s="34" t="e">
        <f t="shared" si="15"/>
        <v>#NAME?</v>
      </c>
      <c r="H325" s="30" t="e">
        <f t="shared" si="16"/>
        <v>#NAME?</v>
      </c>
      <c r="I325" s="85"/>
      <c r="J325" s="86"/>
      <c r="K325" s="31"/>
      <c r="L325" s="63"/>
      <c r="M325" s="33"/>
      <c r="N325" s="33" t="e">
        <f t="shared" si="17"/>
        <v>#NAME?</v>
      </c>
      <c r="O325" s="64" t="e">
        <f t="shared" si="18"/>
        <v>#NAME?</v>
      </c>
      <c r="P325" s="94" t="e">
        <f t="shared" si="19"/>
        <v>#NAME?</v>
      </c>
      <c r="Q325" s="91" t="str">
        <f t="shared" si="20"/>
        <v>-</v>
      </c>
      <c r="R325" s="92" t="str">
        <f t="shared" si="21"/>
        <v>-</v>
      </c>
      <c r="S325" s="93" t="str">
        <f t="shared" si="22"/>
        <v>-</v>
      </c>
      <c r="T325" s="10"/>
      <c r="U325" s="10"/>
      <c r="V325" s="10"/>
      <c r="W325" s="10"/>
      <c r="X325" s="10"/>
      <c r="Y325" s="10"/>
      <c r="Z325" s="10"/>
    </row>
    <row r="326" spans="1:26" ht="12.75" customHeight="1" x14ac:dyDescent="0.2">
      <c r="A326" s="82">
        <f t="shared" si="12"/>
        <v>0</v>
      </c>
      <c r="B326" s="83"/>
      <c r="C326" s="84"/>
      <c r="D326" s="29" t="e">
        <f t="shared" si="13"/>
        <v>#NAME?</v>
      </c>
      <c r="E326" s="62"/>
      <c r="F326" s="30" t="e">
        <f t="shared" si="14"/>
        <v>#NAME?</v>
      </c>
      <c r="G326" s="34" t="e">
        <f t="shared" si="15"/>
        <v>#NAME?</v>
      </c>
      <c r="H326" s="30" t="e">
        <f t="shared" si="16"/>
        <v>#NAME?</v>
      </c>
      <c r="I326" s="85"/>
      <c r="J326" s="86"/>
      <c r="K326" s="31"/>
      <c r="L326" s="63"/>
      <c r="M326" s="33"/>
      <c r="N326" s="33" t="e">
        <f t="shared" si="17"/>
        <v>#NAME?</v>
      </c>
      <c r="O326" s="64" t="e">
        <f t="shared" si="18"/>
        <v>#NAME?</v>
      </c>
      <c r="P326" s="94" t="e">
        <f t="shared" si="19"/>
        <v>#NAME?</v>
      </c>
      <c r="Q326" s="91" t="str">
        <f t="shared" si="20"/>
        <v>-</v>
      </c>
      <c r="R326" s="92" t="str">
        <f t="shared" si="21"/>
        <v>-</v>
      </c>
      <c r="S326" s="93" t="str">
        <f t="shared" si="22"/>
        <v>-</v>
      </c>
      <c r="T326" s="10"/>
      <c r="U326" s="10"/>
      <c r="V326" s="10"/>
      <c r="W326" s="10"/>
      <c r="X326" s="10"/>
      <c r="Y326" s="10"/>
      <c r="Z326" s="10"/>
    </row>
    <row r="327" spans="1:26" ht="12.75" customHeight="1" x14ac:dyDescent="0.2">
      <c r="A327" s="82">
        <f t="shared" si="12"/>
        <v>0</v>
      </c>
      <c r="B327" s="83"/>
      <c r="C327" s="84"/>
      <c r="D327" s="29" t="e">
        <f t="shared" si="13"/>
        <v>#NAME?</v>
      </c>
      <c r="E327" s="62"/>
      <c r="F327" s="30" t="e">
        <f t="shared" si="14"/>
        <v>#NAME?</v>
      </c>
      <c r="G327" s="34" t="e">
        <f t="shared" si="15"/>
        <v>#NAME?</v>
      </c>
      <c r="H327" s="30" t="e">
        <f t="shared" si="16"/>
        <v>#NAME?</v>
      </c>
      <c r="I327" s="85"/>
      <c r="J327" s="86"/>
      <c r="K327" s="31"/>
      <c r="L327" s="63"/>
      <c r="M327" s="33"/>
      <c r="N327" s="33" t="e">
        <f t="shared" si="17"/>
        <v>#NAME?</v>
      </c>
      <c r="O327" s="64" t="e">
        <f t="shared" si="18"/>
        <v>#NAME?</v>
      </c>
      <c r="P327" s="94" t="e">
        <f t="shared" si="19"/>
        <v>#NAME?</v>
      </c>
      <c r="Q327" s="91" t="str">
        <f t="shared" si="20"/>
        <v>-</v>
      </c>
      <c r="R327" s="92" t="str">
        <f t="shared" si="21"/>
        <v>-</v>
      </c>
      <c r="S327" s="93" t="str">
        <f t="shared" si="22"/>
        <v>-</v>
      </c>
      <c r="T327" s="10"/>
      <c r="U327" s="10"/>
      <c r="V327" s="10"/>
      <c r="W327" s="10"/>
      <c r="X327" s="10"/>
      <c r="Y327" s="10"/>
      <c r="Z327" s="10"/>
    </row>
    <row r="328" spans="1:26" ht="12.75" customHeight="1" x14ac:dyDescent="0.2">
      <c r="A328" s="82">
        <f t="shared" si="12"/>
        <v>0</v>
      </c>
      <c r="B328" s="83"/>
      <c r="C328" s="84"/>
      <c r="D328" s="29" t="e">
        <f t="shared" si="13"/>
        <v>#NAME?</v>
      </c>
      <c r="E328" s="62"/>
      <c r="F328" s="30" t="e">
        <f t="shared" si="14"/>
        <v>#NAME?</v>
      </c>
      <c r="G328" s="34" t="e">
        <f t="shared" si="15"/>
        <v>#NAME?</v>
      </c>
      <c r="H328" s="30" t="e">
        <f t="shared" si="16"/>
        <v>#NAME?</v>
      </c>
      <c r="I328" s="85"/>
      <c r="J328" s="86"/>
      <c r="K328" s="31"/>
      <c r="L328" s="63"/>
      <c r="M328" s="33"/>
      <c r="N328" s="33" t="e">
        <f t="shared" si="17"/>
        <v>#NAME?</v>
      </c>
      <c r="O328" s="64" t="e">
        <f t="shared" si="18"/>
        <v>#NAME?</v>
      </c>
      <c r="P328" s="94" t="e">
        <f t="shared" si="19"/>
        <v>#NAME?</v>
      </c>
      <c r="Q328" s="91" t="str">
        <f t="shared" si="20"/>
        <v>-</v>
      </c>
      <c r="R328" s="92" t="str">
        <f t="shared" si="21"/>
        <v>-</v>
      </c>
      <c r="S328" s="93" t="str">
        <f t="shared" si="22"/>
        <v>-</v>
      </c>
      <c r="T328" s="10"/>
      <c r="U328" s="10"/>
      <c r="V328" s="10"/>
      <c r="W328" s="10"/>
      <c r="X328" s="10"/>
      <c r="Y328" s="10"/>
      <c r="Z328" s="10"/>
    </row>
    <row r="329" spans="1:26" ht="12.75" customHeight="1" x14ac:dyDescent="0.2">
      <c r="A329" s="82">
        <f t="shared" si="12"/>
        <v>0</v>
      </c>
      <c r="B329" s="83"/>
      <c r="C329" s="84"/>
      <c r="D329" s="29" t="e">
        <f t="shared" si="13"/>
        <v>#NAME?</v>
      </c>
      <c r="E329" s="62"/>
      <c r="F329" s="30" t="e">
        <f t="shared" si="14"/>
        <v>#NAME?</v>
      </c>
      <c r="G329" s="34" t="e">
        <f t="shared" si="15"/>
        <v>#NAME?</v>
      </c>
      <c r="H329" s="30" t="e">
        <f t="shared" si="16"/>
        <v>#NAME?</v>
      </c>
      <c r="I329" s="85"/>
      <c r="J329" s="86"/>
      <c r="K329" s="31"/>
      <c r="L329" s="63"/>
      <c r="M329" s="33"/>
      <c r="N329" s="33" t="e">
        <f t="shared" si="17"/>
        <v>#NAME?</v>
      </c>
      <c r="O329" s="64" t="e">
        <f t="shared" si="18"/>
        <v>#NAME?</v>
      </c>
      <c r="P329" s="94" t="e">
        <f t="shared" si="19"/>
        <v>#NAME?</v>
      </c>
      <c r="Q329" s="91" t="str">
        <f t="shared" si="20"/>
        <v>-</v>
      </c>
      <c r="R329" s="92" t="str">
        <f t="shared" si="21"/>
        <v>-</v>
      </c>
      <c r="S329" s="93" t="str">
        <f t="shared" si="22"/>
        <v>-</v>
      </c>
      <c r="T329" s="10"/>
      <c r="U329" s="10"/>
      <c r="V329" s="10"/>
      <c r="W329" s="10"/>
      <c r="X329" s="10"/>
      <c r="Y329" s="10"/>
      <c r="Z329" s="10"/>
    </row>
    <row r="330" spans="1:26" ht="12.75" customHeight="1" x14ac:dyDescent="0.2">
      <c r="A330" s="82">
        <f t="shared" si="12"/>
        <v>0</v>
      </c>
      <c r="B330" s="83"/>
      <c r="C330" s="84"/>
      <c r="D330" s="29" t="e">
        <f t="shared" si="13"/>
        <v>#NAME?</v>
      </c>
      <c r="E330" s="62"/>
      <c r="F330" s="30" t="e">
        <f t="shared" si="14"/>
        <v>#NAME?</v>
      </c>
      <c r="G330" s="34" t="e">
        <f t="shared" si="15"/>
        <v>#NAME?</v>
      </c>
      <c r="H330" s="30" t="e">
        <f t="shared" si="16"/>
        <v>#NAME?</v>
      </c>
      <c r="I330" s="85"/>
      <c r="J330" s="86"/>
      <c r="K330" s="31"/>
      <c r="L330" s="63"/>
      <c r="M330" s="33"/>
      <c r="N330" s="33" t="e">
        <f t="shared" si="17"/>
        <v>#NAME?</v>
      </c>
      <c r="O330" s="64" t="e">
        <f t="shared" si="18"/>
        <v>#NAME?</v>
      </c>
      <c r="P330" s="94" t="e">
        <f t="shared" si="19"/>
        <v>#NAME?</v>
      </c>
      <c r="Q330" s="91" t="str">
        <f t="shared" si="20"/>
        <v>-</v>
      </c>
      <c r="R330" s="92" t="str">
        <f t="shared" si="21"/>
        <v>-</v>
      </c>
      <c r="S330" s="93" t="str">
        <f t="shared" si="22"/>
        <v>-</v>
      </c>
      <c r="T330" s="10"/>
      <c r="U330" s="10"/>
      <c r="V330" s="10"/>
      <c r="W330" s="10"/>
      <c r="X330" s="10"/>
      <c r="Y330" s="10"/>
      <c r="Z330" s="10"/>
    </row>
    <row r="331" spans="1:26" ht="12.75" customHeight="1" x14ac:dyDescent="0.2">
      <c r="A331" s="82">
        <f t="shared" si="12"/>
        <v>0</v>
      </c>
      <c r="B331" s="83"/>
      <c r="C331" s="84"/>
      <c r="D331" s="29" t="e">
        <f t="shared" si="13"/>
        <v>#NAME?</v>
      </c>
      <c r="E331" s="62"/>
      <c r="F331" s="30" t="e">
        <f t="shared" si="14"/>
        <v>#NAME?</v>
      </c>
      <c r="G331" s="34" t="e">
        <f t="shared" si="15"/>
        <v>#NAME?</v>
      </c>
      <c r="H331" s="30" t="e">
        <f t="shared" si="16"/>
        <v>#NAME?</v>
      </c>
      <c r="I331" s="85"/>
      <c r="J331" s="86"/>
      <c r="K331" s="31"/>
      <c r="L331" s="63"/>
      <c r="M331" s="33"/>
      <c r="N331" s="33" t="e">
        <f t="shared" si="17"/>
        <v>#NAME?</v>
      </c>
      <c r="O331" s="64" t="e">
        <f t="shared" si="18"/>
        <v>#NAME?</v>
      </c>
      <c r="P331" s="94" t="e">
        <f t="shared" si="19"/>
        <v>#NAME?</v>
      </c>
      <c r="Q331" s="91" t="str">
        <f t="shared" si="20"/>
        <v>-</v>
      </c>
      <c r="R331" s="92" t="str">
        <f t="shared" si="21"/>
        <v>-</v>
      </c>
      <c r="S331" s="93" t="str">
        <f t="shared" si="22"/>
        <v>-</v>
      </c>
      <c r="T331" s="10"/>
      <c r="U331" s="10"/>
      <c r="V331" s="10"/>
      <c r="W331" s="10"/>
      <c r="X331" s="10"/>
      <c r="Y331" s="10"/>
      <c r="Z331" s="10"/>
    </row>
    <row r="332" spans="1:26" ht="12.75" customHeight="1" x14ac:dyDescent="0.2">
      <c r="A332" s="82">
        <f t="shared" si="12"/>
        <v>0</v>
      </c>
      <c r="B332" s="83"/>
      <c r="C332" s="84"/>
      <c r="D332" s="29" t="e">
        <f t="shared" si="13"/>
        <v>#NAME?</v>
      </c>
      <c r="E332" s="62"/>
      <c r="F332" s="30" t="e">
        <f t="shared" si="14"/>
        <v>#NAME?</v>
      </c>
      <c r="G332" s="34" t="e">
        <f t="shared" si="15"/>
        <v>#NAME?</v>
      </c>
      <c r="H332" s="30" t="e">
        <f t="shared" si="16"/>
        <v>#NAME?</v>
      </c>
      <c r="I332" s="85"/>
      <c r="J332" s="86"/>
      <c r="K332" s="31"/>
      <c r="L332" s="63"/>
      <c r="M332" s="33"/>
      <c r="N332" s="33" t="e">
        <f t="shared" si="17"/>
        <v>#NAME?</v>
      </c>
      <c r="O332" s="64" t="e">
        <f t="shared" si="18"/>
        <v>#NAME?</v>
      </c>
      <c r="P332" s="94" t="e">
        <f t="shared" si="19"/>
        <v>#NAME?</v>
      </c>
      <c r="Q332" s="91" t="str">
        <f t="shared" si="20"/>
        <v>-</v>
      </c>
      <c r="R332" s="92" t="str">
        <f t="shared" si="21"/>
        <v>-</v>
      </c>
      <c r="S332" s="93" t="str">
        <f t="shared" si="22"/>
        <v>-</v>
      </c>
      <c r="T332" s="10"/>
      <c r="U332" s="10"/>
      <c r="V332" s="10"/>
      <c r="W332" s="10"/>
      <c r="X332" s="10"/>
      <c r="Y332" s="10"/>
      <c r="Z332" s="10"/>
    </row>
    <row r="333" spans="1:26" ht="12.75" customHeight="1" x14ac:dyDescent="0.2">
      <c r="A333" s="82">
        <f t="shared" si="12"/>
        <v>0</v>
      </c>
      <c r="B333" s="83"/>
      <c r="C333" s="84"/>
      <c r="D333" s="29" t="e">
        <f t="shared" si="13"/>
        <v>#NAME?</v>
      </c>
      <c r="E333" s="62"/>
      <c r="F333" s="30" t="e">
        <f t="shared" si="14"/>
        <v>#NAME?</v>
      </c>
      <c r="G333" s="34" t="e">
        <f t="shared" si="15"/>
        <v>#NAME?</v>
      </c>
      <c r="H333" s="30" t="e">
        <f t="shared" si="16"/>
        <v>#NAME?</v>
      </c>
      <c r="I333" s="85"/>
      <c r="J333" s="86"/>
      <c r="K333" s="31"/>
      <c r="L333" s="63"/>
      <c r="M333" s="33"/>
      <c r="N333" s="33" t="e">
        <f t="shared" si="17"/>
        <v>#NAME?</v>
      </c>
      <c r="O333" s="64" t="e">
        <f t="shared" si="18"/>
        <v>#NAME?</v>
      </c>
      <c r="P333" s="94" t="e">
        <f t="shared" si="19"/>
        <v>#NAME?</v>
      </c>
      <c r="Q333" s="91" t="str">
        <f t="shared" si="20"/>
        <v>-</v>
      </c>
      <c r="R333" s="92" t="str">
        <f t="shared" si="21"/>
        <v>-</v>
      </c>
      <c r="S333" s="93" t="str">
        <f t="shared" si="22"/>
        <v>-</v>
      </c>
      <c r="T333" s="10"/>
      <c r="U333" s="10"/>
      <c r="V333" s="10"/>
      <c r="W333" s="10"/>
      <c r="X333" s="10"/>
      <c r="Y333" s="10"/>
      <c r="Z333" s="10"/>
    </row>
    <row r="334" spans="1:26" ht="12.75" customHeight="1" x14ac:dyDescent="0.2">
      <c r="A334" s="82">
        <f t="shared" si="12"/>
        <v>0</v>
      </c>
      <c r="B334" s="83"/>
      <c r="C334" s="84"/>
      <c r="D334" s="29" t="e">
        <f t="shared" si="13"/>
        <v>#NAME?</v>
      </c>
      <c r="E334" s="62"/>
      <c r="F334" s="30" t="e">
        <f t="shared" si="14"/>
        <v>#NAME?</v>
      </c>
      <c r="G334" s="34" t="e">
        <f t="shared" si="15"/>
        <v>#NAME?</v>
      </c>
      <c r="H334" s="30" t="e">
        <f t="shared" si="16"/>
        <v>#NAME?</v>
      </c>
      <c r="I334" s="85"/>
      <c r="J334" s="86"/>
      <c r="K334" s="31"/>
      <c r="L334" s="63"/>
      <c r="M334" s="33"/>
      <c r="N334" s="33" t="e">
        <f t="shared" si="17"/>
        <v>#NAME?</v>
      </c>
      <c r="O334" s="64" t="e">
        <f t="shared" si="18"/>
        <v>#NAME?</v>
      </c>
      <c r="P334" s="94" t="e">
        <f t="shared" si="19"/>
        <v>#NAME?</v>
      </c>
      <c r="Q334" s="91" t="str">
        <f t="shared" si="20"/>
        <v>-</v>
      </c>
      <c r="R334" s="92" t="str">
        <f t="shared" si="21"/>
        <v>-</v>
      </c>
      <c r="S334" s="93" t="str">
        <f t="shared" si="22"/>
        <v>-</v>
      </c>
      <c r="T334" s="10"/>
      <c r="U334" s="10"/>
      <c r="V334" s="10"/>
      <c r="W334" s="10"/>
      <c r="X334" s="10"/>
      <c r="Y334" s="10"/>
      <c r="Z334" s="10"/>
    </row>
    <row r="335" spans="1:26" ht="12.75" customHeight="1" x14ac:dyDescent="0.2">
      <c r="A335" s="82">
        <f t="shared" si="12"/>
        <v>0</v>
      </c>
      <c r="B335" s="83"/>
      <c r="C335" s="84"/>
      <c r="D335" s="29" t="e">
        <f t="shared" si="13"/>
        <v>#NAME?</v>
      </c>
      <c r="E335" s="62"/>
      <c r="F335" s="30" t="e">
        <f t="shared" si="14"/>
        <v>#NAME?</v>
      </c>
      <c r="G335" s="34" t="e">
        <f t="shared" si="15"/>
        <v>#NAME?</v>
      </c>
      <c r="H335" s="30" t="e">
        <f t="shared" si="16"/>
        <v>#NAME?</v>
      </c>
      <c r="I335" s="85"/>
      <c r="J335" s="86"/>
      <c r="K335" s="31"/>
      <c r="L335" s="63"/>
      <c r="M335" s="33"/>
      <c r="N335" s="33" t="e">
        <f t="shared" si="17"/>
        <v>#NAME?</v>
      </c>
      <c r="O335" s="64" t="e">
        <f t="shared" si="18"/>
        <v>#NAME?</v>
      </c>
      <c r="P335" s="94" t="e">
        <f t="shared" si="19"/>
        <v>#NAME?</v>
      </c>
      <c r="Q335" s="91" t="str">
        <f t="shared" si="20"/>
        <v>-</v>
      </c>
      <c r="R335" s="92" t="str">
        <f t="shared" si="21"/>
        <v>-</v>
      </c>
      <c r="S335" s="93" t="str">
        <f t="shared" si="22"/>
        <v>-</v>
      </c>
      <c r="T335" s="10"/>
      <c r="U335" s="10"/>
      <c r="V335" s="10"/>
      <c r="W335" s="10"/>
      <c r="X335" s="10"/>
      <c r="Y335" s="10"/>
      <c r="Z335" s="10"/>
    </row>
    <row r="336" spans="1:26" ht="12.75" customHeight="1" x14ac:dyDescent="0.2">
      <c r="A336" s="82">
        <f t="shared" si="12"/>
        <v>0</v>
      </c>
      <c r="B336" s="83"/>
      <c r="C336" s="84"/>
      <c r="D336" s="29" t="e">
        <f t="shared" si="13"/>
        <v>#NAME?</v>
      </c>
      <c r="E336" s="62"/>
      <c r="F336" s="30" t="e">
        <f t="shared" si="14"/>
        <v>#NAME?</v>
      </c>
      <c r="G336" s="34" t="e">
        <f t="shared" si="15"/>
        <v>#NAME?</v>
      </c>
      <c r="H336" s="30" t="e">
        <f t="shared" si="16"/>
        <v>#NAME?</v>
      </c>
      <c r="I336" s="85"/>
      <c r="J336" s="86"/>
      <c r="K336" s="31"/>
      <c r="L336" s="63"/>
      <c r="M336" s="33"/>
      <c r="N336" s="33" t="e">
        <f t="shared" si="17"/>
        <v>#NAME?</v>
      </c>
      <c r="O336" s="64" t="e">
        <f t="shared" si="18"/>
        <v>#NAME?</v>
      </c>
      <c r="P336" s="94" t="e">
        <f t="shared" si="19"/>
        <v>#NAME?</v>
      </c>
      <c r="Q336" s="91" t="str">
        <f t="shared" si="20"/>
        <v>-</v>
      </c>
      <c r="R336" s="92" t="str">
        <f t="shared" si="21"/>
        <v>-</v>
      </c>
      <c r="S336" s="93" t="str">
        <f t="shared" si="22"/>
        <v>-</v>
      </c>
      <c r="T336" s="10"/>
      <c r="U336" s="10"/>
      <c r="V336" s="10"/>
      <c r="W336" s="10"/>
      <c r="X336" s="10"/>
      <c r="Y336" s="10"/>
      <c r="Z336" s="10"/>
    </row>
    <row r="337" spans="1:26" ht="12.75" customHeight="1" x14ac:dyDescent="0.2">
      <c r="A337" s="82">
        <f t="shared" si="12"/>
        <v>0</v>
      </c>
      <c r="B337" s="83"/>
      <c r="C337" s="84"/>
      <c r="D337" s="29" t="e">
        <f t="shared" si="13"/>
        <v>#NAME?</v>
      </c>
      <c r="E337" s="62"/>
      <c r="F337" s="30" t="e">
        <f t="shared" si="14"/>
        <v>#NAME?</v>
      </c>
      <c r="G337" s="34" t="e">
        <f t="shared" si="15"/>
        <v>#NAME?</v>
      </c>
      <c r="H337" s="30" t="e">
        <f t="shared" si="16"/>
        <v>#NAME?</v>
      </c>
      <c r="I337" s="85"/>
      <c r="J337" s="86"/>
      <c r="K337" s="31"/>
      <c r="L337" s="63"/>
      <c r="M337" s="33"/>
      <c r="N337" s="33" t="e">
        <f t="shared" si="17"/>
        <v>#NAME?</v>
      </c>
      <c r="O337" s="64" t="e">
        <f t="shared" si="18"/>
        <v>#NAME?</v>
      </c>
      <c r="P337" s="94" t="e">
        <f t="shared" si="19"/>
        <v>#NAME?</v>
      </c>
      <c r="Q337" s="91" t="str">
        <f t="shared" si="20"/>
        <v>-</v>
      </c>
      <c r="R337" s="92" t="str">
        <f t="shared" si="21"/>
        <v>-</v>
      </c>
      <c r="S337" s="93" t="str">
        <f t="shared" si="22"/>
        <v>-</v>
      </c>
      <c r="T337" s="10"/>
      <c r="U337" s="10"/>
      <c r="V337" s="10"/>
      <c r="W337" s="10"/>
      <c r="X337" s="10"/>
      <c r="Y337" s="10"/>
      <c r="Z337" s="10"/>
    </row>
    <row r="338" spans="1:26" ht="12.75" customHeight="1" x14ac:dyDescent="0.2">
      <c r="A338" s="82">
        <f t="shared" si="12"/>
        <v>0</v>
      </c>
      <c r="B338" s="83"/>
      <c r="C338" s="84"/>
      <c r="D338" s="29" t="e">
        <f t="shared" si="13"/>
        <v>#NAME?</v>
      </c>
      <c r="E338" s="62"/>
      <c r="F338" s="30" t="e">
        <f t="shared" si="14"/>
        <v>#NAME?</v>
      </c>
      <c r="G338" s="34" t="e">
        <f t="shared" si="15"/>
        <v>#NAME?</v>
      </c>
      <c r="H338" s="30" t="e">
        <f t="shared" si="16"/>
        <v>#NAME?</v>
      </c>
      <c r="I338" s="85"/>
      <c r="J338" s="86"/>
      <c r="K338" s="31"/>
      <c r="L338" s="63"/>
      <c r="M338" s="33"/>
      <c r="N338" s="33" t="e">
        <f t="shared" si="17"/>
        <v>#NAME?</v>
      </c>
      <c r="O338" s="64" t="e">
        <f t="shared" si="18"/>
        <v>#NAME?</v>
      </c>
      <c r="P338" s="94" t="e">
        <f t="shared" si="19"/>
        <v>#NAME?</v>
      </c>
      <c r="Q338" s="91" t="str">
        <f t="shared" si="20"/>
        <v>-</v>
      </c>
      <c r="R338" s="92" t="str">
        <f t="shared" si="21"/>
        <v>-</v>
      </c>
      <c r="S338" s="93" t="str">
        <f t="shared" si="22"/>
        <v>-</v>
      </c>
      <c r="T338" s="10"/>
      <c r="U338" s="10"/>
      <c r="V338" s="10"/>
      <c r="W338" s="10"/>
      <c r="X338" s="10"/>
      <c r="Y338" s="10"/>
      <c r="Z338" s="10"/>
    </row>
    <row r="339" spans="1:26" ht="12.75" customHeight="1" x14ac:dyDescent="0.2">
      <c r="A339" s="82">
        <f t="shared" si="12"/>
        <v>0</v>
      </c>
      <c r="B339" s="83"/>
      <c r="C339" s="84"/>
      <c r="D339" s="29" t="e">
        <f t="shared" si="13"/>
        <v>#NAME?</v>
      </c>
      <c r="E339" s="62"/>
      <c r="F339" s="30" t="e">
        <f t="shared" si="14"/>
        <v>#NAME?</v>
      </c>
      <c r="G339" s="34" t="e">
        <f t="shared" si="15"/>
        <v>#NAME?</v>
      </c>
      <c r="H339" s="30" t="e">
        <f t="shared" si="16"/>
        <v>#NAME?</v>
      </c>
      <c r="I339" s="85"/>
      <c r="J339" s="86"/>
      <c r="K339" s="31"/>
      <c r="L339" s="63"/>
      <c r="M339" s="33"/>
      <c r="N339" s="33" t="e">
        <f t="shared" si="17"/>
        <v>#NAME?</v>
      </c>
      <c r="O339" s="64" t="e">
        <f t="shared" si="18"/>
        <v>#NAME?</v>
      </c>
      <c r="P339" s="94" t="e">
        <f t="shared" si="19"/>
        <v>#NAME?</v>
      </c>
      <c r="Q339" s="91" t="str">
        <f t="shared" si="20"/>
        <v>-</v>
      </c>
      <c r="R339" s="92" t="str">
        <f t="shared" si="21"/>
        <v>-</v>
      </c>
      <c r="S339" s="93" t="str">
        <f t="shared" si="22"/>
        <v>-</v>
      </c>
      <c r="T339" s="10"/>
      <c r="U339" s="10"/>
      <c r="V339" s="10"/>
      <c r="W339" s="10"/>
      <c r="X339" s="10"/>
      <c r="Y339" s="10"/>
      <c r="Z339" s="10"/>
    </row>
    <row r="340" spans="1:26" ht="12.75" customHeight="1" x14ac:dyDescent="0.2">
      <c r="A340" s="82">
        <f t="shared" si="12"/>
        <v>0</v>
      </c>
      <c r="B340" s="83"/>
      <c r="C340" s="84"/>
      <c r="D340" s="29" t="e">
        <f t="shared" si="13"/>
        <v>#NAME?</v>
      </c>
      <c r="E340" s="62"/>
      <c r="F340" s="30" t="e">
        <f t="shared" si="14"/>
        <v>#NAME?</v>
      </c>
      <c r="G340" s="34" t="e">
        <f t="shared" si="15"/>
        <v>#NAME?</v>
      </c>
      <c r="H340" s="30" t="e">
        <f t="shared" si="16"/>
        <v>#NAME?</v>
      </c>
      <c r="I340" s="85"/>
      <c r="J340" s="86"/>
      <c r="K340" s="31"/>
      <c r="L340" s="63"/>
      <c r="M340" s="33"/>
      <c r="N340" s="33" t="e">
        <f t="shared" si="17"/>
        <v>#NAME?</v>
      </c>
      <c r="O340" s="64" t="e">
        <f t="shared" si="18"/>
        <v>#NAME?</v>
      </c>
      <c r="P340" s="94" t="e">
        <f t="shared" si="19"/>
        <v>#NAME?</v>
      </c>
      <c r="Q340" s="91" t="str">
        <f t="shared" si="20"/>
        <v>-</v>
      </c>
      <c r="R340" s="92" t="str">
        <f t="shared" si="21"/>
        <v>-</v>
      </c>
      <c r="S340" s="93" t="str">
        <f t="shared" si="22"/>
        <v>-</v>
      </c>
      <c r="T340" s="10"/>
      <c r="U340" s="10"/>
      <c r="V340" s="10"/>
      <c r="W340" s="10"/>
      <c r="X340" s="10"/>
      <c r="Y340" s="10"/>
      <c r="Z340" s="10"/>
    </row>
    <row r="341" spans="1:26" ht="12.75" customHeight="1" x14ac:dyDescent="0.2">
      <c r="A341" s="82">
        <f t="shared" si="12"/>
        <v>0</v>
      </c>
      <c r="B341" s="83"/>
      <c r="C341" s="84"/>
      <c r="D341" s="29" t="e">
        <f t="shared" si="13"/>
        <v>#NAME?</v>
      </c>
      <c r="E341" s="62"/>
      <c r="F341" s="30" t="e">
        <f t="shared" si="14"/>
        <v>#NAME?</v>
      </c>
      <c r="G341" s="34" t="e">
        <f t="shared" si="15"/>
        <v>#NAME?</v>
      </c>
      <c r="H341" s="30" t="e">
        <f t="shared" si="16"/>
        <v>#NAME?</v>
      </c>
      <c r="I341" s="85"/>
      <c r="J341" s="86"/>
      <c r="K341" s="31"/>
      <c r="L341" s="63"/>
      <c r="M341" s="33"/>
      <c r="N341" s="33" t="e">
        <f t="shared" si="17"/>
        <v>#NAME?</v>
      </c>
      <c r="O341" s="64" t="e">
        <f t="shared" si="18"/>
        <v>#NAME?</v>
      </c>
      <c r="P341" s="94" t="e">
        <f t="shared" si="19"/>
        <v>#NAME?</v>
      </c>
      <c r="Q341" s="91" t="str">
        <f t="shared" si="20"/>
        <v>-</v>
      </c>
      <c r="R341" s="92" t="str">
        <f t="shared" si="21"/>
        <v>-</v>
      </c>
      <c r="S341" s="93" t="str">
        <f t="shared" si="22"/>
        <v>-</v>
      </c>
      <c r="T341" s="10"/>
      <c r="U341" s="10"/>
      <c r="V341" s="10"/>
      <c r="W341" s="10"/>
      <c r="X341" s="10"/>
      <c r="Y341" s="10"/>
      <c r="Z341" s="10"/>
    </row>
    <row r="342" spans="1:26" ht="12.75" customHeight="1" x14ac:dyDescent="0.2">
      <c r="A342" s="82">
        <f t="shared" si="12"/>
        <v>0</v>
      </c>
      <c r="B342" s="83"/>
      <c r="C342" s="84"/>
      <c r="D342" s="29" t="e">
        <f t="shared" si="13"/>
        <v>#NAME?</v>
      </c>
      <c r="E342" s="62"/>
      <c r="F342" s="30" t="e">
        <f t="shared" si="14"/>
        <v>#NAME?</v>
      </c>
      <c r="G342" s="34" t="e">
        <f t="shared" si="15"/>
        <v>#NAME?</v>
      </c>
      <c r="H342" s="30" t="e">
        <f t="shared" si="16"/>
        <v>#NAME?</v>
      </c>
      <c r="I342" s="85"/>
      <c r="J342" s="86"/>
      <c r="K342" s="31"/>
      <c r="L342" s="63"/>
      <c r="M342" s="33"/>
      <c r="N342" s="33" t="e">
        <f t="shared" si="17"/>
        <v>#NAME?</v>
      </c>
      <c r="O342" s="64" t="e">
        <f t="shared" si="18"/>
        <v>#NAME?</v>
      </c>
      <c r="P342" s="94" t="e">
        <f t="shared" si="19"/>
        <v>#NAME?</v>
      </c>
      <c r="Q342" s="91" t="str">
        <f t="shared" si="20"/>
        <v>-</v>
      </c>
      <c r="R342" s="92" t="str">
        <f t="shared" si="21"/>
        <v>-</v>
      </c>
      <c r="S342" s="93" t="str">
        <f t="shared" si="22"/>
        <v>-</v>
      </c>
      <c r="T342" s="10"/>
      <c r="U342" s="10"/>
      <c r="V342" s="10"/>
      <c r="W342" s="10"/>
      <c r="X342" s="10"/>
      <c r="Y342" s="10"/>
      <c r="Z342" s="10"/>
    </row>
    <row r="343" spans="1:26" ht="12.75" customHeight="1" x14ac:dyDescent="0.2">
      <c r="A343" s="82">
        <f t="shared" si="12"/>
        <v>0</v>
      </c>
      <c r="B343" s="83"/>
      <c r="C343" s="84"/>
      <c r="D343" s="29" t="e">
        <f t="shared" si="13"/>
        <v>#NAME?</v>
      </c>
      <c r="E343" s="62"/>
      <c r="F343" s="30" t="e">
        <f t="shared" si="14"/>
        <v>#NAME?</v>
      </c>
      <c r="G343" s="34" t="e">
        <f t="shared" si="15"/>
        <v>#NAME?</v>
      </c>
      <c r="H343" s="30" t="e">
        <f t="shared" si="16"/>
        <v>#NAME?</v>
      </c>
      <c r="I343" s="85"/>
      <c r="J343" s="86"/>
      <c r="K343" s="31"/>
      <c r="L343" s="63"/>
      <c r="M343" s="33"/>
      <c r="N343" s="33" t="e">
        <f t="shared" si="17"/>
        <v>#NAME?</v>
      </c>
      <c r="O343" s="64" t="e">
        <f t="shared" si="18"/>
        <v>#NAME?</v>
      </c>
      <c r="P343" s="94" t="e">
        <f t="shared" si="19"/>
        <v>#NAME?</v>
      </c>
      <c r="Q343" s="91" t="str">
        <f t="shared" si="20"/>
        <v>-</v>
      </c>
      <c r="R343" s="92" t="str">
        <f t="shared" si="21"/>
        <v>-</v>
      </c>
      <c r="S343" s="93" t="str">
        <f t="shared" si="22"/>
        <v>-</v>
      </c>
      <c r="T343" s="10"/>
      <c r="U343" s="10"/>
      <c r="V343" s="10"/>
      <c r="W343" s="10"/>
      <c r="X343" s="10"/>
      <c r="Y343" s="10"/>
      <c r="Z343" s="10"/>
    </row>
    <row r="344" spans="1:26" ht="12.75" customHeight="1" x14ac:dyDescent="0.2">
      <c r="A344" s="82">
        <f t="shared" si="12"/>
        <v>0</v>
      </c>
      <c r="B344" s="83"/>
      <c r="C344" s="84"/>
      <c r="D344" s="29" t="e">
        <f t="shared" si="13"/>
        <v>#NAME?</v>
      </c>
      <c r="E344" s="62"/>
      <c r="F344" s="30" t="e">
        <f t="shared" si="14"/>
        <v>#NAME?</v>
      </c>
      <c r="G344" s="34" t="e">
        <f t="shared" si="15"/>
        <v>#NAME?</v>
      </c>
      <c r="H344" s="30" t="e">
        <f t="shared" si="16"/>
        <v>#NAME?</v>
      </c>
      <c r="I344" s="85"/>
      <c r="J344" s="86"/>
      <c r="K344" s="31"/>
      <c r="L344" s="63"/>
      <c r="M344" s="33"/>
      <c r="N344" s="33" t="e">
        <f t="shared" si="17"/>
        <v>#NAME?</v>
      </c>
      <c r="O344" s="64" t="e">
        <f t="shared" si="18"/>
        <v>#NAME?</v>
      </c>
      <c r="P344" s="94" t="e">
        <f t="shared" si="19"/>
        <v>#NAME?</v>
      </c>
      <c r="Q344" s="91" t="str">
        <f t="shared" si="20"/>
        <v>-</v>
      </c>
      <c r="R344" s="92" t="str">
        <f t="shared" si="21"/>
        <v>-</v>
      </c>
      <c r="S344" s="93" t="str">
        <f t="shared" si="22"/>
        <v>-</v>
      </c>
      <c r="T344" s="10"/>
      <c r="U344" s="10"/>
      <c r="V344" s="10"/>
      <c r="W344" s="10"/>
      <c r="X344" s="10"/>
      <c r="Y344" s="10"/>
      <c r="Z344" s="10"/>
    </row>
    <row r="345" spans="1:26" ht="12.75" customHeight="1" x14ac:dyDescent="0.2">
      <c r="A345" s="82">
        <f t="shared" si="12"/>
        <v>0</v>
      </c>
      <c r="B345" s="83"/>
      <c r="C345" s="84"/>
      <c r="D345" s="29" t="e">
        <f t="shared" si="13"/>
        <v>#NAME?</v>
      </c>
      <c r="E345" s="62"/>
      <c r="F345" s="30" t="e">
        <f t="shared" si="14"/>
        <v>#NAME?</v>
      </c>
      <c r="G345" s="34" t="e">
        <f t="shared" si="15"/>
        <v>#NAME?</v>
      </c>
      <c r="H345" s="30" t="e">
        <f t="shared" si="16"/>
        <v>#NAME?</v>
      </c>
      <c r="I345" s="85"/>
      <c r="J345" s="86"/>
      <c r="K345" s="31"/>
      <c r="L345" s="63"/>
      <c r="M345" s="33"/>
      <c r="N345" s="33" t="e">
        <f t="shared" si="17"/>
        <v>#NAME?</v>
      </c>
      <c r="O345" s="64" t="e">
        <f t="shared" si="18"/>
        <v>#NAME?</v>
      </c>
      <c r="P345" s="94" t="e">
        <f t="shared" si="19"/>
        <v>#NAME?</v>
      </c>
      <c r="Q345" s="91" t="str">
        <f t="shared" si="20"/>
        <v>-</v>
      </c>
      <c r="R345" s="92" t="str">
        <f t="shared" si="21"/>
        <v>-</v>
      </c>
      <c r="S345" s="93" t="str">
        <f t="shared" si="22"/>
        <v>-</v>
      </c>
      <c r="T345" s="10"/>
      <c r="U345" s="10"/>
      <c r="V345" s="10"/>
      <c r="W345" s="10"/>
      <c r="X345" s="10"/>
      <c r="Y345" s="10"/>
      <c r="Z345" s="10"/>
    </row>
    <row r="346" spans="1:26" ht="12.75" customHeight="1" x14ac:dyDescent="0.2">
      <c r="A346" s="82">
        <f t="shared" si="12"/>
        <v>0</v>
      </c>
      <c r="B346" s="83"/>
      <c r="C346" s="84"/>
      <c r="D346" s="29" t="e">
        <f t="shared" si="13"/>
        <v>#NAME?</v>
      </c>
      <c r="E346" s="62"/>
      <c r="F346" s="30" t="e">
        <f t="shared" si="14"/>
        <v>#NAME?</v>
      </c>
      <c r="G346" s="34" t="e">
        <f t="shared" si="15"/>
        <v>#NAME?</v>
      </c>
      <c r="H346" s="30" t="e">
        <f t="shared" si="16"/>
        <v>#NAME?</v>
      </c>
      <c r="I346" s="85"/>
      <c r="J346" s="86"/>
      <c r="K346" s="31"/>
      <c r="L346" s="63"/>
      <c r="M346" s="33"/>
      <c r="N346" s="33" t="e">
        <f t="shared" si="17"/>
        <v>#NAME?</v>
      </c>
      <c r="O346" s="64" t="e">
        <f t="shared" si="18"/>
        <v>#NAME?</v>
      </c>
      <c r="P346" s="94" t="e">
        <f t="shared" si="19"/>
        <v>#NAME?</v>
      </c>
      <c r="Q346" s="91" t="str">
        <f t="shared" si="20"/>
        <v>-</v>
      </c>
      <c r="R346" s="92" t="str">
        <f t="shared" si="21"/>
        <v>-</v>
      </c>
      <c r="S346" s="93" t="str">
        <f t="shared" si="22"/>
        <v>-</v>
      </c>
      <c r="T346" s="10"/>
      <c r="U346" s="10"/>
      <c r="V346" s="10"/>
      <c r="W346" s="10"/>
      <c r="X346" s="10"/>
      <c r="Y346" s="10"/>
      <c r="Z346" s="10"/>
    </row>
    <row r="347" spans="1:26" ht="12.75" customHeight="1" x14ac:dyDescent="0.2">
      <c r="A347" s="82">
        <f t="shared" si="12"/>
        <v>0</v>
      </c>
      <c r="B347" s="83"/>
      <c r="C347" s="84"/>
      <c r="D347" s="29" t="e">
        <f t="shared" si="13"/>
        <v>#NAME?</v>
      </c>
      <c r="E347" s="62"/>
      <c r="F347" s="30" t="e">
        <f t="shared" si="14"/>
        <v>#NAME?</v>
      </c>
      <c r="G347" s="34" t="e">
        <f t="shared" si="15"/>
        <v>#NAME?</v>
      </c>
      <c r="H347" s="30" t="e">
        <f t="shared" si="16"/>
        <v>#NAME?</v>
      </c>
      <c r="I347" s="85"/>
      <c r="J347" s="86"/>
      <c r="K347" s="31"/>
      <c r="L347" s="63"/>
      <c r="M347" s="33"/>
      <c r="N347" s="33" t="e">
        <f t="shared" si="17"/>
        <v>#NAME?</v>
      </c>
      <c r="O347" s="64" t="e">
        <f t="shared" si="18"/>
        <v>#NAME?</v>
      </c>
      <c r="P347" s="94" t="e">
        <f t="shared" si="19"/>
        <v>#NAME?</v>
      </c>
      <c r="Q347" s="91" t="str">
        <f t="shared" si="20"/>
        <v>-</v>
      </c>
      <c r="R347" s="92" t="str">
        <f t="shared" si="21"/>
        <v>-</v>
      </c>
      <c r="S347" s="93" t="str">
        <f t="shared" si="22"/>
        <v>-</v>
      </c>
      <c r="T347" s="10"/>
      <c r="U347" s="10"/>
      <c r="V347" s="10"/>
      <c r="W347" s="10"/>
      <c r="X347" s="10"/>
      <c r="Y347" s="10"/>
      <c r="Z347" s="10"/>
    </row>
    <row r="348" spans="1:26" ht="12.75" customHeight="1" x14ac:dyDescent="0.2">
      <c r="A348" s="82">
        <f t="shared" si="12"/>
        <v>0</v>
      </c>
      <c r="B348" s="83"/>
      <c r="C348" s="84"/>
      <c r="D348" s="29" t="e">
        <f t="shared" si="13"/>
        <v>#NAME?</v>
      </c>
      <c r="E348" s="62"/>
      <c r="F348" s="30" t="e">
        <f t="shared" si="14"/>
        <v>#NAME?</v>
      </c>
      <c r="G348" s="34" t="e">
        <f t="shared" si="15"/>
        <v>#NAME?</v>
      </c>
      <c r="H348" s="30" t="e">
        <f t="shared" si="16"/>
        <v>#NAME?</v>
      </c>
      <c r="I348" s="85"/>
      <c r="J348" s="86"/>
      <c r="K348" s="31"/>
      <c r="L348" s="63"/>
      <c r="M348" s="33"/>
      <c r="N348" s="33" t="e">
        <f t="shared" si="17"/>
        <v>#NAME?</v>
      </c>
      <c r="O348" s="64" t="e">
        <f t="shared" si="18"/>
        <v>#NAME?</v>
      </c>
      <c r="P348" s="94" t="e">
        <f t="shared" si="19"/>
        <v>#NAME?</v>
      </c>
      <c r="Q348" s="91" t="str">
        <f t="shared" si="20"/>
        <v>-</v>
      </c>
      <c r="R348" s="92" t="str">
        <f t="shared" si="21"/>
        <v>-</v>
      </c>
      <c r="S348" s="93" t="str">
        <f t="shared" si="22"/>
        <v>-</v>
      </c>
      <c r="T348" s="10"/>
      <c r="U348" s="10"/>
      <c r="V348" s="10"/>
      <c r="W348" s="10"/>
      <c r="X348" s="10"/>
      <c r="Y348" s="10"/>
      <c r="Z348" s="10"/>
    </row>
    <row r="349" spans="1:26" ht="12.75" customHeight="1" x14ac:dyDescent="0.2">
      <c r="A349" s="82">
        <f t="shared" si="12"/>
        <v>0</v>
      </c>
      <c r="B349" s="83"/>
      <c r="C349" s="84"/>
      <c r="D349" s="29" t="e">
        <f t="shared" si="13"/>
        <v>#NAME?</v>
      </c>
      <c r="E349" s="62"/>
      <c r="F349" s="30" t="e">
        <f t="shared" si="14"/>
        <v>#NAME?</v>
      </c>
      <c r="G349" s="34" t="e">
        <f t="shared" si="15"/>
        <v>#NAME?</v>
      </c>
      <c r="H349" s="30" t="e">
        <f t="shared" si="16"/>
        <v>#NAME?</v>
      </c>
      <c r="I349" s="85"/>
      <c r="J349" s="86"/>
      <c r="K349" s="31"/>
      <c r="L349" s="63"/>
      <c r="M349" s="33"/>
      <c r="N349" s="33" t="e">
        <f t="shared" si="17"/>
        <v>#NAME?</v>
      </c>
      <c r="O349" s="64" t="e">
        <f t="shared" si="18"/>
        <v>#NAME?</v>
      </c>
      <c r="P349" s="94" t="e">
        <f t="shared" si="19"/>
        <v>#NAME?</v>
      </c>
      <c r="Q349" s="91" t="str">
        <f t="shared" si="20"/>
        <v>-</v>
      </c>
      <c r="R349" s="92" t="str">
        <f t="shared" si="21"/>
        <v>-</v>
      </c>
      <c r="S349" s="93" t="str">
        <f t="shared" si="22"/>
        <v>-</v>
      </c>
      <c r="T349" s="10"/>
      <c r="U349" s="10"/>
      <c r="V349" s="10"/>
      <c r="W349" s="10"/>
      <c r="X349" s="10"/>
      <c r="Y349" s="10"/>
      <c r="Z349" s="10"/>
    </row>
    <row r="350" spans="1:26" ht="12.75" customHeight="1" x14ac:dyDescent="0.2">
      <c r="A350" s="82">
        <f t="shared" si="12"/>
        <v>0</v>
      </c>
      <c r="B350" s="83"/>
      <c r="C350" s="84"/>
      <c r="D350" s="29" t="e">
        <f t="shared" si="13"/>
        <v>#NAME?</v>
      </c>
      <c r="E350" s="62"/>
      <c r="F350" s="30" t="e">
        <f t="shared" si="14"/>
        <v>#NAME?</v>
      </c>
      <c r="G350" s="34" t="e">
        <f t="shared" si="15"/>
        <v>#NAME?</v>
      </c>
      <c r="H350" s="30" t="e">
        <f t="shared" si="16"/>
        <v>#NAME?</v>
      </c>
      <c r="I350" s="85"/>
      <c r="J350" s="86"/>
      <c r="K350" s="31"/>
      <c r="L350" s="63"/>
      <c r="M350" s="33"/>
      <c r="N350" s="33" t="e">
        <f t="shared" si="17"/>
        <v>#NAME?</v>
      </c>
      <c r="O350" s="64" t="e">
        <f t="shared" si="18"/>
        <v>#NAME?</v>
      </c>
      <c r="P350" s="94" t="e">
        <f t="shared" si="19"/>
        <v>#NAME?</v>
      </c>
      <c r="Q350" s="91" t="str">
        <f t="shared" si="20"/>
        <v>-</v>
      </c>
      <c r="R350" s="92" t="str">
        <f t="shared" si="21"/>
        <v>-</v>
      </c>
      <c r="S350" s="93" t="str">
        <f t="shared" si="22"/>
        <v>-</v>
      </c>
      <c r="T350" s="10"/>
      <c r="U350" s="10"/>
      <c r="V350" s="10"/>
      <c r="W350" s="10"/>
      <c r="X350" s="10"/>
      <c r="Y350" s="10"/>
      <c r="Z350" s="10"/>
    </row>
    <row r="351" spans="1:26" ht="12.75" customHeight="1" x14ac:dyDescent="0.2">
      <c r="A351" s="82">
        <f t="shared" si="12"/>
        <v>0</v>
      </c>
      <c r="B351" s="83"/>
      <c r="C351" s="84"/>
      <c r="D351" s="29" t="e">
        <f t="shared" si="13"/>
        <v>#NAME?</v>
      </c>
      <c r="E351" s="62"/>
      <c r="F351" s="30" t="e">
        <f t="shared" si="14"/>
        <v>#NAME?</v>
      </c>
      <c r="G351" s="34" t="e">
        <f t="shared" si="15"/>
        <v>#NAME?</v>
      </c>
      <c r="H351" s="30" t="e">
        <f t="shared" si="16"/>
        <v>#NAME?</v>
      </c>
      <c r="I351" s="85"/>
      <c r="J351" s="86"/>
      <c r="K351" s="31"/>
      <c r="L351" s="63"/>
      <c r="M351" s="33"/>
      <c r="N351" s="33" t="e">
        <f t="shared" si="17"/>
        <v>#NAME?</v>
      </c>
      <c r="O351" s="64" t="e">
        <f t="shared" si="18"/>
        <v>#NAME?</v>
      </c>
      <c r="P351" s="94" t="e">
        <f t="shared" si="19"/>
        <v>#NAME?</v>
      </c>
      <c r="Q351" s="91" t="str">
        <f t="shared" si="20"/>
        <v>-</v>
      </c>
      <c r="R351" s="92" t="str">
        <f t="shared" si="21"/>
        <v>-</v>
      </c>
      <c r="S351" s="93" t="str">
        <f t="shared" si="22"/>
        <v>-</v>
      </c>
      <c r="T351" s="10"/>
      <c r="U351" s="10"/>
      <c r="V351" s="10"/>
      <c r="W351" s="10"/>
      <c r="X351" s="10"/>
      <c r="Y351" s="10"/>
      <c r="Z351" s="10"/>
    </row>
    <row r="352" spans="1:26" ht="12.75" customHeight="1" x14ac:dyDescent="0.2">
      <c r="A352" s="82">
        <f t="shared" si="12"/>
        <v>0</v>
      </c>
      <c r="B352" s="83"/>
      <c r="C352" s="84"/>
      <c r="D352" s="29" t="e">
        <f t="shared" si="13"/>
        <v>#NAME?</v>
      </c>
      <c r="E352" s="62"/>
      <c r="F352" s="30" t="e">
        <f t="shared" si="14"/>
        <v>#NAME?</v>
      </c>
      <c r="G352" s="34" t="e">
        <f t="shared" si="15"/>
        <v>#NAME?</v>
      </c>
      <c r="H352" s="30" t="e">
        <f t="shared" si="16"/>
        <v>#NAME?</v>
      </c>
      <c r="I352" s="85"/>
      <c r="J352" s="86"/>
      <c r="K352" s="31"/>
      <c r="L352" s="63"/>
      <c r="M352" s="33"/>
      <c r="N352" s="33" t="e">
        <f t="shared" si="17"/>
        <v>#NAME?</v>
      </c>
      <c r="O352" s="64" t="e">
        <f t="shared" si="18"/>
        <v>#NAME?</v>
      </c>
      <c r="P352" s="94" t="e">
        <f t="shared" si="19"/>
        <v>#NAME?</v>
      </c>
      <c r="Q352" s="91" t="str">
        <f t="shared" si="20"/>
        <v>-</v>
      </c>
      <c r="R352" s="92" t="str">
        <f t="shared" si="21"/>
        <v>-</v>
      </c>
      <c r="S352" s="93" t="str">
        <f t="shared" si="22"/>
        <v>-</v>
      </c>
      <c r="T352" s="10"/>
      <c r="U352" s="10"/>
      <c r="V352" s="10"/>
      <c r="W352" s="10"/>
      <c r="X352" s="10"/>
      <c r="Y352" s="10"/>
      <c r="Z352" s="10"/>
    </row>
    <row r="353" spans="1:26" ht="12.75" customHeight="1" x14ac:dyDescent="0.2">
      <c r="A353" s="82">
        <f t="shared" si="12"/>
        <v>0</v>
      </c>
      <c r="B353" s="83"/>
      <c r="C353" s="84"/>
      <c r="D353" s="29" t="e">
        <f t="shared" si="13"/>
        <v>#NAME?</v>
      </c>
      <c r="E353" s="62"/>
      <c r="F353" s="30" t="e">
        <f t="shared" si="14"/>
        <v>#NAME?</v>
      </c>
      <c r="G353" s="34" t="e">
        <f t="shared" si="15"/>
        <v>#NAME?</v>
      </c>
      <c r="H353" s="30" t="e">
        <f t="shared" si="16"/>
        <v>#NAME?</v>
      </c>
      <c r="I353" s="85"/>
      <c r="J353" s="86"/>
      <c r="K353" s="31"/>
      <c r="L353" s="63"/>
      <c r="M353" s="33"/>
      <c r="N353" s="33" t="e">
        <f t="shared" si="17"/>
        <v>#NAME?</v>
      </c>
      <c r="O353" s="64" t="e">
        <f t="shared" si="18"/>
        <v>#NAME?</v>
      </c>
      <c r="P353" s="94" t="e">
        <f t="shared" si="19"/>
        <v>#NAME?</v>
      </c>
      <c r="Q353" s="91" t="str">
        <f t="shared" si="20"/>
        <v>-</v>
      </c>
      <c r="R353" s="92" t="str">
        <f t="shared" si="21"/>
        <v>-</v>
      </c>
      <c r="S353" s="93" t="str">
        <f t="shared" si="22"/>
        <v>-</v>
      </c>
      <c r="T353" s="10"/>
      <c r="U353" s="10"/>
      <c r="V353" s="10"/>
      <c r="W353" s="10"/>
      <c r="X353" s="10"/>
      <c r="Y353" s="10"/>
      <c r="Z353" s="10"/>
    </row>
    <row r="354" spans="1:26" ht="12.75" customHeight="1" x14ac:dyDescent="0.2">
      <c r="A354" s="82">
        <f t="shared" si="12"/>
        <v>0</v>
      </c>
      <c r="B354" s="83"/>
      <c r="C354" s="84"/>
      <c r="D354" s="29" t="e">
        <f t="shared" si="13"/>
        <v>#NAME?</v>
      </c>
      <c r="E354" s="62"/>
      <c r="F354" s="30" t="e">
        <f t="shared" si="14"/>
        <v>#NAME?</v>
      </c>
      <c r="G354" s="34" t="e">
        <f t="shared" si="15"/>
        <v>#NAME?</v>
      </c>
      <c r="H354" s="30" t="e">
        <f t="shared" si="16"/>
        <v>#NAME?</v>
      </c>
      <c r="I354" s="85"/>
      <c r="J354" s="86"/>
      <c r="K354" s="31"/>
      <c r="L354" s="63"/>
      <c r="M354" s="33"/>
      <c r="N354" s="33" t="e">
        <f t="shared" si="17"/>
        <v>#NAME?</v>
      </c>
      <c r="O354" s="64" t="e">
        <f t="shared" si="18"/>
        <v>#NAME?</v>
      </c>
      <c r="P354" s="94" t="e">
        <f t="shared" si="19"/>
        <v>#NAME?</v>
      </c>
      <c r="Q354" s="91" t="str">
        <f t="shared" si="20"/>
        <v>-</v>
      </c>
      <c r="R354" s="92" t="str">
        <f t="shared" si="21"/>
        <v>-</v>
      </c>
      <c r="S354" s="93" t="str">
        <f t="shared" si="22"/>
        <v>-</v>
      </c>
      <c r="T354" s="10"/>
      <c r="U354" s="10"/>
      <c r="V354" s="10"/>
      <c r="W354" s="10"/>
      <c r="X354" s="10"/>
      <c r="Y354" s="10"/>
      <c r="Z354" s="10"/>
    </row>
    <row r="355" spans="1:26" ht="12.75" customHeight="1" x14ac:dyDescent="0.2">
      <c r="A355" s="82">
        <f t="shared" si="12"/>
        <v>0</v>
      </c>
      <c r="B355" s="83"/>
      <c r="C355" s="84"/>
      <c r="D355" s="29" t="e">
        <f t="shared" si="13"/>
        <v>#NAME?</v>
      </c>
      <c r="E355" s="62"/>
      <c r="F355" s="30" t="e">
        <f t="shared" si="14"/>
        <v>#NAME?</v>
      </c>
      <c r="G355" s="34" t="e">
        <f t="shared" si="15"/>
        <v>#NAME?</v>
      </c>
      <c r="H355" s="30" t="e">
        <f t="shared" si="16"/>
        <v>#NAME?</v>
      </c>
      <c r="I355" s="85"/>
      <c r="J355" s="86"/>
      <c r="K355" s="31"/>
      <c r="L355" s="63"/>
      <c r="M355" s="33"/>
      <c r="N355" s="33" t="e">
        <f t="shared" si="17"/>
        <v>#NAME?</v>
      </c>
      <c r="O355" s="64" t="e">
        <f t="shared" si="18"/>
        <v>#NAME?</v>
      </c>
      <c r="P355" s="94" t="e">
        <f t="shared" si="19"/>
        <v>#NAME?</v>
      </c>
      <c r="Q355" s="91" t="str">
        <f t="shared" si="20"/>
        <v>-</v>
      </c>
      <c r="R355" s="92" t="str">
        <f t="shared" si="21"/>
        <v>-</v>
      </c>
      <c r="S355" s="93" t="str">
        <f t="shared" si="22"/>
        <v>-</v>
      </c>
      <c r="T355" s="10"/>
      <c r="U355" s="10"/>
      <c r="V355" s="10"/>
      <c r="W355" s="10"/>
      <c r="X355" s="10"/>
      <c r="Y355" s="10"/>
      <c r="Z355" s="10"/>
    </row>
    <row r="356" spans="1:26" ht="12.75" customHeight="1" x14ac:dyDescent="0.2">
      <c r="A356" s="82">
        <f t="shared" si="12"/>
        <v>0</v>
      </c>
      <c r="B356" s="83"/>
      <c r="C356" s="84"/>
      <c r="D356" s="29" t="e">
        <f t="shared" si="13"/>
        <v>#NAME?</v>
      </c>
      <c r="E356" s="62"/>
      <c r="F356" s="30" t="e">
        <f t="shared" si="14"/>
        <v>#NAME?</v>
      </c>
      <c r="G356" s="34" t="e">
        <f t="shared" si="15"/>
        <v>#NAME?</v>
      </c>
      <c r="H356" s="30" t="e">
        <f t="shared" si="16"/>
        <v>#NAME?</v>
      </c>
      <c r="I356" s="85"/>
      <c r="J356" s="86"/>
      <c r="K356" s="31"/>
      <c r="L356" s="63"/>
      <c r="M356" s="33"/>
      <c r="N356" s="33" t="e">
        <f t="shared" si="17"/>
        <v>#NAME?</v>
      </c>
      <c r="O356" s="64" t="e">
        <f t="shared" si="18"/>
        <v>#NAME?</v>
      </c>
      <c r="P356" s="94" t="e">
        <f t="shared" si="19"/>
        <v>#NAME?</v>
      </c>
      <c r="Q356" s="91" t="str">
        <f t="shared" si="20"/>
        <v>-</v>
      </c>
      <c r="R356" s="92" t="str">
        <f t="shared" si="21"/>
        <v>-</v>
      </c>
      <c r="S356" s="93" t="str">
        <f t="shared" si="22"/>
        <v>-</v>
      </c>
      <c r="T356" s="10"/>
      <c r="U356" s="10"/>
      <c r="V356" s="10"/>
      <c r="W356" s="10"/>
      <c r="X356" s="10"/>
      <c r="Y356" s="10"/>
      <c r="Z356" s="10"/>
    </row>
    <row r="357" spans="1:26" ht="12.75" customHeight="1" x14ac:dyDescent="0.2">
      <c r="A357" s="82">
        <f t="shared" si="12"/>
        <v>0</v>
      </c>
      <c r="B357" s="83"/>
      <c r="C357" s="84"/>
      <c r="D357" s="29" t="e">
        <f t="shared" si="13"/>
        <v>#NAME?</v>
      </c>
      <c r="E357" s="62"/>
      <c r="F357" s="30" t="e">
        <f t="shared" si="14"/>
        <v>#NAME?</v>
      </c>
      <c r="G357" s="34" t="e">
        <f t="shared" si="15"/>
        <v>#NAME?</v>
      </c>
      <c r="H357" s="30" t="e">
        <f t="shared" si="16"/>
        <v>#NAME?</v>
      </c>
      <c r="I357" s="85"/>
      <c r="J357" s="86"/>
      <c r="K357" s="31"/>
      <c r="L357" s="63"/>
      <c r="M357" s="33"/>
      <c r="N357" s="33" t="e">
        <f t="shared" si="17"/>
        <v>#NAME?</v>
      </c>
      <c r="O357" s="64" t="e">
        <f t="shared" si="18"/>
        <v>#NAME?</v>
      </c>
      <c r="P357" s="94" t="e">
        <f t="shared" si="19"/>
        <v>#NAME?</v>
      </c>
      <c r="Q357" s="91" t="str">
        <f t="shared" si="20"/>
        <v>-</v>
      </c>
      <c r="R357" s="92" t="str">
        <f t="shared" si="21"/>
        <v>-</v>
      </c>
      <c r="S357" s="93" t="str">
        <f t="shared" si="22"/>
        <v>-</v>
      </c>
      <c r="T357" s="10"/>
      <c r="U357" s="10"/>
      <c r="V357" s="10"/>
      <c r="W357" s="10"/>
      <c r="X357" s="10"/>
      <c r="Y357" s="10"/>
      <c r="Z357" s="10"/>
    </row>
    <row r="358" spans="1:26" ht="12.75" customHeight="1" x14ac:dyDescent="0.2">
      <c r="A358" s="82">
        <f t="shared" si="12"/>
        <v>0</v>
      </c>
      <c r="B358" s="83"/>
      <c r="C358" s="84"/>
      <c r="D358" s="29" t="e">
        <f t="shared" si="13"/>
        <v>#NAME?</v>
      </c>
      <c r="E358" s="62"/>
      <c r="F358" s="30" t="e">
        <f t="shared" si="14"/>
        <v>#NAME?</v>
      </c>
      <c r="G358" s="34" t="e">
        <f t="shared" si="15"/>
        <v>#NAME?</v>
      </c>
      <c r="H358" s="30" t="e">
        <f t="shared" si="16"/>
        <v>#NAME?</v>
      </c>
      <c r="I358" s="85"/>
      <c r="J358" s="86"/>
      <c r="K358" s="31"/>
      <c r="L358" s="63"/>
      <c r="M358" s="33"/>
      <c r="N358" s="33" t="e">
        <f t="shared" si="17"/>
        <v>#NAME?</v>
      </c>
      <c r="O358" s="64" t="e">
        <f t="shared" si="18"/>
        <v>#NAME?</v>
      </c>
      <c r="P358" s="94" t="e">
        <f t="shared" si="19"/>
        <v>#NAME?</v>
      </c>
      <c r="Q358" s="91" t="str">
        <f t="shared" si="20"/>
        <v>-</v>
      </c>
      <c r="R358" s="92" t="str">
        <f t="shared" si="21"/>
        <v>-</v>
      </c>
      <c r="S358" s="93" t="str">
        <f t="shared" si="22"/>
        <v>-</v>
      </c>
      <c r="T358" s="10"/>
      <c r="U358" s="10"/>
      <c r="V358" s="10"/>
      <c r="W358" s="10"/>
      <c r="X358" s="10"/>
      <c r="Y358" s="10"/>
      <c r="Z358" s="10"/>
    </row>
    <row r="359" spans="1:26" ht="12.75" customHeight="1" x14ac:dyDescent="0.2">
      <c r="A359" s="82">
        <f t="shared" si="12"/>
        <v>0</v>
      </c>
      <c r="B359" s="83"/>
      <c r="C359" s="84"/>
      <c r="D359" s="29" t="e">
        <f t="shared" si="13"/>
        <v>#NAME?</v>
      </c>
      <c r="E359" s="62"/>
      <c r="F359" s="30" t="e">
        <f t="shared" si="14"/>
        <v>#NAME?</v>
      </c>
      <c r="G359" s="34" t="e">
        <f t="shared" si="15"/>
        <v>#NAME?</v>
      </c>
      <c r="H359" s="30" t="e">
        <f t="shared" si="16"/>
        <v>#NAME?</v>
      </c>
      <c r="I359" s="85"/>
      <c r="J359" s="86"/>
      <c r="K359" s="31"/>
      <c r="L359" s="63"/>
      <c r="M359" s="33"/>
      <c r="N359" s="33" t="e">
        <f t="shared" si="17"/>
        <v>#NAME?</v>
      </c>
      <c r="O359" s="64" t="e">
        <f t="shared" si="18"/>
        <v>#NAME?</v>
      </c>
      <c r="P359" s="94" t="e">
        <f t="shared" si="19"/>
        <v>#NAME?</v>
      </c>
      <c r="Q359" s="91" t="str">
        <f t="shared" si="20"/>
        <v>-</v>
      </c>
      <c r="R359" s="92" t="str">
        <f t="shared" si="21"/>
        <v>-</v>
      </c>
      <c r="S359" s="93" t="str">
        <f t="shared" si="22"/>
        <v>-</v>
      </c>
      <c r="T359" s="10"/>
      <c r="U359" s="10"/>
      <c r="V359" s="10"/>
      <c r="W359" s="10"/>
      <c r="X359" s="10"/>
      <c r="Y359" s="10"/>
      <c r="Z359" s="10"/>
    </row>
    <row r="360" spans="1:26" ht="12.75" customHeight="1" x14ac:dyDescent="0.2">
      <c r="A360" s="82">
        <f t="shared" si="12"/>
        <v>0</v>
      </c>
      <c r="B360" s="83"/>
      <c r="C360" s="84"/>
      <c r="D360" s="29" t="e">
        <f t="shared" si="13"/>
        <v>#NAME?</v>
      </c>
      <c r="E360" s="62"/>
      <c r="F360" s="30" t="e">
        <f t="shared" si="14"/>
        <v>#NAME?</v>
      </c>
      <c r="G360" s="34" t="e">
        <f t="shared" si="15"/>
        <v>#NAME?</v>
      </c>
      <c r="H360" s="30" t="e">
        <f t="shared" si="16"/>
        <v>#NAME?</v>
      </c>
      <c r="I360" s="85"/>
      <c r="J360" s="86"/>
      <c r="K360" s="31"/>
      <c r="L360" s="63"/>
      <c r="M360" s="33"/>
      <c r="N360" s="33" t="e">
        <f t="shared" si="17"/>
        <v>#NAME?</v>
      </c>
      <c r="O360" s="64" t="e">
        <f t="shared" si="18"/>
        <v>#NAME?</v>
      </c>
      <c r="P360" s="94" t="e">
        <f t="shared" si="19"/>
        <v>#NAME?</v>
      </c>
      <c r="Q360" s="91" t="str">
        <f t="shared" si="20"/>
        <v>-</v>
      </c>
      <c r="R360" s="92" t="str">
        <f t="shared" si="21"/>
        <v>-</v>
      </c>
      <c r="S360" s="93" t="str">
        <f t="shared" si="22"/>
        <v>-</v>
      </c>
      <c r="T360" s="10"/>
      <c r="U360" s="10"/>
      <c r="V360" s="10"/>
      <c r="W360" s="10"/>
      <c r="X360" s="10"/>
      <c r="Y360" s="10"/>
      <c r="Z360" s="10"/>
    </row>
    <row r="361" spans="1:26" ht="12.75" customHeight="1" x14ac:dyDescent="0.2">
      <c r="A361" s="82">
        <f t="shared" si="12"/>
        <v>0</v>
      </c>
      <c r="B361" s="83"/>
      <c r="C361" s="84"/>
      <c r="D361" s="29" t="e">
        <f t="shared" si="13"/>
        <v>#NAME?</v>
      </c>
      <c r="E361" s="62"/>
      <c r="F361" s="30" t="e">
        <f t="shared" si="14"/>
        <v>#NAME?</v>
      </c>
      <c r="G361" s="34" t="e">
        <f t="shared" si="15"/>
        <v>#NAME?</v>
      </c>
      <c r="H361" s="30" t="e">
        <f t="shared" si="16"/>
        <v>#NAME?</v>
      </c>
      <c r="I361" s="85"/>
      <c r="J361" s="86"/>
      <c r="K361" s="31"/>
      <c r="L361" s="63"/>
      <c r="M361" s="33"/>
      <c r="N361" s="33" t="e">
        <f t="shared" si="17"/>
        <v>#NAME?</v>
      </c>
      <c r="O361" s="64" t="e">
        <f t="shared" si="18"/>
        <v>#NAME?</v>
      </c>
      <c r="P361" s="94" t="e">
        <f t="shared" si="19"/>
        <v>#NAME?</v>
      </c>
      <c r="Q361" s="91" t="str">
        <f t="shared" si="20"/>
        <v>-</v>
      </c>
      <c r="R361" s="92" t="str">
        <f t="shared" si="21"/>
        <v>-</v>
      </c>
      <c r="S361" s="93" t="str">
        <f t="shared" si="22"/>
        <v>-</v>
      </c>
      <c r="T361" s="10"/>
      <c r="U361" s="10"/>
      <c r="V361" s="10"/>
      <c r="W361" s="10"/>
      <c r="X361" s="10"/>
      <c r="Y361" s="10"/>
      <c r="Z361" s="10"/>
    </row>
    <row r="362" spans="1:26" ht="12.75" customHeight="1" x14ac:dyDescent="0.2">
      <c r="A362" s="82">
        <f t="shared" si="12"/>
        <v>0</v>
      </c>
      <c r="B362" s="83"/>
      <c r="C362" s="84"/>
      <c r="D362" s="29" t="e">
        <f t="shared" si="13"/>
        <v>#NAME?</v>
      </c>
      <c r="E362" s="62"/>
      <c r="F362" s="30" t="e">
        <f t="shared" si="14"/>
        <v>#NAME?</v>
      </c>
      <c r="G362" s="34" t="e">
        <f t="shared" si="15"/>
        <v>#NAME?</v>
      </c>
      <c r="H362" s="30" t="e">
        <f t="shared" si="16"/>
        <v>#NAME?</v>
      </c>
      <c r="I362" s="85"/>
      <c r="J362" s="86"/>
      <c r="K362" s="31"/>
      <c r="L362" s="63"/>
      <c r="M362" s="33"/>
      <c r="N362" s="33" t="e">
        <f t="shared" si="17"/>
        <v>#NAME?</v>
      </c>
      <c r="O362" s="64" t="e">
        <f t="shared" si="18"/>
        <v>#NAME?</v>
      </c>
      <c r="P362" s="94" t="e">
        <f t="shared" si="19"/>
        <v>#NAME?</v>
      </c>
      <c r="Q362" s="91" t="str">
        <f t="shared" si="20"/>
        <v>-</v>
      </c>
      <c r="R362" s="92" t="str">
        <f t="shared" si="21"/>
        <v>-</v>
      </c>
      <c r="S362" s="93" t="str">
        <f t="shared" si="22"/>
        <v>-</v>
      </c>
      <c r="T362" s="10"/>
      <c r="U362" s="10"/>
      <c r="V362" s="10"/>
      <c r="W362" s="10"/>
      <c r="X362" s="10"/>
      <c r="Y362" s="10"/>
      <c r="Z362" s="10"/>
    </row>
    <row r="363" spans="1:26" ht="12.75" customHeight="1" x14ac:dyDescent="0.2">
      <c r="A363" s="82">
        <f t="shared" si="12"/>
        <v>0</v>
      </c>
      <c r="B363" s="83"/>
      <c r="C363" s="84"/>
      <c r="D363" s="29" t="e">
        <f t="shared" si="13"/>
        <v>#NAME?</v>
      </c>
      <c r="E363" s="62"/>
      <c r="F363" s="30" t="e">
        <f t="shared" si="14"/>
        <v>#NAME?</v>
      </c>
      <c r="G363" s="34" t="e">
        <f t="shared" si="15"/>
        <v>#NAME?</v>
      </c>
      <c r="H363" s="30" t="e">
        <f t="shared" si="16"/>
        <v>#NAME?</v>
      </c>
      <c r="I363" s="85"/>
      <c r="J363" s="86"/>
      <c r="K363" s="31"/>
      <c r="L363" s="63"/>
      <c r="M363" s="33"/>
      <c r="N363" s="33" t="e">
        <f t="shared" si="17"/>
        <v>#NAME?</v>
      </c>
      <c r="O363" s="64" t="e">
        <f t="shared" si="18"/>
        <v>#NAME?</v>
      </c>
      <c r="P363" s="94" t="e">
        <f t="shared" si="19"/>
        <v>#NAME?</v>
      </c>
      <c r="Q363" s="91" t="str">
        <f t="shared" si="20"/>
        <v>-</v>
      </c>
      <c r="R363" s="92" t="str">
        <f t="shared" si="21"/>
        <v>-</v>
      </c>
      <c r="S363" s="93" t="str">
        <f t="shared" si="22"/>
        <v>-</v>
      </c>
      <c r="T363" s="10"/>
      <c r="U363" s="10"/>
      <c r="V363" s="10"/>
      <c r="W363" s="10"/>
      <c r="X363" s="10"/>
      <c r="Y363" s="10"/>
      <c r="Z363" s="10"/>
    </row>
    <row r="364" spans="1:26" ht="12.75" customHeight="1" x14ac:dyDescent="0.2">
      <c r="A364" s="82">
        <f t="shared" si="12"/>
        <v>0</v>
      </c>
      <c r="B364" s="83"/>
      <c r="C364" s="84"/>
      <c r="D364" s="29" t="e">
        <f t="shared" si="13"/>
        <v>#NAME?</v>
      </c>
      <c r="E364" s="62"/>
      <c r="F364" s="30" t="e">
        <f t="shared" si="14"/>
        <v>#NAME?</v>
      </c>
      <c r="G364" s="34" t="e">
        <f t="shared" si="15"/>
        <v>#NAME?</v>
      </c>
      <c r="H364" s="30" t="e">
        <f t="shared" si="16"/>
        <v>#NAME?</v>
      </c>
      <c r="I364" s="85"/>
      <c r="J364" s="86"/>
      <c r="K364" s="31"/>
      <c r="L364" s="63"/>
      <c r="M364" s="33"/>
      <c r="N364" s="33" t="e">
        <f t="shared" si="17"/>
        <v>#NAME?</v>
      </c>
      <c r="O364" s="64" t="e">
        <f t="shared" si="18"/>
        <v>#NAME?</v>
      </c>
      <c r="P364" s="94" t="e">
        <f t="shared" si="19"/>
        <v>#NAME?</v>
      </c>
      <c r="Q364" s="91" t="str">
        <f t="shared" si="20"/>
        <v>-</v>
      </c>
      <c r="R364" s="92" t="str">
        <f t="shared" si="21"/>
        <v>-</v>
      </c>
      <c r="S364" s="93" t="str">
        <f t="shared" si="22"/>
        <v>-</v>
      </c>
      <c r="T364" s="10"/>
      <c r="U364" s="10"/>
      <c r="V364" s="10"/>
      <c r="W364" s="10"/>
      <c r="X364" s="10"/>
      <c r="Y364" s="10"/>
      <c r="Z364" s="10"/>
    </row>
    <row r="365" spans="1:26" ht="12.75" customHeight="1" x14ac:dyDescent="0.2">
      <c r="A365" s="82">
        <f t="shared" si="12"/>
        <v>0</v>
      </c>
      <c r="B365" s="83"/>
      <c r="C365" s="84"/>
      <c r="D365" s="29" t="e">
        <f t="shared" si="13"/>
        <v>#NAME?</v>
      </c>
      <c r="E365" s="62"/>
      <c r="F365" s="30" t="e">
        <f t="shared" si="14"/>
        <v>#NAME?</v>
      </c>
      <c r="G365" s="34" t="e">
        <f t="shared" si="15"/>
        <v>#NAME?</v>
      </c>
      <c r="H365" s="30" t="e">
        <f t="shared" si="16"/>
        <v>#NAME?</v>
      </c>
      <c r="I365" s="85"/>
      <c r="J365" s="86"/>
      <c r="K365" s="31"/>
      <c r="L365" s="63"/>
      <c r="M365" s="33"/>
      <c r="N365" s="33" t="e">
        <f t="shared" si="17"/>
        <v>#NAME?</v>
      </c>
      <c r="O365" s="64" t="e">
        <f t="shared" si="18"/>
        <v>#NAME?</v>
      </c>
      <c r="P365" s="94" t="e">
        <f t="shared" si="19"/>
        <v>#NAME?</v>
      </c>
      <c r="Q365" s="91" t="str">
        <f t="shared" si="20"/>
        <v>-</v>
      </c>
      <c r="R365" s="92" t="str">
        <f t="shared" si="21"/>
        <v>-</v>
      </c>
      <c r="S365" s="93" t="str">
        <f t="shared" si="22"/>
        <v>-</v>
      </c>
      <c r="T365" s="10"/>
      <c r="U365" s="10"/>
      <c r="V365" s="10"/>
      <c r="W365" s="10"/>
      <c r="X365" s="10"/>
      <c r="Y365" s="10"/>
      <c r="Z365" s="10"/>
    </row>
    <row r="366" spans="1:26" ht="12.75" customHeight="1" x14ac:dyDescent="0.2">
      <c r="A366" s="82">
        <f t="shared" si="12"/>
        <v>0</v>
      </c>
      <c r="B366" s="83"/>
      <c r="C366" s="84"/>
      <c r="D366" s="29" t="e">
        <f t="shared" si="13"/>
        <v>#NAME?</v>
      </c>
      <c r="E366" s="62"/>
      <c r="F366" s="30" t="e">
        <f t="shared" si="14"/>
        <v>#NAME?</v>
      </c>
      <c r="G366" s="34" t="e">
        <f t="shared" si="15"/>
        <v>#NAME?</v>
      </c>
      <c r="H366" s="30" t="e">
        <f t="shared" si="16"/>
        <v>#NAME?</v>
      </c>
      <c r="I366" s="85"/>
      <c r="J366" s="86"/>
      <c r="K366" s="31"/>
      <c r="L366" s="63"/>
      <c r="M366" s="33"/>
      <c r="N366" s="33" t="e">
        <f t="shared" si="17"/>
        <v>#NAME?</v>
      </c>
      <c r="O366" s="64" t="e">
        <f t="shared" si="18"/>
        <v>#NAME?</v>
      </c>
      <c r="P366" s="94" t="e">
        <f t="shared" si="19"/>
        <v>#NAME?</v>
      </c>
      <c r="Q366" s="91" t="str">
        <f t="shared" si="20"/>
        <v>-</v>
      </c>
      <c r="R366" s="92" t="str">
        <f t="shared" si="21"/>
        <v>-</v>
      </c>
      <c r="S366" s="93" t="str">
        <f t="shared" si="22"/>
        <v>-</v>
      </c>
      <c r="T366" s="10"/>
      <c r="U366" s="10"/>
      <c r="V366" s="10"/>
      <c r="W366" s="10"/>
      <c r="X366" s="10"/>
      <c r="Y366" s="10"/>
      <c r="Z366" s="10"/>
    </row>
    <row r="367" spans="1:26" ht="12.75" customHeight="1" x14ac:dyDescent="0.2">
      <c r="A367" s="82">
        <f t="shared" si="12"/>
        <v>0</v>
      </c>
      <c r="B367" s="83"/>
      <c r="C367" s="84"/>
      <c r="D367" s="29" t="e">
        <f t="shared" si="13"/>
        <v>#NAME?</v>
      </c>
      <c r="E367" s="62"/>
      <c r="F367" s="30" t="e">
        <f t="shared" si="14"/>
        <v>#NAME?</v>
      </c>
      <c r="G367" s="34" t="e">
        <f t="shared" si="15"/>
        <v>#NAME?</v>
      </c>
      <c r="H367" s="30" t="e">
        <f t="shared" si="16"/>
        <v>#NAME?</v>
      </c>
      <c r="I367" s="85"/>
      <c r="J367" s="86"/>
      <c r="K367" s="31"/>
      <c r="L367" s="63"/>
      <c r="M367" s="33"/>
      <c r="N367" s="33" t="e">
        <f t="shared" si="17"/>
        <v>#NAME?</v>
      </c>
      <c r="O367" s="64" t="e">
        <f t="shared" si="18"/>
        <v>#NAME?</v>
      </c>
      <c r="P367" s="94" t="e">
        <f t="shared" si="19"/>
        <v>#NAME?</v>
      </c>
      <c r="Q367" s="91" t="str">
        <f t="shared" si="20"/>
        <v>-</v>
      </c>
      <c r="R367" s="92" t="str">
        <f t="shared" si="21"/>
        <v>-</v>
      </c>
      <c r="S367" s="93" t="str">
        <f t="shared" si="22"/>
        <v>-</v>
      </c>
      <c r="T367" s="10"/>
      <c r="U367" s="10"/>
      <c r="V367" s="10"/>
      <c r="W367" s="10"/>
      <c r="X367" s="10"/>
      <c r="Y367" s="10"/>
      <c r="Z367" s="10"/>
    </row>
    <row r="368" spans="1:26" ht="12.75" customHeight="1" x14ac:dyDescent="0.2">
      <c r="A368" s="82">
        <f t="shared" si="12"/>
        <v>0</v>
      </c>
      <c r="B368" s="83"/>
      <c r="C368" s="84"/>
      <c r="D368" s="29" t="e">
        <f t="shared" si="13"/>
        <v>#NAME?</v>
      </c>
      <c r="E368" s="62"/>
      <c r="F368" s="30" t="e">
        <f t="shared" si="14"/>
        <v>#NAME?</v>
      </c>
      <c r="G368" s="34" t="e">
        <f t="shared" si="15"/>
        <v>#NAME?</v>
      </c>
      <c r="H368" s="30" t="e">
        <f t="shared" si="16"/>
        <v>#NAME?</v>
      </c>
      <c r="I368" s="85"/>
      <c r="J368" s="86"/>
      <c r="K368" s="31"/>
      <c r="L368" s="63"/>
      <c r="M368" s="33"/>
      <c r="N368" s="33" t="e">
        <f t="shared" si="17"/>
        <v>#NAME?</v>
      </c>
      <c r="O368" s="64" t="e">
        <f t="shared" si="18"/>
        <v>#NAME?</v>
      </c>
      <c r="P368" s="94" t="e">
        <f t="shared" si="19"/>
        <v>#NAME?</v>
      </c>
      <c r="Q368" s="91" t="str">
        <f t="shared" si="20"/>
        <v>-</v>
      </c>
      <c r="R368" s="92" t="str">
        <f t="shared" si="21"/>
        <v>-</v>
      </c>
      <c r="S368" s="93" t="str">
        <f t="shared" si="22"/>
        <v>-</v>
      </c>
      <c r="T368" s="10"/>
      <c r="U368" s="10"/>
      <c r="V368" s="10"/>
      <c r="W368" s="10"/>
      <c r="X368" s="10"/>
      <c r="Y368" s="10"/>
      <c r="Z368" s="10"/>
    </row>
    <row r="369" spans="1:26" ht="12.75" customHeight="1" x14ac:dyDescent="0.2">
      <c r="A369" s="82">
        <f t="shared" si="12"/>
        <v>0</v>
      </c>
      <c r="B369" s="83"/>
      <c r="C369" s="84"/>
      <c r="D369" s="29" t="e">
        <f t="shared" si="13"/>
        <v>#NAME?</v>
      </c>
      <c r="E369" s="62"/>
      <c r="F369" s="30" t="e">
        <f t="shared" si="14"/>
        <v>#NAME?</v>
      </c>
      <c r="G369" s="34" t="e">
        <f t="shared" si="15"/>
        <v>#NAME?</v>
      </c>
      <c r="H369" s="30" t="e">
        <f t="shared" si="16"/>
        <v>#NAME?</v>
      </c>
      <c r="I369" s="85"/>
      <c r="J369" s="86"/>
      <c r="K369" s="31"/>
      <c r="L369" s="63"/>
      <c r="M369" s="33"/>
      <c r="N369" s="33" t="e">
        <f t="shared" si="17"/>
        <v>#NAME?</v>
      </c>
      <c r="O369" s="64" t="e">
        <f t="shared" si="18"/>
        <v>#NAME?</v>
      </c>
      <c r="P369" s="94" t="e">
        <f t="shared" si="19"/>
        <v>#NAME?</v>
      </c>
      <c r="Q369" s="91" t="str">
        <f t="shared" si="20"/>
        <v>-</v>
      </c>
      <c r="R369" s="92" t="str">
        <f t="shared" si="21"/>
        <v>-</v>
      </c>
      <c r="S369" s="93" t="str">
        <f t="shared" si="22"/>
        <v>-</v>
      </c>
      <c r="T369" s="10"/>
      <c r="U369" s="10"/>
      <c r="V369" s="10"/>
      <c r="W369" s="10"/>
      <c r="X369" s="10"/>
      <c r="Y369" s="10"/>
      <c r="Z369" s="10"/>
    </row>
    <row r="370" spans="1:26" ht="12.75" customHeight="1" x14ac:dyDescent="0.2">
      <c r="A370" s="82">
        <f t="shared" si="12"/>
        <v>0</v>
      </c>
      <c r="B370" s="83"/>
      <c r="C370" s="84"/>
      <c r="D370" s="29" t="e">
        <f t="shared" si="13"/>
        <v>#NAME?</v>
      </c>
      <c r="E370" s="62"/>
      <c r="F370" s="30" t="e">
        <f t="shared" si="14"/>
        <v>#NAME?</v>
      </c>
      <c r="G370" s="34" t="e">
        <f t="shared" si="15"/>
        <v>#NAME?</v>
      </c>
      <c r="H370" s="30" t="e">
        <f t="shared" si="16"/>
        <v>#NAME?</v>
      </c>
      <c r="I370" s="85"/>
      <c r="J370" s="86"/>
      <c r="K370" s="31"/>
      <c r="L370" s="63"/>
      <c r="M370" s="33"/>
      <c r="N370" s="33" t="e">
        <f t="shared" si="17"/>
        <v>#NAME?</v>
      </c>
      <c r="O370" s="64" t="e">
        <f t="shared" si="18"/>
        <v>#NAME?</v>
      </c>
      <c r="P370" s="94" t="e">
        <f t="shared" si="19"/>
        <v>#NAME?</v>
      </c>
      <c r="Q370" s="91" t="str">
        <f t="shared" si="20"/>
        <v>-</v>
      </c>
      <c r="R370" s="92" t="str">
        <f t="shared" si="21"/>
        <v>-</v>
      </c>
      <c r="S370" s="93" t="str">
        <f t="shared" si="22"/>
        <v>-</v>
      </c>
      <c r="T370" s="10"/>
      <c r="U370" s="10"/>
      <c r="V370" s="10"/>
      <c r="W370" s="10"/>
      <c r="X370" s="10"/>
      <c r="Y370" s="10"/>
      <c r="Z370" s="10"/>
    </row>
    <row r="371" spans="1:26" ht="12.75" customHeight="1" x14ac:dyDescent="0.2">
      <c r="A371" s="82">
        <f t="shared" si="12"/>
        <v>0</v>
      </c>
      <c r="B371" s="83"/>
      <c r="C371" s="84"/>
      <c r="D371" s="29" t="e">
        <f t="shared" si="13"/>
        <v>#NAME?</v>
      </c>
      <c r="E371" s="62"/>
      <c r="F371" s="30" t="e">
        <f t="shared" si="14"/>
        <v>#NAME?</v>
      </c>
      <c r="G371" s="34" t="e">
        <f t="shared" si="15"/>
        <v>#NAME?</v>
      </c>
      <c r="H371" s="30" t="e">
        <f t="shared" si="16"/>
        <v>#NAME?</v>
      </c>
      <c r="I371" s="85"/>
      <c r="J371" s="86"/>
      <c r="K371" s="31"/>
      <c r="L371" s="63"/>
      <c r="M371" s="33"/>
      <c r="N371" s="33" t="e">
        <f t="shared" si="17"/>
        <v>#NAME?</v>
      </c>
      <c r="O371" s="64" t="e">
        <f t="shared" si="18"/>
        <v>#NAME?</v>
      </c>
      <c r="P371" s="94" t="e">
        <f t="shared" si="19"/>
        <v>#NAME?</v>
      </c>
      <c r="Q371" s="91" t="str">
        <f t="shared" si="20"/>
        <v>-</v>
      </c>
      <c r="R371" s="92" t="str">
        <f t="shared" si="21"/>
        <v>-</v>
      </c>
      <c r="S371" s="93" t="str">
        <f t="shared" si="22"/>
        <v>-</v>
      </c>
      <c r="T371" s="10"/>
      <c r="U371" s="10"/>
      <c r="V371" s="10"/>
      <c r="W371" s="10"/>
      <c r="X371" s="10"/>
      <c r="Y371" s="10"/>
      <c r="Z371" s="10"/>
    </row>
    <row r="372" spans="1:26" ht="12.75" customHeight="1" x14ac:dyDescent="0.2">
      <c r="A372" s="82">
        <f t="shared" si="12"/>
        <v>0</v>
      </c>
      <c r="B372" s="83"/>
      <c r="C372" s="84"/>
      <c r="D372" s="29" t="e">
        <f t="shared" si="13"/>
        <v>#NAME?</v>
      </c>
      <c r="E372" s="62"/>
      <c r="F372" s="30" t="e">
        <f t="shared" si="14"/>
        <v>#NAME?</v>
      </c>
      <c r="G372" s="34" t="e">
        <f t="shared" si="15"/>
        <v>#NAME?</v>
      </c>
      <c r="H372" s="30" t="e">
        <f t="shared" si="16"/>
        <v>#NAME?</v>
      </c>
      <c r="I372" s="85"/>
      <c r="J372" s="86"/>
      <c r="K372" s="31"/>
      <c r="L372" s="63"/>
      <c r="M372" s="33"/>
      <c r="N372" s="33" t="e">
        <f t="shared" si="17"/>
        <v>#NAME?</v>
      </c>
      <c r="O372" s="64" t="e">
        <f t="shared" si="18"/>
        <v>#NAME?</v>
      </c>
      <c r="P372" s="94" t="e">
        <f t="shared" si="19"/>
        <v>#NAME?</v>
      </c>
      <c r="Q372" s="91" t="str">
        <f t="shared" si="20"/>
        <v>-</v>
      </c>
      <c r="R372" s="92" t="str">
        <f t="shared" si="21"/>
        <v>-</v>
      </c>
      <c r="S372" s="93" t="str">
        <f t="shared" si="22"/>
        <v>-</v>
      </c>
      <c r="T372" s="10"/>
      <c r="U372" s="10"/>
      <c r="V372" s="10"/>
      <c r="W372" s="10"/>
      <c r="X372" s="10"/>
      <c r="Y372" s="10"/>
      <c r="Z372" s="10"/>
    </row>
    <row r="373" spans="1:26" ht="12.75" customHeight="1" x14ac:dyDescent="0.2">
      <c r="A373" s="82">
        <f t="shared" si="12"/>
        <v>0</v>
      </c>
      <c r="B373" s="83"/>
      <c r="C373" s="84"/>
      <c r="D373" s="29" t="e">
        <f t="shared" si="13"/>
        <v>#NAME?</v>
      </c>
      <c r="E373" s="62"/>
      <c r="F373" s="30" t="e">
        <f t="shared" si="14"/>
        <v>#NAME?</v>
      </c>
      <c r="G373" s="34" t="e">
        <f t="shared" si="15"/>
        <v>#NAME?</v>
      </c>
      <c r="H373" s="30" t="e">
        <f t="shared" si="16"/>
        <v>#NAME?</v>
      </c>
      <c r="I373" s="85"/>
      <c r="J373" s="86"/>
      <c r="K373" s="31"/>
      <c r="L373" s="63"/>
      <c r="M373" s="33"/>
      <c r="N373" s="33" t="e">
        <f t="shared" si="17"/>
        <v>#NAME?</v>
      </c>
      <c r="O373" s="64" t="e">
        <f t="shared" si="18"/>
        <v>#NAME?</v>
      </c>
      <c r="P373" s="94" t="e">
        <f t="shared" si="19"/>
        <v>#NAME?</v>
      </c>
      <c r="Q373" s="91" t="str">
        <f t="shared" si="20"/>
        <v>-</v>
      </c>
      <c r="R373" s="92" t="str">
        <f t="shared" si="21"/>
        <v>-</v>
      </c>
      <c r="S373" s="93" t="str">
        <f t="shared" si="22"/>
        <v>-</v>
      </c>
      <c r="T373" s="10"/>
      <c r="U373" s="10"/>
      <c r="V373" s="10"/>
      <c r="W373" s="10"/>
      <c r="X373" s="10"/>
      <c r="Y373" s="10"/>
      <c r="Z373" s="10"/>
    </row>
    <row r="374" spans="1:26" ht="12.75" customHeight="1" x14ac:dyDescent="0.2">
      <c r="A374" s="82">
        <f t="shared" si="12"/>
        <v>0</v>
      </c>
      <c r="B374" s="83"/>
      <c r="C374" s="84"/>
      <c r="D374" s="29" t="e">
        <f t="shared" si="13"/>
        <v>#NAME?</v>
      </c>
      <c r="E374" s="62"/>
      <c r="F374" s="30" t="e">
        <f t="shared" si="14"/>
        <v>#NAME?</v>
      </c>
      <c r="G374" s="34" t="e">
        <f t="shared" si="15"/>
        <v>#NAME?</v>
      </c>
      <c r="H374" s="30" t="e">
        <f t="shared" si="16"/>
        <v>#NAME?</v>
      </c>
      <c r="I374" s="85"/>
      <c r="J374" s="86"/>
      <c r="K374" s="31"/>
      <c r="L374" s="63"/>
      <c r="M374" s="33"/>
      <c r="N374" s="33" t="e">
        <f t="shared" si="17"/>
        <v>#NAME?</v>
      </c>
      <c r="O374" s="64" t="e">
        <f t="shared" si="18"/>
        <v>#NAME?</v>
      </c>
      <c r="P374" s="94" t="e">
        <f t="shared" si="19"/>
        <v>#NAME?</v>
      </c>
      <c r="Q374" s="91" t="str">
        <f t="shared" si="20"/>
        <v>-</v>
      </c>
      <c r="R374" s="92" t="str">
        <f t="shared" si="21"/>
        <v>-</v>
      </c>
      <c r="S374" s="93" t="str">
        <f t="shared" si="22"/>
        <v>-</v>
      </c>
      <c r="T374" s="10"/>
      <c r="U374" s="10"/>
      <c r="V374" s="10"/>
      <c r="W374" s="10"/>
      <c r="X374" s="10"/>
      <c r="Y374" s="10"/>
      <c r="Z374" s="10"/>
    </row>
    <row r="375" spans="1:26" ht="12.75" customHeight="1" x14ac:dyDescent="0.2">
      <c r="A375" s="82">
        <f t="shared" si="12"/>
        <v>0</v>
      </c>
      <c r="B375" s="83"/>
      <c r="C375" s="84"/>
      <c r="D375" s="29" t="e">
        <f t="shared" si="13"/>
        <v>#NAME?</v>
      </c>
      <c r="E375" s="62"/>
      <c r="F375" s="30" t="e">
        <f t="shared" si="14"/>
        <v>#NAME?</v>
      </c>
      <c r="G375" s="34" t="e">
        <f t="shared" si="15"/>
        <v>#NAME?</v>
      </c>
      <c r="H375" s="30" t="e">
        <f t="shared" si="16"/>
        <v>#NAME?</v>
      </c>
      <c r="I375" s="85"/>
      <c r="J375" s="86"/>
      <c r="K375" s="31"/>
      <c r="L375" s="63"/>
      <c r="M375" s="33"/>
      <c r="N375" s="33" t="e">
        <f t="shared" si="17"/>
        <v>#NAME?</v>
      </c>
      <c r="O375" s="64" t="e">
        <f t="shared" si="18"/>
        <v>#NAME?</v>
      </c>
      <c r="P375" s="94" t="e">
        <f t="shared" si="19"/>
        <v>#NAME?</v>
      </c>
      <c r="Q375" s="91" t="str">
        <f t="shared" si="20"/>
        <v>-</v>
      </c>
      <c r="R375" s="92" t="str">
        <f t="shared" si="21"/>
        <v>-</v>
      </c>
      <c r="S375" s="93" t="str">
        <f t="shared" si="22"/>
        <v>-</v>
      </c>
      <c r="T375" s="10"/>
      <c r="U375" s="10"/>
      <c r="V375" s="10"/>
      <c r="W375" s="10"/>
      <c r="X375" s="10"/>
      <c r="Y375" s="10"/>
      <c r="Z375" s="10"/>
    </row>
    <row r="376" spans="1:26" ht="12.75" customHeight="1" x14ac:dyDescent="0.2">
      <c r="A376" s="82">
        <f t="shared" si="12"/>
        <v>0</v>
      </c>
      <c r="B376" s="83"/>
      <c r="C376" s="84"/>
      <c r="D376" s="29" t="e">
        <f t="shared" si="13"/>
        <v>#NAME?</v>
      </c>
      <c r="E376" s="62"/>
      <c r="F376" s="30" t="e">
        <f t="shared" si="14"/>
        <v>#NAME?</v>
      </c>
      <c r="G376" s="34" t="e">
        <f t="shared" si="15"/>
        <v>#NAME?</v>
      </c>
      <c r="H376" s="30" t="e">
        <f t="shared" si="16"/>
        <v>#NAME?</v>
      </c>
      <c r="I376" s="85"/>
      <c r="J376" s="86"/>
      <c r="K376" s="31"/>
      <c r="L376" s="63"/>
      <c r="M376" s="33"/>
      <c r="N376" s="33" t="e">
        <f t="shared" si="17"/>
        <v>#NAME?</v>
      </c>
      <c r="O376" s="64" t="e">
        <f t="shared" si="18"/>
        <v>#NAME?</v>
      </c>
      <c r="P376" s="94" t="e">
        <f t="shared" si="19"/>
        <v>#NAME?</v>
      </c>
      <c r="Q376" s="91" t="str">
        <f t="shared" si="20"/>
        <v>-</v>
      </c>
      <c r="R376" s="92" t="str">
        <f t="shared" si="21"/>
        <v>-</v>
      </c>
      <c r="S376" s="93" t="str">
        <f t="shared" si="22"/>
        <v>-</v>
      </c>
      <c r="T376" s="10"/>
      <c r="U376" s="10"/>
      <c r="V376" s="10"/>
      <c r="W376" s="10"/>
      <c r="X376" s="10"/>
      <c r="Y376" s="10"/>
      <c r="Z376" s="10"/>
    </row>
    <row r="377" spans="1:26" ht="12.75" customHeight="1" x14ac:dyDescent="0.2">
      <c r="A377" s="82">
        <f t="shared" si="12"/>
        <v>0</v>
      </c>
      <c r="B377" s="83"/>
      <c r="C377" s="84"/>
      <c r="D377" s="29" t="e">
        <f t="shared" si="13"/>
        <v>#NAME?</v>
      </c>
      <c r="E377" s="62"/>
      <c r="F377" s="30" t="e">
        <f t="shared" si="14"/>
        <v>#NAME?</v>
      </c>
      <c r="G377" s="34" t="e">
        <f t="shared" si="15"/>
        <v>#NAME?</v>
      </c>
      <c r="H377" s="30" t="e">
        <f t="shared" si="16"/>
        <v>#NAME?</v>
      </c>
      <c r="I377" s="85"/>
      <c r="J377" s="86"/>
      <c r="K377" s="31"/>
      <c r="L377" s="63"/>
      <c r="M377" s="33"/>
      <c r="N377" s="33" t="e">
        <f t="shared" si="17"/>
        <v>#NAME?</v>
      </c>
      <c r="O377" s="64" t="e">
        <f t="shared" si="18"/>
        <v>#NAME?</v>
      </c>
      <c r="P377" s="94" t="e">
        <f t="shared" si="19"/>
        <v>#NAME?</v>
      </c>
      <c r="Q377" s="91" t="str">
        <f t="shared" si="20"/>
        <v>-</v>
      </c>
      <c r="R377" s="92" t="str">
        <f t="shared" si="21"/>
        <v>-</v>
      </c>
      <c r="S377" s="93" t="str">
        <f t="shared" si="22"/>
        <v>-</v>
      </c>
      <c r="T377" s="10"/>
      <c r="U377" s="10"/>
      <c r="V377" s="10"/>
      <c r="W377" s="10"/>
      <c r="X377" s="10"/>
      <c r="Y377" s="10"/>
      <c r="Z377" s="10"/>
    </row>
    <row r="378" spans="1:26" ht="12.75" customHeight="1" x14ac:dyDescent="0.2">
      <c r="A378" s="82">
        <f t="shared" si="12"/>
        <v>0</v>
      </c>
      <c r="B378" s="83"/>
      <c r="C378" s="84"/>
      <c r="D378" s="29" t="e">
        <f t="shared" si="13"/>
        <v>#NAME?</v>
      </c>
      <c r="E378" s="62"/>
      <c r="F378" s="30" t="e">
        <f t="shared" si="14"/>
        <v>#NAME?</v>
      </c>
      <c r="G378" s="34" t="e">
        <f t="shared" si="15"/>
        <v>#NAME?</v>
      </c>
      <c r="H378" s="30" t="e">
        <f t="shared" si="16"/>
        <v>#NAME?</v>
      </c>
      <c r="I378" s="85"/>
      <c r="J378" s="86"/>
      <c r="K378" s="31"/>
      <c r="L378" s="63"/>
      <c r="M378" s="33"/>
      <c r="N378" s="33" t="e">
        <f t="shared" si="17"/>
        <v>#NAME?</v>
      </c>
      <c r="O378" s="64" t="e">
        <f t="shared" si="18"/>
        <v>#NAME?</v>
      </c>
      <c r="P378" s="94" t="e">
        <f t="shared" si="19"/>
        <v>#NAME?</v>
      </c>
      <c r="Q378" s="91" t="str">
        <f t="shared" si="20"/>
        <v>-</v>
      </c>
      <c r="R378" s="92" t="str">
        <f t="shared" si="21"/>
        <v>-</v>
      </c>
      <c r="S378" s="93" t="str">
        <f t="shared" si="22"/>
        <v>-</v>
      </c>
      <c r="T378" s="10"/>
      <c r="U378" s="10"/>
      <c r="V378" s="10"/>
      <c r="W378" s="10"/>
      <c r="X378" s="10"/>
      <c r="Y378" s="10"/>
      <c r="Z378" s="10"/>
    </row>
    <row r="379" spans="1:26" ht="12.75" customHeight="1" x14ac:dyDescent="0.2">
      <c r="A379" s="82">
        <f t="shared" si="12"/>
        <v>0</v>
      </c>
      <c r="B379" s="83"/>
      <c r="C379" s="84"/>
      <c r="D379" s="29" t="e">
        <f t="shared" si="13"/>
        <v>#NAME?</v>
      </c>
      <c r="E379" s="62"/>
      <c r="F379" s="30" t="e">
        <f t="shared" si="14"/>
        <v>#NAME?</v>
      </c>
      <c r="G379" s="34" t="e">
        <f t="shared" si="15"/>
        <v>#NAME?</v>
      </c>
      <c r="H379" s="30" t="e">
        <f t="shared" si="16"/>
        <v>#NAME?</v>
      </c>
      <c r="I379" s="85"/>
      <c r="J379" s="86"/>
      <c r="K379" s="31"/>
      <c r="L379" s="63"/>
      <c r="M379" s="33"/>
      <c r="N379" s="33" t="e">
        <f t="shared" si="17"/>
        <v>#NAME?</v>
      </c>
      <c r="O379" s="64" t="e">
        <f t="shared" si="18"/>
        <v>#NAME?</v>
      </c>
      <c r="P379" s="94" t="e">
        <f t="shared" si="19"/>
        <v>#NAME?</v>
      </c>
      <c r="Q379" s="91" t="str">
        <f t="shared" si="20"/>
        <v>-</v>
      </c>
      <c r="R379" s="92" t="str">
        <f t="shared" si="21"/>
        <v>-</v>
      </c>
      <c r="S379" s="93" t="str">
        <f t="shared" si="22"/>
        <v>-</v>
      </c>
      <c r="T379" s="10"/>
      <c r="U379" s="10"/>
      <c r="V379" s="10"/>
      <c r="W379" s="10"/>
      <c r="X379" s="10"/>
      <c r="Y379" s="10"/>
      <c r="Z379" s="10"/>
    </row>
    <row r="380" spans="1:26" ht="12.75" customHeight="1" x14ac:dyDescent="0.2">
      <c r="A380" s="82">
        <f t="shared" si="12"/>
        <v>0</v>
      </c>
      <c r="B380" s="83"/>
      <c r="C380" s="84"/>
      <c r="D380" s="29" t="e">
        <f t="shared" si="13"/>
        <v>#NAME?</v>
      </c>
      <c r="E380" s="62"/>
      <c r="F380" s="30" t="e">
        <f t="shared" si="14"/>
        <v>#NAME?</v>
      </c>
      <c r="G380" s="34" t="e">
        <f t="shared" si="15"/>
        <v>#NAME?</v>
      </c>
      <c r="H380" s="30" t="e">
        <f t="shared" si="16"/>
        <v>#NAME?</v>
      </c>
      <c r="I380" s="85"/>
      <c r="J380" s="86"/>
      <c r="K380" s="31"/>
      <c r="L380" s="63"/>
      <c r="M380" s="33"/>
      <c r="N380" s="33" t="e">
        <f t="shared" si="17"/>
        <v>#NAME?</v>
      </c>
      <c r="O380" s="64" t="e">
        <f t="shared" si="18"/>
        <v>#NAME?</v>
      </c>
      <c r="P380" s="94" t="e">
        <f t="shared" si="19"/>
        <v>#NAME?</v>
      </c>
      <c r="Q380" s="91" t="str">
        <f t="shared" si="20"/>
        <v>-</v>
      </c>
      <c r="R380" s="92" t="str">
        <f t="shared" si="21"/>
        <v>-</v>
      </c>
      <c r="S380" s="93" t="str">
        <f t="shared" si="22"/>
        <v>-</v>
      </c>
      <c r="T380" s="10"/>
      <c r="U380" s="10"/>
      <c r="V380" s="10"/>
      <c r="W380" s="10"/>
      <c r="X380" s="10"/>
      <c r="Y380" s="10"/>
      <c r="Z380" s="10"/>
    </row>
    <row r="381" spans="1:26" ht="12.75" customHeight="1" x14ac:dyDescent="0.2">
      <c r="A381" s="82">
        <f t="shared" si="12"/>
        <v>0</v>
      </c>
      <c r="B381" s="83"/>
      <c r="C381" s="84"/>
      <c r="D381" s="29" t="e">
        <f t="shared" si="13"/>
        <v>#NAME?</v>
      </c>
      <c r="E381" s="62"/>
      <c r="F381" s="30" t="e">
        <f t="shared" si="14"/>
        <v>#NAME?</v>
      </c>
      <c r="G381" s="34" t="e">
        <f t="shared" si="15"/>
        <v>#NAME?</v>
      </c>
      <c r="H381" s="30" t="e">
        <f t="shared" si="16"/>
        <v>#NAME?</v>
      </c>
      <c r="I381" s="85"/>
      <c r="J381" s="86"/>
      <c r="K381" s="31"/>
      <c r="L381" s="63"/>
      <c r="M381" s="33"/>
      <c r="N381" s="33" t="e">
        <f t="shared" si="17"/>
        <v>#NAME?</v>
      </c>
      <c r="O381" s="64" t="e">
        <f t="shared" si="18"/>
        <v>#NAME?</v>
      </c>
      <c r="P381" s="94" t="e">
        <f t="shared" si="19"/>
        <v>#NAME?</v>
      </c>
      <c r="Q381" s="91" t="str">
        <f t="shared" si="20"/>
        <v>-</v>
      </c>
      <c r="R381" s="92" t="str">
        <f t="shared" si="21"/>
        <v>-</v>
      </c>
      <c r="S381" s="93" t="str">
        <f t="shared" si="22"/>
        <v>-</v>
      </c>
      <c r="T381" s="10"/>
      <c r="U381" s="10"/>
      <c r="V381" s="10"/>
      <c r="W381" s="10"/>
      <c r="X381" s="10"/>
      <c r="Y381" s="10"/>
      <c r="Z381" s="10"/>
    </row>
    <row r="382" spans="1:26" ht="12.75" customHeight="1" x14ac:dyDescent="0.2">
      <c r="A382" s="82">
        <f t="shared" si="12"/>
        <v>0</v>
      </c>
      <c r="B382" s="83"/>
      <c r="C382" s="84"/>
      <c r="D382" s="29" t="e">
        <f t="shared" si="13"/>
        <v>#NAME?</v>
      </c>
      <c r="E382" s="62"/>
      <c r="F382" s="30" t="e">
        <f t="shared" si="14"/>
        <v>#NAME?</v>
      </c>
      <c r="G382" s="34" t="e">
        <f t="shared" si="15"/>
        <v>#NAME?</v>
      </c>
      <c r="H382" s="30" t="e">
        <f t="shared" si="16"/>
        <v>#NAME?</v>
      </c>
      <c r="I382" s="85"/>
      <c r="J382" s="86"/>
      <c r="K382" s="31"/>
      <c r="L382" s="63"/>
      <c r="M382" s="33"/>
      <c r="N382" s="33" t="e">
        <f t="shared" si="17"/>
        <v>#NAME?</v>
      </c>
      <c r="O382" s="64" t="e">
        <f t="shared" si="18"/>
        <v>#NAME?</v>
      </c>
      <c r="P382" s="94" t="e">
        <f t="shared" si="19"/>
        <v>#NAME?</v>
      </c>
      <c r="Q382" s="91" t="str">
        <f t="shared" si="20"/>
        <v>-</v>
      </c>
      <c r="R382" s="92" t="str">
        <f t="shared" si="21"/>
        <v>-</v>
      </c>
      <c r="S382" s="93" t="str">
        <f t="shared" si="22"/>
        <v>-</v>
      </c>
      <c r="T382" s="10"/>
      <c r="U382" s="10"/>
      <c r="V382" s="10"/>
      <c r="W382" s="10"/>
      <c r="X382" s="10"/>
      <c r="Y382" s="10"/>
      <c r="Z382" s="10"/>
    </row>
    <row r="383" spans="1:26" ht="12.75" customHeight="1" x14ac:dyDescent="0.2">
      <c r="A383" s="82">
        <f t="shared" si="12"/>
        <v>0</v>
      </c>
      <c r="B383" s="83"/>
      <c r="C383" s="84"/>
      <c r="D383" s="29" t="e">
        <f t="shared" si="13"/>
        <v>#NAME?</v>
      </c>
      <c r="E383" s="62"/>
      <c r="F383" s="30" t="e">
        <f t="shared" si="14"/>
        <v>#NAME?</v>
      </c>
      <c r="G383" s="34" t="e">
        <f t="shared" si="15"/>
        <v>#NAME?</v>
      </c>
      <c r="H383" s="30" t="e">
        <f t="shared" si="16"/>
        <v>#NAME?</v>
      </c>
      <c r="I383" s="85"/>
      <c r="J383" s="86"/>
      <c r="K383" s="31"/>
      <c r="L383" s="63"/>
      <c r="M383" s="33"/>
      <c r="N383" s="33" t="e">
        <f t="shared" si="17"/>
        <v>#NAME?</v>
      </c>
      <c r="O383" s="64" t="e">
        <f t="shared" si="18"/>
        <v>#NAME?</v>
      </c>
      <c r="P383" s="94" t="e">
        <f t="shared" si="19"/>
        <v>#NAME?</v>
      </c>
      <c r="Q383" s="91" t="str">
        <f t="shared" si="20"/>
        <v>-</v>
      </c>
      <c r="R383" s="92" t="str">
        <f t="shared" si="21"/>
        <v>-</v>
      </c>
      <c r="S383" s="93" t="str">
        <f t="shared" si="22"/>
        <v>-</v>
      </c>
      <c r="T383" s="10"/>
      <c r="U383" s="10"/>
      <c r="V383" s="10"/>
      <c r="W383" s="10"/>
      <c r="X383" s="10"/>
      <c r="Y383" s="10"/>
      <c r="Z383" s="10"/>
    </row>
    <row r="384" spans="1:26" ht="12.75" customHeight="1" x14ac:dyDescent="0.2">
      <c r="A384" s="82">
        <f t="shared" si="12"/>
        <v>0</v>
      </c>
      <c r="B384" s="83"/>
      <c r="C384" s="84"/>
      <c r="D384" s="29" t="e">
        <f t="shared" si="13"/>
        <v>#NAME?</v>
      </c>
      <c r="E384" s="62"/>
      <c r="F384" s="30" t="e">
        <f t="shared" si="14"/>
        <v>#NAME?</v>
      </c>
      <c r="G384" s="34" t="e">
        <f t="shared" si="15"/>
        <v>#NAME?</v>
      </c>
      <c r="H384" s="30" t="e">
        <f t="shared" si="16"/>
        <v>#NAME?</v>
      </c>
      <c r="I384" s="85"/>
      <c r="J384" s="86"/>
      <c r="K384" s="31"/>
      <c r="L384" s="63"/>
      <c r="M384" s="33"/>
      <c r="N384" s="33" t="e">
        <f t="shared" si="17"/>
        <v>#NAME?</v>
      </c>
      <c r="O384" s="64" t="e">
        <f t="shared" si="18"/>
        <v>#NAME?</v>
      </c>
      <c r="P384" s="94" t="e">
        <f t="shared" si="19"/>
        <v>#NAME?</v>
      </c>
      <c r="Q384" s="91" t="str">
        <f t="shared" si="20"/>
        <v>-</v>
      </c>
      <c r="R384" s="92" t="str">
        <f t="shared" si="21"/>
        <v>-</v>
      </c>
      <c r="S384" s="93" t="str">
        <f t="shared" si="22"/>
        <v>-</v>
      </c>
      <c r="T384" s="10"/>
      <c r="U384" s="10"/>
      <c r="V384" s="10"/>
      <c r="W384" s="10"/>
      <c r="X384" s="10"/>
      <c r="Y384" s="10"/>
      <c r="Z384" s="10"/>
    </row>
    <row r="385" spans="1:26" ht="12.75" customHeight="1" x14ac:dyDescent="0.2">
      <c r="A385" s="82">
        <f t="shared" si="12"/>
        <v>0</v>
      </c>
      <c r="B385" s="83"/>
      <c r="C385" s="84"/>
      <c r="D385" s="29" t="e">
        <f t="shared" si="13"/>
        <v>#NAME?</v>
      </c>
      <c r="E385" s="62"/>
      <c r="F385" s="30" t="e">
        <f t="shared" si="14"/>
        <v>#NAME?</v>
      </c>
      <c r="G385" s="34" t="e">
        <f t="shared" si="15"/>
        <v>#NAME?</v>
      </c>
      <c r="H385" s="30" t="e">
        <f t="shared" si="16"/>
        <v>#NAME?</v>
      </c>
      <c r="I385" s="85"/>
      <c r="J385" s="86"/>
      <c r="K385" s="31"/>
      <c r="L385" s="63"/>
      <c r="M385" s="33"/>
      <c r="N385" s="33" t="e">
        <f t="shared" si="17"/>
        <v>#NAME?</v>
      </c>
      <c r="O385" s="64" t="e">
        <f t="shared" si="18"/>
        <v>#NAME?</v>
      </c>
      <c r="P385" s="94" t="e">
        <f t="shared" si="19"/>
        <v>#NAME?</v>
      </c>
      <c r="Q385" s="91" t="str">
        <f t="shared" si="20"/>
        <v>-</v>
      </c>
      <c r="R385" s="92" t="str">
        <f t="shared" si="21"/>
        <v>-</v>
      </c>
      <c r="S385" s="93" t="str">
        <f t="shared" si="22"/>
        <v>-</v>
      </c>
      <c r="T385" s="10"/>
      <c r="U385" s="10"/>
      <c r="V385" s="10"/>
      <c r="W385" s="10"/>
      <c r="X385" s="10"/>
      <c r="Y385" s="10"/>
      <c r="Z385" s="10"/>
    </row>
    <row r="386" spans="1:26" ht="12.75" customHeight="1" x14ac:dyDescent="0.2">
      <c r="A386" s="82">
        <f t="shared" si="12"/>
        <v>0</v>
      </c>
      <c r="B386" s="83"/>
      <c r="C386" s="84"/>
      <c r="D386" s="29" t="e">
        <f t="shared" si="13"/>
        <v>#NAME?</v>
      </c>
      <c r="E386" s="62"/>
      <c r="F386" s="30" t="e">
        <f t="shared" si="14"/>
        <v>#NAME?</v>
      </c>
      <c r="G386" s="34" t="e">
        <f t="shared" si="15"/>
        <v>#NAME?</v>
      </c>
      <c r="H386" s="30" t="e">
        <f t="shared" si="16"/>
        <v>#NAME?</v>
      </c>
      <c r="I386" s="85"/>
      <c r="J386" s="86"/>
      <c r="K386" s="31"/>
      <c r="L386" s="63"/>
      <c r="M386" s="33"/>
      <c r="N386" s="33" t="e">
        <f t="shared" si="17"/>
        <v>#NAME?</v>
      </c>
      <c r="O386" s="64" t="e">
        <f t="shared" si="18"/>
        <v>#NAME?</v>
      </c>
      <c r="P386" s="94" t="e">
        <f t="shared" si="19"/>
        <v>#NAME?</v>
      </c>
      <c r="Q386" s="91" t="str">
        <f t="shared" si="20"/>
        <v>-</v>
      </c>
      <c r="R386" s="92" t="str">
        <f t="shared" si="21"/>
        <v>-</v>
      </c>
      <c r="S386" s="93" t="str">
        <f t="shared" si="22"/>
        <v>-</v>
      </c>
      <c r="T386" s="10"/>
      <c r="U386" s="10"/>
      <c r="V386" s="10"/>
      <c r="W386" s="10"/>
      <c r="X386" s="10"/>
      <c r="Y386" s="10"/>
      <c r="Z386" s="10"/>
    </row>
    <row r="387" spans="1:26" ht="12.75" customHeight="1" x14ac:dyDescent="0.2">
      <c r="A387" s="82">
        <f t="shared" si="12"/>
        <v>0</v>
      </c>
      <c r="B387" s="83"/>
      <c r="C387" s="84"/>
      <c r="D387" s="29" t="e">
        <f t="shared" si="13"/>
        <v>#NAME?</v>
      </c>
      <c r="E387" s="62"/>
      <c r="F387" s="30" t="e">
        <f t="shared" si="14"/>
        <v>#NAME?</v>
      </c>
      <c r="G387" s="34" t="e">
        <f t="shared" si="15"/>
        <v>#NAME?</v>
      </c>
      <c r="H387" s="30" t="e">
        <f t="shared" si="16"/>
        <v>#NAME?</v>
      </c>
      <c r="I387" s="85"/>
      <c r="J387" s="86"/>
      <c r="K387" s="31"/>
      <c r="L387" s="63"/>
      <c r="M387" s="33"/>
      <c r="N387" s="33" t="e">
        <f t="shared" si="17"/>
        <v>#NAME?</v>
      </c>
      <c r="O387" s="64" t="e">
        <f t="shared" si="18"/>
        <v>#NAME?</v>
      </c>
      <c r="P387" s="94" t="e">
        <f t="shared" si="19"/>
        <v>#NAME?</v>
      </c>
      <c r="Q387" s="91" t="str">
        <f t="shared" si="20"/>
        <v>-</v>
      </c>
      <c r="R387" s="92" t="str">
        <f t="shared" si="21"/>
        <v>-</v>
      </c>
      <c r="S387" s="93" t="str">
        <f t="shared" si="22"/>
        <v>-</v>
      </c>
      <c r="T387" s="10"/>
      <c r="U387" s="10"/>
      <c r="V387" s="10"/>
      <c r="W387" s="10"/>
      <c r="X387" s="10"/>
      <c r="Y387" s="10"/>
      <c r="Z387" s="10"/>
    </row>
    <row r="388" spans="1:26" ht="12.75" customHeight="1" x14ac:dyDescent="0.2">
      <c r="A388" s="82">
        <f t="shared" si="12"/>
        <v>0</v>
      </c>
      <c r="B388" s="83"/>
      <c r="C388" s="84"/>
      <c r="D388" s="29" t="e">
        <f t="shared" si="13"/>
        <v>#NAME?</v>
      </c>
      <c r="E388" s="62"/>
      <c r="F388" s="30" t="e">
        <f t="shared" si="14"/>
        <v>#NAME?</v>
      </c>
      <c r="G388" s="34" t="e">
        <f t="shared" si="15"/>
        <v>#NAME?</v>
      </c>
      <c r="H388" s="30" t="e">
        <f t="shared" si="16"/>
        <v>#NAME?</v>
      </c>
      <c r="I388" s="85"/>
      <c r="J388" s="86"/>
      <c r="K388" s="31"/>
      <c r="L388" s="63"/>
      <c r="M388" s="33"/>
      <c r="N388" s="33" t="e">
        <f t="shared" si="17"/>
        <v>#NAME?</v>
      </c>
      <c r="O388" s="64" t="e">
        <f t="shared" si="18"/>
        <v>#NAME?</v>
      </c>
      <c r="P388" s="94" t="e">
        <f t="shared" si="19"/>
        <v>#NAME?</v>
      </c>
      <c r="Q388" s="91" t="str">
        <f t="shared" si="20"/>
        <v>-</v>
      </c>
      <c r="R388" s="92" t="str">
        <f t="shared" si="21"/>
        <v>-</v>
      </c>
      <c r="S388" s="93" t="str">
        <f t="shared" si="22"/>
        <v>-</v>
      </c>
      <c r="T388" s="10"/>
      <c r="U388" s="10"/>
      <c r="V388" s="10"/>
      <c r="W388" s="10"/>
      <c r="X388" s="10"/>
      <c r="Y388" s="10"/>
      <c r="Z388" s="10"/>
    </row>
    <row r="389" spans="1:26" ht="12.75" customHeight="1" x14ac:dyDescent="0.2">
      <c r="A389" s="82">
        <f t="shared" si="12"/>
        <v>0</v>
      </c>
      <c r="B389" s="83"/>
      <c r="C389" s="84"/>
      <c r="D389" s="29" t="e">
        <f t="shared" si="13"/>
        <v>#NAME?</v>
      </c>
      <c r="E389" s="62"/>
      <c r="F389" s="30" t="e">
        <f t="shared" si="14"/>
        <v>#NAME?</v>
      </c>
      <c r="G389" s="34" t="e">
        <f t="shared" si="15"/>
        <v>#NAME?</v>
      </c>
      <c r="H389" s="30" t="e">
        <f t="shared" si="16"/>
        <v>#NAME?</v>
      </c>
      <c r="I389" s="85"/>
      <c r="J389" s="86"/>
      <c r="K389" s="31"/>
      <c r="L389" s="63"/>
      <c r="M389" s="33"/>
      <c r="N389" s="33" t="e">
        <f t="shared" si="17"/>
        <v>#NAME?</v>
      </c>
      <c r="O389" s="64" t="e">
        <f t="shared" si="18"/>
        <v>#NAME?</v>
      </c>
      <c r="P389" s="94" t="e">
        <f t="shared" si="19"/>
        <v>#NAME?</v>
      </c>
      <c r="Q389" s="91" t="str">
        <f t="shared" si="20"/>
        <v>-</v>
      </c>
      <c r="R389" s="92" t="str">
        <f t="shared" si="21"/>
        <v>-</v>
      </c>
      <c r="S389" s="93" t="str">
        <f t="shared" si="22"/>
        <v>-</v>
      </c>
      <c r="T389" s="10"/>
      <c r="U389" s="10"/>
      <c r="V389" s="10"/>
      <c r="W389" s="10"/>
      <c r="X389" s="10"/>
      <c r="Y389" s="10"/>
      <c r="Z389" s="10"/>
    </row>
    <row r="390" spans="1:26" ht="12.75" customHeight="1" x14ac:dyDescent="0.2">
      <c r="A390" s="82">
        <f t="shared" si="12"/>
        <v>0</v>
      </c>
      <c r="B390" s="83"/>
      <c r="C390" s="84"/>
      <c r="D390" s="29" t="e">
        <f t="shared" si="13"/>
        <v>#NAME?</v>
      </c>
      <c r="E390" s="62"/>
      <c r="F390" s="30" t="e">
        <f t="shared" si="14"/>
        <v>#NAME?</v>
      </c>
      <c r="G390" s="34" t="e">
        <f t="shared" si="15"/>
        <v>#NAME?</v>
      </c>
      <c r="H390" s="30" t="e">
        <f t="shared" si="16"/>
        <v>#NAME?</v>
      </c>
      <c r="I390" s="85"/>
      <c r="J390" s="86"/>
      <c r="K390" s="31"/>
      <c r="L390" s="63"/>
      <c r="M390" s="33"/>
      <c r="N390" s="33" t="e">
        <f t="shared" si="17"/>
        <v>#NAME?</v>
      </c>
      <c r="O390" s="64" t="e">
        <f t="shared" si="18"/>
        <v>#NAME?</v>
      </c>
      <c r="P390" s="94" t="e">
        <f t="shared" si="19"/>
        <v>#NAME?</v>
      </c>
      <c r="Q390" s="91" t="str">
        <f t="shared" si="20"/>
        <v>-</v>
      </c>
      <c r="R390" s="92" t="str">
        <f t="shared" si="21"/>
        <v>-</v>
      </c>
      <c r="S390" s="93" t="str">
        <f t="shared" si="22"/>
        <v>-</v>
      </c>
      <c r="T390" s="10"/>
      <c r="U390" s="10"/>
      <c r="V390" s="10"/>
      <c r="W390" s="10"/>
      <c r="X390" s="10"/>
      <c r="Y390" s="10"/>
      <c r="Z390" s="10"/>
    </row>
    <row r="391" spans="1:26" ht="12.75" customHeight="1" x14ac:dyDescent="0.2">
      <c r="A391" s="82">
        <f t="shared" si="12"/>
        <v>0</v>
      </c>
      <c r="B391" s="83"/>
      <c r="C391" s="84"/>
      <c r="D391" s="29" t="e">
        <f t="shared" si="13"/>
        <v>#NAME?</v>
      </c>
      <c r="E391" s="62"/>
      <c r="F391" s="30" t="e">
        <f t="shared" si="14"/>
        <v>#NAME?</v>
      </c>
      <c r="G391" s="34" t="e">
        <f t="shared" si="15"/>
        <v>#NAME?</v>
      </c>
      <c r="H391" s="30" t="e">
        <f t="shared" si="16"/>
        <v>#NAME?</v>
      </c>
      <c r="I391" s="85"/>
      <c r="J391" s="86"/>
      <c r="K391" s="31"/>
      <c r="L391" s="63"/>
      <c r="M391" s="33"/>
      <c r="N391" s="33" t="e">
        <f t="shared" si="17"/>
        <v>#NAME?</v>
      </c>
      <c r="O391" s="64" t="e">
        <f t="shared" si="18"/>
        <v>#NAME?</v>
      </c>
      <c r="P391" s="94" t="e">
        <f t="shared" si="19"/>
        <v>#NAME?</v>
      </c>
      <c r="Q391" s="91" t="str">
        <f t="shared" si="20"/>
        <v>-</v>
      </c>
      <c r="R391" s="92" t="str">
        <f t="shared" si="21"/>
        <v>-</v>
      </c>
      <c r="S391" s="93" t="str">
        <f t="shared" si="22"/>
        <v>-</v>
      </c>
      <c r="T391" s="10"/>
      <c r="U391" s="10"/>
      <c r="V391" s="10"/>
      <c r="W391" s="10"/>
      <c r="X391" s="10"/>
      <c r="Y391" s="10"/>
      <c r="Z391" s="10"/>
    </row>
    <row r="392" spans="1:26" ht="12.75" customHeight="1" x14ac:dyDescent="0.2">
      <c r="A392" s="82">
        <f t="shared" si="12"/>
        <v>0</v>
      </c>
      <c r="B392" s="83"/>
      <c r="C392" s="84"/>
      <c r="D392" s="29" t="e">
        <f t="shared" si="13"/>
        <v>#NAME?</v>
      </c>
      <c r="E392" s="62"/>
      <c r="F392" s="30" t="e">
        <f t="shared" si="14"/>
        <v>#NAME?</v>
      </c>
      <c r="G392" s="34" t="e">
        <f t="shared" si="15"/>
        <v>#NAME?</v>
      </c>
      <c r="H392" s="30" t="e">
        <f t="shared" si="16"/>
        <v>#NAME?</v>
      </c>
      <c r="I392" s="85"/>
      <c r="J392" s="86"/>
      <c r="K392" s="31"/>
      <c r="L392" s="63"/>
      <c r="M392" s="33"/>
      <c r="N392" s="33" t="e">
        <f t="shared" si="17"/>
        <v>#NAME?</v>
      </c>
      <c r="O392" s="64" t="e">
        <f t="shared" si="18"/>
        <v>#NAME?</v>
      </c>
      <c r="P392" s="94" t="e">
        <f t="shared" si="19"/>
        <v>#NAME?</v>
      </c>
      <c r="Q392" s="91" t="str">
        <f t="shared" si="20"/>
        <v>-</v>
      </c>
      <c r="R392" s="92" t="str">
        <f t="shared" si="21"/>
        <v>-</v>
      </c>
      <c r="S392" s="93" t="str">
        <f t="shared" si="22"/>
        <v>-</v>
      </c>
      <c r="T392" s="10"/>
      <c r="U392" s="10"/>
      <c r="V392" s="10"/>
      <c r="W392" s="10"/>
      <c r="X392" s="10"/>
      <c r="Y392" s="10"/>
      <c r="Z392" s="10"/>
    </row>
    <row r="393" spans="1:26" ht="12.75" customHeight="1" x14ac:dyDescent="0.2">
      <c r="A393" s="82">
        <f t="shared" si="12"/>
        <v>0</v>
      </c>
      <c r="B393" s="83"/>
      <c r="C393" s="84"/>
      <c r="D393" s="29" t="e">
        <f t="shared" si="13"/>
        <v>#NAME?</v>
      </c>
      <c r="E393" s="62"/>
      <c r="F393" s="30" t="e">
        <f t="shared" si="14"/>
        <v>#NAME?</v>
      </c>
      <c r="G393" s="34" t="e">
        <f t="shared" si="15"/>
        <v>#NAME?</v>
      </c>
      <c r="H393" s="30" t="e">
        <f t="shared" si="16"/>
        <v>#NAME?</v>
      </c>
      <c r="I393" s="85"/>
      <c r="J393" s="86"/>
      <c r="K393" s="31"/>
      <c r="L393" s="63"/>
      <c r="M393" s="33"/>
      <c r="N393" s="33" t="e">
        <f t="shared" si="17"/>
        <v>#NAME?</v>
      </c>
      <c r="O393" s="64" t="e">
        <f t="shared" si="18"/>
        <v>#NAME?</v>
      </c>
      <c r="P393" s="94" t="e">
        <f t="shared" si="19"/>
        <v>#NAME?</v>
      </c>
      <c r="Q393" s="91" t="str">
        <f t="shared" si="20"/>
        <v>-</v>
      </c>
      <c r="R393" s="92" t="str">
        <f t="shared" si="21"/>
        <v>-</v>
      </c>
      <c r="S393" s="93" t="str">
        <f t="shared" si="22"/>
        <v>-</v>
      </c>
      <c r="T393" s="10"/>
      <c r="U393" s="10"/>
      <c r="V393" s="10"/>
      <c r="W393" s="10"/>
      <c r="X393" s="10"/>
      <c r="Y393" s="10"/>
      <c r="Z393" s="10"/>
    </row>
    <row r="394" spans="1:26" ht="12.75" customHeight="1" x14ac:dyDescent="0.2">
      <c r="A394" s="82">
        <f t="shared" si="12"/>
        <v>0</v>
      </c>
      <c r="B394" s="83"/>
      <c r="C394" s="84"/>
      <c r="D394" s="29" t="e">
        <f t="shared" si="13"/>
        <v>#NAME?</v>
      </c>
      <c r="E394" s="62"/>
      <c r="F394" s="30" t="e">
        <f t="shared" si="14"/>
        <v>#NAME?</v>
      </c>
      <c r="G394" s="34" t="e">
        <f t="shared" si="15"/>
        <v>#NAME?</v>
      </c>
      <c r="H394" s="30" t="e">
        <f t="shared" si="16"/>
        <v>#NAME?</v>
      </c>
      <c r="I394" s="85"/>
      <c r="J394" s="86"/>
      <c r="K394" s="31"/>
      <c r="L394" s="63"/>
      <c r="M394" s="33"/>
      <c r="N394" s="33" t="e">
        <f t="shared" si="17"/>
        <v>#NAME?</v>
      </c>
      <c r="O394" s="64" t="e">
        <f t="shared" si="18"/>
        <v>#NAME?</v>
      </c>
      <c r="P394" s="94" t="e">
        <f t="shared" si="19"/>
        <v>#NAME?</v>
      </c>
      <c r="Q394" s="91" t="str">
        <f t="shared" si="20"/>
        <v>-</v>
      </c>
      <c r="R394" s="92" t="str">
        <f t="shared" si="21"/>
        <v>-</v>
      </c>
      <c r="S394" s="93" t="str">
        <f t="shared" si="22"/>
        <v>-</v>
      </c>
      <c r="T394" s="10"/>
      <c r="U394" s="10"/>
      <c r="V394" s="10"/>
      <c r="W394" s="10"/>
      <c r="X394" s="10"/>
      <c r="Y394" s="10"/>
      <c r="Z394" s="10"/>
    </row>
    <row r="395" spans="1:26" ht="12.75" customHeight="1" x14ac:dyDescent="0.2">
      <c r="A395" s="82">
        <f t="shared" si="12"/>
        <v>0</v>
      </c>
      <c r="B395" s="83"/>
      <c r="C395" s="84"/>
      <c r="D395" s="29" t="e">
        <f t="shared" si="13"/>
        <v>#NAME?</v>
      </c>
      <c r="E395" s="62"/>
      <c r="F395" s="30" t="e">
        <f t="shared" si="14"/>
        <v>#NAME?</v>
      </c>
      <c r="G395" s="34" t="e">
        <f t="shared" si="15"/>
        <v>#NAME?</v>
      </c>
      <c r="H395" s="30" t="e">
        <f t="shared" si="16"/>
        <v>#NAME?</v>
      </c>
      <c r="I395" s="85"/>
      <c r="J395" s="86"/>
      <c r="K395" s="31"/>
      <c r="L395" s="63"/>
      <c r="M395" s="33"/>
      <c r="N395" s="33" t="e">
        <f t="shared" si="17"/>
        <v>#NAME?</v>
      </c>
      <c r="O395" s="64" t="e">
        <f t="shared" si="18"/>
        <v>#NAME?</v>
      </c>
      <c r="P395" s="94" t="e">
        <f t="shared" si="19"/>
        <v>#NAME?</v>
      </c>
      <c r="Q395" s="91" t="str">
        <f t="shared" si="20"/>
        <v>-</v>
      </c>
      <c r="R395" s="92" t="str">
        <f t="shared" si="21"/>
        <v>-</v>
      </c>
      <c r="S395" s="93" t="str">
        <f t="shared" si="22"/>
        <v>-</v>
      </c>
      <c r="T395" s="10"/>
      <c r="U395" s="10"/>
      <c r="V395" s="10"/>
      <c r="W395" s="10"/>
      <c r="X395" s="10"/>
      <c r="Y395" s="10"/>
      <c r="Z395" s="10"/>
    </row>
    <row r="396" spans="1:26" ht="12.75" customHeight="1" x14ac:dyDescent="0.2">
      <c r="A396" s="82">
        <f t="shared" si="12"/>
        <v>0</v>
      </c>
      <c r="B396" s="83"/>
      <c r="C396" s="84"/>
      <c r="D396" s="29" t="e">
        <f t="shared" si="13"/>
        <v>#NAME?</v>
      </c>
      <c r="E396" s="62"/>
      <c r="F396" s="30" t="e">
        <f t="shared" si="14"/>
        <v>#NAME?</v>
      </c>
      <c r="G396" s="34" t="e">
        <f t="shared" si="15"/>
        <v>#NAME?</v>
      </c>
      <c r="H396" s="30" t="e">
        <f t="shared" si="16"/>
        <v>#NAME?</v>
      </c>
      <c r="I396" s="85"/>
      <c r="J396" s="86"/>
      <c r="K396" s="31"/>
      <c r="L396" s="63"/>
      <c r="M396" s="33"/>
      <c r="N396" s="33" t="e">
        <f t="shared" si="17"/>
        <v>#NAME?</v>
      </c>
      <c r="O396" s="64" t="e">
        <f t="shared" si="18"/>
        <v>#NAME?</v>
      </c>
      <c r="P396" s="94" t="e">
        <f t="shared" si="19"/>
        <v>#NAME?</v>
      </c>
      <c r="Q396" s="91" t="str">
        <f t="shared" si="20"/>
        <v>-</v>
      </c>
      <c r="R396" s="92" t="str">
        <f t="shared" si="21"/>
        <v>-</v>
      </c>
      <c r="S396" s="93" t="str">
        <f t="shared" si="22"/>
        <v>-</v>
      </c>
      <c r="T396" s="10"/>
      <c r="U396" s="10"/>
      <c r="V396" s="10"/>
      <c r="W396" s="10"/>
      <c r="X396" s="10"/>
      <c r="Y396" s="10"/>
      <c r="Z396" s="10"/>
    </row>
    <row r="397" spans="1:26" ht="12.75" customHeight="1" x14ac:dyDescent="0.2">
      <c r="A397" s="82">
        <f t="shared" si="12"/>
        <v>0</v>
      </c>
      <c r="B397" s="83"/>
      <c r="C397" s="84"/>
      <c r="D397" s="29" t="e">
        <f t="shared" si="13"/>
        <v>#NAME?</v>
      </c>
      <c r="E397" s="62"/>
      <c r="F397" s="30" t="e">
        <f t="shared" si="14"/>
        <v>#NAME?</v>
      </c>
      <c r="G397" s="34" t="e">
        <f t="shared" si="15"/>
        <v>#NAME?</v>
      </c>
      <c r="H397" s="30" t="e">
        <f t="shared" si="16"/>
        <v>#NAME?</v>
      </c>
      <c r="I397" s="85"/>
      <c r="J397" s="86"/>
      <c r="K397" s="31"/>
      <c r="L397" s="63"/>
      <c r="M397" s="33"/>
      <c r="N397" s="33" t="e">
        <f t="shared" si="17"/>
        <v>#NAME?</v>
      </c>
      <c r="O397" s="64" t="e">
        <f t="shared" si="18"/>
        <v>#NAME?</v>
      </c>
      <c r="P397" s="94" t="e">
        <f t="shared" si="19"/>
        <v>#NAME?</v>
      </c>
      <c r="Q397" s="91" t="str">
        <f t="shared" si="20"/>
        <v>-</v>
      </c>
      <c r="R397" s="92" t="str">
        <f t="shared" si="21"/>
        <v>-</v>
      </c>
      <c r="S397" s="93" t="str">
        <f t="shared" si="22"/>
        <v>-</v>
      </c>
      <c r="T397" s="10"/>
      <c r="U397" s="10"/>
      <c r="V397" s="10"/>
      <c r="W397" s="10"/>
      <c r="X397" s="10"/>
      <c r="Y397" s="10"/>
      <c r="Z397" s="10"/>
    </row>
    <row r="398" spans="1:26" ht="12.75" customHeight="1" x14ac:dyDescent="0.2">
      <c r="A398" s="82">
        <f t="shared" si="12"/>
        <v>0</v>
      </c>
      <c r="B398" s="83"/>
      <c r="C398" s="84"/>
      <c r="D398" s="29" t="e">
        <f t="shared" si="13"/>
        <v>#NAME?</v>
      </c>
      <c r="E398" s="62"/>
      <c r="F398" s="30" t="e">
        <f t="shared" si="14"/>
        <v>#NAME?</v>
      </c>
      <c r="G398" s="34" t="e">
        <f t="shared" si="15"/>
        <v>#NAME?</v>
      </c>
      <c r="H398" s="30" t="e">
        <f t="shared" si="16"/>
        <v>#NAME?</v>
      </c>
      <c r="I398" s="85"/>
      <c r="J398" s="86"/>
      <c r="K398" s="31"/>
      <c r="L398" s="63"/>
      <c r="M398" s="33"/>
      <c r="N398" s="33" t="e">
        <f t="shared" si="17"/>
        <v>#NAME?</v>
      </c>
      <c r="O398" s="64" t="e">
        <f t="shared" si="18"/>
        <v>#NAME?</v>
      </c>
      <c r="P398" s="94" t="e">
        <f t="shared" si="19"/>
        <v>#NAME?</v>
      </c>
      <c r="Q398" s="91" t="str">
        <f t="shared" si="20"/>
        <v>-</v>
      </c>
      <c r="R398" s="92" t="str">
        <f t="shared" si="21"/>
        <v>-</v>
      </c>
      <c r="S398" s="93" t="str">
        <f t="shared" si="22"/>
        <v>-</v>
      </c>
      <c r="T398" s="10"/>
      <c r="U398" s="10"/>
      <c r="V398" s="10"/>
      <c r="W398" s="10"/>
      <c r="X398" s="10"/>
      <c r="Y398" s="10"/>
      <c r="Z398" s="10"/>
    </row>
    <row r="399" spans="1:26" ht="12.75" customHeight="1" x14ac:dyDescent="0.2">
      <c r="A399" s="82">
        <f t="shared" si="12"/>
        <v>0</v>
      </c>
      <c r="B399" s="83"/>
      <c r="C399" s="84"/>
      <c r="D399" s="29" t="e">
        <f t="shared" si="13"/>
        <v>#NAME?</v>
      </c>
      <c r="E399" s="62"/>
      <c r="F399" s="30" t="e">
        <f t="shared" si="14"/>
        <v>#NAME?</v>
      </c>
      <c r="G399" s="34" t="e">
        <f t="shared" si="15"/>
        <v>#NAME?</v>
      </c>
      <c r="H399" s="30" t="e">
        <f t="shared" si="16"/>
        <v>#NAME?</v>
      </c>
      <c r="I399" s="85"/>
      <c r="J399" s="86"/>
      <c r="K399" s="31"/>
      <c r="L399" s="63"/>
      <c r="M399" s="33"/>
      <c r="N399" s="33" t="e">
        <f t="shared" si="17"/>
        <v>#NAME?</v>
      </c>
      <c r="O399" s="64" t="e">
        <f t="shared" si="18"/>
        <v>#NAME?</v>
      </c>
      <c r="P399" s="94" t="e">
        <f t="shared" si="19"/>
        <v>#NAME?</v>
      </c>
      <c r="Q399" s="91" t="str">
        <f t="shared" si="20"/>
        <v>-</v>
      </c>
      <c r="R399" s="92" t="str">
        <f t="shared" si="21"/>
        <v>-</v>
      </c>
      <c r="S399" s="93" t="str">
        <f t="shared" si="22"/>
        <v>-</v>
      </c>
      <c r="T399" s="10"/>
      <c r="U399" s="10"/>
      <c r="V399" s="10"/>
      <c r="W399" s="10"/>
      <c r="X399" s="10"/>
      <c r="Y399" s="10"/>
      <c r="Z399" s="10"/>
    </row>
    <row r="400" spans="1:26" ht="12.75" customHeight="1" x14ac:dyDescent="0.2">
      <c r="A400" s="82">
        <f t="shared" si="12"/>
        <v>0</v>
      </c>
      <c r="B400" s="83"/>
      <c r="C400" s="84"/>
      <c r="D400" s="29" t="e">
        <f t="shared" si="13"/>
        <v>#NAME?</v>
      </c>
      <c r="E400" s="62"/>
      <c r="F400" s="30" t="e">
        <f t="shared" si="14"/>
        <v>#NAME?</v>
      </c>
      <c r="G400" s="34" t="e">
        <f t="shared" si="15"/>
        <v>#NAME?</v>
      </c>
      <c r="H400" s="30" t="e">
        <f t="shared" si="16"/>
        <v>#NAME?</v>
      </c>
      <c r="I400" s="85"/>
      <c r="J400" s="86"/>
      <c r="K400" s="31"/>
      <c r="L400" s="63"/>
      <c r="M400" s="33"/>
      <c r="N400" s="33" t="e">
        <f t="shared" si="17"/>
        <v>#NAME?</v>
      </c>
      <c r="O400" s="64" t="e">
        <f t="shared" si="18"/>
        <v>#NAME?</v>
      </c>
      <c r="P400" s="94" t="e">
        <f t="shared" si="19"/>
        <v>#NAME?</v>
      </c>
      <c r="Q400" s="91" t="str">
        <f t="shared" si="20"/>
        <v>-</v>
      </c>
      <c r="R400" s="92" t="str">
        <f t="shared" si="21"/>
        <v>-</v>
      </c>
      <c r="S400" s="93" t="str">
        <f t="shared" si="22"/>
        <v>-</v>
      </c>
      <c r="T400" s="10"/>
      <c r="U400" s="10"/>
      <c r="V400" s="10"/>
      <c r="W400" s="10"/>
      <c r="X400" s="10"/>
      <c r="Y400" s="10"/>
      <c r="Z400" s="10"/>
    </row>
    <row r="401" spans="1:26" ht="12.75" customHeight="1" x14ac:dyDescent="0.2">
      <c r="A401" s="82">
        <f t="shared" si="12"/>
        <v>0</v>
      </c>
      <c r="B401" s="83"/>
      <c r="C401" s="84"/>
      <c r="D401" s="29" t="e">
        <f t="shared" si="13"/>
        <v>#NAME?</v>
      </c>
      <c r="E401" s="62"/>
      <c r="F401" s="30" t="e">
        <f t="shared" si="14"/>
        <v>#NAME?</v>
      </c>
      <c r="G401" s="34" t="e">
        <f t="shared" si="15"/>
        <v>#NAME?</v>
      </c>
      <c r="H401" s="30" t="e">
        <f t="shared" si="16"/>
        <v>#NAME?</v>
      </c>
      <c r="I401" s="85"/>
      <c r="J401" s="86"/>
      <c r="K401" s="31"/>
      <c r="L401" s="63"/>
      <c r="M401" s="33"/>
      <c r="N401" s="33" t="e">
        <f t="shared" si="17"/>
        <v>#NAME?</v>
      </c>
      <c r="O401" s="64" t="e">
        <f t="shared" si="18"/>
        <v>#NAME?</v>
      </c>
      <c r="P401" s="94" t="e">
        <f t="shared" si="19"/>
        <v>#NAME?</v>
      </c>
      <c r="Q401" s="91" t="str">
        <f t="shared" si="20"/>
        <v>-</v>
      </c>
      <c r="R401" s="92" t="str">
        <f t="shared" si="21"/>
        <v>-</v>
      </c>
      <c r="S401" s="93" t="str">
        <f t="shared" si="22"/>
        <v>-</v>
      </c>
      <c r="T401" s="10"/>
      <c r="U401" s="10"/>
      <c r="V401" s="10"/>
      <c r="W401" s="10"/>
      <c r="X401" s="10"/>
      <c r="Y401" s="10"/>
      <c r="Z401" s="10"/>
    </row>
    <row r="402" spans="1:26" ht="12.75" customHeight="1" x14ac:dyDescent="0.2">
      <c r="A402" s="82">
        <f t="shared" si="12"/>
        <v>0</v>
      </c>
      <c r="B402" s="83"/>
      <c r="C402" s="84"/>
      <c r="D402" s="29" t="e">
        <f t="shared" si="13"/>
        <v>#NAME?</v>
      </c>
      <c r="E402" s="62"/>
      <c r="F402" s="30" t="e">
        <f t="shared" si="14"/>
        <v>#NAME?</v>
      </c>
      <c r="G402" s="34" t="e">
        <f t="shared" si="15"/>
        <v>#NAME?</v>
      </c>
      <c r="H402" s="30" t="e">
        <f t="shared" si="16"/>
        <v>#NAME?</v>
      </c>
      <c r="I402" s="85"/>
      <c r="J402" s="86"/>
      <c r="K402" s="31"/>
      <c r="L402" s="63"/>
      <c r="M402" s="33"/>
      <c r="N402" s="33" t="e">
        <f t="shared" si="17"/>
        <v>#NAME?</v>
      </c>
      <c r="O402" s="64" t="e">
        <f t="shared" si="18"/>
        <v>#NAME?</v>
      </c>
      <c r="P402" s="94" t="e">
        <f t="shared" si="19"/>
        <v>#NAME?</v>
      </c>
      <c r="Q402" s="91" t="str">
        <f t="shared" si="20"/>
        <v>-</v>
      </c>
      <c r="R402" s="92" t="str">
        <f t="shared" si="21"/>
        <v>-</v>
      </c>
      <c r="S402" s="93" t="str">
        <f t="shared" si="22"/>
        <v>-</v>
      </c>
      <c r="T402" s="10"/>
      <c r="U402" s="10"/>
      <c r="V402" s="10"/>
      <c r="W402" s="10"/>
      <c r="X402" s="10"/>
      <c r="Y402" s="10"/>
      <c r="Z402" s="10"/>
    </row>
    <row r="403" spans="1:26" ht="12.75" customHeight="1" x14ac:dyDescent="0.2">
      <c r="A403" s="82">
        <f t="shared" si="12"/>
        <v>0</v>
      </c>
      <c r="B403" s="83"/>
      <c r="C403" s="84"/>
      <c r="D403" s="29" t="e">
        <f t="shared" si="13"/>
        <v>#NAME?</v>
      </c>
      <c r="E403" s="62"/>
      <c r="F403" s="30" t="e">
        <f t="shared" si="14"/>
        <v>#NAME?</v>
      </c>
      <c r="G403" s="34" t="e">
        <f t="shared" si="15"/>
        <v>#NAME?</v>
      </c>
      <c r="H403" s="30" t="e">
        <f t="shared" si="16"/>
        <v>#NAME?</v>
      </c>
      <c r="I403" s="85"/>
      <c r="J403" s="86"/>
      <c r="K403" s="31"/>
      <c r="L403" s="63"/>
      <c r="M403" s="33"/>
      <c r="N403" s="33" t="e">
        <f t="shared" si="17"/>
        <v>#NAME?</v>
      </c>
      <c r="O403" s="64" t="e">
        <f t="shared" si="18"/>
        <v>#NAME?</v>
      </c>
      <c r="P403" s="94" t="e">
        <f t="shared" si="19"/>
        <v>#NAME?</v>
      </c>
      <c r="Q403" s="91" t="str">
        <f t="shared" si="20"/>
        <v>-</v>
      </c>
      <c r="R403" s="92" t="str">
        <f t="shared" si="21"/>
        <v>-</v>
      </c>
      <c r="S403" s="93" t="str">
        <f t="shared" si="22"/>
        <v>-</v>
      </c>
      <c r="T403" s="10"/>
      <c r="U403" s="10"/>
      <c r="V403" s="10"/>
      <c r="W403" s="10"/>
      <c r="X403" s="10"/>
      <c r="Y403" s="10"/>
      <c r="Z403" s="10"/>
    </row>
    <row r="404" spans="1:26" ht="12.75" customHeight="1" x14ac:dyDescent="0.2">
      <c r="A404" s="82">
        <f t="shared" si="12"/>
        <v>0</v>
      </c>
      <c r="B404" s="83"/>
      <c r="C404" s="84"/>
      <c r="D404" s="29" t="e">
        <f t="shared" si="13"/>
        <v>#NAME?</v>
      </c>
      <c r="E404" s="62"/>
      <c r="F404" s="30" t="e">
        <f t="shared" si="14"/>
        <v>#NAME?</v>
      </c>
      <c r="G404" s="34" t="e">
        <f t="shared" si="15"/>
        <v>#NAME?</v>
      </c>
      <c r="H404" s="30" t="e">
        <f t="shared" si="16"/>
        <v>#NAME?</v>
      </c>
      <c r="I404" s="85"/>
      <c r="J404" s="86"/>
      <c r="K404" s="31"/>
      <c r="L404" s="63"/>
      <c r="M404" s="33"/>
      <c r="N404" s="33" t="e">
        <f t="shared" si="17"/>
        <v>#NAME?</v>
      </c>
      <c r="O404" s="64" t="e">
        <f t="shared" si="18"/>
        <v>#NAME?</v>
      </c>
      <c r="P404" s="94" t="e">
        <f t="shared" si="19"/>
        <v>#NAME?</v>
      </c>
      <c r="Q404" s="91" t="str">
        <f t="shared" si="20"/>
        <v>-</v>
      </c>
      <c r="R404" s="92" t="str">
        <f t="shared" si="21"/>
        <v>-</v>
      </c>
      <c r="S404" s="93" t="str">
        <f t="shared" si="22"/>
        <v>-</v>
      </c>
      <c r="T404" s="10"/>
      <c r="U404" s="10"/>
      <c r="V404" s="10"/>
      <c r="W404" s="10"/>
      <c r="X404" s="10"/>
      <c r="Y404" s="10"/>
      <c r="Z404" s="10"/>
    </row>
    <row r="405" spans="1:26" ht="12.75" customHeight="1" x14ac:dyDescent="0.2">
      <c r="A405" s="82">
        <f t="shared" si="12"/>
        <v>0</v>
      </c>
      <c r="B405" s="83"/>
      <c r="C405" s="84"/>
      <c r="D405" s="29" t="e">
        <f t="shared" si="13"/>
        <v>#NAME?</v>
      </c>
      <c r="E405" s="62"/>
      <c r="F405" s="30" t="e">
        <f t="shared" si="14"/>
        <v>#NAME?</v>
      </c>
      <c r="G405" s="34" t="e">
        <f t="shared" si="15"/>
        <v>#NAME?</v>
      </c>
      <c r="H405" s="30" t="e">
        <f t="shared" si="16"/>
        <v>#NAME?</v>
      </c>
      <c r="I405" s="85"/>
      <c r="J405" s="86"/>
      <c r="K405" s="31"/>
      <c r="L405" s="63"/>
      <c r="M405" s="33"/>
      <c r="N405" s="33" t="e">
        <f t="shared" si="17"/>
        <v>#NAME?</v>
      </c>
      <c r="O405" s="64" t="e">
        <f t="shared" si="18"/>
        <v>#NAME?</v>
      </c>
      <c r="P405" s="94" t="e">
        <f t="shared" si="19"/>
        <v>#NAME?</v>
      </c>
      <c r="Q405" s="91" t="str">
        <f t="shared" si="20"/>
        <v>-</v>
      </c>
      <c r="R405" s="92" t="str">
        <f t="shared" si="21"/>
        <v>-</v>
      </c>
      <c r="S405" s="93" t="str">
        <f t="shared" si="22"/>
        <v>-</v>
      </c>
      <c r="T405" s="10"/>
      <c r="U405" s="10"/>
      <c r="V405" s="10"/>
      <c r="W405" s="10"/>
      <c r="X405" s="10"/>
      <c r="Y405" s="10"/>
      <c r="Z405" s="10"/>
    </row>
    <row r="406" spans="1:26" ht="12.75" customHeight="1" x14ac:dyDescent="0.2">
      <c r="A406" s="82">
        <f t="shared" si="12"/>
        <v>0</v>
      </c>
      <c r="B406" s="83"/>
      <c r="C406" s="84"/>
      <c r="D406" s="29" t="e">
        <f t="shared" si="13"/>
        <v>#NAME?</v>
      </c>
      <c r="E406" s="62"/>
      <c r="F406" s="30" t="e">
        <f t="shared" si="14"/>
        <v>#NAME?</v>
      </c>
      <c r="G406" s="34" t="e">
        <f t="shared" si="15"/>
        <v>#NAME?</v>
      </c>
      <c r="H406" s="30" t="e">
        <f t="shared" si="16"/>
        <v>#NAME?</v>
      </c>
      <c r="I406" s="85"/>
      <c r="J406" s="86"/>
      <c r="K406" s="31"/>
      <c r="L406" s="63"/>
      <c r="M406" s="33"/>
      <c r="N406" s="33" t="e">
        <f t="shared" si="17"/>
        <v>#NAME?</v>
      </c>
      <c r="O406" s="64" t="e">
        <f t="shared" si="18"/>
        <v>#NAME?</v>
      </c>
      <c r="P406" s="94" t="e">
        <f t="shared" si="19"/>
        <v>#NAME?</v>
      </c>
      <c r="Q406" s="91" t="str">
        <f t="shared" si="20"/>
        <v>-</v>
      </c>
      <c r="R406" s="92" t="str">
        <f t="shared" si="21"/>
        <v>-</v>
      </c>
      <c r="S406" s="93" t="str">
        <f t="shared" si="22"/>
        <v>-</v>
      </c>
      <c r="T406" s="10"/>
      <c r="U406" s="10"/>
      <c r="V406" s="10"/>
      <c r="W406" s="10"/>
      <c r="X406" s="10"/>
      <c r="Y406" s="10"/>
      <c r="Z406" s="10"/>
    </row>
    <row r="407" spans="1:26" ht="12.75" customHeight="1" x14ac:dyDescent="0.2">
      <c r="A407" s="82">
        <f t="shared" si="12"/>
        <v>0</v>
      </c>
      <c r="B407" s="83"/>
      <c r="C407" s="84"/>
      <c r="D407" s="29" t="e">
        <f t="shared" si="13"/>
        <v>#NAME?</v>
      </c>
      <c r="E407" s="62"/>
      <c r="F407" s="30" t="e">
        <f t="shared" si="14"/>
        <v>#NAME?</v>
      </c>
      <c r="G407" s="34" t="e">
        <f t="shared" si="15"/>
        <v>#NAME?</v>
      </c>
      <c r="H407" s="30" t="e">
        <f t="shared" si="16"/>
        <v>#NAME?</v>
      </c>
      <c r="I407" s="85"/>
      <c r="J407" s="86"/>
      <c r="K407" s="31"/>
      <c r="L407" s="63"/>
      <c r="M407" s="33"/>
      <c r="N407" s="33" t="e">
        <f t="shared" si="17"/>
        <v>#NAME?</v>
      </c>
      <c r="O407" s="64" t="e">
        <f t="shared" si="18"/>
        <v>#NAME?</v>
      </c>
      <c r="P407" s="94" t="e">
        <f t="shared" si="19"/>
        <v>#NAME?</v>
      </c>
      <c r="Q407" s="91" t="str">
        <f t="shared" si="20"/>
        <v>-</v>
      </c>
      <c r="R407" s="92" t="str">
        <f t="shared" si="21"/>
        <v>-</v>
      </c>
      <c r="S407" s="93" t="str">
        <f t="shared" si="22"/>
        <v>-</v>
      </c>
      <c r="T407" s="10"/>
      <c r="U407" s="10"/>
      <c r="V407" s="10"/>
      <c r="W407" s="10"/>
      <c r="X407" s="10"/>
      <c r="Y407" s="10"/>
      <c r="Z407" s="10"/>
    </row>
    <row r="408" spans="1:26" ht="12.75" customHeight="1" x14ac:dyDescent="0.2">
      <c r="A408" s="82">
        <f t="shared" si="12"/>
        <v>0</v>
      </c>
      <c r="B408" s="83"/>
      <c r="C408" s="84"/>
      <c r="D408" s="29" t="e">
        <f t="shared" si="13"/>
        <v>#NAME?</v>
      </c>
      <c r="E408" s="62"/>
      <c r="F408" s="30" t="e">
        <f t="shared" si="14"/>
        <v>#NAME?</v>
      </c>
      <c r="G408" s="34" t="e">
        <f t="shared" si="15"/>
        <v>#NAME?</v>
      </c>
      <c r="H408" s="30" t="e">
        <f t="shared" si="16"/>
        <v>#NAME?</v>
      </c>
      <c r="I408" s="85"/>
      <c r="J408" s="86"/>
      <c r="K408" s="31"/>
      <c r="L408" s="63"/>
      <c r="M408" s="33"/>
      <c r="N408" s="33" t="e">
        <f t="shared" si="17"/>
        <v>#NAME?</v>
      </c>
      <c r="O408" s="64" t="e">
        <f t="shared" si="18"/>
        <v>#NAME?</v>
      </c>
      <c r="P408" s="94" t="e">
        <f t="shared" si="19"/>
        <v>#NAME?</v>
      </c>
      <c r="Q408" s="91" t="str">
        <f t="shared" si="20"/>
        <v>-</v>
      </c>
      <c r="R408" s="92" t="str">
        <f t="shared" si="21"/>
        <v>-</v>
      </c>
      <c r="S408" s="93" t="str">
        <f t="shared" si="22"/>
        <v>-</v>
      </c>
      <c r="T408" s="10"/>
      <c r="U408" s="10"/>
      <c r="V408" s="10"/>
      <c r="W408" s="10"/>
      <c r="X408" s="10"/>
      <c r="Y408" s="10"/>
      <c r="Z408" s="10"/>
    </row>
    <row r="409" spans="1:26" ht="12.75" customHeight="1" x14ac:dyDescent="0.2">
      <c r="A409" s="82">
        <f t="shared" si="12"/>
        <v>0</v>
      </c>
      <c r="B409" s="83"/>
      <c r="C409" s="84"/>
      <c r="D409" s="29" t="e">
        <f t="shared" si="13"/>
        <v>#NAME?</v>
      </c>
      <c r="E409" s="62"/>
      <c r="F409" s="30" t="e">
        <f t="shared" si="14"/>
        <v>#NAME?</v>
      </c>
      <c r="G409" s="34" t="e">
        <f t="shared" si="15"/>
        <v>#NAME?</v>
      </c>
      <c r="H409" s="30" t="e">
        <f t="shared" si="16"/>
        <v>#NAME?</v>
      </c>
      <c r="I409" s="85"/>
      <c r="J409" s="86"/>
      <c r="K409" s="31"/>
      <c r="L409" s="63"/>
      <c r="M409" s="33"/>
      <c r="N409" s="33" t="e">
        <f t="shared" si="17"/>
        <v>#NAME?</v>
      </c>
      <c r="O409" s="64" t="e">
        <f t="shared" si="18"/>
        <v>#NAME?</v>
      </c>
      <c r="P409" s="94" t="e">
        <f t="shared" si="19"/>
        <v>#NAME?</v>
      </c>
      <c r="Q409" s="91" t="str">
        <f t="shared" si="20"/>
        <v>-</v>
      </c>
      <c r="R409" s="92" t="str">
        <f t="shared" si="21"/>
        <v>-</v>
      </c>
      <c r="S409" s="93" t="str">
        <f t="shared" si="22"/>
        <v>-</v>
      </c>
      <c r="T409" s="10"/>
      <c r="U409" s="10"/>
      <c r="V409" s="10"/>
      <c r="W409" s="10"/>
      <c r="X409" s="10"/>
      <c r="Y409" s="10"/>
      <c r="Z409" s="10"/>
    </row>
    <row r="410" spans="1:26" ht="12.75" customHeight="1" x14ac:dyDescent="0.2">
      <c r="A410" s="82">
        <f t="shared" si="12"/>
        <v>0</v>
      </c>
      <c r="B410" s="83"/>
      <c r="C410" s="84"/>
      <c r="D410" s="29" t="e">
        <f t="shared" si="13"/>
        <v>#NAME?</v>
      </c>
      <c r="E410" s="62"/>
      <c r="F410" s="30" t="e">
        <f t="shared" si="14"/>
        <v>#NAME?</v>
      </c>
      <c r="G410" s="34" t="e">
        <f t="shared" si="15"/>
        <v>#NAME?</v>
      </c>
      <c r="H410" s="30" t="e">
        <f t="shared" si="16"/>
        <v>#NAME?</v>
      </c>
      <c r="I410" s="85"/>
      <c r="J410" s="86"/>
      <c r="K410" s="31"/>
      <c r="L410" s="63"/>
      <c r="M410" s="33"/>
      <c r="N410" s="33" t="e">
        <f t="shared" si="17"/>
        <v>#NAME?</v>
      </c>
      <c r="O410" s="64" t="e">
        <f t="shared" si="18"/>
        <v>#NAME?</v>
      </c>
      <c r="P410" s="94" t="e">
        <f t="shared" si="19"/>
        <v>#NAME?</v>
      </c>
      <c r="Q410" s="91" t="str">
        <f t="shared" si="20"/>
        <v>-</v>
      </c>
      <c r="R410" s="92" t="str">
        <f t="shared" si="21"/>
        <v>-</v>
      </c>
      <c r="S410" s="93" t="str">
        <f t="shared" si="22"/>
        <v>-</v>
      </c>
      <c r="T410" s="10"/>
      <c r="U410" s="10"/>
      <c r="V410" s="10"/>
      <c r="W410" s="10"/>
      <c r="X410" s="10"/>
      <c r="Y410" s="10"/>
      <c r="Z410" s="10"/>
    </row>
    <row r="411" spans="1:26" ht="12.75" customHeight="1" x14ac:dyDescent="0.2">
      <c r="A411" s="82">
        <f t="shared" si="12"/>
        <v>0</v>
      </c>
      <c r="B411" s="83"/>
      <c r="C411" s="84"/>
      <c r="D411" s="29" t="e">
        <f t="shared" si="13"/>
        <v>#NAME?</v>
      </c>
      <c r="E411" s="62"/>
      <c r="F411" s="30" t="e">
        <f t="shared" si="14"/>
        <v>#NAME?</v>
      </c>
      <c r="G411" s="34" t="e">
        <f t="shared" si="15"/>
        <v>#NAME?</v>
      </c>
      <c r="H411" s="30" t="e">
        <f t="shared" si="16"/>
        <v>#NAME?</v>
      </c>
      <c r="I411" s="85"/>
      <c r="J411" s="86"/>
      <c r="K411" s="31"/>
      <c r="L411" s="63"/>
      <c r="M411" s="33"/>
      <c r="N411" s="33" t="e">
        <f t="shared" si="17"/>
        <v>#NAME?</v>
      </c>
      <c r="O411" s="64" t="e">
        <f t="shared" si="18"/>
        <v>#NAME?</v>
      </c>
      <c r="P411" s="94" t="e">
        <f t="shared" si="19"/>
        <v>#NAME?</v>
      </c>
      <c r="Q411" s="91" t="str">
        <f t="shared" si="20"/>
        <v>-</v>
      </c>
      <c r="R411" s="92" t="str">
        <f t="shared" si="21"/>
        <v>-</v>
      </c>
      <c r="S411" s="93" t="str">
        <f t="shared" si="22"/>
        <v>-</v>
      </c>
      <c r="T411" s="10"/>
      <c r="U411" s="10"/>
      <c r="V411" s="10"/>
      <c r="W411" s="10"/>
      <c r="X411" s="10"/>
      <c r="Y411" s="10"/>
      <c r="Z411" s="10"/>
    </row>
    <row r="412" spans="1:26" ht="12.75" customHeight="1" x14ac:dyDescent="0.2">
      <c r="A412" s="82">
        <f t="shared" si="12"/>
        <v>0</v>
      </c>
      <c r="B412" s="83"/>
      <c r="C412" s="84"/>
      <c r="D412" s="29" t="e">
        <f t="shared" si="13"/>
        <v>#NAME?</v>
      </c>
      <c r="E412" s="62"/>
      <c r="F412" s="30" t="e">
        <f t="shared" si="14"/>
        <v>#NAME?</v>
      </c>
      <c r="G412" s="34" t="e">
        <f t="shared" si="15"/>
        <v>#NAME?</v>
      </c>
      <c r="H412" s="30" t="e">
        <f t="shared" si="16"/>
        <v>#NAME?</v>
      </c>
      <c r="I412" s="85"/>
      <c r="J412" s="86"/>
      <c r="K412" s="31"/>
      <c r="L412" s="63"/>
      <c r="M412" s="33"/>
      <c r="N412" s="33" t="e">
        <f t="shared" si="17"/>
        <v>#NAME?</v>
      </c>
      <c r="O412" s="64" t="e">
        <f t="shared" si="18"/>
        <v>#NAME?</v>
      </c>
      <c r="P412" s="94" t="e">
        <f t="shared" si="19"/>
        <v>#NAME?</v>
      </c>
      <c r="Q412" s="91" t="str">
        <f t="shared" si="20"/>
        <v>-</v>
      </c>
      <c r="R412" s="92" t="str">
        <f t="shared" si="21"/>
        <v>-</v>
      </c>
      <c r="S412" s="93" t="str">
        <f t="shared" si="22"/>
        <v>-</v>
      </c>
      <c r="T412" s="10"/>
      <c r="U412" s="10"/>
      <c r="V412" s="10"/>
      <c r="W412" s="10"/>
      <c r="X412" s="10"/>
      <c r="Y412" s="10"/>
      <c r="Z412" s="10"/>
    </row>
    <row r="413" spans="1:26" ht="12.75" customHeight="1" x14ac:dyDescent="0.2">
      <c r="A413" s="82">
        <f t="shared" si="12"/>
        <v>0</v>
      </c>
      <c r="B413" s="83"/>
      <c r="C413" s="84"/>
      <c r="D413" s="29" t="e">
        <f t="shared" si="13"/>
        <v>#NAME?</v>
      </c>
      <c r="E413" s="62"/>
      <c r="F413" s="30" t="e">
        <f t="shared" si="14"/>
        <v>#NAME?</v>
      </c>
      <c r="G413" s="34" t="e">
        <f t="shared" si="15"/>
        <v>#NAME?</v>
      </c>
      <c r="H413" s="30" t="e">
        <f t="shared" si="16"/>
        <v>#NAME?</v>
      </c>
      <c r="I413" s="85"/>
      <c r="J413" s="86"/>
      <c r="K413" s="31"/>
      <c r="L413" s="63"/>
      <c r="M413" s="33"/>
      <c r="N413" s="33" t="e">
        <f t="shared" si="17"/>
        <v>#NAME?</v>
      </c>
      <c r="O413" s="64" t="e">
        <f t="shared" si="18"/>
        <v>#NAME?</v>
      </c>
      <c r="P413" s="94" t="e">
        <f t="shared" si="19"/>
        <v>#NAME?</v>
      </c>
      <c r="Q413" s="91" t="str">
        <f t="shared" si="20"/>
        <v>-</v>
      </c>
      <c r="R413" s="92" t="str">
        <f t="shared" si="21"/>
        <v>-</v>
      </c>
      <c r="S413" s="93" t="str">
        <f t="shared" si="22"/>
        <v>-</v>
      </c>
      <c r="T413" s="10"/>
      <c r="U413" s="10"/>
      <c r="V413" s="10"/>
      <c r="W413" s="10"/>
      <c r="X413" s="10"/>
      <c r="Y413" s="10"/>
      <c r="Z413" s="10"/>
    </row>
    <row r="414" spans="1:26" ht="12.75" customHeight="1" x14ac:dyDescent="0.2">
      <c r="A414" s="82">
        <f t="shared" si="12"/>
        <v>0</v>
      </c>
      <c r="B414" s="83"/>
      <c r="C414" s="84"/>
      <c r="D414" s="29" t="e">
        <f t="shared" si="13"/>
        <v>#NAME?</v>
      </c>
      <c r="E414" s="62"/>
      <c r="F414" s="30" t="e">
        <f t="shared" si="14"/>
        <v>#NAME?</v>
      </c>
      <c r="G414" s="34" t="e">
        <f t="shared" si="15"/>
        <v>#NAME?</v>
      </c>
      <c r="H414" s="30" t="e">
        <f t="shared" si="16"/>
        <v>#NAME?</v>
      </c>
      <c r="I414" s="85"/>
      <c r="J414" s="86"/>
      <c r="K414" s="31"/>
      <c r="L414" s="63"/>
      <c r="M414" s="33"/>
      <c r="N414" s="33" t="e">
        <f t="shared" si="17"/>
        <v>#NAME?</v>
      </c>
      <c r="O414" s="64" t="e">
        <f t="shared" si="18"/>
        <v>#NAME?</v>
      </c>
      <c r="P414" s="94" t="e">
        <f t="shared" si="19"/>
        <v>#NAME?</v>
      </c>
      <c r="Q414" s="91" t="str">
        <f t="shared" si="20"/>
        <v>-</v>
      </c>
      <c r="R414" s="92" t="str">
        <f t="shared" si="21"/>
        <v>-</v>
      </c>
      <c r="S414" s="93" t="str">
        <f t="shared" si="22"/>
        <v>-</v>
      </c>
      <c r="T414" s="10"/>
      <c r="U414" s="10"/>
      <c r="V414" s="10"/>
      <c r="W414" s="10"/>
      <c r="X414" s="10"/>
      <c r="Y414" s="10"/>
      <c r="Z414" s="10"/>
    </row>
    <row r="415" spans="1:26" ht="12.75" customHeight="1" x14ac:dyDescent="0.2">
      <c r="A415" s="82">
        <f t="shared" si="12"/>
        <v>0</v>
      </c>
      <c r="B415" s="83"/>
      <c r="C415" s="84"/>
      <c r="D415" s="29" t="e">
        <f t="shared" si="13"/>
        <v>#NAME?</v>
      </c>
      <c r="E415" s="62"/>
      <c r="F415" s="30" t="e">
        <f t="shared" si="14"/>
        <v>#NAME?</v>
      </c>
      <c r="G415" s="34" t="e">
        <f t="shared" si="15"/>
        <v>#NAME?</v>
      </c>
      <c r="H415" s="30" t="e">
        <f t="shared" si="16"/>
        <v>#NAME?</v>
      </c>
      <c r="I415" s="85"/>
      <c r="J415" s="86"/>
      <c r="K415" s="31"/>
      <c r="L415" s="63"/>
      <c r="M415" s="33"/>
      <c r="N415" s="33" t="e">
        <f t="shared" si="17"/>
        <v>#NAME?</v>
      </c>
      <c r="O415" s="64" t="e">
        <f t="shared" si="18"/>
        <v>#NAME?</v>
      </c>
      <c r="P415" s="94" t="e">
        <f t="shared" si="19"/>
        <v>#NAME?</v>
      </c>
      <c r="Q415" s="91" t="str">
        <f t="shared" si="20"/>
        <v>-</v>
      </c>
      <c r="R415" s="92" t="str">
        <f t="shared" si="21"/>
        <v>-</v>
      </c>
      <c r="S415" s="93" t="str">
        <f t="shared" si="22"/>
        <v>-</v>
      </c>
      <c r="T415" s="10"/>
      <c r="U415" s="10"/>
      <c r="V415" s="10"/>
      <c r="W415" s="10"/>
      <c r="X415" s="10"/>
      <c r="Y415" s="10"/>
      <c r="Z415" s="10"/>
    </row>
    <row r="416" spans="1:26" ht="12.75" customHeight="1" x14ac:dyDescent="0.2">
      <c r="A416" s="82">
        <f t="shared" si="12"/>
        <v>0</v>
      </c>
      <c r="B416" s="83"/>
      <c r="C416" s="84"/>
      <c r="D416" s="29" t="e">
        <f t="shared" si="13"/>
        <v>#NAME?</v>
      </c>
      <c r="E416" s="62"/>
      <c r="F416" s="30" t="e">
        <f t="shared" si="14"/>
        <v>#NAME?</v>
      </c>
      <c r="G416" s="34" t="e">
        <f t="shared" si="15"/>
        <v>#NAME?</v>
      </c>
      <c r="H416" s="30" t="e">
        <f t="shared" si="16"/>
        <v>#NAME?</v>
      </c>
      <c r="I416" s="85"/>
      <c r="J416" s="86"/>
      <c r="K416" s="31"/>
      <c r="L416" s="63"/>
      <c r="M416" s="33"/>
      <c r="N416" s="33" t="e">
        <f t="shared" si="17"/>
        <v>#NAME?</v>
      </c>
      <c r="O416" s="64" t="e">
        <f t="shared" si="18"/>
        <v>#NAME?</v>
      </c>
      <c r="P416" s="94" t="e">
        <f t="shared" si="19"/>
        <v>#NAME?</v>
      </c>
      <c r="Q416" s="91" t="str">
        <f t="shared" si="20"/>
        <v>-</v>
      </c>
      <c r="R416" s="92" t="str">
        <f t="shared" si="21"/>
        <v>-</v>
      </c>
      <c r="S416" s="93" t="str">
        <f t="shared" si="22"/>
        <v>-</v>
      </c>
      <c r="T416" s="10"/>
      <c r="U416" s="10"/>
      <c r="V416" s="10"/>
      <c r="W416" s="10"/>
      <c r="X416" s="10"/>
      <c r="Y416" s="10"/>
      <c r="Z416" s="10"/>
    </row>
    <row r="417" spans="1:26" ht="12.75" customHeight="1" x14ac:dyDescent="0.2">
      <c r="A417" s="82">
        <f t="shared" si="12"/>
        <v>0</v>
      </c>
      <c r="B417" s="83"/>
      <c r="C417" s="84"/>
      <c r="D417" s="29" t="e">
        <f t="shared" si="13"/>
        <v>#NAME?</v>
      </c>
      <c r="E417" s="62"/>
      <c r="F417" s="30" t="e">
        <f t="shared" si="14"/>
        <v>#NAME?</v>
      </c>
      <c r="G417" s="34" t="e">
        <f t="shared" si="15"/>
        <v>#NAME?</v>
      </c>
      <c r="H417" s="30" t="e">
        <f t="shared" si="16"/>
        <v>#NAME?</v>
      </c>
      <c r="I417" s="85"/>
      <c r="J417" s="86"/>
      <c r="K417" s="31"/>
      <c r="L417" s="63"/>
      <c r="M417" s="33"/>
      <c r="N417" s="33" t="e">
        <f t="shared" si="17"/>
        <v>#NAME?</v>
      </c>
      <c r="O417" s="64" t="e">
        <f t="shared" si="18"/>
        <v>#NAME?</v>
      </c>
      <c r="P417" s="94" t="e">
        <f t="shared" si="19"/>
        <v>#NAME?</v>
      </c>
      <c r="Q417" s="91" t="str">
        <f t="shared" si="20"/>
        <v>-</v>
      </c>
      <c r="R417" s="92" t="str">
        <f t="shared" si="21"/>
        <v>-</v>
      </c>
      <c r="S417" s="93" t="str">
        <f t="shared" si="22"/>
        <v>-</v>
      </c>
      <c r="T417" s="10"/>
      <c r="U417" s="10"/>
      <c r="V417" s="10"/>
      <c r="W417" s="10"/>
      <c r="X417" s="10"/>
      <c r="Y417" s="10"/>
      <c r="Z417" s="10"/>
    </row>
    <row r="418" spans="1:26" ht="12.75" customHeight="1" x14ac:dyDescent="0.2">
      <c r="A418" s="82">
        <f t="shared" si="12"/>
        <v>0</v>
      </c>
      <c r="B418" s="83"/>
      <c r="C418" s="84"/>
      <c r="D418" s="29" t="e">
        <f t="shared" si="13"/>
        <v>#NAME?</v>
      </c>
      <c r="E418" s="62"/>
      <c r="F418" s="30" t="e">
        <f t="shared" si="14"/>
        <v>#NAME?</v>
      </c>
      <c r="G418" s="34" t="e">
        <f t="shared" si="15"/>
        <v>#NAME?</v>
      </c>
      <c r="H418" s="30" t="e">
        <f t="shared" si="16"/>
        <v>#NAME?</v>
      </c>
      <c r="I418" s="85"/>
      <c r="J418" s="86"/>
      <c r="K418" s="31"/>
      <c r="L418" s="63"/>
      <c r="M418" s="33"/>
      <c r="N418" s="33" t="e">
        <f t="shared" si="17"/>
        <v>#NAME?</v>
      </c>
      <c r="O418" s="64" t="e">
        <f t="shared" si="18"/>
        <v>#NAME?</v>
      </c>
      <c r="P418" s="94" t="e">
        <f t="shared" si="19"/>
        <v>#NAME?</v>
      </c>
      <c r="Q418" s="91" t="str">
        <f t="shared" si="20"/>
        <v>-</v>
      </c>
      <c r="R418" s="92" t="str">
        <f t="shared" si="21"/>
        <v>-</v>
      </c>
      <c r="S418" s="93" t="str">
        <f t="shared" si="22"/>
        <v>-</v>
      </c>
      <c r="T418" s="10"/>
      <c r="U418" s="10"/>
      <c r="V418" s="10"/>
      <c r="W418" s="10"/>
      <c r="X418" s="10"/>
      <c r="Y418" s="10"/>
      <c r="Z418" s="10"/>
    </row>
    <row r="419" spans="1:26" ht="12.75" customHeight="1" x14ac:dyDescent="0.2">
      <c r="A419" s="82">
        <f t="shared" si="12"/>
        <v>0</v>
      </c>
      <c r="B419" s="83"/>
      <c r="C419" s="84"/>
      <c r="D419" s="29" t="e">
        <f t="shared" si="13"/>
        <v>#NAME?</v>
      </c>
      <c r="E419" s="62"/>
      <c r="F419" s="30" t="e">
        <f t="shared" si="14"/>
        <v>#NAME?</v>
      </c>
      <c r="G419" s="34" t="e">
        <f t="shared" si="15"/>
        <v>#NAME?</v>
      </c>
      <c r="H419" s="30" t="e">
        <f t="shared" si="16"/>
        <v>#NAME?</v>
      </c>
      <c r="I419" s="85"/>
      <c r="J419" s="86"/>
      <c r="K419" s="31"/>
      <c r="L419" s="63"/>
      <c r="M419" s="33"/>
      <c r="N419" s="33" t="e">
        <f t="shared" si="17"/>
        <v>#NAME?</v>
      </c>
      <c r="O419" s="64" t="e">
        <f t="shared" si="18"/>
        <v>#NAME?</v>
      </c>
      <c r="P419" s="94" t="e">
        <f t="shared" si="19"/>
        <v>#NAME?</v>
      </c>
      <c r="Q419" s="91" t="str">
        <f t="shared" si="20"/>
        <v>-</v>
      </c>
      <c r="R419" s="92" t="str">
        <f t="shared" si="21"/>
        <v>-</v>
      </c>
      <c r="S419" s="93" t="str">
        <f t="shared" si="22"/>
        <v>-</v>
      </c>
      <c r="T419" s="10"/>
      <c r="U419" s="10"/>
      <c r="V419" s="10"/>
      <c r="W419" s="10"/>
      <c r="X419" s="10"/>
      <c r="Y419" s="10"/>
      <c r="Z419" s="10"/>
    </row>
    <row r="420" spans="1:26" ht="12.75" customHeight="1" x14ac:dyDescent="0.2">
      <c r="A420" s="82">
        <f t="shared" si="12"/>
        <v>0</v>
      </c>
      <c r="B420" s="83"/>
      <c r="C420" s="84"/>
      <c r="D420" s="29" t="e">
        <f t="shared" si="13"/>
        <v>#NAME?</v>
      </c>
      <c r="E420" s="62"/>
      <c r="F420" s="30" t="e">
        <f t="shared" si="14"/>
        <v>#NAME?</v>
      </c>
      <c r="G420" s="34" t="e">
        <f t="shared" si="15"/>
        <v>#NAME?</v>
      </c>
      <c r="H420" s="30" t="e">
        <f t="shared" si="16"/>
        <v>#NAME?</v>
      </c>
      <c r="I420" s="85"/>
      <c r="J420" s="86"/>
      <c r="K420" s="31"/>
      <c r="L420" s="63"/>
      <c r="M420" s="33"/>
      <c r="N420" s="33" t="e">
        <f t="shared" si="17"/>
        <v>#NAME?</v>
      </c>
      <c r="O420" s="64" t="e">
        <f t="shared" si="18"/>
        <v>#NAME?</v>
      </c>
      <c r="P420" s="94" t="e">
        <f t="shared" si="19"/>
        <v>#NAME?</v>
      </c>
      <c r="Q420" s="91" t="str">
        <f t="shared" si="20"/>
        <v>-</v>
      </c>
      <c r="R420" s="92" t="str">
        <f t="shared" si="21"/>
        <v>-</v>
      </c>
      <c r="S420" s="93" t="str">
        <f t="shared" si="22"/>
        <v>-</v>
      </c>
      <c r="T420" s="10"/>
      <c r="U420" s="10"/>
      <c r="V420" s="10"/>
      <c r="W420" s="10"/>
      <c r="X420" s="10"/>
      <c r="Y420" s="10"/>
      <c r="Z420" s="10"/>
    </row>
    <row r="421" spans="1:26" ht="12.75" customHeight="1" x14ac:dyDescent="0.2">
      <c r="A421" s="82">
        <f t="shared" si="12"/>
        <v>0</v>
      </c>
      <c r="B421" s="83"/>
      <c r="C421" s="84"/>
      <c r="D421" s="29" t="e">
        <f t="shared" si="13"/>
        <v>#NAME?</v>
      </c>
      <c r="E421" s="62"/>
      <c r="F421" s="30" t="e">
        <f t="shared" si="14"/>
        <v>#NAME?</v>
      </c>
      <c r="G421" s="34" t="e">
        <f t="shared" si="15"/>
        <v>#NAME?</v>
      </c>
      <c r="H421" s="30" t="e">
        <f t="shared" si="16"/>
        <v>#NAME?</v>
      </c>
      <c r="I421" s="85"/>
      <c r="J421" s="86"/>
      <c r="K421" s="31"/>
      <c r="L421" s="63"/>
      <c r="M421" s="33"/>
      <c r="N421" s="33" t="e">
        <f t="shared" si="17"/>
        <v>#NAME?</v>
      </c>
      <c r="O421" s="64" t="e">
        <f t="shared" si="18"/>
        <v>#NAME?</v>
      </c>
      <c r="P421" s="94" t="e">
        <f t="shared" si="19"/>
        <v>#NAME?</v>
      </c>
      <c r="Q421" s="91" t="str">
        <f t="shared" si="20"/>
        <v>-</v>
      </c>
      <c r="R421" s="92" t="str">
        <f t="shared" si="21"/>
        <v>-</v>
      </c>
      <c r="S421" s="93" t="str">
        <f t="shared" si="22"/>
        <v>-</v>
      </c>
      <c r="T421" s="10"/>
      <c r="U421" s="10"/>
      <c r="V421" s="10"/>
      <c r="W421" s="10"/>
      <c r="X421" s="10"/>
      <c r="Y421" s="10"/>
      <c r="Z421" s="10"/>
    </row>
    <row r="422" spans="1:26" ht="12.75" customHeight="1" x14ac:dyDescent="0.2">
      <c r="A422" s="82">
        <f t="shared" si="12"/>
        <v>0</v>
      </c>
      <c r="B422" s="83"/>
      <c r="C422" s="84"/>
      <c r="D422" s="29" t="e">
        <f t="shared" si="13"/>
        <v>#NAME?</v>
      </c>
      <c r="E422" s="62"/>
      <c r="F422" s="30" t="e">
        <f t="shared" si="14"/>
        <v>#NAME?</v>
      </c>
      <c r="G422" s="34" t="e">
        <f t="shared" si="15"/>
        <v>#NAME?</v>
      </c>
      <c r="H422" s="30" t="e">
        <f t="shared" si="16"/>
        <v>#NAME?</v>
      </c>
      <c r="I422" s="85"/>
      <c r="J422" s="86"/>
      <c r="K422" s="31"/>
      <c r="L422" s="63"/>
      <c r="M422" s="33"/>
      <c r="N422" s="33" t="e">
        <f t="shared" si="17"/>
        <v>#NAME?</v>
      </c>
      <c r="O422" s="64" t="e">
        <f t="shared" si="18"/>
        <v>#NAME?</v>
      </c>
      <c r="P422" s="94" t="e">
        <f t="shared" si="19"/>
        <v>#NAME?</v>
      </c>
      <c r="Q422" s="91" t="str">
        <f t="shared" si="20"/>
        <v>-</v>
      </c>
      <c r="R422" s="92" t="str">
        <f t="shared" si="21"/>
        <v>-</v>
      </c>
      <c r="S422" s="93" t="str">
        <f t="shared" si="22"/>
        <v>-</v>
      </c>
      <c r="T422" s="10"/>
      <c r="U422" s="10"/>
      <c r="V422" s="10"/>
      <c r="W422" s="10"/>
      <c r="X422" s="10"/>
      <c r="Y422" s="10"/>
      <c r="Z422" s="10"/>
    </row>
    <row r="423" spans="1:26" ht="12.75" customHeight="1" x14ac:dyDescent="0.2">
      <c r="A423" s="82">
        <f t="shared" si="12"/>
        <v>0</v>
      </c>
      <c r="B423" s="83"/>
      <c r="C423" s="84"/>
      <c r="D423" s="29" t="e">
        <f t="shared" si="13"/>
        <v>#NAME?</v>
      </c>
      <c r="E423" s="62"/>
      <c r="F423" s="30" t="e">
        <f t="shared" si="14"/>
        <v>#NAME?</v>
      </c>
      <c r="G423" s="34" t="e">
        <f t="shared" si="15"/>
        <v>#NAME?</v>
      </c>
      <c r="H423" s="30" t="e">
        <f t="shared" si="16"/>
        <v>#NAME?</v>
      </c>
      <c r="I423" s="85"/>
      <c r="J423" s="86"/>
      <c r="K423" s="31"/>
      <c r="L423" s="63"/>
      <c r="M423" s="33"/>
      <c r="N423" s="33" t="e">
        <f t="shared" si="17"/>
        <v>#NAME?</v>
      </c>
      <c r="O423" s="64" t="e">
        <f t="shared" si="18"/>
        <v>#NAME?</v>
      </c>
      <c r="P423" s="94" t="e">
        <f t="shared" si="19"/>
        <v>#NAME?</v>
      </c>
      <c r="Q423" s="91" t="str">
        <f t="shared" si="20"/>
        <v>-</v>
      </c>
      <c r="R423" s="92" t="str">
        <f t="shared" si="21"/>
        <v>-</v>
      </c>
      <c r="S423" s="93" t="str">
        <f t="shared" si="22"/>
        <v>-</v>
      </c>
      <c r="T423" s="10"/>
      <c r="U423" s="10"/>
      <c r="V423" s="10"/>
      <c r="W423" s="10"/>
      <c r="X423" s="10"/>
      <c r="Y423" s="10"/>
      <c r="Z423" s="10"/>
    </row>
    <row r="424" spans="1:26" ht="12.75" customHeight="1" x14ac:dyDescent="0.2">
      <c r="A424" s="82">
        <f t="shared" si="12"/>
        <v>0</v>
      </c>
      <c r="B424" s="83"/>
      <c r="C424" s="84"/>
      <c r="D424" s="29" t="e">
        <f t="shared" si="13"/>
        <v>#NAME?</v>
      </c>
      <c r="E424" s="62"/>
      <c r="F424" s="30" t="e">
        <f t="shared" si="14"/>
        <v>#NAME?</v>
      </c>
      <c r="G424" s="34" t="e">
        <f t="shared" si="15"/>
        <v>#NAME?</v>
      </c>
      <c r="H424" s="30" t="e">
        <f t="shared" si="16"/>
        <v>#NAME?</v>
      </c>
      <c r="I424" s="85"/>
      <c r="J424" s="86"/>
      <c r="K424" s="31"/>
      <c r="L424" s="63"/>
      <c r="M424" s="33"/>
      <c r="N424" s="33" t="e">
        <f t="shared" si="17"/>
        <v>#NAME?</v>
      </c>
      <c r="O424" s="64" t="e">
        <f t="shared" si="18"/>
        <v>#NAME?</v>
      </c>
      <c r="P424" s="94" t="e">
        <f t="shared" si="19"/>
        <v>#NAME?</v>
      </c>
      <c r="Q424" s="91" t="str">
        <f t="shared" si="20"/>
        <v>-</v>
      </c>
      <c r="R424" s="92" t="str">
        <f t="shared" si="21"/>
        <v>-</v>
      </c>
      <c r="S424" s="93" t="str">
        <f t="shared" si="22"/>
        <v>-</v>
      </c>
      <c r="T424" s="10"/>
      <c r="U424" s="10"/>
      <c r="V424" s="10"/>
      <c r="W424" s="10"/>
      <c r="X424" s="10"/>
      <c r="Y424" s="10"/>
      <c r="Z424" s="10"/>
    </row>
    <row r="425" spans="1:26" ht="12.75" customHeight="1" x14ac:dyDescent="0.2">
      <c r="A425" s="82">
        <f t="shared" si="12"/>
        <v>0</v>
      </c>
      <c r="B425" s="83"/>
      <c r="C425" s="84"/>
      <c r="D425" s="29" t="e">
        <f t="shared" si="13"/>
        <v>#NAME?</v>
      </c>
      <c r="E425" s="62"/>
      <c r="F425" s="30" t="e">
        <f t="shared" si="14"/>
        <v>#NAME?</v>
      </c>
      <c r="G425" s="34" t="e">
        <f t="shared" si="15"/>
        <v>#NAME?</v>
      </c>
      <c r="H425" s="30" t="e">
        <f t="shared" si="16"/>
        <v>#NAME?</v>
      </c>
      <c r="I425" s="85"/>
      <c r="J425" s="86"/>
      <c r="K425" s="31"/>
      <c r="L425" s="63"/>
      <c r="M425" s="33"/>
      <c r="N425" s="33" t="e">
        <f t="shared" si="17"/>
        <v>#NAME?</v>
      </c>
      <c r="O425" s="64" t="e">
        <f t="shared" si="18"/>
        <v>#NAME?</v>
      </c>
      <c r="P425" s="94" t="e">
        <f t="shared" si="19"/>
        <v>#NAME?</v>
      </c>
      <c r="Q425" s="91" t="str">
        <f t="shared" si="20"/>
        <v>-</v>
      </c>
      <c r="R425" s="92" t="str">
        <f t="shared" si="21"/>
        <v>-</v>
      </c>
      <c r="S425" s="93" t="str">
        <f t="shared" si="22"/>
        <v>-</v>
      </c>
      <c r="T425" s="10"/>
      <c r="U425" s="10"/>
      <c r="V425" s="10"/>
      <c r="W425" s="10"/>
      <c r="X425" s="10"/>
      <c r="Y425" s="10"/>
      <c r="Z425" s="10"/>
    </row>
    <row r="426" spans="1:26" ht="12.75" customHeight="1" x14ac:dyDescent="0.2">
      <c r="A426" s="82">
        <f t="shared" si="12"/>
        <v>0</v>
      </c>
      <c r="B426" s="83"/>
      <c r="C426" s="84"/>
      <c r="D426" s="29" t="e">
        <f t="shared" si="13"/>
        <v>#NAME?</v>
      </c>
      <c r="E426" s="62"/>
      <c r="F426" s="30" t="e">
        <f t="shared" si="14"/>
        <v>#NAME?</v>
      </c>
      <c r="G426" s="34" t="e">
        <f t="shared" si="15"/>
        <v>#NAME?</v>
      </c>
      <c r="H426" s="30" t="e">
        <f t="shared" si="16"/>
        <v>#NAME?</v>
      </c>
      <c r="I426" s="85"/>
      <c r="J426" s="86"/>
      <c r="K426" s="31"/>
      <c r="L426" s="63"/>
      <c r="M426" s="33"/>
      <c r="N426" s="33" t="e">
        <f t="shared" si="17"/>
        <v>#NAME?</v>
      </c>
      <c r="O426" s="64" t="e">
        <f t="shared" si="18"/>
        <v>#NAME?</v>
      </c>
      <c r="P426" s="94" t="e">
        <f t="shared" si="19"/>
        <v>#NAME?</v>
      </c>
      <c r="Q426" s="91" t="str">
        <f t="shared" si="20"/>
        <v>-</v>
      </c>
      <c r="R426" s="92" t="str">
        <f t="shared" si="21"/>
        <v>-</v>
      </c>
      <c r="S426" s="93" t="str">
        <f t="shared" si="22"/>
        <v>-</v>
      </c>
      <c r="T426" s="10"/>
      <c r="U426" s="10"/>
      <c r="V426" s="10"/>
      <c r="W426" s="10"/>
      <c r="X426" s="10"/>
      <c r="Y426" s="10"/>
      <c r="Z426" s="10"/>
    </row>
    <row r="427" spans="1:26" ht="12.75" customHeight="1" x14ac:dyDescent="0.2">
      <c r="A427" s="82">
        <f t="shared" si="12"/>
        <v>0</v>
      </c>
      <c r="B427" s="83"/>
      <c r="C427" s="84"/>
      <c r="D427" s="29" t="e">
        <f t="shared" si="13"/>
        <v>#NAME?</v>
      </c>
      <c r="E427" s="62"/>
      <c r="F427" s="30" t="e">
        <f t="shared" si="14"/>
        <v>#NAME?</v>
      </c>
      <c r="G427" s="34" t="e">
        <f t="shared" si="15"/>
        <v>#NAME?</v>
      </c>
      <c r="H427" s="30" t="e">
        <f t="shared" si="16"/>
        <v>#NAME?</v>
      </c>
      <c r="I427" s="85"/>
      <c r="J427" s="86"/>
      <c r="K427" s="31"/>
      <c r="L427" s="63"/>
      <c r="M427" s="33"/>
      <c r="N427" s="33" t="e">
        <f t="shared" si="17"/>
        <v>#NAME?</v>
      </c>
      <c r="O427" s="64" t="e">
        <f t="shared" si="18"/>
        <v>#NAME?</v>
      </c>
      <c r="P427" s="94" t="e">
        <f t="shared" si="19"/>
        <v>#NAME?</v>
      </c>
      <c r="Q427" s="91" t="str">
        <f t="shared" si="20"/>
        <v>-</v>
      </c>
      <c r="R427" s="92" t="str">
        <f t="shared" si="21"/>
        <v>-</v>
      </c>
      <c r="S427" s="93" t="str">
        <f t="shared" si="22"/>
        <v>-</v>
      </c>
      <c r="T427" s="10"/>
      <c r="U427" s="10"/>
      <c r="V427" s="10"/>
      <c r="W427" s="10"/>
      <c r="X427" s="10"/>
      <c r="Y427" s="10"/>
      <c r="Z427" s="10"/>
    </row>
    <row r="428" spans="1:26" ht="12.75" customHeight="1" x14ac:dyDescent="0.2">
      <c r="A428" s="82">
        <f t="shared" si="12"/>
        <v>0</v>
      </c>
      <c r="B428" s="83"/>
      <c r="C428" s="84"/>
      <c r="D428" s="29" t="e">
        <f t="shared" si="13"/>
        <v>#NAME?</v>
      </c>
      <c r="E428" s="62"/>
      <c r="F428" s="30" t="e">
        <f t="shared" si="14"/>
        <v>#NAME?</v>
      </c>
      <c r="G428" s="34" t="e">
        <f t="shared" si="15"/>
        <v>#NAME?</v>
      </c>
      <c r="H428" s="30" t="e">
        <f t="shared" si="16"/>
        <v>#NAME?</v>
      </c>
      <c r="I428" s="85"/>
      <c r="J428" s="86"/>
      <c r="K428" s="31"/>
      <c r="L428" s="63"/>
      <c r="M428" s="33"/>
      <c r="N428" s="33" t="e">
        <f t="shared" si="17"/>
        <v>#NAME?</v>
      </c>
      <c r="O428" s="64" t="e">
        <f t="shared" si="18"/>
        <v>#NAME?</v>
      </c>
      <c r="P428" s="94" t="e">
        <f t="shared" si="19"/>
        <v>#NAME?</v>
      </c>
      <c r="Q428" s="91" t="str">
        <f t="shared" si="20"/>
        <v>-</v>
      </c>
      <c r="R428" s="92" t="str">
        <f t="shared" si="21"/>
        <v>-</v>
      </c>
      <c r="S428" s="93" t="str">
        <f t="shared" si="22"/>
        <v>-</v>
      </c>
      <c r="T428" s="10"/>
      <c r="U428" s="10"/>
      <c r="V428" s="10"/>
      <c r="W428" s="10"/>
      <c r="X428" s="10"/>
      <c r="Y428" s="10"/>
      <c r="Z428" s="10"/>
    </row>
    <row r="429" spans="1:26" ht="12.75" customHeight="1" x14ac:dyDescent="0.2">
      <c r="A429" s="82">
        <f t="shared" si="12"/>
        <v>0</v>
      </c>
      <c r="B429" s="83"/>
      <c r="C429" s="84"/>
      <c r="D429" s="29" t="e">
        <f t="shared" si="13"/>
        <v>#NAME?</v>
      </c>
      <c r="E429" s="62"/>
      <c r="F429" s="30" t="e">
        <f t="shared" si="14"/>
        <v>#NAME?</v>
      </c>
      <c r="G429" s="34" t="e">
        <f t="shared" si="15"/>
        <v>#NAME?</v>
      </c>
      <c r="H429" s="30" t="e">
        <f t="shared" si="16"/>
        <v>#NAME?</v>
      </c>
      <c r="I429" s="85"/>
      <c r="J429" s="86"/>
      <c r="K429" s="31"/>
      <c r="L429" s="63"/>
      <c r="M429" s="33"/>
      <c r="N429" s="33" t="e">
        <f t="shared" si="17"/>
        <v>#NAME?</v>
      </c>
      <c r="O429" s="64" t="e">
        <f t="shared" si="18"/>
        <v>#NAME?</v>
      </c>
      <c r="P429" s="94" t="e">
        <f t="shared" si="19"/>
        <v>#NAME?</v>
      </c>
      <c r="Q429" s="91" t="str">
        <f t="shared" si="20"/>
        <v>-</v>
      </c>
      <c r="R429" s="92" t="str">
        <f t="shared" si="21"/>
        <v>-</v>
      </c>
      <c r="S429" s="93" t="str">
        <f t="shared" si="22"/>
        <v>-</v>
      </c>
      <c r="T429" s="10"/>
      <c r="U429" s="10"/>
      <c r="V429" s="10"/>
      <c r="W429" s="10"/>
      <c r="X429" s="10"/>
      <c r="Y429" s="10"/>
      <c r="Z429" s="10"/>
    </row>
    <row r="430" spans="1:26" ht="12.75" customHeight="1" x14ac:dyDescent="0.2">
      <c r="A430" s="82">
        <f t="shared" si="12"/>
        <v>0</v>
      </c>
      <c r="B430" s="83"/>
      <c r="C430" s="84"/>
      <c r="D430" s="29" t="e">
        <f t="shared" si="13"/>
        <v>#NAME?</v>
      </c>
      <c r="E430" s="62"/>
      <c r="F430" s="30" t="e">
        <f t="shared" si="14"/>
        <v>#NAME?</v>
      </c>
      <c r="G430" s="34" t="e">
        <f t="shared" si="15"/>
        <v>#NAME?</v>
      </c>
      <c r="H430" s="30" t="e">
        <f t="shared" si="16"/>
        <v>#NAME?</v>
      </c>
      <c r="I430" s="85"/>
      <c r="J430" s="86"/>
      <c r="K430" s="31"/>
      <c r="L430" s="63"/>
      <c r="M430" s="33"/>
      <c r="N430" s="33" t="e">
        <f t="shared" si="17"/>
        <v>#NAME?</v>
      </c>
      <c r="O430" s="64" t="e">
        <f t="shared" si="18"/>
        <v>#NAME?</v>
      </c>
      <c r="P430" s="94" t="e">
        <f t="shared" si="19"/>
        <v>#NAME?</v>
      </c>
      <c r="Q430" s="91" t="str">
        <f t="shared" si="20"/>
        <v>-</v>
      </c>
      <c r="R430" s="92" t="str">
        <f t="shared" si="21"/>
        <v>-</v>
      </c>
      <c r="S430" s="93" t="str">
        <f t="shared" si="22"/>
        <v>-</v>
      </c>
      <c r="T430" s="10"/>
      <c r="U430" s="10"/>
      <c r="V430" s="10"/>
      <c r="W430" s="10"/>
      <c r="X430" s="10"/>
      <c r="Y430" s="10"/>
      <c r="Z430" s="10"/>
    </row>
    <row r="431" spans="1:26" ht="12.75" customHeight="1" x14ac:dyDescent="0.2">
      <c r="A431" s="82">
        <f t="shared" si="12"/>
        <v>0</v>
      </c>
      <c r="B431" s="83"/>
      <c r="C431" s="84"/>
      <c r="D431" s="29" t="e">
        <f t="shared" si="13"/>
        <v>#NAME?</v>
      </c>
      <c r="E431" s="62"/>
      <c r="F431" s="30" t="e">
        <f t="shared" si="14"/>
        <v>#NAME?</v>
      </c>
      <c r="G431" s="34" t="e">
        <f t="shared" si="15"/>
        <v>#NAME?</v>
      </c>
      <c r="H431" s="30" t="e">
        <f t="shared" si="16"/>
        <v>#NAME?</v>
      </c>
      <c r="I431" s="85"/>
      <c r="J431" s="86"/>
      <c r="K431" s="31"/>
      <c r="L431" s="63"/>
      <c r="M431" s="33"/>
      <c r="N431" s="33" t="e">
        <f t="shared" si="17"/>
        <v>#NAME?</v>
      </c>
      <c r="O431" s="64" t="e">
        <f t="shared" si="18"/>
        <v>#NAME?</v>
      </c>
      <c r="P431" s="94" t="e">
        <f t="shared" si="19"/>
        <v>#NAME?</v>
      </c>
      <c r="Q431" s="91" t="str">
        <f t="shared" si="20"/>
        <v>-</v>
      </c>
      <c r="R431" s="92" t="str">
        <f t="shared" si="21"/>
        <v>-</v>
      </c>
      <c r="S431" s="93" t="str">
        <f t="shared" si="22"/>
        <v>-</v>
      </c>
      <c r="T431" s="10"/>
      <c r="U431" s="10"/>
      <c r="V431" s="10"/>
      <c r="W431" s="10"/>
      <c r="X431" s="10"/>
      <c r="Y431" s="10"/>
      <c r="Z431" s="10"/>
    </row>
    <row r="432" spans="1:26" ht="12.75" customHeight="1" x14ac:dyDescent="0.2">
      <c r="A432" s="82">
        <f t="shared" si="12"/>
        <v>0</v>
      </c>
      <c r="B432" s="83"/>
      <c r="C432" s="84"/>
      <c r="D432" s="29" t="e">
        <f t="shared" si="13"/>
        <v>#NAME?</v>
      </c>
      <c r="E432" s="62"/>
      <c r="F432" s="30" t="e">
        <f t="shared" si="14"/>
        <v>#NAME?</v>
      </c>
      <c r="G432" s="34" t="e">
        <f t="shared" si="15"/>
        <v>#NAME?</v>
      </c>
      <c r="H432" s="30" t="e">
        <f t="shared" si="16"/>
        <v>#NAME?</v>
      </c>
      <c r="I432" s="85"/>
      <c r="J432" s="86"/>
      <c r="K432" s="31"/>
      <c r="L432" s="63"/>
      <c r="M432" s="33"/>
      <c r="N432" s="33" t="e">
        <f t="shared" si="17"/>
        <v>#NAME?</v>
      </c>
      <c r="O432" s="64" t="e">
        <f t="shared" si="18"/>
        <v>#NAME?</v>
      </c>
      <c r="P432" s="94" t="e">
        <f t="shared" si="19"/>
        <v>#NAME?</v>
      </c>
      <c r="Q432" s="91" t="str">
        <f t="shared" si="20"/>
        <v>-</v>
      </c>
      <c r="R432" s="92" t="str">
        <f t="shared" si="21"/>
        <v>-</v>
      </c>
      <c r="S432" s="93" t="str">
        <f t="shared" si="22"/>
        <v>-</v>
      </c>
      <c r="T432" s="10"/>
      <c r="U432" s="10"/>
      <c r="V432" s="10"/>
      <c r="W432" s="10"/>
      <c r="X432" s="10"/>
      <c r="Y432" s="10"/>
      <c r="Z432" s="10"/>
    </row>
    <row r="433" spans="1:26" ht="12.75" customHeight="1" x14ac:dyDescent="0.2">
      <c r="A433" s="82">
        <f t="shared" si="12"/>
        <v>0</v>
      </c>
      <c r="B433" s="83"/>
      <c r="C433" s="84"/>
      <c r="D433" s="29" t="e">
        <f t="shared" si="13"/>
        <v>#NAME?</v>
      </c>
      <c r="E433" s="62"/>
      <c r="F433" s="30" t="e">
        <f t="shared" si="14"/>
        <v>#NAME?</v>
      </c>
      <c r="G433" s="34" t="e">
        <f t="shared" si="15"/>
        <v>#NAME?</v>
      </c>
      <c r="H433" s="30" t="e">
        <f t="shared" si="16"/>
        <v>#NAME?</v>
      </c>
      <c r="I433" s="85"/>
      <c r="J433" s="86"/>
      <c r="K433" s="31"/>
      <c r="L433" s="63"/>
      <c r="M433" s="33"/>
      <c r="N433" s="33" t="e">
        <f t="shared" si="17"/>
        <v>#NAME?</v>
      </c>
      <c r="O433" s="64" t="e">
        <f t="shared" si="18"/>
        <v>#NAME?</v>
      </c>
      <c r="P433" s="94" t="e">
        <f t="shared" si="19"/>
        <v>#NAME?</v>
      </c>
      <c r="Q433" s="91" t="str">
        <f t="shared" si="20"/>
        <v>-</v>
      </c>
      <c r="R433" s="92" t="str">
        <f t="shared" si="21"/>
        <v>-</v>
      </c>
      <c r="S433" s="93" t="str">
        <f t="shared" si="22"/>
        <v>-</v>
      </c>
      <c r="T433" s="10"/>
      <c r="U433" s="10"/>
      <c r="V433" s="10"/>
      <c r="W433" s="10"/>
      <c r="X433" s="10"/>
      <c r="Y433" s="10"/>
      <c r="Z433" s="10"/>
    </row>
    <row r="434" spans="1:26" ht="12.75" customHeight="1" x14ac:dyDescent="0.2">
      <c r="A434" s="82">
        <f t="shared" si="12"/>
        <v>0</v>
      </c>
      <c r="B434" s="83"/>
      <c r="C434" s="84"/>
      <c r="D434" s="29" t="e">
        <f t="shared" si="13"/>
        <v>#NAME?</v>
      </c>
      <c r="E434" s="62"/>
      <c r="F434" s="30" t="e">
        <f t="shared" si="14"/>
        <v>#NAME?</v>
      </c>
      <c r="G434" s="34" t="e">
        <f t="shared" si="15"/>
        <v>#NAME?</v>
      </c>
      <c r="H434" s="30" t="e">
        <f t="shared" si="16"/>
        <v>#NAME?</v>
      </c>
      <c r="I434" s="85"/>
      <c r="J434" s="86"/>
      <c r="K434" s="31"/>
      <c r="L434" s="63"/>
      <c r="M434" s="33"/>
      <c r="N434" s="33" t="e">
        <f t="shared" si="17"/>
        <v>#NAME?</v>
      </c>
      <c r="O434" s="64" t="e">
        <f t="shared" si="18"/>
        <v>#NAME?</v>
      </c>
      <c r="P434" s="94" t="e">
        <f t="shared" si="19"/>
        <v>#NAME?</v>
      </c>
      <c r="Q434" s="91" t="str">
        <f t="shared" si="20"/>
        <v>-</v>
      </c>
      <c r="R434" s="92" t="str">
        <f t="shared" si="21"/>
        <v>-</v>
      </c>
      <c r="S434" s="93" t="str">
        <f t="shared" si="22"/>
        <v>-</v>
      </c>
      <c r="T434" s="10"/>
      <c r="U434" s="10"/>
      <c r="V434" s="10"/>
      <c r="W434" s="10"/>
      <c r="X434" s="10"/>
      <c r="Y434" s="10"/>
      <c r="Z434" s="10"/>
    </row>
    <row r="435" spans="1:26" ht="12.75" customHeight="1" x14ac:dyDescent="0.2">
      <c r="A435" s="82">
        <f t="shared" si="12"/>
        <v>0</v>
      </c>
      <c r="B435" s="83"/>
      <c r="C435" s="84"/>
      <c r="D435" s="29" t="e">
        <f t="shared" si="13"/>
        <v>#NAME?</v>
      </c>
      <c r="E435" s="62"/>
      <c r="F435" s="30" t="e">
        <f t="shared" si="14"/>
        <v>#NAME?</v>
      </c>
      <c r="G435" s="34" t="e">
        <f t="shared" si="15"/>
        <v>#NAME?</v>
      </c>
      <c r="H435" s="30" t="e">
        <f t="shared" si="16"/>
        <v>#NAME?</v>
      </c>
      <c r="I435" s="85"/>
      <c r="J435" s="86"/>
      <c r="K435" s="31"/>
      <c r="L435" s="63"/>
      <c r="M435" s="33"/>
      <c r="N435" s="33" t="e">
        <f t="shared" si="17"/>
        <v>#NAME?</v>
      </c>
      <c r="O435" s="64" t="e">
        <f t="shared" si="18"/>
        <v>#NAME?</v>
      </c>
      <c r="P435" s="94" t="e">
        <f t="shared" si="19"/>
        <v>#NAME?</v>
      </c>
      <c r="Q435" s="91" t="str">
        <f t="shared" si="20"/>
        <v>-</v>
      </c>
      <c r="R435" s="92" t="str">
        <f t="shared" si="21"/>
        <v>-</v>
      </c>
      <c r="S435" s="93" t="str">
        <f t="shared" si="22"/>
        <v>-</v>
      </c>
      <c r="T435" s="10"/>
      <c r="U435" s="10"/>
      <c r="V435" s="10"/>
      <c r="W435" s="10"/>
      <c r="X435" s="10"/>
      <c r="Y435" s="10"/>
      <c r="Z435" s="10"/>
    </row>
    <row r="436" spans="1:26" ht="12.75" customHeight="1" x14ac:dyDescent="0.2">
      <c r="A436" s="82">
        <f t="shared" si="12"/>
        <v>0</v>
      </c>
      <c r="B436" s="83"/>
      <c r="C436" s="84"/>
      <c r="D436" s="29" t="e">
        <f t="shared" si="13"/>
        <v>#NAME?</v>
      </c>
      <c r="E436" s="62"/>
      <c r="F436" s="30" t="e">
        <f t="shared" si="14"/>
        <v>#NAME?</v>
      </c>
      <c r="G436" s="34" t="e">
        <f t="shared" si="15"/>
        <v>#NAME?</v>
      </c>
      <c r="H436" s="30" t="e">
        <f t="shared" si="16"/>
        <v>#NAME?</v>
      </c>
      <c r="I436" s="85"/>
      <c r="J436" s="86"/>
      <c r="K436" s="31"/>
      <c r="L436" s="63"/>
      <c r="M436" s="33"/>
      <c r="N436" s="33" t="e">
        <f t="shared" si="17"/>
        <v>#NAME?</v>
      </c>
      <c r="O436" s="64" t="e">
        <f t="shared" si="18"/>
        <v>#NAME?</v>
      </c>
      <c r="P436" s="94" t="e">
        <f t="shared" si="19"/>
        <v>#NAME?</v>
      </c>
      <c r="Q436" s="91" t="str">
        <f t="shared" si="20"/>
        <v>-</v>
      </c>
      <c r="R436" s="92" t="str">
        <f t="shared" si="21"/>
        <v>-</v>
      </c>
      <c r="S436" s="93" t="str">
        <f t="shared" si="22"/>
        <v>-</v>
      </c>
      <c r="T436" s="10"/>
      <c r="U436" s="10"/>
      <c r="V436" s="10"/>
      <c r="W436" s="10"/>
      <c r="X436" s="10"/>
      <c r="Y436" s="10"/>
      <c r="Z436" s="10"/>
    </row>
    <row r="437" spans="1:26" ht="12.75" customHeight="1" x14ac:dyDescent="0.2">
      <c r="A437" s="82">
        <f t="shared" si="12"/>
        <v>0</v>
      </c>
      <c r="B437" s="83"/>
      <c r="C437" s="84"/>
      <c r="D437" s="29" t="e">
        <f t="shared" si="13"/>
        <v>#NAME?</v>
      </c>
      <c r="E437" s="62"/>
      <c r="F437" s="30" t="e">
        <f t="shared" si="14"/>
        <v>#NAME?</v>
      </c>
      <c r="G437" s="34" t="e">
        <f t="shared" si="15"/>
        <v>#NAME?</v>
      </c>
      <c r="H437" s="30" t="e">
        <f t="shared" si="16"/>
        <v>#NAME?</v>
      </c>
      <c r="I437" s="85"/>
      <c r="J437" s="86"/>
      <c r="K437" s="31"/>
      <c r="L437" s="63"/>
      <c r="M437" s="33"/>
      <c r="N437" s="33" t="e">
        <f t="shared" si="17"/>
        <v>#NAME?</v>
      </c>
      <c r="O437" s="64" t="e">
        <f t="shared" si="18"/>
        <v>#NAME?</v>
      </c>
      <c r="P437" s="94" t="e">
        <f t="shared" si="19"/>
        <v>#NAME?</v>
      </c>
      <c r="Q437" s="91" t="str">
        <f t="shared" si="20"/>
        <v>-</v>
      </c>
      <c r="R437" s="92" t="str">
        <f t="shared" si="21"/>
        <v>-</v>
      </c>
      <c r="S437" s="93" t="str">
        <f t="shared" si="22"/>
        <v>-</v>
      </c>
      <c r="T437" s="10"/>
      <c r="U437" s="10"/>
      <c r="V437" s="10"/>
      <c r="W437" s="10"/>
      <c r="X437" s="10"/>
      <c r="Y437" s="10"/>
      <c r="Z437" s="10"/>
    </row>
    <row r="438" spans="1:26" ht="12.75" customHeight="1" x14ac:dyDescent="0.2">
      <c r="A438" s="82">
        <f t="shared" si="12"/>
        <v>0</v>
      </c>
      <c r="B438" s="83"/>
      <c r="C438" s="84"/>
      <c r="D438" s="29" t="e">
        <f t="shared" si="13"/>
        <v>#NAME?</v>
      </c>
      <c r="E438" s="62"/>
      <c r="F438" s="30" t="e">
        <f t="shared" si="14"/>
        <v>#NAME?</v>
      </c>
      <c r="G438" s="34" t="e">
        <f t="shared" si="15"/>
        <v>#NAME?</v>
      </c>
      <c r="H438" s="30" t="e">
        <f t="shared" si="16"/>
        <v>#NAME?</v>
      </c>
      <c r="I438" s="85"/>
      <c r="J438" s="86"/>
      <c r="K438" s="31"/>
      <c r="L438" s="63"/>
      <c r="M438" s="33"/>
      <c r="N438" s="33" t="e">
        <f t="shared" si="17"/>
        <v>#NAME?</v>
      </c>
      <c r="O438" s="64" t="e">
        <f t="shared" si="18"/>
        <v>#NAME?</v>
      </c>
      <c r="P438" s="94" t="e">
        <f t="shared" si="19"/>
        <v>#NAME?</v>
      </c>
      <c r="Q438" s="91" t="str">
        <f t="shared" si="20"/>
        <v>-</v>
      </c>
      <c r="R438" s="92" t="str">
        <f t="shared" si="21"/>
        <v>-</v>
      </c>
      <c r="S438" s="93" t="str">
        <f t="shared" si="22"/>
        <v>-</v>
      </c>
      <c r="T438" s="10"/>
      <c r="U438" s="10"/>
      <c r="V438" s="10"/>
      <c r="W438" s="10"/>
      <c r="X438" s="10"/>
      <c r="Y438" s="10"/>
      <c r="Z438" s="10"/>
    </row>
    <row r="439" spans="1:26" ht="12.75" customHeight="1" x14ac:dyDescent="0.2">
      <c r="A439" s="82">
        <f t="shared" si="12"/>
        <v>0</v>
      </c>
      <c r="B439" s="83"/>
      <c r="C439" s="84"/>
      <c r="D439" s="29" t="e">
        <f t="shared" si="13"/>
        <v>#NAME?</v>
      </c>
      <c r="E439" s="62"/>
      <c r="F439" s="30" t="e">
        <f t="shared" si="14"/>
        <v>#NAME?</v>
      </c>
      <c r="G439" s="34" t="e">
        <f t="shared" si="15"/>
        <v>#NAME?</v>
      </c>
      <c r="H439" s="30" t="e">
        <f t="shared" si="16"/>
        <v>#NAME?</v>
      </c>
      <c r="I439" s="85"/>
      <c r="J439" s="86"/>
      <c r="K439" s="31"/>
      <c r="L439" s="63"/>
      <c r="M439" s="33"/>
      <c r="N439" s="33" t="e">
        <f t="shared" si="17"/>
        <v>#NAME?</v>
      </c>
      <c r="O439" s="64" t="e">
        <f t="shared" si="18"/>
        <v>#NAME?</v>
      </c>
      <c r="P439" s="94" t="e">
        <f t="shared" si="19"/>
        <v>#NAME?</v>
      </c>
      <c r="Q439" s="91" t="str">
        <f t="shared" si="20"/>
        <v>-</v>
      </c>
      <c r="R439" s="92" t="str">
        <f t="shared" si="21"/>
        <v>-</v>
      </c>
      <c r="S439" s="93" t="str">
        <f t="shared" si="22"/>
        <v>-</v>
      </c>
      <c r="T439" s="10"/>
      <c r="U439" s="10"/>
      <c r="V439" s="10"/>
      <c r="W439" s="10"/>
      <c r="X439" s="10"/>
      <c r="Y439" s="10"/>
      <c r="Z439" s="10"/>
    </row>
    <row r="440" spans="1:26" ht="12.75" customHeight="1" x14ac:dyDescent="0.2">
      <c r="A440" s="82">
        <f t="shared" si="12"/>
        <v>0</v>
      </c>
      <c r="B440" s="83"/>
      <c r="C440" s="84"/>
      <c r="D440" s="29" t="e">
        <f t="shared" si="13"/>
        <v>#NAME?</v>
      </c>
      <c r="E440" s="62"/>
      <c r="F440" s="30" t="e">
        <f t="shared" si="14"/>
        <v>#NAME?</v>
      </c>
      <c r="G440" s="34" t="e">
        <f t="shared" si="15"/>
        <v>#NAME?</v>
      </c>
      <c r="H440" s="30" t="e">
        <f t="shared" si="16"/>
        <v>#NAME?</v>
      </c>
      <c r="I440" s="85"/>
      <c r="J440" s="86"/>
      <c r="K440" s="31"/>
      <c r="L440" s="63"/>
      <c r="M440" s="33"/>
      <c r="N440" s="33" t="e">
        <f t="shared" si="17"/>
        <v>#NAME?</v>
      </c>
      <c r="O440" s="64" t="e">
        <f t="shared" si="18"/>
        <v>#NAME?</v>
      </c>
      <c r="P440" s="94" t="e">
        <f t="shared" si="19"/>
        <v>#NAME?</v>
      </c>
      <c r="Q440" s="91" t="str">
        <f t="shared" si="20"/>
        <v>-</v>
      </c>
      <c r="R440" s="92" t="str">
        <f t="shared" si="21"/>
        <v>-</v>
      </c>
      <c r="S440" s="93" t="str">
        <f t="shared" si="22"/>
        <v>-</v>
      </c>
      <c r="T440" s="10"/>
      <c r="U440" s="10"/>
      <c r="V440" s="10"/>
      <c r="W440" s="10"/>
      <c r="X440" s="10"/>
      <c r="Y440" s="10"/>
      <c r="Z440" s="10"/>
    </row>
    <row r="441" spans="1:26" ht="12.75" customHeight="1" x14ac:dyDescent="0.2">
      <c r="A441" s="82">
        <f t="shared" si="12"/>
        <v>0</v>
      </c>
      <c r="B441" s="83"/>
      <c r="C441" s="84"/>
      <c r="D441" s="29" t="e">
        <f t="shared" si="13"/>
        <v>#NAME?</v>
      </c>
      <c r="E441" s="62"/>
      <c r="F441" s="30" t="e">
        <f t="shared" si="14"/>
        <v>#NAME?</v>
      </c>
      <c r="G441" s="34" t="e">
        <f t="shared" si="15"/>
        <v>#NAME?</v>
      </c>
      <c r="H441" s="30" t="e">
        <f t="shared" si="16"/>
        <v>#NAME?</v>
      </c>
      <c r="I441" s="85"/>
      <c r="J441" s="86"/>
      <c r="K441" s="31"/>
      <c r="L441" s="63"/>
      <c r="M441" s="33"/>
      <c r="N441" s="33" t="e">
        <f t="shared" si="17"/>
        <v>#NAME?</v>
      </c>
      <c r="O441" s="64" t="e">
        <f t="shared" si="18"/>
        <v>#NAME?</v>
      </c>
      <c r="P441" s="94" t="e">
        <f t="shared" si="19"/>
        <v>#NAME?</v>
      </c>
      <c r="Q441" s="91" t="str">
        <f t="shared" si="20"/>
        <v>-</v>
      </c>
      <c r="R441" s="92" t="str">
        <f t="shared" si="21"/>
        <v>-</v>
      </c>
      <c r="S441" s="93" t="str">
        <f t="shared" si="22"/>
        <v>-</v>
      </c>
      <c r="T441" s="10"/>
      <c r="U441" s="10"/>
      <c r="V441" s="10"/>
      <c r="W441" s="10"/>
      <c r="X441" s="10"/>
      <c r="Y441" s="10"/>
      <c r="Z441" s="10"/>
    </row>
    <row r="442" spans="1:26" ht="12.75" customHeight="1" x14ac:dyDescent="0.2">
      <c r="A442" s="82">
        <f t="shared" si="12"/>
        <v>0</v>
      </c>
      <c r="B442" s="83"/>
      <c r="C442" s="84"/>
      <c r="D442" s="29" t="e">
        <f t="shared" si="13"/>
        <v>#NAME?</v>
      </c>
      <c r="E442" s="62"/>
      <c r="F442" s="30" t="e">
        <f t="shared" si="14"/>
        <v>#NAME?</v>
      </c>
      <c r="G442" s="34" t="e">
        <f t="shared" si="15"/>
        <v>#NAME?</v>
      </c>
      <c r="H442" s="30" t="e">
        <f t="shared" si="16"/>
        <v>#NAME?</v>
      </c>
      <c r="I442" s="85"/>
      <c r="J442" s="86"/>
      <c r="K442" s="31"/>
      <c r="L442" s="63"/>
      <c r="M442" s="33"/>
      <c r="N442" s="33" t="e">
        <f t="shared" si="17"/>
        <v>#NAME?</v>
      </c>
      <c r="O442" s="64" t="e">
        <f t="shared" si="18"/>
        <v>#NAME?</v>
      </c>
      <c r="P442" s="94" t="e">
        <f t="shared" si="19"/>
        <v>#NAME?</v>
      </c>
      <c r="Q442" s="91" t="str">
        <f t="shared" si="20"/>
        <v>-</v>
      </c>
      <c r="R442" s="92" t="str">
        <f t="shared" si="21"/>
        <v>-</v>
      </c>
      <c r="S442" s="93" t="str">
        <f t="shared" si="22"/>
        <v>-</v>
      </c>
      <c r="T442" s="10"/>
      <c r="U442" s="10"/>
      <c r="V442" s="10"/>
      <c r="W442" s="10"/>
      <c r="X442" s="10"/>
      <c r="Y442" s="10"/>
      <c r="Z442" s="10"/>
    </row>
    <row r="443" spans="1:26" ht="12.75" customHeight="1" x14ac:dyDescent="0.2">
      <c r="A443" s="82">
        <f t="shared" si="12"/>
        <v>0</v>
      </c>
      <c r="B443" s="83"/>
      <c r="C443" s="84"/>
      <c r="D443" s="29" t="e">
        <f t="shared" si="13"/>
        <v>#NAME?</v>
      </c>
      <c r="E443" s="62"/>
      <c r="F443" s="30" t="e">
        <f t="shared" si="14"/>
        <v>#NAME?</v>
      </c>
      <c r="G443" s="34" t="e">
        <f t="shared" si="15"/>
        <v>#NAME?</v>
      </c>
      <c r="H443" s="30" t="e">
        <f t="shared" si="16"/>
        <v>#NAME?</v>
      </c>
      <c r="I443" s="85"/>
      <c r="J443" s="86"/>
      <c r="K443" s="31"/>
      <c r="L443" s="63"/>
      <c r="M443" s="33"/>
      <c r="N443" s="33" t="e">
        <f t="shared" si="17"/>
        <v>#NAME?</v>
      </c>
      <c r="O443" s="64" t="e">
        <f t="shared" si="18"/>
        <v>#NAME?</v>
      </c>
      <c r="P443" s="94" t="e">
        <f t="shared" si="19"/>
        <v>#NAME?</v>
      </c>
      <c r="Q443" s="91" t="str">
        <f t="shared" si="20"/>
        <v>-</v>
      </c>
      <c r="R443" s="92" t="str">
        <f t="shared" si="21"/>
        <v>-</v>
      </c>
      <c r="S443" s="93" t="str">
        <f t="shared" si="22"/>
        <v>-</v>
      </c>
      <c r="T443" s="10"/>
      <c r="U443" s="10"/>
      <c r="V443" s="10"/>
      <c r="W443" s="10"/>
      <c r="X443" s="10"/>
      <c r="Y443" s="10"/>
      <c r="Z443" s="10"/>
    </row>
    <row r="444" spans="1:26" ht="12.75" customHeight="1" x14ac:dyDescent="0.2">
      <c r="A444" s="82">
        <f t="shared" si="12"/>
        <v>0</v>
      </c>
      <c r="B444" s="83"/>
      <c r="C444" s="84"/>
      <c r="D444" s="29" t="e">
        <f t="shared" si="13"/>
        <v>#NAME?</v>
      </c>
      <c r="E444" s="62"/>
      <c r="F444" s="30" t="e">
        <f t="shared" si="14"/>
        <v>#NAME?</v>
      </c>
      <c r="G444" s="34" t="e">
        <f t="shared" si="15"/>
        <v>#NAME?</v>
      </c>
      <c r="H444" s="30" t="e">
        <f t="shared" si="16"/>
        <v>#NAME?</v>
      </c>
      <c r="I444" s="85"/>
      <c r="J444" s="86"/>
      <c r="K444" s="31"/>
      <c r="L444" s="63"/>
      <c r="M444" s="33"/>
      <c r="N444" s="33" t="e">
        <f t="shared" si="17"/>
        <v>#NAME?</v>
      </c>
      <c r="O444" s="64" t="e">
        <f t="shared" si="18"/>
        <v>#NAME?</v>
      </c>
      <c r="P444" s="94" t="e">
        <f t="shared" si="19"/>
        <v>#NAME?</v>
      </c>
      <c r="Q444" s="91" t="str">
        <f t="shared" si="20"/>
        <v>-</v>
      </c>
      <c r="R444" s="92" t="str">
        <f t="shared" si="21"/>
        <v>-</v>
      </c>
      <c r="S444" s="93" t="str">
        <f t="shared" si="22"/>
        <v>-</v>
      </c>
      <c r="T444" s="10"/>
      <c r="U444" s="10"/>
      <c r="V444" s="10"/>
      <c r="W444" s="10"/>
      <c r="X444" s="10"/>
      <c r="Y444" s="10"/>
      <c r="Z444" s="10"/>
    </row>
    <row r="445" spans="1:26" ht="12.75" customHeight="1" x14ac:dyDescent="0.2">
      <c r="A445" s="82">
        <f t="shared" si="12"/>
        <v>0</v>
      </c>
      <c r="B445" s="83"/>
      <c r="C445" s="84"/>
      <c r="D445" s="29" t="e">
        <f t="shared" si="13"/>
        <v>#NAME?</v>
      </c>
      <c r="E445" s="62"/>
      <c r="F445" s="30" t="e">
        <f t="shared" si="14"/>
        <v>#NAME?</v>
      </c>
      <c r="G445" s="34" t="e">
        <f t="shared" si="15"/>
        <v>#NAME?</v>
      </c>
      <c r="H445" s="30" t="e">
        <f t="shared" si="16"/>
        <v>#NAME?</v>
      </c>
      <c r="I445" s="85"/>
      <c r="J445" s="86"/>
      <c r="K445" s="31"/>
      <c r="L445" s="63"/>
      <c r="M445" s="33"/>
      <c r="N445" s="33" t="e">
        <f t="shared" si="17"/>
        <v>#NAME?</v>
      </c>
      <c r="O445" s="64" t="e">
        <f t="shared" si="18"/>
        <v>#NAME?</v>
      </c>
      <c r="P445" s="94" t="e">
        <f t="shared" si="19"/>
        <v>#NAME?</v>
      </c>
      <c r="Q445" s="91" t="str">
        <f t="shared" si="20"/>
        <v>-</v>
      </c>
      <c r="R445" s="92" t="str">
        <f t="shared" si="21"/>
        <v>-</v>
      </c>
      <c r="S445" s="93" t="str">
        <f t="shared" si="22"/>
        <v>-</v>
      </c>
      <c r="T445" s="10"/>
      <c r="U445" s="10"/>
      <c r="V445" s="10"/>
      <c r="W445" s="10"/>
      <c r="X445" s="10"/>
      <c r="Y445" s="10"/>
      <c r="Z445" s="10"/>
    </row>
    <row r="446" spans="1:26" ht="12.75" customHeight="1" x14ac:dyDescent="0.2">
      <c r="A446" s="82">
        <f t="shared" si="12"/>
        <v>0</v>
      </c>
      <c r="B446" s="83"/>
      <c r="C446" s="84"/>
      <c r="D446" s="29" t="e">
        <f t="shared" si="13"/>
        <v>#NAME?</v>
      </c>
      <c r="E446" s="62"/>
      <c r="F446" s="30" t="e">
        <f t="shared" si="14"/>
        <v>#NAME?</v>
      </c>
      <c r="G446" s="34" t="e">
        <f t="shared" si="15"/>
        <v>#NAME?</v>
      </c>
      <c r="H446" s="30" t="e">
        <f t="shared" si="16"/>
        <v>#NAME?</v>
      </c>
      <c r="I446" s="85"/>
      <c r="J446" s="86"/>
      <c r="K446" s="31"/>
      <c r="L446" s="63"/>
      <c r="M446" s="33"/>
      <c r="N446" s="33" t="e">
        <f t="shared" si="17"/>
        <v>#NAME?</v>
      </c>
      <c r="O446" s="64" t="e">
        <f t="shared" si="18"/>
        <v>#NAME?</v>
      </c>
      <c r="P446" s="94" t="e">
        <f t="shared" si="19"/>
        <v>#NAME?</v>
      </c>
      <c r="Q446" s="91" t="str">
        <f t="shared" si="20"/>
        <v>-</v>
      </c>
      <c r="R446" s="92" t="str">
        <f t="shared" si="21"/>
        <v>-</v>
      </c>
      <c r="S446" s="93" t="str">
        <f t="shared" si="22"/>
        <v>-</v>
      </c>
      <c r="T446" s="10"/>
      <c r="U446" s="10"/>
      <c r="V446" s="10"/>
      <c r="W446" s="10"/>
      <c r="X446" s="10"/>
      <c r="Y446" s="10"/>
      <c r="Z446" s="10"/>
    </row>
    <row r="447" spans="1:26" ht="12.75" customHeight="1" x14ac:dyDescent="0.2">
      <c r="A447" s="82">
        <f t="shared" si="12"/>
        <v>0</v>
      </c>
      <c r="B447" s="83"/>
      <c r="C447" s="84"/>
      <c r="D447" s="29" t="e">
        <f t="shared" si="13"/>
        <v>#NAME?</v>
      </c>
      <c r="E447" s="62"/>
      <c r="F447" s="30" t="e">
        <f t="shared" si="14"/>
        <v>#NAME?</v>
      </c>
      <c r="G447" s="34" t="e">
        <f t="shared" si="15"/>
        <v>#NAME?</v>
      </c>
      <c r="H447" s="30" t="e">
        <f t="shared" si="16"/>
        <v>#NAME?</v>
      </c>
      <c r="I447" s="85"/>
      <c r="J447" s="86"/>
      <c r="K447" s="31"/>
      <c r="L447" s="63"/>
      <c r="M447" s="33"/>
      <c r="N447" s="33" t="e">
        <f t="shared" si="17"/>
        <v>#NAME?</v>
      </c>
      <c r="O447" s="64" t="e">
        <f t="shared" si="18"/>
        <v>#NAME?</v>
      </c>
      <c r="P447" s="94" t="e">
        <f t="shared" si="19"/>
        <v>#NAME?</v>
      </c>
      <c r="Q447" s="91" t="str">
        <f t="shared" si="20"/>
        <v>-</v>
      </c>
      <c r="R447" s="92" t="str">
        <f t="shared" si="21"/>
        <v>-</v>
      </c>
      <c r="S447" s="93" t="str">
        <f t="shared" si="22"/>
        <v>-</v>
      </c>
      <c r="T447" s="10"/>
      <c r="U447" s="10"/>
      <c r="V447" s="10"/>
      <c r="W447" s="10"/>
      <c r="X447" s="10"/>
      <c r="Y447" s="10"/>
      <c r="Z447" s="10"/>
    </row>
    <row r="448" spans="1:26" ht="12.75" customHeight="1" x14ac:dyDescent="0.2">
      <c r="A448" s="82">
        <f t="shared" si="12"/>
        <v>0</v>
      </c>
      <c r="B448" s="83"/>
      <c r="C448" s="84"/>
      <c r="D448" s="29" t="e">
        <f t="shared" si="13"/>
        <v>#NAME?</v>
      </c>
      <c r="E448" s="62"/>
      <c r="F448" s="30" t="e">
        <f t="shared" si="14"/>
        <v>#NAME?</v>
      </c>
      <c r="G448" s="34" t="e">
        <f t="shared" si="15"/>
        <v>#NAME?</v>
      </c>
      <c r="H448" s="30" t="e">
        <f t="shared" si="16"/>
        <v>#NAME?</v>
      </c>
      <c r="I448" s="85"/>
      <c r="J448" s="86"/>
      <c r="K448" s="31"/>
      <c r="L448" s="63"/>
      <c r="M448" s="33"/>
      <c r="N448" s="33" t="e">
        <f t="shared" si="17"/>
        <v>#NAME?</v>
      </c>
      <c r="O448" s="64" t="e">
        <f t="shared" si="18"/>
        <v>#NAME?</v>
      </c>
      <c r="P448" s="94" t="e">
        <f t="shared" si="19"/>
        <v>#NAME?</v>
      </c>
      <c r="Q448" s="91" t="str">
        <f t="shared" si="20"/>
        <v>-</v>
      </c>
      <c r="R448" s="92" t="str">
        <f t="shared" si="21"/>
        <v>-</v>
      </c>
      <c r="S448" s="93" t="str">
        <f t="shared" si="22"/>
        <v>-</v>
      </c>
      <c r="T448" s="10"/>
      <c r="U448" s="10"/>
      <c r="V448" s="10"/>
      <c r="W448" s="10"/>
      <c r="X448" s="10"/>
      <c r="Y448" s="10"/>
      <c r="Z448" s="10"/>
    </row>
    <row r="449" spans="1:26" ht="12.75" customHeight="1" x14ac:dyDescent="0.2">
      <c r="A449" s="82">
        <f t="shared" si="12"/>
        <v>0</v>
      </c>
      <c r="B449" s="83"/>
      <c r="C449" s="84"/>
      <c r="D449" s="29" t="e">
        <f t="shared" si="13"/>
        <v>#NAME?</v>
      </c>
      <c r="E449" s="62"/>
      <c r="F449" s="30" t="e">
        <f t="shared" si="14"/>
        <v>#NAME?</v>
      </c>
      <c r="G449" s="34" t="e">
        <f t="shared" si="15"/>
        <v>#NAME?</v>
      </c>
      <c r="H449" s="30" t="e">
        <f t="shared" si="16"/>
        <v>#NAME?</v>
      </c>
      <c r="I449" s="85"/>
      <c r="J449" s="86"/>
      <c r="K449" s="31"/>
      <c r="L449" s="63"/>
      <c r="M449" s="33"/>
      <c r="N449" s="33" t="e">
        <f t="shared" si="17"/>
        <v>#NAME?</v>
      </c>
      <c r="O449" s="64" t="e">
        <f t="shared" si="18"/>
        <v>#NAME?</v>
      </c>
      <c r="P449" s="94" t="e">
        <f t="shared" si="19"/>
        <v>#NAME?</v>
      </c>
      <c r="Q449" s="91" t="str">
        <f t="shared" si="20"/>
        <v>-</v>
      </c>
      <c r="R449" s="92" t="str">
        <f t="shared" si="21"/>
        <v>-</v>
      </c>
      <c r="S449" s="93" t="str">
        <f t="shared" si="22"/>
        <v>-</v>
      </c>
      <c r="T449" s="10"/>
      <c r="U449" s="10"/>
      <c r="V449" s="10"/>
      <c r="W449" s="10"/>
      <c r="X449" s="10"/>
      <c r="Y449" s="10"/>
      <c r="Z449" s="10"/>
    </row>
    <row r="450" spans="1:26" ht="12.75" customHeight="1" x14ac:dyDescent="0.2">
      <c r="A450" s="82">
        <f t="shared" si="12"/>
        <v>0</v>
      </c>
      <c r="B450" s="83"/>
      <c r="C450" s="84"/>
      <c r="D450" s="29" t="e">
        <f t="shared" si="13"/>
        <v>#NAME?</v>
      </c>
      <c r="E450" s="62"/>
      <c r="F450" s="30" t="e">
        <f t="shared" si="14"/>
        <v>#NAME?</v>
      </c>
      <c r="G450" s="34" t="e">
        <f t="shared" si="15"/>
        <v>#NAME?</v>
      </c>
      <c r="H450" s="30" t="e">
        <f t="shared" si="16"/>
        <v>#NAME?</v>
      </c>
      <c r="I450" s="85"/>
      <c r="J450" s="86"/>
      <c r="K450" s="31"/>
      <c r="L450" s="63"/>
      <c r="M450" s="33"/>
      <c r="N450" s="33" t="e">
        <f t="shared" si="17"/>
        <v>#NAME?</v>
      </c>
      <c r="O450" s="64" t="e">
        <f t="shared" si="18"/>
        <v>#NAME?</v>
      </c>
      <c r="P450" s="94" t="e">
        <f t="shared" si="19"/>
        <v>#NAME?</v>
      </c>
      <c r="Q450" s="91" t="str">
        <f t="shared" si="20"/>
        <v>-</v>
      </c>
      <c r="R450" s="92" t="str">
        <f t="shared" si="21"/>
        <v>-</v>
      </c>
      <c r="S450" s="93" t="str">
        <f t="shared" si="22"/>
        <v>-</v>
      </c>
      <c r="T450" s="10"/>
      <c r="U450" s="10"/>
      <c r="V450" s="10"/>
      <c r="W450" s="10"/>
      <c r="X450" s="10"/>
      <c r="Y450" s="10"/>
      <c r="Z450" s="10"/>
    </row>
    <row r="451" spans="1:26" ht="12.75" customHeight="1" x14ac:dyDescent="0.2">
      <c r="A451" s="82">
        <f t="shared" si="12"/>
        <v>0</v>
      </c>
      <c r="B451" s="83"/>
      <c r="C451" s="84"/>
      <c r="D451" s="29" t="e">
        <f t="shared" si="13"/>
        <v>#NAME?</v>
      </c>
      <c r="E451" s="62"/>
      <c r="F451" s="30" t="e">
        <f t="shared" si="14"/>
        <v>#NAME?</v>
      </c>
      <c r="G451" s="34" t="e">
        <f t="shared" si="15"/>
        <v>#NAME?</v>
      </c>
      <c r="H451" s="30" t="e">
        <f t="shared" si="16"/>
        <v>#NAME?</v>
      </c>
      <c r="I451" s="85"/>
      <c r="J451" s="86"/>
      <c r="K451" s="31"/>
      <c r="L451" s="63"/>
      <c r="M451" s="33"/>
      <c r="N451" s="33" t="e">
        <f t="shared" si="17"/>
        <v>#NAME?</v>
      </c>
      <c r="O451" s="64" t="e">
        <f t="shared" si="18"/>
        <v>#NAME?</v>
      </c>
      <c r="P451" s="94" t="e">
        <f t="shared" si="19"/>
        <v>#NAME?</v>
      </c>
      <c r="Q451" s="91" t="str">
        <f t="shared" si="20"/>
        <v>-</v>
      </c>
      <c r="R451" s="92" t="str">
        <f t="shared" si="21"/>
        <v>-</v>
      </c>
      <c r="S451" s="93" t="str">
        <f t="shared" si="22"/>
        <v>-</v>
      </c>
      <c r="T451" s="10"/>
      <c r="U451" s="10"/>
      <c r="V451" s="10"/>
      <c r="W451" s="10"/>
      <c r="X451" s="10"/>
      <c r="Y451" s="10"/>
      <c r="Z451" s="10"/>
    </row>
    <row r="452" spans="1:26" ht="12.75" customHeight="1" x14ac:dyDescent="0.2">
      <c r="A452" s="82">
        <f t="shared" si="12"/>
        <v>0</v>
      </c>
      <c r="B452" s="83"/>
      <c r="C452" s="84"/>
      <c r="D452" s="29" t="e">
        <f t="shared" si="13"/>
        <v>#NAME?</v>
      </c>
      <c r="E452" s="62"/>
      <c r="F452" s="30" t="e">
        <f t="shared" si="14"/>
        <v>#NAME?</v>
      </c>
      <c r="G452" s="34" t="e">
        <f t="shared" si="15"/>
        <v>#NAME?</v>
      </c>
      <c r="H452" s="30" t="e">
        <f t="shared" si="16"/>
        <v>#NAME?</v>
      </c>
      <c r="I452" s="85"/>
      <c r="J452" s="86"/>
      <c r="K452" s="31"/>
      <c r="L452" s="63"/>
      <c r="M452" s="33"/>
      <c r="N452" s="33" t="e">
        <f t="shared" si="17"/>
        <v>#NAME?</v>
      </c>
      <c r="O452" s="64" t="e">
        <f t="shared" si="18"/>
        <v>#NAME?</v>
      </c>
      <c r="P452" s="94" t="e">
        <f t="shared" si="19"/>
        <v>#NAME?</v>
      </c>
      <c r="Q452" s="91" t="str">
        <f t="shared" si="20"/>
        <v>-</v>
      </c>
      <c r="R452" s="92" t="str">
        <f t="shared" si="21"/>
        <v>-</v>
      </c>
      <c r="S452" s="93" t="str">
        <f t="shared" si="22"/>
        <v>-</v>
      </c>
      <c r="T452" s="10"/>
      <c r="U452" s="10"/>
      <c r="V452" s="10"/>
      <c r="W452" s="10"/>
      <c r="X452" s="10"/>
      <c r="Y452" s="10"/>
      <c r="Z452" s="10"/>
    </row>
    <row r="453" spans="1:26" ht="12.75" customHeight="1" x14ac:dyDescent="0.2">
      <c r="A453" s="82">
        <f t="shared" si="12"/>
        <v>0</v>
      </c>
      <c r="B453" s="83"/>
      <c r="C453" s="84"/>
      <c r="D453" s="29" t="e">
        <f t="shared" si="13"/>
        <v>#NAME?</v>
      </c>
      <c r="E453" s="62"/>
      <c r="F453" s="30" t="e">
        <f t="shared" si="14"/>
        <v>#NAME?</v>
      </c>
      <c r="G453" s="34" t="e">
        <f t="shared" si="15"/>
        <v>#NAME?</v>
      </c>
      <c r="H453" s="30" t="e">
        <f t="shared" si="16"/>
        <v>#NAME?</v>
      </c>
      <c r="I453" s="85"/>
      <c r="J453" s="86"/>
      <c r="K453" s="31"/>
      <c r="L453" s="63"/>
      <c r="M453" s="33"/>
      <c r="N453" s="33" t="e">
        <f t="shared" si="17"/>
        <v>#NAME?</v>
      </c>
      <c r="O453" s="64" t="e">
        <f t="shared" si="18"/>
        <v>#NAME?</v>
      </c>
      <c r="P453" s="94" t="e">
        <f t="shared" si="19"/>
        <v>#NAME?</v>
      </c>
      <c r="Q453" s="91" t="str">
        <f t="shared" si="20"/>
        <v>-</v>
      </c>
      <c r="R453" s="92" t="str">
        <f t="shared" si="21"/>
        <v>-</v>
      </c>
      <c r="S453" s="93" t="str">
        <f t="shared" si="22"/>
        <v>-</v>
      </c>
      <c r="T453" s="10"/>
      <c r="U453" s="10"/>
      <c r="V453" s="10"/>
      <c r="W453" s="10"/>
      <c r="X453" s="10"/>
      <c r="Y453" s="10"/>
      <c r="Z453" s="10"/>
    </row>
    <row r="454" spans="1:26" ht="12.75" customHeight="1" x14ac:dyDescent="0.2">
      <c r="A454" s="82">
        <f t="shared" si="12"/>
        <v>0</v>
      </c>
      <c r="B454" s="83"/>
      <c r="C454" s="84"/>
      <c r="D454" s="29" t="e">
        <f t="shared" si="13"/>
        <v>#NAME?</v>
      </c>
      <c r="E454" s="62"/>
      <c r="F454" s="30" t="e">
        <f t="shared" si="14"/>
        <v>#NAME?</v>
      </c>
      <c r="G454" s="34" t="e">
        <f t="shared" si="15"/>
        <v>#NAME?</v>
      </c>
      <c r="H454" s="30" t="e">
        <f t="shared" si="16"/>
        <v>#NAME?</v>
      </c>
      <c r="I454" s="85"/>
      <c r="J454" s="86"/>
      <c r="K454" s="31"/>
      <c r="L454" s="63"/>
      <c r="M454" s="33"/>
      <c r="N454" s="33" t="e">
        <f t="shared" si="17"/>
        <v>#NAME?</v>
      </c>
      <c r="O454" s="64" t="e">
        <f t="shared" si="18"/>
        <v>#NAME?</v>
      </c>
      <c r="P454" s="94" t="e">
        <f t="shared" si="19"/>
        <v>#NAME?</v>
      </c>
      <c r="Q454" s="91" t="str">
        <f t="shared" si="20"/>
        <v>-</v>
      </c>
      <c r="R454" s="92" t="str">
        <f t="shared" si="21"/>
        <v>-</v>
      </c>
      <c r="S454" s="93" t="str">
        <f t="shared" si="22"/>
        <v>-</v>
      </c>
      <c r="T454" s="10"/>
      <c r="U454" s="10"/>
      <c r="V454" s="10"/>
      <c r="W454" s="10"/>
      <c r="X454" s="10"/>
      <c r="Y454" s="10"/>
      <c r="Z454" s="10"/>
    </row>
    <row r="455" spans="1:26" ht="12.75" customHeight="1" x14ac:dyDescent="0.2">
      <c r="A455" s="82">
        <f t="shared" si="12"/>
        <v>0</v>
      </c>
      <c r="B455" s="83"/>
      <c r="C455" s="84"/>
      <c r="D455" s="29" t="e">
        <f t="shared" si="13"/>
        <v>#NAME?</v>
      </c>
      <c r="E455" s="62"/>
      <c r="F455" s="30" t="e">
        <f t="shared" si="14"/>
        <v>#NAME?</v>
      </c>
      <c r="G455" s="34" t="e">
        <f t="shared" si="15"/>
        <v>#NAME?</v>
      </c>
      <c r="H455" s="30" t="e">
        <f t="shared" si="16"/>
        <v>#NAME?</v>
      </c>
      <c r="I455" s="85"/>
      <c r="J455" s="86"/>
      <c r="K455" s="31"/>
      <c r="L455" s="63"/>
      <c r="M455" s="33"/>
      <c r="N455" s="33" t="e">
        <f t="shared" si="17"/>
        <v>#NAME?</v>
      </c>
      <c r="O455" s="64" t="e">
        <f t="shared" si="18"/>
        <v>#NAME?</v>
      </c>
      <c r="P455" s="94" t="e">
        <f t="shared" si="19"/>
        <v>#NAME?</v>
      </c>
      <c r="Q455" s="91" t="str">
        <f t="shared" si="20"/>
        <v>-</v>
      </c>
      <c r="R455" s="92" t="str">
        <f t="shared" si="21"/>
        <v>-</v>
      </c>
      <c r="S455" s="93" t="str">
        <f t="shared" si="22"/>
        <v>-</v>
      </c>
      <c r="T455" s="10"/>
      <c r="U455" s="10"/>
      <c r="V455" s="10"/>
      <c r="W455" s="10"/>
      <c r="X455" s="10"/>
      <c r="Y455" s="10"/>
      <c r="Z455" s="10"/>
    </row>
    <row r="456" spans="1:26" ht="12.75" customHeight="1" x14ac:dyDescent="0.2">
      <c r="A456" s="82">
        <f t="shared" si="12"/>
        <v>0</v>
      </c>
      <c r="B456" s="83"/>
      <c r="C456" s="84"/>
      <c r="D456" s="29" t="e">
        <f t="shared" si="13"/>
        <v>#NAME?</v>
      </c>
      <c r="E456" s="62"/>
      <c r="F456" s="30" t="e">
        <f t="shared" si="14"/>
        <v>#NAME?</v>
      </c>
      <c r="G456" s="34" t="e">
        <f t="shared" si="15"/>
        <v>#NAME?</v>
      </c>
      <c r="H456" s="30" t="e">
        <f t="shared" si="16"/>
        <v>#NAME?</v>
      </c>
      <c r="I456" s="85"/>
      <c r="J456" s="86"/>
      <c r="K456" s="31"/>
      <c r="L456" s="63"/>
      <c r="M456" s="33"/>
      <c r="N456" s="33" t="e">
        <f t="shared" si="17"/>
        <v>#NAME?</v>
      </c>
      <c r="O456" s="64" t="e">
        <f t="shared" si="18"/>
        <v>#NAME?</v>
      </c>
      <c r="P456" s="94" t="e">
        <f t="shared" si="19"/>
        <v>#NAME?</v>
      </c>
      <c r="Q456" s="91" t="str">
        <f t="shared" si="20"/>
        <v>-</v>
      </c>
      <c r="R456" s="92" t="str">
        <f t="shared" si="21"/>
        <v>-</v>
      </c>
      <c r="S456" s="93" t="str">
        <f t="shared" si="22"/>
        <v>-</v>
      </c>
      <c r="T456" s="10"/>
      <c r="U456" s="10"/>
      <c r="V456" s="10"/>
      <c r="W456" s="10"/>
      <c r="X456" s="10"/>
      <c r="Y456" s="10"/>
      <c r="Z456" s="10"/>
    </row>
    <row r="457" spans="1:26" ht="12.75" customHeight="1" x14ac:dyDescent="0.2">
      <c r="A457" s="82">
        <f t="shared" si="12"/>
        <v>0</v>
      </c>
      <c r="B457" s="83"/>
      <c r="C457" s="84"/>
      <c r="D457" s="29" t="e">
        <f t="shared" si="13"/>
        <v>#NAME?</v>
      </c>
      <c r="E457" s="62"/>
      <c r="F457" s="30" t="e">
        <f t="shared" si="14"/>
        <v>#NAME?</v>
      </c>
      <c r="G457" s="34" t="e">
        <f t="shared" si="15"/>
        <v>#NAME?</v>
      </c>
      <c r="H457" s="30" t="e">
        <f t="shared" si="16"/>
        <v>#NAME?</v>
      </c>
      <c r="I457" s="85"/>
      <c r="J457" s="86"/>
      <c r="K457" s="31"/>
      <c r="L457" s="63"/>
      <c r="M457" s="33"/>
      <c r="N457" s="33" t="e">
        <f t="shared" si="17"/>
        <v>#NAME?</v>
      </c>
      <c r="O457" s="64" t="e">
        <f t="shared" si="18"/>
        <v>#NAME?</v>
      </c>
      <c r="P457" s="94" t="e">
        <f t="shared" si="19"/>
        <v>#NAME?</v>
      </c>
      <c r="Q457" s="91" t="str">
        <f t="shared" si="20"/>
        <v>-</v>
      </c>
      <c r="R457" s="92" t="str">
        <f t="shared" si="21"/>
        <v>-</v>
      </c>
      <c r="S457" s="93" t="str">
        <f t="shared" si="22"/>
        <v>-</v>
      </c>
      <c r="T457" s="10"/>
      <c r="U457" s="10"/>
      <c r="V457" s="10"/>
      <c r="W457" s="10"/>
      <c r="X457" s="10"/>
      <c r="Y457" s="10"/>
      <c r="Z457" s="10"/>
    </row>
    <row r="458" spans="1:26" ht="12.75" customHeight="1" x14ac:dyDescent="0.2">
      <c r="A458" s="82">
        <f t="shared" si="12"/>
        <v>0</v>
      </c>
      <c r="B458" s="83"/>
      <c r="C458" s="84"/>
      <c r="D458" s="29" t="e">
        <f t="shared" si="13"/>
        <v>#NAME?</v>
      </c>
      <c r="E458" s="62"/>
      <c r="F458" s="30" t="e">
        <f t="shared" si="14"/>
        <v>#NAME?</v>
      </c>
      <c r="G458" s="34" t="e">
        <f t="shared" si="15"/>
        <v>#NAME?</v>
      </c>
      <c r="H458" s="30" t="e">
        <f t="shared" si="16"/>
        <v>#NAME?</v>
      </c>
      <c r="I458" s="85"/>
      <c r="J458" s="86"/>
      <c r="K458" s="31"/>
      <c r="L458" s="63"/>
      <c r="M458" s="33"/>
      <c r="N458" s="33" t="e">
        <f t="shared" si="17"/>
        <v>#NAME?</v>
      </c>
      <c r="O458" s="64" t="e">
        <f t="shared" si="18"/>
        <v>#NAME?</v>
      </c>
      <c r="P458" s="94" t="e">
        <f t="shared" si="19"/>
        <v>#NAME?</v>
      </c>
      <c r="Q458" s="91" t="str">
        <f t="shared" si="20"/>
        <v>-</v>
      </c>
      <c r="R458" s="92" t="str">
        <f t="shared" si="21"/>
        <v>-</v>
      </c>
      <c r="S458" s="93" t="str">
        <f t="shared" si="22"/>
        <v>-</v>
      </c>
      <c r="T458" s="10"/>
      <c r="U458" s="10"/>
      <c r="V458" s="10"/>
      <c r="W458" s="10"/>
      <c r="X458" s="10"/>
      <c r="Y458" s="10"/>
      <c r="Z458" s="10"/>
    </row>
    <row r="459" spans="1:26" ht="12.75" customHeight="1" x14ac:dyDescent="0.2">
      <c r="A459" s="82">
        <f t="shared" si="12"/>
        <v>0</v>
      </c>
      <c r="B459" s="83"/>
      <c r="C459" s="84"/>
      <c r="D459" s="29" t="e">
        <f t="shared" si="13"/>
        <v>#NAME?</v>
      </c>
      <c r="E459" s="62"/>
      <c r="F459" s="30" t="e">
        <f t="shared" si="14"/>
        <v>#NAME?</v>
      </c>
      <c r="G459" s="34" t="e">
        <f t="shared" si="15"/>
        <v>#NAME?</v>
      </c>
      <c r="H459" s="30" t="e">
        <f t="shared" si="16"/>
        <v>#NAME?</v>
      </c>
      <c r="I459" s="85"/>
      <c r="J459" s="86"/>
      <c r="K459" s="31"/>
      <c r="L459" s="63"/>
      <c r="M459" s="33"/>
      <c r="N459" s="33" t="e">
        <f t="shared" si="17"/>
        <v>#NAME?</v>
      </c>
      <c r="O459" s="64" t="e">
        <f t="shared" si="18"/>
        <v>#NAME?</v>
      </c>
      <c r="P459" s="94" t="e">
        <f t="shared" si="19"/>
        <v>#NAME?</v>
      </c>
      <c r="Q459" s="91" t="str">
        <f t="shared" si="20"/>
        <v>-</v>
      </c>
      <c r="R459" s="92" t="str">
        <f t="shared" si="21"/>
        <v>-</v>
      </c>
      <c r="S459" s="93" t="str">
        <f t="shared" si="22"/>
        <v>-</v>
      </c>
      <c r="T459" s="10"/>
      <c r="U459" s="10"/>
      <c r="V459" s="10"/>
      <c r="W459" s="10"/>
      <c r="X459" s="10"/>
      <c r="Y459" s="10"/>
      <c r="Z459" s="10"/>
    </row>
    <row r="460" spans="1:26" ht="12.75" customHeight="1" x14ac:dyDescent="0.2">
      <c r="A460" s="82">
        <f t="shared" si="12"/>
        <v>0</v>
      </c>
      <c r="B460" s="83"/>
      <c r="C460" s="84"/>
      <c r="D460" s="29" t="e">
        <f t="shared" si="13"/>
        <v>#NAME?</v>
      </c>
      <c r="E460" s="62"/>
      <c r="F460" s="30" t="e">
        <f t="shared" si="14"/>
        <v>#NAME?</v>
      </c>
      <c r="G460" s="34" t="e">
        <f t="shared" si="15"/>
        <v>#NAME?</v>
      </c>
      <c r="H460" s="30" t="e">
        <f t="shared" si="16"/>
        <v>#NAME?</v>
      </c>
      <c r="I460" s="85"/>
      <c r="J460" s="86"/>
      <c r="K460" s="31"/>
      <c r="L460" s="63"/>
      <c r="M460" s="33"/>
      <c r="N460" s="33" t="e">
        <f t="shared" si="17"/>
        <v>#NAME?</v>
      </c>
      <c r="O460" s="64" t="e">
        <f t="shared" si="18"/>
        <v>#NAME?</v>
      </c>
      <c r="P460" s="94" t="e">
        <f t="shared" si="19"/>
        <v>#NAME?</v>
      </c>
      <c r="Q460" s="91" t="str">
        <f t="shared" si="20"/>
        <v>-</v>
      </c>
      <c r="R460" s="92" t="str">
        <f t="shared" si="21"/>
        <v>-</v>
      </c>
      <c r="S460" s="93" t="str">
        <f t="shared" si="22"/>
        <v>-</v>
      </c>
      <c r="T460" s="10"/>
      <c r="U460" s="10"/>
      <c r="V460" s="10"/>
      <c r="W460" s="10"/>
      <c r="X460" s="10"/>
      <c r="Y460" s="10"/>
      <c r="Z460" s="10"/>
    </row>
    <row r="461" spans="1:26" ht="12.75" customHeight="1" x14ac:dyDescent="0.2">
      <c r="A461" s="82">
        <f t="shared" si="12"/>
        <v>0</v>
      </c>
      <c r="B461" s="83"/>
      <c r="C461" s="84"/>
      <c r="D461" s="29" t="e">
        <f t="shared" si="13"/>
        <v>#NAME?</v>
      </c>
      <c r="E461" s="62"/>
      <c r="F461" s="30" t="e">
        <f t="shared" si="14"/>
        <v>#NAME?</v>
      </c>
      <c r="G461" s="34" t="e">
        <f t="shared" si="15"/>
        <v>#NAME?</v>
      </c>
      <c r="H461" s="30" t="e">
        <f t="shared" si="16"/>
        <v>#NAME?</v>
      </c>
      <c r="I461" s="85"/>
      <c r="J461" s="86"/>
      <c r="K461" s="31"/>
      <c r="L461" s="63"/>
      <c r="M461" s="33"/>
      <c r="N461" s="33" t="e">
        <f t="shared" si="17"/>
        <v>#NAME?</v>
      </c>
      <c r="O461" s="64" t="e">
        <f t="shared" si="18"/>
        <v>#NAME?</v>
      </c>
      <c r="P461" s="94" t="e">
        <f t="shared" si="19"/>
        <v>#NAME?</v>
      </c>
      <c r="Q461" s="91" t="str">
        <f t="shared" si="20"/>
        <v>-</v>
      </c>
      <c r="R461" s="92" t="str">
        <f t="shared" si="21"/>
        <v>-</v>
      </c>
      <c r="S461" s="93" t="str">
        <f t="shared" si="22"/>
        <v>-</v>
      </c>
      <c r="T461" s="10"/>
      <c r="U461" s="10"/>
      <c r="V461" s="10"/>
      <c r="W461" s="10"/>
      <c r="X461" s="10"/>
      <c r="Y461" s="10"/>
      <c r="Z461" s="10"/>
    </row>
    <row r="462" spans="1:26" ht="12.75" customHeight="1" x14ac:dyDescent="0.2">
      <c r="A462" s="82">
        <f t="shared" si="12"/>
        <v>0</v>
      </c>
      <c r="B462" s="83"/>
      <c r="C462" s="84"/>
      <c r="D462" s="29" t="e">
        <f t="shared" si="13"/>
        <v>#NAME?</v>
      </c>
      <c r="E462" s="62"/>
      <c r="F462" s="30" t="e">
        <f t="shared" si="14"/>
        <v>#NAME?</v>
      </c>
      <c r="G462" s="34" t="e">
        <f t="shared" si="15"/>
        <v>#NAME?</v>
      </c>
      <c r="H462" s="30" t="e">
        <f t="shared" si="16"/>
        <v>#NAME?</v>
      </c>
      <c r="I462" s="85"/>
      <c r="J462" s="86"/>
      <c r="K462" s="31"/>
      <c r="L462" s="63"/>
      <c r="M462" s="33"/>
      <c r="N462" s="33" t="e">
        <f t="shared" si="17"/>
        <v>#NAME?</v>
      </c>
      <c r="O462" s="64" t="e">
        <f t="shared" si="18"/>
        <v>#NAME?</v>
      </c>
      <c r="P462" s="94" t="e">
        <f t="shared" si="19"/>
        <v>#NAME?</v>
      </c>
      <c r="Q462" s="91" t="str">
        <f t="shared" si="20"/>
        <v>-</v>
      </c>
      <c r="R462" s="92" t="str">
        <f t="shared" si="21"/>
        <v>-</v>
      </c>
      <c r="S462" s="93" t="str">
        <f t="shared" si="22"/>
        <v>-</v>
      </c>
      <c r="T462" s="10"/>
      <c r="U462" s="10"/>
      <c r="V462" s="10"/>
      <c r="W462" s="10"/>
      <c r="X462" s="10"/>
      <c r="Y462" s="10"/>
      <c r="Z462" s="10"/>
    </row>
    <row r="463" spans="1:26" ht="12.75" customHeight="1" x14ac:dyDescent="0.2">
      <c r="A463" s="82">
        <f t="shared" si="12"/>
        <v>0</v>
      </c>
      <c r="B463" s="83"/>
      <c r="C463" s="84"/>
      <c r="D463" s="29" t="e">
        <f t="shared" si="13"/>
        <v>#NAME?</v>
      </c>
      <c r="E463" s="62"/>
      <c r="F463" s="30" t="e">
        <f t="shared" si="14"/>
        <v>#NAME?</v>
      </c>
      <c r="G463" s="34" t="e">
        <f t="shared" si="15"/>
        <v>#NAME?</v>
      </c>
      <c r="H463" s="30" t="e">
        <f t="shared" si="16"/>
        <v>#NAME?</v>
      </c>
      <c r="I463" s="85"/>
      <c r="J463" s="86"/>
      <c r="K463" s="31"/>
      <c r="L463" s="63"/>
      <c r="M463" s="33"/>
      <c r="N463" s="33" t="e">
        <f t="shared" si="17"/>
        <v>#NAME?</v>
      </c>
      <c r="O463" s="64" t="e">
        <f t="shared" si="18"/>
        <v>#NAME?</v>
      </c>
      <c r="P463" s="94" t="e">
        <f t="shared" si="19"/>
        <v>#NAME?</v>
      </c>
      <c r="Q463" s="91" t="str">
        <f t="shared" si="20"/>
        <v>-</v>
      </c>
      <c r="R463" s="92" t="str">
        <f t="shared" si="21"/>
        <v>-</v>
      </c>
      <c r="S463" s="93" t="str">
        <f t="shared" si="22"/>
        <v>-</v>
      </c>
      <c r="T463" s="10"/>
      <c r="U463" s="10"/>
      <c r="V463" s="10"/>
      <c r="W463" s="10"/>
      <c r="X463" s="10"/>
      <c r="Y463" s="10"/>
      <c r="Z463" s="10"/>
    </row>
    <row r="464" spans="1:26" ht="12.75" customHeight="1" x14ac:dyDescent="0.2">
      <c r="A464" s="82">
        <f t="shared" si="12"/>
        <v>0</v>
      </c>
      <c r="B464" s="83"/>
      <c r="C464" s="84"/>
      <c r="D464" s="29" t="e">
        <f t="shared" si="13"/>
        <v>#NAME?</v>
      </c>
      <c r="E464" s="62"/>
      <c r="F464" s="30" t="e">
        <f t="shared" si="14"/>
        <v>#NAME?</v>
      </c>
      <c r="G464" s="34" t="e">
        <f t="shared" si="15"/>
        <v>#NAME?</v>
      </c>
      <c r="H464" s="30" t="e">
        <f t="shared" si="16"/>
        <v>#NAME?</v>
      </c>
      <c r="I464" s="85"/>
      <c r="J464" s="86"/>
      <c r="K464" s="31"/>
      <c r="L464" s="63"/>
      <c r="M464" s="33"/>
      <c r="N464" s="33" t="e">
        <f t="shared" si="17"/>
        <v>#NAME?</v>
      </c>
      <c r="O464" s="64" t="e">
        <f t="shared" si="18"/>
        <v>#NAME?</v>
      </c>
      <c r="P464" s="94" t="e">
        <f t="shared" si="19"/>
        <v>#NAME?</v>
      </c>
      <c r="Q464" s="91" t="str">
        <f t="shared" si="20"/>
        <v>-</v>
      </c>
      <c r="R464" s="92" t="str">
        <f t="shared" si="21"/>
        <v>-</v>
      </c>
      <c r="S464" s="93" t="str">
        <f t="shared" si="22"/>
        <v>-</v>
      </c>
      <c r="T464" s="10"/>
      <c r="U464" s="10"/>
      <c r="V464" s="10"/>
      <c r="W464" s="10"/>
      <c r="X464" s="10"/>
      <c r="Y464" s="10"/>
      <c r="Z464" s="10"/>
    </row>
    <row r="465" spans="1:26" ht="12.75" customHeight="1" x14ac:dyDescent="0.2">
      <c r="A465" s="82">
        <f t="shared" si="12"/>
        <v>0</v>
      </c>
      <c r="B465" s="83"/>
      <c r="C465" s="84"/>
      <c r="D465" s="29" t="e">
        <f t="shared" si="13"/>
        <v>#NAME?</v>
      </c>
      <c r="E465" s="62"/>
      <c r="F465" s="30" t="e">
        <f t="shared" si="14"/>
        <v>#NAME?</v>
      </c>
      <c r="G465" s="34" t="e">
        <f t="shared" si="15"/>
        <v>#NAME?</v>
      </c>
      <c r="H465" s="30" t="e">
        <f t="shared" si="16"/>
        <v>#NAME?</v>
      </c>
      <c r="I465" s="85"/>
      <c r="J465" s="86"/>
      <c r="K465" s="31"/>
      <c r="L465" s="63"/>
      <c r="M465" s="33"/>
      <c r="N465" s="33" t="e">
        <f t="shared" si="17"/>
        <v>#NAME?</v>
      </c>
      <c r="O465" s="64" t="e">
        <f t="shared" si="18"/>
        <v>#NAME?</v>
      </c>
      <c r="P465" s="94" t="e">
        <f t="shared" si="19"/>
        <v>#NAME?</v>
      </c>
      <c r="Q465" s="91" t="str">
        <f t="shared" si="20"/>
        <v>-</v>
      </c>
      <c r="R465" s="92" t="str">
        <f t="shared" si="21"/>
        <v>-</v>
      </c>
      <c r="S465" s="93" t="str">
        <f t="shared" si="22"/>
        <v>-</v>
      </c>
      <c r="T465" s="10"/>
      <c r="U465" s="10"/>
      <c r="V465" s="10"/>
      <c r="W465" s="10"/>
      <c r="X465" s="10"/>
      <c r="Y465" s="10"/>
      <c r="Z465" s="10"/>
    </row>
    <row r="466" spans="1:26" ht="12.75" customHeight="1" x14ac:dyDescent="0.2">
      <c r="A466" s="82">
        <f t="shared" si="12"/>
        <v>0</v>
      </c>
      <c r="B466" s="83"/>
      <c r="C466" s="84"/>
      <c r="D466" s="29" t="e">
        <f t="shared" si="13"/>
        <v>#NAME?</v>
      </c>
      <c r="E466" s="62"/>
      <c r="F466" s="30" t="e">
        <f t="shared" si="14"/>
        <v>#NAME?</v>
      </c>
      <c r="G466" s="34" t="e">
        <f t="shared" si="15"/>
        <v>#NAME?</v>
      </c>
      <c r="H466" s="30" t="e">
        <f t="shared" si="16"/>
        <v>#NAME?</v>
      </c>
      <c r="I466" s="85"/>
      <c r="J466" s="86"/>
      <c r="K466" s="31"/>
      <c r="L466" s="63"/>
      <c r="M466" s="33"/>
      <c r="N466" s="33" t="e">
        <f t="shared" si="17"/>
        <v>#NAME?</v>
      </c>
      <c r="O466" s="64" t="e">
        <f t="shared" si="18"/>
        <v>#NAME?</v>
      </c>
      <c r="P466" s="94" t="e">
        <f t="shared" si="19"/>
        <v>#NAME?</v>
      </c>
      <c r="Q466" s="91" t="str">
        <f t="shared" si="20"/>
        <v>-</v>
      </c>
      <c r="R466" s="92" t="str">
        <f t="shared" si="21"/>
        <v>-</v>
      </c>
      <c r="S466" s="93" t="str">
        <f t="shared" si="22"/>
        <v>-</v>
      </c>
      <c r="T466" s="10"/>
      <c r="U466" s="10"/>
      <c r="V466" s="10"/>
      <c r="W466" s="10"/>
      <c r="X466" s="10"/>
      <c r="Y466" s="10"/>
      <c r="Z466" s="10"/>
    </row>
    <row r="467" spans="1:26" ht="12.75" customHeight="1" x14ac:dyDescent="0.2">
      <c r="A467" s="82">
        <f t="shared" si="12"/>
        <v>0</v>
      </c>
      <c r="B467" s="83"/>
      <c r="C467" s="84"/>
      <c r="D467" s="29" t="e">
        <f t="shared" si="13"/>
        <v>#NAME?</v>
      </c>
      <c r="E467" s="62"/>
      <c r="F467" s="30" t="e">
        <f t="shared" si="14"/>
        <v>#NAME?</v>
      </c>
      <c r="G467" s="34" t="e">
        <f t="shared" si="15"/>
        <v>#NAME?</v>
      </c>
      <c r="H467" s="30" t="e">
        <f t="shared" si="16"/>
        <v>#NAME?</v>
      </c>
      <c r="I467" s="85"/>
      <c r="J467" s="86"/>
      <c r="K467" s="31"/>
      <c r="L467" s="63"/>
      <c r="M467" s="33"/>
      <c r="N467" s="33" t="e">
        <f t="shared" si="17"/>
        <v>#NAME?</v>
      </c>
      <c r="O467" s="64" t="e">
        <f t="shared" si="18"/>
        <v>#NAME?</v>
      </c>
      <c r="P467" s="94" t="e">
        <f t="shared" si="19"/>
        <v>#NAME?</v>
      </c>
      <c r="Q467" s="91" t="str">
        <f t="shared" si="20"/>
        <v>-</v>
      </c>
      <c r="R467" s="92" t="str">
        <f t="shared" si="21"/>
        <v>-</v>
      </c>
      <c r="S467" s="93" t="str">
        <f t="shared" si="22"/>
        <v>-</v>
      </c>
      <c r="T467" s="10"/>
      <c r="U467" s="10"/>
      <c r="V467" s="10"/>
      <c r="W467" s="10"/>
      <c r="X467" s="10"/>
      <c r="Y467" s="10"/>
      <c r="Z467" s="10"/>
    </row>
    <row r="468" spans="1:26" ht="12.75" customHeight="1" x14ac:dyDescent="0.2">
      <c r="A468" s="82">
        <f t="shared" si="12"/>
        <v>0</v>
      </c>
      <c r="B468" s="83"/>
      <c r="C468" s="84"/>
      <c r="D468" s="29" t="e">
        <f t="shared" si="13"/>
        <v>#NAME?</v>
      </c>
      <c r="E468" s="62"/>
      <c r="F468" s="30" t="e">
        <f t="shared" si="14"/>
        <v>#NAME?</v>
      </c>
      <c r="G468" s="34" t="e">
        <f t="shared" si="15"/>
        <v>#NAME?</v>
      </c>
      <c r="H468" s="30" t="e">
        <f t="shared" si="16"/>
        <v>#NAME?</v>
      </c>
      <c r="I468" s="85"/>
      <c r="J468" s="86"/>
      <c r="K468" s="31"/>
      <c r="L468" s="63"/>
      <c r="M468" s="33"/>
      <c r="N468" s="33" t="e">
        <f t="shared" si="17"/>
        <v>#NAME?</v>
      </c>
      <c r="O468" s="64" t="e">
        <f t="shared" si="18"/>
        <v>#NAME?</v>
      </c>
      <c r="P468" s="94" t="e">
        <f t="shared" si="19"/>
        <v>#NAME?</v>
      </c>
      <c r="Q468" s="91" t="str">
        <f t="shared" si="20"/>
        <v>-</v>
      </c>
      <c r="R468" s="92" t="str">
        <f t="shared" si="21"/>
        <v>-</v>
      </c>
      <c r="S468" s="93" t="str">
        <f t="shared" si="22"/>
        <v>-</v>
      </c>
      <c r="T468" s="10"/>
      <c r="U468" s="10"/>
      <c r="V468" s="10"/>
      <c r="W468" s="10"/>
      <c r="X468" s="10"/>
      <c r="Y468" s="10"/>
      <c r="Z468" s="10"/>
    </row>
    <row r="469" spans="1:26" ht="12.75" customHeight="1" x14ac:dyDescent="0.2">
      <c r="A469" s="82">
        <f t="shared" si="12"/>
        <v>0</v>
      </c>
      <c r="B469" s="83"/>
      <c r="C469" s="84"/>
      <c r="D469" s="29" t="e">
        <f t="shared" si="13"/>
        <v>#NAME?</v>
      </c>
      <c r="E469" s="62"/>
      <c r="F469" s="30" t="e">
        <f t="shared" si="14"/>
        <v>#NAME?</v>
      </c>
      <c r="G469" s="34" t="e">
        <f t="shared" si="15"/>
        <v>#NAME?</v>
      </c>
      <c r="H469" s="30" t="e">
        <f t="shared" si="16"/>
        <v>#NAME?</v>
      </c>
      <c r="I469" s="85"/>
      <c r="J469" s="86"/>
      <c r="K469" s="31"/>
      <c r="L469" s="63"/>
      <c r="M469" s="33"/>
      <c r="N469" s="33" t="e">
        <f t="shared" si="17"/>
        <v>#NAME?</v>
      </c>
      <c r="O469" s="64" t="e">
        <f t="shared" si="18"/>
        <v>#NAME?</v>
      </c>
      <c r="P469" s="94" t="e">
        <f t="shared" si="19"/>
        <v>#NAME?</v>
      </c>
      <c r="Q469" s="91" t="str">
        <f t="shared" si="20"/>
        <v>-</v>
      </c>
      <c r="R469" s="92" t="str">
        <f t="shared" si="21"/>
        <v>-</v>
      </c>
      <c r="S469" s="93" t="str">
        <f t="shared" si="22"/>
        <v>-</v>
      </c>
      <c r="T469" s="10"/>
      <c r="U469" s="10"/>
      <c r="V469" s="10"/>
      <c r="W469" s="10"/>
      <c r="X469" s="10"/>
      <c r="Y469" s="10"/>
      <c r="Z469" s="10"/>
    </row>
    <row r="470" spans="1:26" ht="12.75" customHeight="1" x14ac:dyDescent="0.2">
      <c r="A470" s="82">
        <f t="shared" si="12"/>
        <v>0</v>
      </c>
      <c r="B470" s="83"/>
      <c r="C470" s="84"/>
      <c r="D470" s="29" t="e">
        <f t="shared" si="13"/>
        <v>#NAME?</v>
      </c>
      <c r="E470" s="62"/>
      <c r="F470" s="30" t="e">
        <f t="shared" si="14"/>
        <v>#NAME?</v>
      </c>
      <c r="G470" s="34" t="e">
        <f t="shared" si="15"/>
        <v>#NAME?</v>
      </c>
      <c r="H470" s="30" t="e">
        <f t="shared" si="16"/>
        <v>#NAME?</v>
      </c>
      <c r="I470" s="85"/>
      <c r="J470" s="86"/>
      <c r="K470" s="31"/>
      <c r="L470" s="63"/>
      <c r="M470" s="33"/>
      <c r="N470" s="33" t="e">
        <f t="shared" si="17"/>
        <v>#NAME?</v>
      </c>
      <c r="O470" s="64" t="e">
        <f t="shared" si="18"/>
        <v>#NAME?</v>
      </c>
      <c r="P470" s="94" t="e">
        <f t="shared" si="19"/>
        <v>#NAME?</v>
      </c>
      <c r="Q470" s="91" t="str">
        <f t="shared" si="20"/>
        <v>-</v>
      </c>
      <c r="R470" s="92" t="str">
        <f t="shared" si="21"/>
        <v>-</v>
      </c>
      <c r="S470" s="93" t="str">
        <f t="shared" si="22"/>
        <v>-</v>
      </c>
      <c r="T470" s="10"/>
      <c r="U470" s="10"/>
      <c r="V470" s="10"/>
      <c r="W470" s="10"/>
      <c r="X470" s="10"/>
      <c r="Y470" s="10"/>
      <c r="Z470" s="10"/>
    </row>
    <row r="471" spans="1:26" ht="12.75" customHeight="1" x14ac:dyDescent="0.2">
      <c r="A471" s="82">
        <f t="shared" si="12"/>
        <v>0</v>
      </c>
      <c r="B471" s="83"/>
      <c r="C471" s="84"/>
      <c r="D471" s="29" t="e">
        <f t="shared" si="13"/>
        <v>#NAME?</v>
      </c>
      <c r="E471" s="62"/>
      <c r="F471" s="30" t="e">
        <f t="shared" si="14"/>
        <v>#NAME?</v>
      </c>
      <c r="G471" s="34" t="e">
        <f t="shared" si="15"/>
        <v>#NAME?</v>
      </c>
      <c r="H471" s="30" t="e">
        <f t="shared" si="16"/>
        <v>#NAME?</v>
      </c>
      <c r="I471" s="85"/>
      <c r="J471" s="86"/>
      <c r="K471" s="31"/>
      <c r="L471" s="63"/>
      <c r="M471" s="33"/>
      <c r="N471" s="33" t="e">
        <f t="shared" si="17"/>
        <v>#NAME?</v>
      </c>
      <c r="O471" s="64" t="e">
        <f t="shared" si="18"/>
        <v>#NAME?</v>
      </c>
      <c r="P471" s="94" t="e">
        <f t="shared" si="19"/>
        <v>#NAME?</v>
      </c>
      <c r="Q471" s="91" t="str">
        <f t="shared" si="20"/>
        <v>-</v>
      </c>
      <c r="R471" s="92" t="str">
        <f t="shared" si="21"/>
        <v>-</v>
      </c>
      <c r="S471" s="93" t="str">
        <f t="shared" si="22"/>
        <v>-</v>
      </c>
      <c r="T471" s="10"/>
      <c r="U471" s="10"/>
      <c r="V471" s="10"/>
      <c r="W471" s="10"/>
      <c r="X471" s="10"/>
      <c r="Y471" s="10"/>
      <c r="Z471" s="10"/>
    </row>
    <row r="472" spans="1:26" ht="12.75" customHeight="1" x14ac:dyDescent="0.2">
      <c r="A472" s="82">
        <f t="shared" si="12"/>
        <v>0</v>
      </c>
      <c r="B472" s="83"/>
      <c r="C472" s="84"/>
      <c r="D472" s="29" t="e">
        <f t="shared" si="13"/>
        <v>#NAME?</v>
      </c>
      <c r="E472" s="62"/>
      <c r="F472" s="30" t="e">
        <f t="shared" si="14"/>
        <v>#NAME?</v>
      </c>
      <c r="G472" s="34" t="e">
        <f t="shared" si="15"/>
        <v>#NAME?</v>
      </c>
      <c r="H472" s="30" t="e">
        <f t="shared" si="16"/>
        <v>#NAME?</v>
      </c>
      <c r="I472" s="85"/>
      <c r="J472" s="86"/>
      <c r="K472" s="31"/>
      <c r="L472" s="63"/>
      <c r="M472" s="33"/>
      <c r="N472" s="33" t="e">
        <f t="shared" si="17"/>
        <v>#NAME?</v>
      </c>
      <c r="O472" s="64" t="e">
        <f t="shared" si="18"/>
        <v>#NAME?</v>
      </c>
      <c r="P472" s="94" t="e">
        <f t="shared" si="19"/>
        <v>#NAME?</v>
      </c>
      <c r="Q472" s="91" t="str">
        <f t="shared" si="20"/>
        <v>-</v>
      </c>
      <c r="R472" s="92" t="str">
        <f t="shared" si="21"/>
        <v>-</v>
      </c>
      <c r="S472" s="93" t="str">
        <f t="shared" si="22"/>
        <v>-</v>
      </c>
      <c r="T472" s="10"/>
      <c r="U472" s="10"/>
      <c r="V472" s="10"/>
      <c r="W472" s="10"/>
      <c r="X472" s="10"/>
      <c r="Y472" s="10"/>
      <c r="Z472" s="10"/>
    </row>
    <row r="473" spans="1:26" ht="12.75" customHeight="1" x14ac:dyDescent="0.2">
      <c r="A473" s="82">
        <f t="shared" si="12"/>
        <v>0</v>
      </c>
      <c r="B473" s="83"/>
      <c r="C473" s="84"/>
      <c r="D473" s="29" t="e">
        <f t="shared" si="13"/>
        <v>#NAME?</v>
      </c>
      <c r="E473" s="62"/>
      <c r="F473" s="30" t="e">
        <f t="shared" si="14"/>
        <v>#NAME?</v>
      </c>
      <c r="G473" s="34" t="e">
        <f t="shared" si="15"/>
        <v>#NAME?</v>
      </c>
      <c r="H473" s="30" t="e">
        <f t="shared" si="16"/>
        <v>#NAME?</v>
      </c>
      <c r="I473" s="85"/>
      <c r="J473" s="86"/>
      <c r="K473" s="31"/>
      <c r="L473" s="63"/>
      <c r="M473" s="33"/>
      <c r="N473" s="33" t="e">
        <f t="shared" si="17"/>
        <v>#NAME?</v>
      </c>
      <c r="O473" s="64" t="e">
        <f t="shared" si="18"/>
        <v>#NAME?</v>
      </c>
      <c r="P473" s="94" t="e">
        <f t="shared" si="19"/>
        <v>#NAME?</v>
      </c>
      <c r="Q473" s="91" t="str">
        <f t="shared" si="20"/>
        <v>-</v>
      </c>
      <c r="R473" s="92" t="str">
        <f t="shared" si="21"/>
        <v>-</v>
      </c>
      <c r="S473" s="93" t="str">
        <f t="shared" si="22"/>
        <v>-</v>
      </c>
      <c r="T473" s="10"/>
      <c r="U473" s="10"/>
      <c r="V473" s="10"/>
      <c r="W473" s="10"/>
      <c r="X473" s="10"/>
      <c r="Y473" s="10"/>
      <c r="Z473" s="10"/>
    </row>
    <row r="474" spans="1:26" ht="12.75" customHeight="1" x14ac:dyDescent="0.2">
      <c r="A474" s="82">
        <f t="shared" si="12"/>
        <v>0</v>
      </c>
      <c r="B474" s="83"/>
      <c r="C474" s="84"/>
      <c r="D474" s="29" t="e">
        <f t="shared" si="13"/>
        <v>#NAME?</v>
      </c>
      <c r="E474" s="62"/>
      <c r="F474" s="30" t="e">
        <f t="shared" si="14"/>
        <v>#NAME?</v>
      </c>
      <c r="G474" s="34" t="e">
        <f t="shared" si="15"/>
        <v>#NAME?</v>
      </c>
      <c r="H474" s="30" t="e">
        <f t="shared" si="16"/>
        <v>#NAME?</v>
      </c>
      <c r="I474" s="85"/>
      <c r="J474" s="86"/>
      <c r="K474" s="31"/>
      <c r="L474" s="63"/>
      <c r="M474" s="33"/>
      <c r="N474" s="33" t="e">
        <f t="shared" si="17"/>
        <v>#NAME?</v>
      </c>
      <c r="O474" s="64" t="e">
        <f t="shared" si="18"/>
        <v>#NAME?</v>
      </c>
      <c r="P474" s="94" t="e">
        <f t="shared" si="19"/>
        <v>#NAME?</v>
      </c>
      <c r="Q474" s="91" t="str">
        <f t="shared" si="20"/>
        <v>-</v>
      </c>
      <c r="R474" s="92" t="str">
        <f t="shared" si="21"/>
        <v>-</v>
      </c>
      <c r="S474" s="93" t="str">
        <f t="shared" si="22"/>
        <v>-</v>
      </c>
      <c r="T474" s="10"/>
      <c r="U474" s="10"/>
      <c r="V474" s="10"/>
      <c r="W474" s="10"/>
      <c r="X474" s="10"/>
      <c r="Y474" s="10"/>
      <c r="Z474" s="10"/>
    </row>
    <row r="475" spans="1:26" ht="12.75" customHeight="1" x14ac:dyDescent="0.2">
      <c r="A475" s="82">
        <f t="shared" si="12"/>
        <v>0</v>
      </c>
      <c r="B475" s="83"/>
      <c r="C475" s="84"/>
      <c r="D475" s="29" t="e">
        <f t="shared" si="13"/>
        <v>#NAME?</v>
      </c>
      <c r="E475" s="62"/>
      <c r="F475" s="30" t="e">
        <f t="shared" si="14"/>
        <v>#NAME?</v>
      </c>
      <c r="G475" s="34" t="e">
        <f t="shared" si="15"/>
        <v>#NAME?</v>
      </c>
      <c r="H475" s="30" t="e">
        <f t="shared" si="16"/>
        <v>#NAME?</v>
      </c>
      <c r="I475" s="85"/>
      <c r="J475" s="86"/>
      <c r="K475" s="31"/>
      <c r="L475" s="63"/>
      <c r="M475" s="33"/>
      <c r="N475" s="33" t="e">
        <f t="shared" si="17"/>
        <v>#NAME?</v>
      </c>
      <c r="O475" s="64" t="e">
        <f t="shared" si="18"/>
        <v>#NAME?</v>
      </c>
      <c r="P475" s="94" t="e">
        <f t="shared" si="19"/>
        <v>#NAME?</v>
      </c>
      <c r="Q475" s="91" t="str">
        <f t="shared" si="20"/>
        <v>-</v>
      </c>
      <c r="R475" s="92" t="str">
        <f t="shared" si="21"/>
        <v>-</v>
      </c>
      <c r="S475" s="93" t="str">
        <f t="shared" si="22"/>
        <v>-</v>
      </c>
      <c r="T475" s="10"/>
      <c r="U475" s="10"/>
      <c r="V475" s="10"/>
      <c r="W475" s="10"/>
      <c r="X475" s="10"/>
      <c r="Y475" s="10"/>
      <c r="Z475" s="10"/>
    </row>
    <row r="476" spans="1:26" ht="12.75" customHeight="1" x14ac:dyDescent="0.2">
      <c r="A476" s="82">
        <f t="shared" si="12"/>
        <v>0</v>
      </c>
      <c r="B476" s="83"/>
      <c r="C476" s="84"/>
      <c r="D476" s="29" t="e">
        <f t="shared" si="13"/>
        <v>#NAME?</v>
      </c>
      <c r="E476" s="62"/>
      <c r="F476" s="30" t="e">
        <f t="shared" si="14"/>
        <v>#NAME?</v>
      </c>
      <c r="G476" s="34" t="e">
        <f t="shared" si="15"/>
        <v>#NAME?</v>
      </c>
      <c r="H476" s="30" t="e">
        <f t="shared" si="16"/>
        <v>#NAME?</v>
      </c>
      <c r="I476" s="85"/>
      <c r="J476" s="86"/>
      <c r="K476" s="31"/>
      <c r="L476" s="63"/>
      <c r="M476" s="33"/>
      <c r="N476" s="33" t="e">
        <f t="shared" si="17"/>
        <v>#NAME?</v>
      </c>
      <c r="O476" s="64" t="e">
        <f t="shared" si="18"/>
        <v>#NAME?</v>
      </c>
      <c r="P476" s="94" t="e">
        <f t="shared" si="19"/>
        <v>#NAME?</v>
      </c>
      <c r="Q476" s="91" t="str">
        <f t="shared" si="20"/>
        <v>-</v>
      </c>
      <c r="R476" s="92" t="str">
        <f t="shared" si="21"/>
        <v>-</v>
      </c>
      <c r="S476" s="93" t="str">
        <f t="shared" si="22"/>
        <v>-</v>
      </c>
      <c r="T476" s="10"/>
      <c r="U476" s="10"/>
      <c r="V476" s="10"/>
      <c r="W476" s="10"/>
      <c r="X476" s="10"/>
      <c r="Y476" s="10"/>
      <c r="Z476" s="10"/>
    </row>
    <row r="477" spans="1:26" ht="12.75" customHeight="1" x14ac:dyDescent="0.2">
      <c r="A477" s="82">
        <f t="shared" si="12"/>
        <v>0</v>
      </c>
      <c r="B477" s="83"/>
      <c r="C477" s="84"/>
      <c r="D477" s="29" t="e">
        <f t="shared" si="13"/>
        <v>#NAME?</v>
      </c>
      <c r="E477" s="62"/>
      <c r="F477" s="30" t="e">
        <f t="shared" si="14"/>
        <v>#NAME?</v>
      </c>
      <c r="G477" s="34" t="e">
        <f t="shared" si="15"/>
        <v>#NAME?</v>
      </c>
      <c r="H477" s="30" t="e">
        <f t="shared" si="16"/>
        <v>#NAME?</v>
      </c>
      <c r="I477" s="85"/>
      <c r="J477" s="86"/>
      <c r="K477" s="31"/>
      <c r="L477" s="63"/>
      <c r="M477" s="33"/>
      <c r="N477" s="33" t="e">
        <f t="shared" si="17"/>
        <v>#NAME?</v>
      </c>
      <c r="O477" s="64" t="e">
        <f t="shared" si="18"/>
        <v>#NAME?</v>
      </c>
      <c r="P477" s="94" t="e">
        <f t="shared" si="19"/>
        <v>#NAME?</v>
      </c>
      <c r="Q477" s="91" t="str">
        <f t="shared" si="20"/>
        <v>-</v>
      </c>
      <c r="R477" s="92" t="str">
        <f t="shared" si="21"/>
        <v>-</v>
      </c>
      <c r="S477" s="93" t="str">
        <f t="shared" si="22"/>
        <v>-</v>
      </c>
      <c r="T477" s="10"/>
      <c r="U477" s="10"/>
      <c r="V477" s="10"/>
      <c r="W477" s="10"/>
      <c r="X477" s="10"/>
      <c r="Y477" s="10"/>
      <c r="Z477" s="10"/>
    </row>
    <row r="478" spans="1:26" ht="12.75" customHeight="1" x14ac:dyDescent="0.2">
      <c r="A478" s="82">
        <f t="shared" si="12"/>
        <v>0</v>
      </c>
      <c r="B478" s="83"/>
      <c r="C478" s="84"/>
      <c r="D478" s="29" t="e">
        <f t="shared" si="13"/>
        <v>#NAME?</v>
      </c>
      <c r="E478" s="62"/>
      <c r="F478" s="30" t="e">
        <f t="shared" si="14"/>
        <v>#NAME?</v>
      </c>
      <c r="G478" s="34" t="e">
        <f t="shared" si="15"/>
        <v>#NAME?</v>
      </c>
      <c r="H478" s="30" t="e">
        <f t="shared" si="16"/>
        <v>#NAME?</v>
      </c>
      <c r="I478" s="85"/>
      <c r="J478" s="86"/>
      <c r="K478" s="31"/>
      <c r="L478" s="63"/>
      <c r="M478" s="33"/>
      <c r="N478" s="33" t="e">
        <f t="shared" si="17"/>
        <v>#NAME?</v>
      </c>
      <c r="O478" s="64" t="e">
        <f t="shared" si="18"/>
        <v>#NAME?</v>
      </c>
      <c r="P478" s="94" t="e">
        <f t="shared" si="19"/>
        <v>#NAME?</v>
      </c>
      <c r="Q478" s="91" t="str">
        <f t="shared" si="20"/>
        <v>-</v>
      </c>
      <c r="R478" s="92" t="str">
        <f t="shared" si="21"/>
        <v>-</v>
      </c>
      <c r="S478" s="93" t="str">
        <f t="shared" si="22"/>
        <v>-</v>
      </c>
      <c r="T478" s="10"/>
      <c r="U478" s="10"/>
      <c r="V478" s="10"/>
      <c r="W478" s="10"/>
      <c r="X478" s="10"/>
      <c r="Y478" s="10"/>
      <c r="Z478" s="10"/>
    </row>
    <row r="479" spans="1:26" ht="12.75" customHeight="1" x14ac:dyDescent="0.2">
      <c r="A479" s="82">
        <f t="shared" si="12"/>
        <v>0</v>
      </c>
      <c r="B479" s="83"/>
      <c r="C479" s="84"/>
      <c r="D479" s="29" t="e">
        <f t="shared" si="13"/>
        <v>#NAME?</v>
      </c>
      <c r="E479" s="62"/>
      <c r="F479" s="30" t="e">
        <f t="shared" si="14"/>
        <v>#NAME?</v>
      </c>
      <c r="G479" s="34" t="e">
        <f t="shared" si="15"/>
        <v>#NAME?</v>
      </c>
      <c r="H479" s="30" t="e">
        <f t="shared" si="16"/>
        <v>#NAME?</v>
      </c>
      <c r="I479" s="85"/>
      <c r="J479" s="86"/>
      <c r="K479" s="31"/>
      <c r="L479" s="63"/>
      <c r="M479" s="33"/>
      <c r="N479" s="33" t="e">
        <f t="shared" si="17"/>
        <v>#NAME?</v>
      </c>
      <c r="O479" s="64" t="e">
        <f t="shared" si="18"/>
        <v>#NAME?</v>
      </c>
      <c r="P479" s="94" t="e">
        <f t="shared" si="19"/>
        <v>#NAME?</v>
      </c>
      <c r="Q479" s="91" t="str">
        <f t="shared" si="20"/>
        <v>-</v>
      </c>
      <c r="R479" s="92" t="str">
        <f t="shared" si="21"/>
        <v>-</v>
      </c>
      <c r="S479" s="93" t="str">
        <f t="shared" si="22"/>
        <v>-</v>
      </c>
      <c r="T479" s="10"/>
      <c r="U479" s="10"/>
      <c r="V479" s="10"/>
      <c r="W479" s="10"/>
      <c r="X479" s="10"/>
      <c r="Y479" s="10"/>
      <c r="Z479" s="10"/>
    </row>
    <row r="480" spans="1:26" ht="12.75" customHeight="1" x14ac:dyDescent="0.2">
      <c r="A480" s="82">
        <f t="shared" si="12"/>
        <v>0</v>
      </c>
      <c r="B480" s="83"/>
      <c r="C480" s="84"/>
      <c r="D480" s="29" t="e">
        <f t="shared" si="13"/>
        <v>#NAME?</v>
      </c>
      <c r="E480" s="62"/>
      <c r="F480" s="30" t="e">
        <f t="shared" si="14"/>
        <v>#NAME?</v>
      </c>
      <c r="G480" s="34" t="e">
        <f t="shared" si="15"/>
        <v>#NAME?</v>
      </c>
      <c r="H480" s="30" t="e">
        <f t="shared" si="16"/>
        <v>#NAME?</v>
      </c>
      <c r="I480" s="85"/>
      <c r="J480" s="86"/>
      <c r="K480" s="31"/>
      <c r="L480" s="63"/>
      <c r="M480" s="33"/>
      <c r="N480" s="33" t="e">
        <f t="shared" si="17"/>
        <v>#NAME?</v>
      </c>
      <c r="O480" s="64" t="e">
        <f t="shared" si="18"/>
        <v>#NAME?</v>
      </c>
      <c r="P480" s="94" t="e">
        <f t="shared" si="19"/>
        <v>#NAME?</v>
      </c>
      <c r="Q480" s="91" t="str">
        <f t="shared" si="20"/>
        <v>-</v>
      </c>
      <c r="R480" s="92" t="str">
        <f t="shared" si="21"/>
        <v>-</v>
      </c>
      <c r="S480" s="93" t="str">
        <f t="shared" si="22"/>
        <v>-</v>
      </c>
      <c r="T480" s="10"/>
      <c r="U480" s="10"/>
      <c r="V480" s="10"/>
      <c r="W480" s="10"/>
      <c r="X480" s="10"/>
      <c r="Y480" s="10"/>
      <c r="Z480" s="10"/>
    </row>
    <row r="481" spans="1:26" ht="12.75" customHeight="1" x14ac:dyDescent="0.2">
      <c r="A481" s="82">
        <f t="shared" si="12"/>
        <v>0</v>
      </c>
      <c r="B481" s="83"/>
      <c r="C481" s="84"/>
      <c r="D481" s="29" t="e">
        <f t="shared" si="13"/>
        <v>#NAME?</v>
      </c>
      <c r="E481" s="62"/>
      <c r="F481" s="30" t="e">
        <f t="shared" si="14"/>
        <v>#NAME?</v>
      </c>
      <c r="G481" s="34" t="e">
        <f t="shared" si="15"/>
        <v>#NAME?</v>
      </c>
      <c r="H481" s="30" t="e">
        <f t="shared" si="16"/>
        <v>#NAME?</v>
      </c>
      <c r="I481" s="85"/>
      <c r="J481" s="86"/>
      <c r="K481" s="31"/>
      <c r="L481" s="63"/>
      <c r="M481" s="33"/>
      <c r="N481" s="33" t="e">
        <f t="shared" si="17"/>
        <v>#NAME?</v>
      </c>
      <c r="O481" s="64" t="e">
        <f t="shared" si="18"/>
        <v>#NAME?</v>
      </c>
      <c r="P481" s="94" t="e">
        <f t="shared" si="19"/>
        <v>#NAME?</v>
      </c>
      <c r="Q481" s="91" t="str">
        <f t="shared" si="20"/>
        <v>-</v>
      </c>
      <c r="R481" s="92" t="str">
        <f t="shared" si="21"/>
        <v>-</v>
      </c>
      <c r="S481" s="93" t="str">
        <f t="shared" si="22"/>
        <v>-</v>
      </c>
      <c r="T481" s="10"/>
      <c r="U481" s="10"/>
      <c r="V481" s="10"/>
      <c r="W481" s="10"/>
      <c r="X481" s="10"/>
      <c r="Y481" s="10"/>
      <c r="Z481" s="10"/>
    </row>
    <row r="482" spans="1:26" ht="12.75" customHeight="1" x14ac:dyDescent="0.2">
      <c r="A482" s="82">
        <f t="shared" si="12"/>
        <v>0</v>
      </c>
      <c r="B482" s="83"/>
      <c r="C482" s="84"/>
      <c r="D482" s="29" t="e">
        <f t="shared" si="13"/>
        <v>#NAME?</v>
      </c>
      <c r="E482" s="62"/>
      <c r="F482" s="30" t="e">
        <f t="shared" si="14"/>
        <v>#NAME?</v>
      </c>
      <c r="G482" s="34" t="e">
        <f t="shared" si="15"/>
        <v>#NAME?</v>
      </c>
      <c r="H482" s="30" t="e">
        <f t="shared" si="16"/>
        <v>#NAME?</v>
      </c>
      <c r="I482" s="85"/>
      <c r="J482" s="86"/>
      <c r="K482" s="31"/>
      <c r="L482" s="63"/>
      <c r="M482" s="33"/>
      <c r="N482" s="33" t="e">
        <f t="shared" si="17"/>
        <v>#NAME?</v>
      </c>
      <c r="O482" s="64" t="e">
        <f t="shared" si="18"/>
        <v>#NAME?</v>
      </c>
      <c r="P482" s="94" t="e">
        <f t="shared" si="19"/>
        <v>#NAME?</v>
      </c>
      <c r="Q482" s="91" t="str">
        <f t="shared" si="20"/>
        <v>-</v>
      </c>
      <c r="R482" s="92" t="str">
        <f t="shared" si="21"/>
        <v>-</v>
      </c>
      <c r="S482" s="93" t="str">
        <f t="shared" si="22"/>
        <v>-</v>
      </c>
      <c r="T482" s="10"/>
      <c r="U482" s="10"/>
      <c r="V482" s="10"/>
      <c r="W482" s="10"/>
      <c r="X482" s="10"/>
      <c r="Y482" s="10"/>
      <c r="Z482" s="10"/>
    </row>
    <row r="483" spans="1:26" ht="12.75" customHeight="1" x14ac:dyDescent="0.2">
      <c r="A483" s="82">
        <f t="shared" si="12"/>
        <v>0</v>
      </c>
      <c r="B483" s="83"/>
      <c r="C483" s="84"/>
      <c r="D483" s="29" t="e">
        <f t="shared" si="13"/>
        <v>#NAME?</v>
      </c>
      <c r="E483" s="62"/>
      <c r="F483" s="30" t="e">
        <f t="shared" si="14"/>
        <v>#NAME?</v>
      </c>
      <c r="G483" s="34" t="e">
        <f t="shared" si="15"/>
        <v>#NAME?</v>
      </c>
      <c r="H483" s="30" t="e">
        <f t="shared" si="16"/>
        <v>#NAME?</v>
      </c>
      <c r="I483" s="85"/>
      <c r="J483" s="86"/>
      <c r="K483" s="31"/>
      <c r="L483" s="63"/>
      <c r="M483" s="33"/>
      <c r="N483" s="33" t="e">
        <f t="shared" si="17"/>
        <v>#NAME?</v>
      </c>
      <c r="O483" s="64" t="e">
        <f t="shared" si="18"/>
        <v>#NAME?</v>
      </c>
      <c r="P483" s="94" t="e">
        <f t="shared" si="19"/>
        <v>#NAME?</v>
      </c>
      <c r="Q483" s="91" t="str">
        <f t="shared" si="20"/>
        <v>-</v>
      </c>
      <c r="R483" s="92" t="str">
        <f t="shared" si="21"/>
        <v>-</v>
      </c>
      <c r="S483" s="93" t="str">
        <f t="shared" si="22"/>
        <v>-</v>
      </c>
      <c r="T483" s="10"/>
      <c r="U483" s="10"/>
      <c r="V483" s="10"/>
      <c r="W483" s="10"/>
      <c r="X483" s="10"/>
      <c r="Y483" s="10"/>
      <c r="Z483" s="10"/>
    </row>
    <row r="484" spans="1:26" ht="12.75" customHeight="1" x14ac:dyDescent="0.2">
      <c r="A484" s="82">
        <f t="shared" si="12"/>
        <v>0</v>
      </c>
      <c r="B484" s="83"/>
      <c r="C484" s="84"/>
      <c r="D484" s="29" t="e">
        <f t="shared" si="13"/>
        <v>#NAME?</v>
      </c>
      <c r="E484" s="62"/>
      <c r="F484" s="30" t="e">
        <f t="shared" si="14"/>
        <v>#NAME?</v>
      </c>
      <c r="G484" s="34" t="e">
        <f t="shared" si="15"/>
        <v>#NAME?</v>
      </c>
      <c r="H484" s="30" t="e">
        <f t="shared" si="16"/>
        <v>#NAME?</v>
      </c>
      <c r="I484" s="85"/>
      <c r="J484" s="86"/>
      <c r="K484" s="31"/>
      <c r="L484" s="63"/>
      <c r="M484" s="33"/>
      <c r="N484" s="33" t="e">
        <f t="shared" si="17"/>
        <v>#NAME?</v>
      </c>
      <c r="O484" s="64" t="e">
        <f t="shared" si="18"/>
        <v>#NAME?</v>
      </c>
      <c r="P484" s="94" t="e">
        <f t="shared" si="19"/>
        <v>#NAME?</v>
      </c>
      <c r="Q484" s="91" t="str">
        <f t="shared" si="20"/>
        <v>-</v>
      </c>
      <c r="R484" s="92" t="str">
        <f t="shared" si="21"/>
        <v>-</v>
      </c>
      <c r="S484" s="93" t="str">
        <f t="shared" si="22"/>
        <v>-</v>
      </c>
      <c r="T484" s="10"/>
      <c r="U484" s="10"/>
      <c r="V484" s="10"/>
      <c r="W484" s="10"/>
      <c r="X484" s="10"/>
      <c r="Y484" s="10"/>
      <c r="Z484" s="10"/>
    </row>
    <row r="485" spans="1:26" ht="12.75" customHeight="1" x14ac:dyDescent="0.2">
      <c r="A485" s="82">
        <f t="shared" si="12"/>
        <v>0</v>
      </c>
      <c r="B485" s="83"/>
      <c r="C485" s="84"/>
      <c r="D485" s="29" t="e">
        <f t="shared" si="13"/>
        <v>#NAME?</v>
      </c>
      <c r="E485" s="62"/>
      <c r="F485" s="30" t="e">
        <f t="shared" si="14"/>
        <v>#NAME?</v>
      </c>
      <c r="G485" s="34" t="e">
        <f t="shared" si="15"/>
        <v>#NAME?</v>
      </c>
      <c r="H485" s="30" t="e">
        <f t="shared" si="16"/>
        <v>#NAME?</v>
      </c>
      <c r="I485" s="85"/>
      <c r="J485" s="86"/>
      <c r="K485" s="31"/>
      <c r="L485" s="63"/>
      <c r="M485" s="33"/>
      <c r="N485" s="33" t="e">
        <f t="shared" si="17"/>
        <v>#NAME?</v>
      </c>
      <c r="O485" s="64" t="e">
        <f t="shared" si="18"/>
        <v>#NAME?</v>
      </c>
      <c r="P485" s="94" t="e">
        <f t="shared" si="19"/>
        <v>#NAME?</v>
      </c>
      <c r="Q485" s="91" t="str">
        <f t="shared" si="20"/>
        <v>-</v>
      </c>
      <c r="R485" s="92" t="str">
        <f t="shared" si="21"/>
        <v>-</v>
      </c>
      <c r="S485" s="93" t="str">
        <f t="shared" si="22"/>
        <v>-</v>
      </c>
      <c r="T485" s="10"/>
      <c r="U485" s="10"/>
      <c r="V485" s="10"/>
      <c r="W485" s="10"/>
      <c r="X485" s="10"/>
      <c r="Y485" s="10"/>
      <c r="Z485" s="10"/>
    </row>
    <row r="486" spans="1:26" ht="12.75" customHeight="1" x14ac:dyDescent="0.2">
      <c r="A486" s="82">
        <f t="shared" si="12"/>
        <v>0</v>
      </c>
      <c r="B486" s="83"/>
      <c r="C486" s="84"/>
      <c r="D486" s="29" t="e">
        <f t="shared" si="13"/>
        <v>#NAME?</v>
      </c>
      <c r="E486" s="62"/>
      <c r="F486" s="30" t="e">
        <f t="shared" si="14"/>
        <v>#NAME?</v>
      </c>
      <c r="G486" s="34" t="e">
        <f t="shared" si="15"/>
        <v>#NAME?</v>
      </c>
      <c r="H486" s="30" t="e">
        <f t="shared" si="16"/>
        <v>#NAME?</v>
      </c>
      <c r="I486" s="85"/>
      <c r="J486" s="86"/>
      <c r="K486" s="31"/>
      <c r="L486" s="63"/>
      <c r="M486" s="33"/>
      <c r="N486" s="33" t="e">
        <f t="shared" si="17"/>
        <v>#NAME?</v>
      </c>
      <c r="O486" s="64" t="e">
        <f t="shared" si="18"/>
        <v>#NAME?</v>
      </c>
      <c r="P486" s="94" t="e">
        <f t="shared" si="19"/>
        <v>#NAME?</v>
      </c>
      <c r="Q486" s="91" t="str">
        <f t="shared" si="20"/>
        <v>-</v>
      </c>
      <c r="R486" s="92" t="str">
        <f t="shared" si="21"/>
        <v>-</v>
      </c>
      <c r="S486" s="93" t="str">
        <f t="shared" si="22"/>
        <v>-</v>
      </c>
      <c r="T486" s="10"/>
      <c r="U486" s="10"/>
      <c r="V486" s="10"/>
      <c r="W486" s="10"/>
      <c r="X486" s="10"/>
      <c r="Y486" s="10"/>
      <c r="Z486" s="10"/>
    </row>
    <row r="487" spans="1:26" ht="12.75" customHeight="1" x14ac:dyDescent="0.2">
      <c r="A487" s="82">
        <f t="shared" si="12"/>
        <v>0</v>
      </c>
      <c r="B487" s="83"/>
      <c r="C487" s="84"/>
      <c r="D487" s="29" t="e">
        <f t="shared" si="13"/>
        <v>#NAME?</v>
      </c>
      <c r="E487" s="62"/>
      <c r="F487" s="30" t="e">
        <f t="shared" si="14"/>
        <v>#NAME?</v>
      </c>
      <c r="G487" s="34" t="e">
        <f t="shared" si="15"/>
        <v>#NAME?</v>
      </c>
      <c r="H487" s="30" t="e">
        <f t="shared" si="16"/>
        <v>#NAME?</v>
      </c>
      <c r="I487" s="85"/>
      <c r="J487" s="86"/>
      <c r="K487" s="31"/>
      <c r="L487" s="63"/>
      <c r="M487" s="33"/>
      <c r="N487" s="33" t="e">
        <f t="shared" si="17"/>
        <v>#NAME?</v>
      </c>
      <c r="O487" s="64" t="e">
        <f t="shared" si="18"/>
        <v>#NAME?</v>
      </c>
      <c r="P487" s="94" t="e">
        <f t="shared" si="19"/>
        <v>#NAME?</v>
      </c>
      <c r="Q487" s="91" t="str">
        <f t="shared" si="20"/>
        <v>-</v>
      </c>
      <c r="R487" s="92" t="str">
        <f t="shared" si="21"/>
        <v>-</v>
      </c>
      <c r="S487" s="93" t="str">
        <f t="shared" si="22"/>
        <v>-</v>
      </c>
      <c r="T487" s="10"/>
      <c r="U487" s="10"/>
      <c r="V487" s="10"/>
      <c r="W487" s="10"/>
      <c r="X487" s="10"/>
      <c r="Y487" s="10"/>
      <c r="Z487" s="10"/>
    </row>
    <row r="488" spans="1:26" ht="12.75" customHeight="1" x14ac:dyDescent="0.2">
      <c r="A488" s="82">
        <f t="shared" si="12"/>
        <v>0</v>
      </c>
      <c r="B488" s="83"/>
      <c r="C488" s="84"/>
      <c r="D488" s="29" t="e">
        <f t="shared" si="13"/>
        <v>#NAME?</v>
      </c>
      <c r="E488" s="62"/>
      <c r="F488" s="30" t="e">
        <f t="shared" si="14"/>
        <v>#NAME?</v>
      </c>
      <c r="G488" s="34" t="e">
        <f t="shared" si="15"/>
        <v>#NAME?</v>
      </c>
      <c r="H488" s="30" t="e">
        <f t="shared" si="16"/>
        <v>#NAME?</v>
      </c>
      <c r="I488" s="85"/>
      <c r="J488" s="86"/>
      <c r="K488" s="31"/>
      <c r="L488" s="63"/>
      <c r="M488" s="33"/>
      <c r="N488" s="33" t="e">
        <f t="shared" si="17"/>
        <v>#NAME?</v>
      </c>
      <c r="O488" s="64" t="e">
        <f t="shared" si="18"/>
        <v>#NAME?</v>
      </c>
      <c r="P488" s="94" t="e">
        <f t="shared" si="19"/>
        <v>#NAME?</v>
      </c>
      <c r="Q488" s="91" t="str">
        <f t="shared" si="20"/>
        <v>-</v>
      </c>
      <c r="R488" s="92" t="str">
        <f t="shared" si="21"/>
        <v>-</v>
      </c>
      <c r="S488" s="93" t="str">
        <f t="shared" si="22"/>
        <v>-</v>
      </c>
      <c r="T488" s="10"/>
      <c r="U488" s="10"/>
      <c r="V488" s="10"/>
      <c r="W488" s="10"/>
      <c r="X488" s="10"/>
      <c r="Y488" s="10"/>
      <c r="Z488" s="10"/>
    </row>
    <row r="489" spans="1:26" ht="12.75" customHeight="1" x14ac:dyDescent="0.2">
      <c r="A489" s="82">
        <f t="shared" si="12"/>
        <v>0</v>
      </c>
      <c r="B489" s="83"/>
      <c r="C489" s="84"/>
      <c r="D489" s="29" t="e">
        <f t="shared" si="13"/>
        <v>#NAME?</v>
      </c>
      <c r="E489" s="62"/>
      <c r="F489" s="30" t="e">
        <f t="shared" si="14"/>
        <v>#NAME?</v>
      </c>
      <c r="G489" s="34" t="e">
        <f t="shared" si="15"/>
        <v>#NAME?</v>
      </c>
      <c r="H489" s="30" t="e">
        <f t="shared" si="16"/>
        <v>#NAME?</v>
      </c>
      <c r="I489" s="85"/>
      <c r="J489" s="86"/>
      <c r="K489" s="31"/>
      <c r="L489" s="63"/>
      <c r="M489" s="33"/>
      <c r="N489" s="33" t="e">
        <f t="shared" si="17"/>
        <v>#NAME?</v>
      </c>
      <c r="O489" s="64" t="e">
        <f t="shared" si="18"/>
        <v>#NAME?</v>
      </c>
      <c r="P489" s="94" t="e">
        <f t="shared" si="19"/>
        <v>#NAME?</v>
      </c>
      <c r="Q489" s="91" t="str">
        <f t="shared" si="20"/>
        <v>-</v>
      </c>
      <c r="R489" s="92" t="str">
        <f t="shared" si="21"/>
        <v>-</v>
      </c>
      <c r="S489" s="93" t="str">
        <f t="shared" si="22"/>
        <v>-</v>
      </c>
      <c r="T489" s="10"/>
      <c r="U489" s="10"/>
      <c r="V489" s="10"/>
      <c r="W489" s="10"/>
      <c r="X489" s="10"/>
      <c r="Y489" s="10"/>
      <c r="Z489" s="10"/>
    </row>
    <row r="490" spans="1:26" ht="12.75" customHeight="1" x14ac:dyDescent="0.2">
      <c r="A490" s="82">
        <f t="shared" si="12"/>
        <v>0</v>
      </c>
      <c r="B490" s="83"/>
      <c r="C490" s="84"/>
      <c r="D490" s="29" t="e">
        <f t="shared" si="13"/>
        <v>#NAME?</v>
      </c>
      <c r="E490" s="62"/>
      <c r="F490" s="30" t="e">
        <f t="shared" si="14"/>
        <v>#NAME?</v>
      </c>
      <c r="G490" s="34" t="e">
        <f t="shared" si="15"/>
        <v>#NAME?</v>
      </c>
      <c r="H490" s="30" t="e">
        <f t="shared" si="16"/>
        <v>#NAME?</v>
      </c>
      <c r="I490" s="85"/>
      <c r="J490" s="86"/>
      <c r="K490" s="31"/>
      <c r="L490" s="63"/>
      <c r="M490" s="33"/>
      <c r="N490" s="33" t="e">
        <f t="shared" si="17"/>
        <v>#NAME?</v>
      </c>
      <c r="O490" s="64" t="e">
        <f t="shared" si="18"/>
        <v>#NAME?</v>
      </c>
      <c r="P490" s="94" t="e">
        <f t="shared" si="19"/>
        <v>#NAME?</v>
      </c>
      <c r="Q490" s="91" t="str">
        <f t="shared" si="20"/>
        <v>-</v>
      </c>
      <c r="R490" s="92" t="str">
        <f t="shared" si="21"/>
        <v>-</v>
      </c>
      <c r="S490" s="93" t="str">
        <f t="shared" si="22"/>
        <v>-</v>
      </c>
      <c r="T490" s="10"/>
      <c r="U490" s="10"/>
      <c r="V490" s="10"/>
      <c r="W490" s="10"/>
      <c r="X490" s="10"/>
      <c r="Y490" s="10"/>
      <c r="Z490" s="10"/>
    </row>
    <row r="491" spans="1:26" ht="12.75" customHeight="1" x14ac:dyDescent="0.2">
      <c r="A491" s="82">
        <f t="shared" si="12"/>
        <v>0</v>
      </c>
      <c r="B491" s="83"/>
      <c r="C491" s="84"/>
      <c r="D491" s="29" t="e">
        <f t="shared" si="13"/>
        <v>#NAME?</v>
      </c>
      <c r="E491" s="62"/>
      <c r="F491" s="30" t="e">
        <f t="shared" si="14"/>
        <v>#NAME?</v>
      </c>
      <c r="G491" s="34" t="e">
        <f t="shared" si="15"/>
        <v>#NAME?</v>
      </c>
      <c r="H491" s="30" t="e">
        <f t="shared" si="16"/>
        <v>#NAME?</v>
      </c>
      <c r="I491" s="85"/>
      <c r="J491" s="86"/>
      <c r="K491" s="31"/>
      <c r="L491" s="63"/>
      <c r="M491" s="33"/>
      <c r="N491" s="33" t="e">
        <f t="shared" si="17"/>
        <v>#NAME?</v>
      </c>
      <c r="O491" s="64" t="e">
        <f t="shared" si="18"/>
        <v>#NAME?</v>
      </c>
      <c r="P491" s="94" t="e">
        <f t="shared" si="19"/>
        <v>#NAME?</v>
      </c>
      <c r="Q491" s="91" t="str">
        <f t="shared" si="20"/>
        <v>-</v>
      </c>
      <c r="R491" s="92" t="str">
        <f t="shared" si="21"/>
        <v>-</v>
      </c>
      <c r="S491" s="93" t="str">
        <f t="shared" si="22"/>
        <v>-</v>
      </c>
      <c r="T491" s="10"/>
      <c r="U491" s="10"/>
      <c r="V491" s="10"/>
      <c r="W491" s="10"/>
      <c r="X491" s="10"/>
      <c r="Y491" s="10"/>
      <c r="Z491" s="10"/>
    </row>
    <row r="492" spans="1:26" ht="12.75" customHeight="1" x14ac:dyDescent="0.2">
      <c r="A492" s="82">
        <f t="shared" si="12"/>
        <v>0</v>
      </c>
      <c r="B492" s="83"/>
      <c r="C492" s="84"/>
      <c r="D492" s="29" t="e">
        <f t="shared" si="13"/>
        <v>#NAME?</v>
      </c>
      <c r="E492" s="62"/>
      <c r="F492" s="30" t="e">
        <f t="shared" si="14"/>
        <v>#NAME?</v>
      </c>
      <c r="G492" s="34" t="e">
        <f t="shared" si="15"/>
        <v>#NAME?</v>
      </c>
      <c r="H492" s="30" t="e">
        <f t="shared" si="16"/>
        <v>#NAME?</v>
      </c>
      <c r="I492" s="85"/>
      <c r="J492" s="86"/>
      <c r="K492" s="31"/>
      <c r="L492" s="63"/>
      <c r="M492" s="33"/>
      <c r="N492" s="33" t="e">
        <f t="shared" si="17"/>
        <v>#NAME?</v>
      </c>
      <c r="O492" s="64" t="e">
        <f t="shared" si="18"/>
        <v>#NAME?</v>
      </c>
      <c r="P492" s="94" t="e">
        <f t="shared" si="19"/>
        <v>#NAME?</v>
      </c>
      <c r="Q492" s="91" t="str">
        <f t="shared" si="20"/>
        <v>-</v>
      </c>
      <c r="R492" s="92" t="str">
        <f t="shared" si="21"/>
        <v>-</v>
      </c>
      <c r="S492" s="93" t="str">
        <f t="shared" si="22"/>
        <v>-</v>
      </c>
      <c r="T492" s="10"/>
      <c r="U492" s="10"/>
      <c r="V492" s="10"/>
      <c r="W492" s="10"/>
      <c r="X492" s="10"/>
      <c r="Y492" s="10"/>
      <c r="Z492" s="10"/>
    </row>
    <row r="493" spans="1:26" ht="12.75" customHeight="1" x14ac:dyDescent="0.2">
      <c r="A493" s="82">
        <f t="shared" si="12"/>
        <v>0</v>
      </c>
      <c r="B493" s="83"/>
      <c r="C493" s="84"/>
      <c r="D493" s="29" t="e">
        <f t="shared" si="13"/>
        <v>#NAME?</v>
      </c>
      <c r="E493" s="62"/>
      <c r="F493" s="30" t="e">
        <f t="shared" si="14"/>
        <v>#NAME?</v>
      </c>
      <c r="G493" s="34" t="e">
        <f t="shared" si="15"/>
        <v>#NAME?</v>
      </c>
      <c r="H493" s="30" t="e">
        <f t="shared" si="16"/>
        <v>#NAME?</v>
      </c>
      <c r="I493" s="85"/>
      <c r="J493" s="86"/>
      <c r="K493" s="31"/>
      <c r="L493" s="63"/>
      <c r="M493" s="33"/>
      <c r="N493" s="33" t="e">
        <f t="shared" si="17"/>
        <v>#NAME?</v>
      </c>
      <c r="O493" s="64" t="e">
        <f t="shared" si="18"/>
        <v>#NAME?</v>
      </c>
      <c r="P493" s="94" t="e">
        <f t="shared" si="19"/>
        <v>#NAME?</v>
      </c>
      <c r="Q493" s="91" t="str">
        <f t="shared" si="20"/>
        <v>-</v>
      </c>
      <c r="R493" s="92" t="str">
        <f t="shared" si="21"/>
        <v>-</v>
      </c>
      <c r="S493" s="93" t="str">
        <f t="shared" si="22"/>
        <v>-</v>
      </c>
      <c r="T493" s="10"/>
      <c r="U493" s="10"/>
      <c r="V493" s="10"/>
      <c r="W493" s="10"/>
      <c r="X493" s="10"/>
      <c r="Y493" s="10"/>
      <c r="Z493" s="10"/>
    </row>
    <row r="494" spans="1:26" ht="12.75" customHeight="1" x14ac:dyDescent="0.2">
      <c r="A494" s="82">
        <f t="shared" si="12"/>
        <v>0</v>
      </c>
      <c r="B494" s="83"/>
      <c r="C494" s="84"/>
      <c r="D494" s="29" t="e">
        <f t="shared" si="13"/>
        <v>#NAME?</v>
      </c>
      <c r="E494" s="62"/>
      <c r="F494" s="30" t="e">
        <f t="shared" si="14"/>
        <v>#NAME?</v>
      </c>
      <c r="G494" s="34" t="e">
        <f t="shared" si="15"/>
        <v>#NAME?</v>
      </c>
      <c r="H494" s="30" t="e">
        <f t="shared" si="16"/>
        <v>#NAME?</v>
      </c>
      <c r="I494" s="85"/>
      <c r="J494" s="86"/>
      <c r="K494" s="31"/>
      <c r="L494" s="63"/>
      <c r="M494" s="33"/>
      <c r="N494" s="33" t="e">
        <f t="shared" si="17"/>
        <v>#NAME?</v>
      </c>
      <c r="O494" s="64" t="e">
        <f t="shared" si="18"/>
        <v>#NAME?</v>
      </c>
      <c r="P494" s="94" t="e">
        <f t="shared" si="19"/>
        <v>#NAME?</v>
      </c>
      <c r="Q494" s="91" t="str">
        <f t="shared" si="20"/>
        <v>-</v>
      </c>
      <c r="R494" s="92" t="str">
        <f t="shared" si="21"/>
        <v>-</v>
      </c>
      <c r="S494" s="93" t="str">
        <f t="shared" si="22"/>
        <v>-</v>
      </c>
      <c r="T494" s="10"/>
      <c r="U494" s="10"/>
      <c r="V494" s="10"/>
      <c r="W494" s="10"/>
      <c r="X494" s="10"/>
      <c r="Y494" s="10"/>
      <c r="Z494" s="10"/>
    </row>
    <row r="495" spans="1:26" ht="12.75" customHeight="1" x14ac:dyDescent="0.2">
      <c r="A495" s="82">
        <f t="shared" si="12"/>
        <v>0</v>
      </c>
      <c r="B495" s="83"/>
      <c r="C495" s="84"/>
      <c r="D495" s="29" t="e">
        <f t="shared" si="13"/>
        <v>#NAME?</v>
      </c>
      <c r="E495" s="62"/>
      <c r="F495" s="30" t="e">
        <f t="shared" si="14"/>
        <v>#NAME?</v>
      </c>
      <c r="G495" s="34" t="e">
        <f t="shared" si="15"/>
        <v>#NAME?</v>
      </c>
      <c r="H495" s="30" t="e">
        <f t="shared" si="16"/>
        <v>#NAME?</v>
      </c>
      <c r="I495" s="85"/>
      <c r="J495" s="86"/>
      <c r="K495" s="31"/>
      <c r="L495" s="63"/>
      <c r="M495" s="33"/>
      <c r="N495" s="33" t="e">
        <f t="shared" si="17"/>
        <v>#NAME?</v>
      </c>
      <c r="O495" s="64" t="e">
        <f t="shared" si="18"/>
        <v>#NAME?</v>
      </c>
      <c r="P495" s="94" t="e">
        <f t="shared" si="19"/>
        <v>#NAME?</v>
      </c>
      <c r="Q495" s="91" t="str">
        <f t="shared" si="20"/>
        <v>-</v>
      </c>
      <c r="R495" s="92" t="str">
        <f t="shared" si="21"/>
        <v>-</v>
      </c>
      <c r="S495" s="93" t="str">
        <f t="shared" si="22"/>
        <v>-</v>
      </c>
      <c r="T495" s="10"/>
      <c r="U495" s="10"/>
      <c r="V495" s="10"/>
      <c r="W495" s="10"/>
      <c r="X495" s="10"/>
      <c r="Y495" s="10"/>
      <c r="Z495" s="10"/>
    </row>
    <row r="496" spans="1:26" ht="12.75" customHeight="1" x14ac:dyDescent="0.2">
      <c r="A496" s="82">
        <f t="shared" si="12"/>
        <v>0</v>
      </c>
      <c r="B496" s="83"/>
      <c r="C496" s="84"/>
      <c r="D496" s="29" t="e">
        <f t="shared" si="13"/>
        <v>#NAME?</v>
      </c>
      <c r="E496" s="62"/>
      <c r="F496" s="30" t="e">
        <f t="shared" si="14"/>
        <v>#NAME?</v>
      </c>
      <c r="G496" s="34" t="e">
        <f t="shared" si="15"/>
        <v>#NAME?</v>
      </c>
      <c r="H496" s="30" t="e">
        <f t="shared" si="16"/>
        <v>#NAME?</v>
      </c>
      <c r="I496" s="85"/>
      <c r="J496" s="86"/>
      <c r="K496" s="31"/>
      <c r="L496" s="63"/>
      <c r="M496" s="33"/>
      <c r="N496" s="33" t="e">
        <f t="shared" si="17"/>
        <v>#NAME?</v>
      </c>
      <c r="O496" s="64" t="e">
        <f t="shared" si="18"/>
        <v>#NAME?</v>
      </c>
      <c r="P496" s="94" t="e">
        <f t="shared" si="19"/>
        <v>#NAME?</v>
      </c>
      <c r="Q496" s="91" t="str">
        <f t="shared" si="20"/>
        <v>-</v>
      </c>
      <c r="R496" s="92" t="str">
        <f t="shared" si="21"/>
        <v>-</v>
      </c>
      <c r="S496" s="93" t="str">
        <f t="shared" si="22"/>
        <v>-</v>
      </c>
      <c r="T496" s="10"/>
      <c r="U496" s="10"/>
      <c r="V496" s="10"/>
      <c r="W496" s="10"/>
      <c r="X496" s="10"/>
      <c r="Y496" s="10"/>
      <c r="Z496" s="10"/>
    </row>
    <row r="497" spans="1:26" ht="12.75" customHeight="1" x14ac:dyDescent="0.2">
      <c r="A497" s="82">
        <f t="shared" si="12"/>
        <v>0</v>
      </c>
      <c r="B497" s="83"/>
      <c r="C497" s="84"/>
      <c r="D497" s="29" t="e">
        <f t="shared" si="13"/>
        <v>#NAME?</v>
      </c>
      <c r="E497" s="62"/>
      <c r="F497" s="30" t="e">
        <f t="shared" si="14"/>
        <v>#NAME?</v>
      </c>
      <c r="G497" s="34" t="e">
        <f t="shared" si="15"/>
        <v>#NAME?</v>
      </c>
      <c r="H497" s="30" t="e">
        <f t="shared" si="16"/>
        <v>#NAME?</v>
      </c>
      <c r="I497" s="85"/>
      <c r="J497" s="86"/>
      <c r="K497" s="31"/>
      <c r="L497" s="63"/>
      <c r="M497" s="33"/>
      <c r="N497" s="33" t="e">
        <f t="shared" si="17"/>
        <v>#NAME?</v>
      </c>
      <c r="O497" s="64" t="e">
        <f t="shared" si="18"/>
        <v>#NAME?</v>
      </c>
      <c r="P497" s="94" t="e">
        <f t="shared" si="19"/>
        <v>#NAME?</v>
      </c>
      <c r="Q497" s="91" t="str">
        <f t="shared" si="20"/>
        <v>-</v>
      </c>
      <c r="R497" s="92" t="str">
        <f t="shared" si="21"/>
        <v>-</v>
      </c>
      <c r="S497" s="93" t="str">
        <f t="shared" si="22"/>
        <v>-</v>
      </c>
      <c r="T497" s="10"/>
      <c r="U497" s="10"/>
      <c r="V497" s="10"/>
      <c r="W497" s="10"/>
      <c r="X497" s="10"/>
      <c r="Y497" s="10"/>
      <c r="Z497" s="10"/>
    </row>
    <row r="498" spans="1:26" ht="12.75" customHeight="1" x14ac:dyDescent="0.2">
      <c r="A498" s="82">
        <f t="shared" si="12"/>
        <v>0</v>
      </c>
      <c r="B498" s="83"/>
      <c r="C498" s="84"/>
      <c r="D498" s="29" t="e">
        <f t="shared" si="13"/>
        <v>#NAME?</v>
      </c>
      <c r="E498" s="62"/>
      <c r="F498" s="30" t="e">
        <f t="shared" si="14"/>
        <v>#NAME?</v>
      </c>
      <c r="G498" s="34" t="e">
        <f t="shared" si="15"/>
        <v>#NAME?</v>
      </c>
      <c r="H498" s="30" t="e">
        <f t="shared" si="16"/>
        <v>#NAME?</v>
      </c>
      <c r="I498" s="85"/>
      <c r="J498" s="86"/>
      <c r="K498" s="31"/>
      <c r="L498" s="63"/>
      <c r="M498" s="33"/>
      <c r="N498" s="33" t="e">
        <f t="shared" si="17"/>
        <v>#NAME?</v>
      </c>
      <c r="O498" s="64" t="e">
        <f t="shared" si="18"/>
        <v>#NAME?</v>
      </c>
      <c r="P498" s="94" t="e">
        <f t="shared" si="19"/>
        <v>#NAME?</v>
      </c>
      <c r="Q498" s="91" t="str">
        <f t="shared" si="20"/>
        <v>-</v>
      </c>
      <c r="R498" s="92" t="str">
        <f t="shared" si="21"/>
        <v>-</v>
      </c>
      <c r="S498" s="93" t="str">
        <f t="shared" si="22"/>
        <v>-</v>
      </c>
      <c r="T498" s="10"/>
      <c r="U498" s="10"/>
      <c r="V498" s="10"/>
      <c r="W498" s="10"/>
      <c r="X498" s="10"/>
      <c r="Y498" s="10"/>
      <c r="Z498" s="10"/>
    </row>
    <row r="499" spans="1:26" ht="12.75" customHeight="1" x14ac:dyDescent="0.2">
      <c r="A499" s="82">
        <f t="shared" si="12"/>
        <v>0</v>
      </c>
      <c r="B499" s="83"/>
      <c r="C499" s="84"/>
      <c r="D499" s="29" t="e">
        <f t="shared" si="13"/>
        <v>#NAME?</v>
      </c>
      <c r="E499" s="62"/>
      <c r="F499" s="30" t="e">
        <f t="shared" si="14"/>
        <v>#NAME?</v>
      </c>
      <c r="G499" s="34" t="e">
        <f t="shared" si="15"/>
        <v>#NAME?</v>
      </c>
      <c r="H499" s="30" t="e">
        <f t="shared" si="16"/>
        <v>#NAME?</v>
      </c>
      <c r="I499" s="85"/>
      <c r="J499" s="86"/>
      <c r="K499" s="31"/>
      <c r="L499" s="63"/>
      <c r="M499" s="33"/>
      <c r="N499" s="33" t="e">
        <f t="shared" si="17"/>
        <v>#NAME?</v>
      </c>
      <c r="O499" s="64" t="e">
        <f t="shared" si="18"/>
        <v>#NAME?</v>
      </c>
      <c r="P499" s="94" t="e">
        <f t="shared" si="19"/>
        <v>#NAME?</v>
      </c>
      <c r="Q499" s="91" t="str">
        <f t="shared" si="20"/>
        <v>-</v>
      </c>
      <c r="R499" s="92" t="str">
        <f t="shared" si="21"/>
        <v>-</v>
      </c>
      <c r="S499" s="93" t="str">
        <f t="shared" si="22"/>
        <v>-</v>
      </c>
      <c r="T499" s="10"/>
      <c r="U499" s="10"/>
      <c r="V499" s="10"/>
      <c r="W499" s="10"/>
      <c r="X499" s="10"/>
      <c r="Y499" s="10"/>
      <c r="Z499" s="10"/>
    </row>
    <row r="500" spans="1:26" ht="12.75" customHeight="1" x14ac:dyDescent="0.2">
      <c r="A500" s="82">
        <f t="shared" si="12"/>
        <v>0</v>
      </c>
      <c r="B500" s="83"/>
      <c r="C500" s="84"/>
      <c r="D500" s="29" t="e">
        <f t="shared" si="13"/>
        <v>#NAME?</v>
      </c>
      <c r="E500" s="62"/>
      <c r="F500" s="30" t="e">
        <f t="shared" si="14"/>
        <v>#NAME?</v>
      </c>
      <c r="G500" s="34" t="e">
        <f t="shared" si="15"/>
        <v>#NAME?</v>
      </c>
      <c r="H500" s="30" t="e">
        <f t="shared" si="16"/>
        <v>#NAME?</v>
      </c>
      <c r="I500" s="85"/>
      <c r="J500" s="86"/>
      <c r="K500" s="31"/>
      <c r="L500" s="63"/>
      <c r="M500" s="33"/>
      <c r="N500" s="33" t="e">
        <f t="shared" si="17"/>
        <v>#NAME?</v>
      </c>
      <c r="O500" s="64" t="e">
        <f t="shared" si="18"/>
        <v>#NAME?</v>
      </c>
      <c r="P500" s="94" t="e">
        <f t="shared" si="19"/>
        <v>#NAME?</v>
      </c>
      <c r="Q500" s="91" t="str">
        <f t="shared" si="20"/>
        <v>-</v>
      </c>
      <c r="R500" s="92" t="str">
        <f t="shared" si="21"/>
        <v>-</v>
      </c>
      <c r="S500" s="93" t="str">
        <f t="shared" si="22"/>
        <v>-</v>
      </c>
      <c r="T500" s="10"/>
      <c r="U500" s="10"/>
      <c r="V500" s="10"/>
      <c r="W500" s="10"/>
      <c r="X500" s="10"/>
      <c r="Y500" s="10"/>
      <c r="Z500" s="10"/>
    </row>
    <row r="501" spans="1:26" ht="12.75" customHeight="1" x14ac:dyDescent="0.2">
      <c r="A501" s="82">
        <f t="shared" si="12"/>
        <v>0</v>
      </c>
      <c r="B501" s="83"/>
      <c r="C501" s="84"/>
      <c r="D501" s="29" t="e">
        <f t="shared" si="13"/>
        <v>#NAME?</v>
      </c>
      <c r="E501" s="62"/>
      <c r="F501" s="30" t="e">
        <f t="shared" si="14"/>
        <v>#NAME?</v>
      </c>
      <c r="G501" s="34" t="e">
        <f t="shared" si="15"/>
        <v>#NAME?</v>
      </c>
      <c r="H501" s="30" t="e">
        <f t="shared" si="16"/>
        <v>#NAME?</v>
      </c>
      <c r="I501" s="85"/>
      <c r="J501" s="86"/>
      <c r="K501" s="31"/>
      <c r="L501" s="63"/>
      <c r="M501" s="33"/>
      <c r="N501" s="33" t="e">
        <f t="shared" si="17"/>
        <v>#NAME?</v>
      </c>
      <c r="O501" s="64" t="e">
        <f t="shared" si="18"/>
        <v>#NAME?</v>
      </c>
      <c r="P501" s="94" t="e">
        <f t="shared" si="19"/>
        <v>#NAME?</v>
      </c>
      <c r="Q501" s="91" t="str">
        <f t="shared" si="20"/>
        <v>-</v>
      </c>
      <c r="R501" s="92" t="str">
        <f t="shared" si="21"/>
        <v>-</v>
      </c>
      <c r="S501" s="93" t="str">
        <f t="shared" si="22"/>
        <v>-</v>
      </c>
      <c r="T501" s="10"/>
      <c r="U501" s="10"/>
      <c r="V501" s="10"/>
      <c r="W501" s="10"/>
      <c r="X501" s="10"/>
      <c r="Y501" s="10"/>
      <c r="Z501" s="10"/>
    </row>
    <row r="502" spans="1:26" ht="12.75" customHeight="1" x14ac:dyDescent="0.2">
      <c r="A502" s="82">
        <f t="shared" si="12"/>
        <v>0</v>
      </c>
      <c r="B502" s="83"/>
      <c r="C502" s="84"/>
      <c r="D502" s="29" t="e">
        <f t="shared" si="13"/>
        <v>#NAME?</v>
      </c>
      <c r="E502" s="62"/>
      <c r="F502" s="30" t="e">
        <f t="shared" si="14"/>
        <v>#NAME?</v>
      </c>
      <c r="G502" s="34" t="e">
        <f t="shared" si="15"/>
        <v>#NAME?</v>
      </c>
      <c r="H502" s="30" t="e">
        <f t="shared" si="16"/>
        <v>#NAME?</v>
      </c>
      <c r="I502" s="85"/>
      <c r="J502" s="86"/>
      <c r="K502" s="31"/>
      <c r="L502" s="63"/>
      <c r="M502" s="33"/>
      <c r="N502" s="33" t="e">
        <f t="shared" si="17"/>
        <v>#NAME?</v>
      </c>
      <c r="O502" s="64" t="e">
        <f t="shared" si="18"/>
        <v>#NAME?</v>
      </c>
      <c r="P502" s="94" t="e">
        <f t="shared" si="19"/>
        <v>#NAME?</v>
      </c>
      <c r="Q502" s="91" t="str">
        <f t="shared" si="20"/>
        <v>-</v>
      </c>
      <c r="R502" s="92" t="str">
        <f t="shared" si="21"/>
        <v>-</v>
      </c>
      <c r="S502" s="93" t="str">
        <f t="shared" si="22"/>
        <v>-</v>
      </c>
      <c r="T502" s="10"/>
      <c r="U502" s="10"/>
      <c r="V502" s="10"/>
      <c r="W502" s="10"/>
      <c r="X502" s="10"/>
      <c r="Y502" s="10"/>
      <c r="Z502" s="10"/>
    </row>
    <row r="503" spans="1:26" ht="12.75" customHeight="1" x14ac:dyDescent="0.2">
      <c r="A503" s="82">
        <f t="shared" si="12"/>
        <v>0</v>
      </c>
      <c r="B503" s="83"/>
      <c r="C503" s="84"/>
      <c r="D503" s="29" t="e">
        <f t="shared" si="13"/>
        <v>#NAME?</v>
      </c>
      <c r="E503" s="62"/>
      <c r="F503" s="30" t="e">
        <f t="shared" si="14"/>
        <v>#NAME?</v>
      </c>
      <c r="G503" s="34" t="e">
        <f t="shared" si="15"/>
        <v>#NAME?</v>
      </c>
      <c r="H503" s="30" t="e">
        <f t="shared" si="16"/>
        <v>#NAME?</v>
      </c>
      <c r="I503" s="85"/>
      <c r="J503" s="86"/>
      <c r="K503" s="31"/>
      <c r="L503" s="63"/>
      <c r="M503" s="33"/>
      <c r="N503" s="33" t="e">
        <f t="shared" si="17"/>
        <v>#NAME?</v>
      </c>
      <c r="O503" s="64" t="e">
        <f t="shared" si="18"/>
        <v>#NAME?</v>
      </c>
      <c r="P503" s="94" t="e">
        <f t="shared" si="19"/>
        <v>#NAME?</v>
      </c>
      <c r="Q503" s="91" t="str">
        <f t="shared" si="20"/>
        <v>-</v>
      </c>
      <c r="R503" s="92" t="str">
        <f t="shared" si="21"/>
        <v>-</v>
      </c>
      <c r="S503" s="93" t="str">
        <f t="shared" si="22"/>
        <v>-</v>
      </c>
      <c r="T503" s="10"/>
      <c r="U503" s="10"/>
      <c r="V503" s="10"/>
      <c r="W503" s="10"/>
      <c r="X503" s="10"/>
      <c r="Y503" s="10"/>
      <c r="Z503" s="10"/>
    </row>
    <row r="504" spans="1:26" ht="12.75" customHeight="1" x14ac:dyDescent="0.2">
      <c r="A504" s="82">
        <f t="shared" si="12"/>
        <v>0</v>
      </c>
      <c r="B504" s="83"/>
      <c r="C504" s="84"/>
      <c r="D504" s="29" t="e">
        <f t="shared" si="13"/>
        <v>#NAME?</v>
      </c>
      <c r="E504" s="62"/>
      <c r="F504" s="30" t="e">
        <f t="shared" si="14"/>
        <v>#NAME?</v>
      </c>
      <c r="G504" s="34" t="e">
        <f t="shared" si="15"/>
        <v>#NAME?</v>
      </c>
      <c r="H504" s="30" t="e">
        <f t="shared" si="16"/>
        <v>#NAME?</v>
      </c>
      <c r="I504" s="85"/>
      <c r="J504" s="86"/>
      <c r="K504" s="31"/>
      <c r="L504" s="63"/>
      <c r="M504" s="33"/>
      <c r="N504" s="33" t="e">
        <f t="shared" si="17"/>
        <v>#NAME?</v>
      </c>
      <c r="O504" s="64" t="e">
        <f t="shared" si="18"/>
        <v>#NAME?</v>
      </c>
      <c r="P504" s="94" t="e">
        <f t="shared" si="19"/>
        <v>#NAME?</v>
      </c>
      <c r="Q504" s="91" t="str">
        <f t="shared" si="20"/>
        <v>-</v>
      </c>
      <c r="R504" s="92" t="str">
        <f t="shared" si="21"/>
        <v>-</v>
      </c>
      <c r="S504" s="93" t="str">
        <f t="shared" si="22"/>
        <v>-</v>
      </c>
      <c r="T504" s="10"/>
      <c r="U504" s="10"/>
      <c r="V504" s="10"/>
      <c r="W504" s="10"/>
      <c r="X504" s="10"/>
      <c r="Y504" s="10"/>
      <c r="Z504" s="10"/>
    </row>
    <row r="505" spans="1:26" ht="12.75" customHeight="1" x14ac:dyDescent="0.2">
      <c r="A505" s="82">
        <f t="shared" si="12"/>
        <v>0</v>
      </c>
      <c r="B505" s="83"/>
      <c r="C505" s="84"/>
      <c r="D505" s="29" t="e">
        <f t="shared" si="13"/>
        <v>#NAME?</v>
      </c>
      <c r="E505" s="62"/>
      <c r="F505" s="30" t="e">
        <f t="shared" si="14"/>
        <v>#NAME?</v>
      </c>
      <c r="G505" s="34" t="e">
        <f t="shared" si="15"/>
        <v>#NAME?</v>
      </c>
      <c r="H505" s="30" t="e">
        <f t="shared" si="16"/>
        <v>#NAME?</v>
      </c>
      <c r="I505" s="85"/>
      <c r="J505" s="86"/>
      <c r="K505" s="31"/>
      <c r="L505" s="63"/>
      <c r="M505" s="33"/>
      <c r="N505" s="33" t="e">
        <f t="shared" si="17"/>
        <v>#NAME?</v>
      </c>
      <c r="O505" s="64" t="e">
        <f t="shared" si="18"/>
        <v>#NAME?</v>
      </c>
      <c r="P505" s="94" t="e">
        <f t="shared" si="19"/>
        <v>#NAME?</v>
      </c>
      <c r="Q505" s="91" t="str">
        <f t="shared" si="20"/>
        <v>-</v>
      </c>
      <c r="R505" s="92" t="str">
        <f t="shared" si="21"/>
        <v>-</v>
      </c>
      <c r="S505" s="93" t="str">
        <f t="shared" si="22"/>
        <v>-</v>
      </c>
      <c r="T505" s="10"/>
      <c r="U505" s="10"/>
      <c r="V505" s="10"/>
      <c r="W505" s="10"/>
      <c r="X505" s="10"/>
      <c r="Y505" s="10"/>
      <c r="Z505" s="10"/>
    </row>
    <row r="506" spans="1:26" ht="12.75" customHeight="1" x14ac:dyDescent="0.2">
      <c r="A506" s="82">
        <f t="shared" si="12"/>
        <v>0</v>
      </c>
      <c r="B506" s="83"/>
      <c r="C506" s="84"/>
      <c r="D506" s="29" t="e">
        <f t="shared" si="13"/>
        <v>#NAME?</v>
      </c>
      <c r="E506" s="62"/>
      <c r="F506" s="30" t="e">
        <f t="shared" si="14"/>
        <v>#NAME?</v>
      </c>
      <c r="G506" s="34" t="e">
        <f t="shared" si="15"/>
        <v>#NAME?</v>
      </c>
      <c r="H506" s="30" t="e">
        <f t="shared" si="16"/>
        <v>#NAME?</v>
      </c>
      <c r="I506" s="85"/>
      <c r="J506" s="86"/>
      <c r="K506" s="31"/>
      <c r="L506" s="63"/>
      <c r="M506" s="33"/>
      <c r="N506" s="33" t="e">
        <f t="shared" si="17"/>
        <v>#NAME?</v>
      </c>
      <c r="O506" s="64" t="e">
        <f t="shared" si="18"/>
        <v>#NAME?</v>
      </c>
      <c r="P506" s="94" t="e">
        <f t="shared" si="19"/>
        <v>#NAME?</v>
      </c>
      <c r="Q506" s="91" t="str">
        <f t="shared" si="20"/>
        <v>-</v>
      </c>
      <c r="R506" s="92" t="str">
        <f t="shared" si="21"/>
        <v>-</v>
      </c>
      <c r="S506" s="93" t="str">
        <f t="shared" si="22"/>
        <v>-</v>
      </c>
      <c r="T506" s="10"/>
      <c r="U506" s="10"/>
      <c r="V506" s="10"/>
      <c r="W506" s="10"/>
      <c r="X506" s="10"/>
      <c r="Y506" s="10"/>
      <c r="Z506" s="10"/>
    </row>
    <row r="507" spans="1:26" ht="12.75" customHeight="1" x14ac:dyDescent="0.2">
      <c r="A507" s="82">
        <f t="shared" si="12"/>
        <v>0</v>
      </c>
      <c r="B507" s="83"/>
      <c r="C507" s="84"/>
      <c r="D507" s="29" t="e">
        <f t="shared" si="13"/>
        <v>#NAME?</v>
      </c>
      <c r="E507" s="62"/>
      <c r="F507" s="30" t="e">
        <f t="shared" si="14"/>
        <v>#NAME?</v>
      </c>
      <c r="G507" s="34" t="e">
        <f t="shared" si="15"/>
        <v>#NAME?</v>
      </c>
      <c r="H507" s="30" t="e">
        <f t="shared" si="16"/>
        <v>#NAME?</v>
      </c>
      <c r="I507" s="85"/>
      <c r="J507" s="86"/>
      <c r="K507" s="31"/>
      <c r="L507" s="63"/>
      <c r="M507" s="33"/>
      <c r="N507" s="33" t="e">
        <f t="shared" si="17"/>
        <v>#NAME?</v>
      </c>
      <c r="O507" s="64" t="e">
        <f t="shared" si="18"/>
        <v>#NAME?</v>
      </c>
      <c r="P507" s="94" t="e">
        <f t="shared" si="19"/>
        <v>#NAME?</v>
      </c>
      <c r="Q507" s="91" t="str">
        <f t="shared" si="20"/>
        <v>-</v>
      </c>
      <c r="R507" s="92" t="str">
        <f t="shared" si="21"/>
        <v>-</v>
      </c>
      <c r="S507" s="93" t="str">
        <f t="shared" si="22"/>
        <v>-</v>
      </c>
      <c r="T507" s="10"/>
      <c r="U507" s="10"/>
      <c r="V507" s="10"/>
      <c r="W507" s="10"/>
      <c r="X507" s="10"/>
      <c r="Y507" s="10"/>
      <c r="Z507" s="10"/>
    </row>
    <row r="508" spans="1:26" ht="12.75" customHeight="1" x14ac:dyDescent="0.2">
      <c r="A508" s="82">
        <f t="shared" si="12"/>
        <v>0</v>
      </c>
      <c r="B508" s="83"/>
      <c r="C508" s="84"/>
      <c r="D508" s="29" t="e">
        <f t="shared" si="13"/>
        <v>#NAME?</v>
      </c>
      <c r="E508" s="62"/>
      <c r="F508" s="30" t="e">
        <f t="shared" si="14"/>
        <v>#NAME?</v>
      </c>
      <c r="G508" s="34" t="e">
        <f t="shared" si="15"/>
        <v>#NAME?</v>
      </c>
      <c r="H508" s="30" t="e">
        <f t="shared" si="16"/>
        <v>#NAME?</v>
      </c>
      <c r="I508" s="85"/>
      <c r="J508" s="86"/>
      <c r="K508" s="31"/>
      <c r="L508" s="63"/>
      <c r="M508" s="33"/>
      <c r="N508" s="33" t="e">
        <f t="shared" si="17"/>
        <v>#NAME?</v>
      </c>
      <c r="O508" s="64" t="e">
        <f t="shared" si="18"/>
        <v>#NAME?</v>
      </c>
      <c r="P508" s="94" t="e">
        <f t="shared" si="19"/>
        <v>#NAME?</v>
      </c>
      <c r="Q508" s="91" t="str">
        <f t="shared" si="20"/>
        <v>-</v>
      </c>
      <c r="R508" s="92" t="str">
        <f t="shared" si="21"/>
        <v>-</v>
      </c>
      <c r="S508" s="93" t="str">
        <f t="shared" si="22"/>
        <v>-</v>
      </c>
      <c r="T508" s="10"/>
      <c r="U508" s="10"/>
      <c r="V508" s="10"/>
      <c r="W508" s="10"/>
      <c r="X508" s="10"/>
      <c r="Y508" s="10"/>
      <c r="Z508" s="10"/>
    </row>
    <row r="509" spans="1:26" ht="12.75" customHeight="1" x14ac:dyDescent="0.2">
      <c r="A509" s="82">
        <f t="shared" si="12"/>
        <v>0</v>
      </c>
      <c r="B509" s="83"/>
      <c r="C509" s="84"/>
      <c r="D509" s="29" t="e">
        <f t="shared" si="13"/>
        <v>#NAME?</v>
      </c>
      <c r="E509" s="62"/>
      <c r="F509" s="30" t="e">
        <f t="shared" si="14"/>
        <v>#NAME?</v>
      </c>
      <c r="G509" s="34" t="e">
        <f t="shared" si="15"/>
        <v>#NAME?</v>
      </c>
      <c r="H509" s="30" t="e">
        <f t="shared" si="16"/>
        <v>#NAME?</v>
      </c>
      <c r="I509" s="85"/>
      <c r="J509" s="86"/>
      <c r="K509" s="31"/>
      <c r="L509" s="63"/>
      <c r="M509" s="33"/>
      <c r="N509" s="33" t="e">
        <f t="shared" si="17"/>
        <v>#NAME?</v>
      </c>
      <c r="O509" s="64" t="e">
        <f t="shared" si="18"/>
        <v>#NAME?</v>
      </c>
      <c r="P509" s="94" t="e">
        <f t="shared" si="19"/>
        <v>#NAME?</v>
      </c>
      <c r="Q509" s="91" t="str">
        <f t="shared" si="20"/>
        <v>-</v>
      </c>
      <c r="R509" s="92" t="str">
        <f t="shared" si="21"/>
        <v>-</v>
      </c>
      <c r="S509" s="93" t="str">
        <f t="shared" si="22"/>
        <v>-</v>
      </c>
      <c r="T509" s="10"/>
      <c r="U509" s="10"/>
      <c r="V509" s="10"/>
      <c r="W509" s="10"/>
      <c r="X509" s="10"/>
      <c r="Y509" s="10"/>
      <c r="Z509" s="10"/>
    </row>
    <row r="510" spans="1:26" ht="12.75" customHeight="1" x14ac:dyDescent="0.2">
      <c r="A510" s="82">
        <f t="shared" si="12"/>
        <v>0</v>
      </c>
      <c r="B510" s="83"/>
      <c r="C510" s="84"/>
      <c r="D510" s="29" t="e">
        <f t="shared" si="13"/>
        <v>#NAME?</v>
      </c>
      <c r="E510" s="62"/>
      <c r="F510" s="30" t="e">
        <f t="shared" si="14"/>
        <v>#NAME?</v>
      </c>
      <c r="G510" s="34" t="e">
        <f t="shared" si="15"/>
        <v>#NAME?</v>
      </c>
      <c r="H510" s="30" t="e">
        <f t="shared" si="16"/>
        <v>#NAME?</v>
      </c>
      <c r="I510" s="85"/>
      <c r="J510" s="86"/>
      <c r="K510" s="31"/>
      <c r="L510" s="63"/>
      <c r="M510" s="33"/>
      <c r="N510" s="33" t="e">
        <f t="shared" si="17"/>
        <v>#NAME?</v>
      </c>
      <c r="O510" s="64" t="e">
        <f t="shared" si="18"/>
        <v>#NAME?</v>
      </c>
      <c r="P510" s="94" t="e">
        <f t="shared" si="19"/>
        <v>#NAME?</v>
      </c>
      <c r="Q510" s="91" t="str">
        <f t="shared" si="20"/>
        <v>-</v>
      </c>
      <c r="R510" s="92" t="str">
        <f t="shared" si="21"/>
        <v>-</v>
      </c>
      <c r="S510" s="93" t="str">
        <f t="shared" si="22"/>
        <v>-</v>
      </c>
      <c r="T510" s="10"/>
      <c r="U510" s="10"/>
      <c r="V510" s="10"/>
      <c r="W510" s="10"/>
      <c r="X510" s="10"/>
      <c r="Y510" s="10"/>
      <c r="Z510" s="10"/>
    </row>
    <row r="511" spans="1:26" ht="12.75" customHeight="1" x14ac:dyDescent="0.2">
      <c r="A511" s="82">
        <f t="shared" si="12"/>
        <v>0</v>
      </c>
      <c r="B511" s="83"/>
      <c r="C511" s="84"/>
      <c r="D511" s="29" t="e">
        <f t="shared" si="13"/>
        <v>#NAME?</v>
      </c>
      <c r="E511" s="62"/>
      <c r="F511" s="30" t="e">
        <f t="shared" si="14"/>
        <v>#NAME?</v>
      </c>
      <c r="G511" s="34" t="e">
        <f t="shared" si="15"/>
        <v>#NAME?</v>
      </c>
      <c r="H511" s="30" t="e">
        <f t="shared" si="16"/>
        <v>#NAME?</v>
      </c>
      <c r="I511" s="85"/>
      <c r="J511" s="86"/>
      <c r="K511" s="31"/>
      <c r="L511" s="63"/>
      <c r="M511" s="33"/>
      <c r="N511" s="33" t="e">
        <f t="shared" si="17"/>
        <v>#NAME?</v>
      </c>
      <c r="O511" s="64" t="e">
        <f t="shared" si="18"/>
        <v>#NAME?</v>
      </c>
      <c r="P511" s="94" t="e">
        <f t="shared" si="19"/>
        <v>#NAME?</v>
      </c>
      <c r="Q511" s="91" t="str">
        <f t="shared" si="20"/>
        <v>-</v>
      </c>
      <c r="R511" s="92" t="str">
        <f t="shared" si="21"/>
        <v>-</v>
      </c>
      <c r="S511" s="93" t="str">
        <f t="shared" si="22"/>
        <v>-</v>
      </c>
      <c r="T511" s="10"/>
      <c r="U511" s="10"/>
      <c r="V511" s="10"/>
      <c r="W511" s="10"/>
      <c r="X511" s="10"/>
      <c r="Y511" s="10"/>
      <c r="Z511" s="10"/>
    </row>
    <row r="512" spans="1:26" ht="12.75" customHeight="1" x14ac:dyDescent="0.2">
      <c r="A512" s="82">
        <f t="shared" si="12"/>
        <v>0</v>
      </c>
      <c r="B512" s="83"/>
      <c r="C512" s="84"/>
      <c r="D512" s="29" t="e">
        <f t="shared" si="13"/>
        <v>#NAME?</v>
      </c>
      <c r="E512" s="62"/>
      <c r="F512" s="30" t="e">
        <f t="shared" si="14"/>
        <v>#NAME?</v>
      </c>
      <c r="G512" s="34" t="e">
        <f t="shared" si="15"/>
        <v>#NAME?</v>
      </c>
      <c r="H512" s="30" t="e">
        <f t="shared" si="16"/>
        <v>#NAME?</v>
      </c>
      <c r="I512" s="85"/>
      <c r="J512" s="86"/>
      <c r="K512" s="31"/>
      <c r="L512" s="63"/>
      <c r="M512" s="33"/>
      <c r="N512" s="33" t="e">
        <f t="shared" si="17"/>
        <v>#NAME?</v>
      </c>
      <c r="O512" s="64" t="e">
        <f t="shared" si="18"/>
        <v>#NAME?</v>
      </c>
      <c r="P512" s="94" t="e">
        <f t="shared" si="19"/>
        <v>#NAME?</v>
      </c>
      <c r="Q512" s="91" t="str">
        <f t="shared" si="20"/>
        <v>-</v>
      </c>
      <c r="R512" s="92" t="str">
        <f t="shared" si="21"/>
        <v>-</v>
      </c>
      <c r="S512" s="93" t="str">
        <f t="shared" si="22"/>
        <v>-</v>
      </c>
      <c r="T512" s="10"/>
      <c r="U512" s="10"/>
      <c r="V512" s="10"/>
      <c r="W512" s="10"/>
      <c r="X512" s="10"/>
      <c r="Y512" s="10"/>
      <c r="Z512" s="10"/>
    </row>
    <row r="513" spans="1:26" ht="12.75" customHeight="1" x14ac:dyDescent="0.2">
      <c r="A513" s="82">
        <f t="shared" si="12"/>
        <v>0</v>
      </c>
      <c r="B513" s="83"/>
      <c r="C513" s="84"/>
      <c r="D513" s="29" t="e">
        <f t="shared" si="13"/>
        <v>#NAME?</v>
      </c>
      <c r="E513" s="62"/>
      <c r="F513" s="30" t="e">
        <f t="shared" si="14"/>
        <v>#NAME?</v>
      </c>
      <c r="G513" s="34" t="e">
        <f t="shared" si="15"/>
        <v>#NAME?</v>
      </c>
      <c r="H513" s="30" t="e">
        <f t="shared" si="16"/>
        <v>#NAME?</v>
      </c>
      <c r="I513" s="85"/>
      <c r="J513" s="86"/>
      <c r="K513" s="31"/>
      <c r="L513" s="63"/>
      <c r="M513" s="33"/>
      <c r="N513" s="33" t="e">
        <f t="shared" si="17"/>
        <v>#NAME?</v>
      </c>
      <c r="O513" s="64" t="e">
        <f t="shared" si="18"/>
        <v>#NAME?</v>
      </c>
      <c r="P513" s="94" t="e">
        <f t="shared" si="19"/>
        <v>#NAME?</v>
      </c>
      <c r="Q513" s="91" t="str">
        <f t="shared" si="20"/>
        <v>-</v>
      </c>
      <c r="R513" s="92" t="str">
        <f t="shared" si="21"/>
        <v>-</v>
      </c>
      <c r="S513" s="93" t="str">
        <f t="shared" si="22"/>
        <v>-</v>
      </c>
      <c r="T513" s="10"/>
      <c r="U513" s="10"/>
      <c r="V513" s="10"/>
      <c r="W513" s="10"/>
      <c r="X513" s="10"/>
      <c r="Y513" s="10"/>
      <c r="Z513" s="10"/>
    </row>
    <row r="514" spans="1:26" ht="12.75" customHeight="1" x14ac:dyDescent="0.2">
      <c r="A514" s="82">
        <f t="shared" si="12"/>
        <v>0</v>
      </c>
      <c r="B514" s="83"/>
      <c r="C514" s="84"/>
      <c r="D514" s="29" t="e">
        <f t="shared" si="13"/>
        <v>#NAME?</v>
      </c>
      <c r="E514" s="62"/>
      <c r="F514" s="30" t="e">
        <f t="shared" si="14"/>
        <v>#NAME?</v>
      </c>
      <c r="G514" s="34" t="e">
        <f t="shared" si="15"/>
        <v>#NAME?</v>
      </c>
      <c r="H514" s="30" t="e">
        <f t="shared" si="16"/>
        <v>#NAME?</v>
      </c>
      <c r="I514" s="85"/>
      <c r="J514" s="86"/>
      <c r="K514" s="31"/>
      <c r="L514" s="63"/>
      <c r="M514" s="33"/>
      <c r="N514" s="33" t="e">
        <f t="shared" si="17"/>
        <v>#NAME?</v>
      </c>
      <c r="O514" s="64" t="e">
        <f t="shared" si="18"/>
        <v>#NAME?</v>
      </c>
      <c r="P514" s="94" t="e">
        <f t="shared" si="19"/>
        <v>#NAME?</v>
      </c>
      <c r="Q514" s="91" t="str">
        <f t="shared" si="20"/>
        <v>-</v>
      </c>
      <c r="R514" s="92" t="str">
        <f t="shared" si="21"/>
        <v>-</v>
      </c>
      <c r="S514" s="93" t="str">
        <f t="shared" si="22"/>
        <v>-</v>
      </c>
      <c r="T514" s="10"/>
      <c r="U514" s="10"/>
      <c r="V514" s="10"/>
      <c r="W514" s="10"/>
      <c r="X514" s="10"/>
      <c r="Y514" s="10"/>
      <c r="Z514" s="10"/>
    </row>
    <row r="515" spans="1:26" ht="12.75" customHeight="1" x14ac:dyDescent="0.2">
      <c r="A515" s="82">
        <f t="shared" si="12"/>
        <v>0</v>
      </c>
      <c r="B515" s="83"/>
      <c r="C515" s="84"/>
      <c r="D515" s="29" t="e">
        <f t="shared" si="13"/>
        <v>#NAME?</v>
      </c>
      <c r="E515" s="62"/>
      <c r="F515" s="30" t="e">
        <f t="shared" si="14"/>
        <v>#NAME?</v>
      </c>
      <c r="G515" s="34" t="e">
        <f t="shared" si="15"/>
        <v>#NAME?</v>
      </c>
      <c r="H515" s="30" t="e">
        <f t="shared" si="16"/>
        <v>#NAME?</v>
      </c>
      <c r="I515" s="85"/>
      <c r="J515" s="86"/>
      <c r="K515" s="31"/>
      <c r="L515" s="63"/>
      <c r="M515" s="33"/>
      <c r="N515" s="33" t="e">
        <f t="shared" si="17"/>
        <v>#NAME?</v>
      </c>
      <c r="O515" s="64" t="e">
        <f t="shared" si="18"/>
        <v>#NAME?</v>
      </c>
      <c r="P515" s="94" t="e">
        <f t="shared" si="19"/>
        <v>#NAME?</v>
      </c>
      <c r="Q515" s="91" t="str">
        <f t="shared" si="20"/>
        <v>-</v>
      </c>
      <c r="R515" s="92" t="str">
        <f t="shared" si="21"/>
        <v>-</v>
      </c>
      <c r="S515" s="93" t="str">
        <f t="shared" si="22"/>
        <v>-</v>
      </c>
      <c r="T515" s="10"/>
      <c r="U515" s="10"/>
      <c r="V515" s="10"/>
      <c r="W515" s="10"/>
      <c r="X515" s="10"/>
      <c r="Y515" s="10"/>
      <c r="Z515" s="10"/>
    </row>
    <row r="516" spans="1:26" ht="12.75" customHeight="1" x14ac:dyDescent="0.2">
      <c r="A516" s="82">
        <f t="shared" si="12"/>
        <v>0</v>
      </c>
      <c r="B516" s="83"/>
      <c r="C516" s="84"/>
      <c r="D516" s="29" t="e">
        <f t="shared" si="13"/>
        <v>#NAME?</v>
      </c>
      <c r="E516" s="62"/>
      <c r="F516" s="30" t="e">
        <f t="shared" si="14"/>
        <v>#NAME?</v>
      </c>
      <c r="G516" s="34" t="e">
        <f t="shared" si="15"/>
        <v>#NAME?</v>
      </c>
      <c r="H516" s="30" t="e">
        <f t="shared" si="16"/>
        <v>#NAME?</v>
      </c>
      <c r="I516" s="85"/>
      <c r="J516" s="86"/>
      <c r="K516" s="31"/>
      <c r="L516" s="63"/>
      <c r="M516" s="33"/>
      <c r="N516" s="33" t="e">
        <f t="shared" si="17"/>
        <v>#NAME?</v>
      </c>
      <c r="O516" s="64" t="e">
        <f t="shared" si="18"/>
        <v>#NAME?</v>
      </c>
      <c r="P516" s="94" t="e">
        <f t="shared" si="19"/>
        <v>#NAME?</v>
      </c>
      <c r="Q516" s="91" t="str">
        <f t="shared" si="20"/>
        <v>-</v>
      </c>
      <c r="R516" s="92" t="str">
        <f t="shared" si="21"/>
        <v>-</v>
      </c>
      <c r="S516" s="93" t="str">
        <f t="shared" si="22"/>
        <v>-</v>
      </c>
      <c r="T516" s="10"/>
      <c r="U516" s="10"/>
      <c r="V516" s="10"/>
      <c r="W516" s="10"/>
      <c r="X516" s="10"/>
      <c r="Y516" s="10"/>
      <c r="Z516" s="10"/>
    </row>
    <row r="517" spans="1:26" ht="12.75" customHeight="1" x14ac:dyDescent="0.2">
      <c r="A517" s="82">
        <f t="shared" ref="A517:A771" si="23">IF(B517&lt;&gt;"",MAX($A$6:A516)+1,0)</f>
        <v>0</v>
      </c>
      <c r="B517" s="83"/>
      <c r="C517" s="84"/>
      <c r="D517" s="29" t="e">
        <f t="shared" ref="D517:D771" si="24">MDH1?</f>
        <v>#NAME?</v>
      </c>
      <c r="E517" s="62"/>
      <c r="F517" s="30" t="e">
        <f t="shared" ref="F517:F771" si="25">TKH1?</f>
        <v>#NAME?</v>
      </c>
      <c r="G517" s="34" t="e">
        <f t="shared" ref="G517:G771" si="26">L1?</f>
        <v>#NAME?</v>
      </c>
      <c r="H517" s="30" t="e">
        <f t="shared" ref="H517:H771" si="27">MSM1?</f>
        <v>#NAME?</v>
      </c>
      <c r="I517" s="85"/>
      <c r="J517" s="86"/>
      <c r="K517" s="31"/>
      <c r="L517" s="63"/>
      <c r="M517" s="33"/>
      <c r="N517" s="33" t="e">
        <f t="shared" ref="N517:N771" si="28">TRASAU?</f>
        <v>#NAME?</v>
      </c>
      <c r="O517" s="64" t="e">
        <f t="shared" ref="O517:O771" si="29">NCL?</f>
        <v>#NAME?</v>
      </c>
      <c r="P517" s="94" t="e">
        <f t="shared" ref="P517:P771" si="30">TGQH?</f>
        <v>#NAME?</v>
      </c>
      <c r="Q517" s="91" t="str">
        <f t="shared" ref="Q517:Q771" si="31">IF(C517&lt;&gt;"",YEAR(C517),"-")</f>
        <v>-</v>
      </c>
      <c r="R517" s="92" t="str">
        <f t="shared" ref="R517:R771" si="32">IF(C517&lt;&gt;"",MONTH(C517),"-")</f>
        <v>-</v>
      </c>
      <c r="S517" s="93" t="str">
        <f t="shared" ref="S517:S771" si="33">IF(C517&lt;&gt;"",DAY(C517),"-")</f>
        <v>-</v>
      </c>
      <c r="T517" s="10"/>
      <c r="U517" s="10"/>
      <c r="V517" s="10"/>
      <c r="W517" s="10"/>
      <c r="X517" s="10"/>
      <c r="Y517" s="10"/>
      <c r="Z517" s="10"/>
    </row>
    <row r="518" spans="1:26" ht="12.75" customHeight="1" x14ac:dyDescent="0.2">
      <c r="A518" s="82">
        <f t="shared" si="23"/>
        <v>0</v>
      </c>
      <c r="B518" s="83"/>
      <c r="C518" s="84"/>
      <c r="D518" s="29" t="e">
        <f t="shared" si="24"/>
        <v>#NAME?</v>
      </c>
      <c r="E518" s="62"/>
      <c r="F518" s="30" t="e">
        <f t="shared" si="25"/>
        <v>#NAME?</v>
      </c>
      <c r="G518" s="34" t="e">
        <f t="shared" si="26"/>
        <v>#NAME?</v>
      </c>
      <c r="H518" s="30" t="e">
        <f t="shared" si="27"/>
        <v>#NAME?</v>
      </c>
      <c r="I518" s="85"/>
      <c r="J518" s="86"/>
      <c r="K518" s="31"/>
      <c r="L518" s="63"/>
      <c r="M518" s="33"/>
      <c r="N518" s="33" t="e">
        <f t="shared" si="28"/>
        <v>#NAME?</v>
      </c>
      <c r="O518" s="64" t="e">
        <f t="shared" si="29"/>
        <v>#NAME?</v>
      </c>
      <c r="P518" s="94" t="e">
        <f t="shared" si="30"/>
        <v>#NAME?</v>
      </c>
      <c r="Q518" s="91" t="str">
        <f t="shared" si="31"/>
        <v>-</v>
      </c>
      <c r="R518" s="92" t="str">
        <f t="shared" si="32"/>
        <v>-</v>
      </c>
      <c r="S518" s="93" t="str">
        <f t="shared" si="33"/>
        <v>-</v>
      </c>
      <c r="T518" s="10"/>
      <c r="U518" s="10"/>
      <c r="V518" s="10"/>
      <c r="W518" s="10"/>
      <c r="X518" s="10"/>
      <c r="Y518" s="10"/>
      <c r="Z518" s="10"/>
    </row>
    <row r="519" spans="1:26" ht="12.75" customHeight="1" x14ac:dyDescent="0.2">
      <c r="A519" s="82">
        <f t="shared" si="23"/>
        <v>0</v>
      </c>
      <c r="B519" s="83"/>
      <c r="C519" s="84"/>
      <c r="D519" s="29" t="e">
        <f t="shared" si="24"/>
        <v>#NAME?</v>
      </c>
      <c r="E519" s="62"/>
      <c r="F519" s="30" t="e">
        <f t="shared" si="25"/>
        <v>#NAME?</v>
      </c>
      <c r="G519" s="34" t="e">
        <f t="shared" si="26"/>
        <v>#NAME?</v>
      </c>
      <c r="H519" s="30" t="e">
        <f t="shared" si="27"/>
        <v>#NAME?</v>
      </c>
      <c r="I519" s="85"/>
      <c r="J519" s="86"/>
      <c r="K519" s="31"/>
      <c r="L519" s="63"/>
      <c r="M519" s="33"/>
      <c r="N519" s="33" t="e">
        <f t="shared" si="28"/>
        <v>#NAME?</v>
      </c>
      <c r="O519" s="64" t="e">
        <f t="shared" si="29"/>
        <v>#NAME?</v>
      </c>
      <c r="P519" s="94" t="e">
        <f t="shared" si="30"/>
        <v>#NAME?</v>
      </c>
      <c r="Q519" s="91" t="str">
        <f t="shared" si="31"/>
        <v>-</v>
      </c>
      <c r="R519" s="92" t="str">
        <f t="shared" si="32"/>
        <v>-</v>
      </c>
      <c r="S519" s="93" t="str">
        <f t="shared" si="33"/>
        <v>-</v>
      </c>
      <c r="T519" s="10"/>
      <c r="U519" s="10"/>
      <c r="V519" s="10"/>
      <c r="W519" s="10"/>
      <c r="X519" s="10"/>
      <c r="Y519" s="10"/>
      <c r="Z519" s="10"/>
    </row>
    <row r="520" spans="1:26" ht="12.75" customHeight="1" x14ac:dyDescent="0.2">
      <c r="A520" s="82">
        <f t="shared" si="23"/>
        <v>0</v>
      </c>
      <c r="B520" s="83"/>
      <c r="C520" s="84"/>
      <c r="D520" s="29" t="e">
        <f t="shared" si="24"/>
        <v>#NAME?</v>
      </c>
      <c r="E520" s="62"/>
      <c r="F520" s="30" t="e">
        <f t="shared" si="25"/>
        <v>#NAME?</v>
      </c>
      <c r="G520" s="34" t="e">
        <f t="shared" si="26"/>
        <v>#NAME?</v>
      </c>
      <c r="H520" s="30" t="e">
        <f t="shared" si="27"/>
        <v>#NAME?</v>
      </c>
      <c r="I520" s="85"/>
      <c r="J520" s="86"/>
      <c r="K520" s="31"/>
      <c r="L520" s="63"/>
      <c r="M520" s="33"/>
      <c r="N520" s="33" t="e">
        <f t="shared" si="28"/>
        <v>#NAME?</v>
      </c>
      <c r="O520" s="64" t="e">
        <f t="shared" si="29"/>
        <v>#NAME?</v>
      </c>
      <c r="P520" s="94" t="e">
        <f t="shared" si="30"/>
        <v>#NAME?</v>
      </c>
      <c r="Q520" s="91" t="str">
        <f t="shared" si="31"/>
        <v>-</v>
      </c>
      <c r="R520" s="92" t="str">
        <f t="shared" si="32"/>
        <v>-</v>
      </c>
      <c r="S520" s="93" t="str">
        <f t="shared" si="33"/>
        <v>-</v>
      </c>
      <c r="T520" s="10"/>
      <c r="U520" s="10"/>
      <c r="V520" s="10"/>
      <c r="W520" s="10"/>
      <c r="X520" s="10"/>
      <c r="Y520" s="10"/>
      <c r="Z520" s="10"/>
    </row>
    <row r="521" spans="1:26" ht="12.75" customHeight="1" x14ac:dyDescent="0.2">
      <c r="A521" s="82">
        <f t="shared" si="23"/>
        <v>0</v>
      </c>
      <c r="B521" s="83"/>
      <c r="C521" s="84"/>
      <c r="D521" s="29" t="e">
        <f t="shared" si="24"/>
        <v>#NAME?</v>
      </c>
      <c r="E521" s="62"/>
      <c r="F521" s="30" t="e">
        <f t="shared" si="25"/>
        <v>#NAME?</v>
      </c>
      <c r="G521" s="34" t="e">
        <f t="shared" si="26"/>
        <v>#NAME?</v>
      </c>
      <c r="H521" s="30" t="e">
        <f t="shared" si="27"/>
        <v>#NAME?</v>
      </c>
      <c r="I521" s="85"/>
      <c r="J521" s="86"/>
      <c r="K521" s="31"/>
      <c r="L521" s="63"/>
      <c r="M521" s="33"/>
      <c r="N521" s="33" t="e">
        <f t="shared" si="28"/>
        <v>#NAME?</v>
      </c>
      <c r="O521" s="64" t="e">
        <f t="shared" si="29"/>
        <v>#NAME?</v>
      </c>
      <c r="P521" s="94" t="e">
        <f t="shared" si="30"/>
        <v>#NAME?</v>
      </c>
      <c r="Q521" s="91" t="str">
        <f t="shared" si="31"/>
        <v>-</v>
      </c>
      <c r="R521" s="92" t="str">
        <f t="shared" si="32"/>
        <v>-</v>
      </c>
      <c r="S521" s="93" t="str">
        <f t="shared" si="33"/>
        <v>-</v>
      </c>
      <c r="T521" s="10"/>
      <c r="U521" s="10"/>
      <c r="V521" s="10"/>
      <c r="W521" s="10"/>
      <c r="X521" s="10"/>
      <c r="Y521" s="10"/>
      <c r="Z521" s="10"/>
    </row>
    <row r="522" spans="1:26" ht="12.75" customHeight="1" x14ac:dyDescent="0.2">
      <c r="A522" s="82">
        <f t="shared" si="23"/>
        <v>0</v>
      </c>
      <c r="B522" s="83"/>
      <c r="C522" s="84"/>
      <c r="D522" s="29" t="e">
        <f t="shared" si="24"/>
        <v>#NAME?</v>
      </c>
      <c r="E522" s="62"/>
      <c r="F522" s="30" t="e">
        <f t="shared" si="25"/>
        <v>#NAME?</v>
      </c>
      <c r="G522" s="34" t="e">
        <f t="shared" si="26"/>
        <v>#NAME?</v>
      </c>
      <c r="H522" s="30" t="e">
        <f t="shared" si="27"/>
        <v>#NAME?</v>
      </c>
      <c r="I522" s="85"/>
      <c r="J522" s="86"/>
      <c r="K522" s="31"/>
      <c r="L522" s="63"/>
      <c r="M522" s="33"/>
      <c r="N522" s="33" t="e">
        <f t="shared" si="28"/>
        <v>#NAME?</v>
      </c>
      <c r="O522" s="64" t="e">
        <f t="shared" si="29"/>
        <v>#NAME?</v>
      </c>
      <c r="P522" s="94" t="e">
        <f t="shared" si="30"/>
        <v>#NAME?</v>
      </c>
      <c r="Q522" s="91" t="str">
        <f t="shared" si="31"/>
        <v>-</v>
      </c>
      <c r="R522" s="92" t="str">
        <f t="shared" si="32"/>
        <v>-</v>
      </c>
      <c r="S522" s="93" t="str">
        <f t="shared" si="33"/>
        <v>-</v>
      </c>
      <c r="T522" s="10"/>
      <c r="U522" s="10"/>
      <c r="V522" s="10"/>
      <c r="W522" s="10"/>
      <c r="X522" s="10"/>
      <c r="Y522" s="10"/>
      <c r="Z522" s="10"/>
    </row>
    <row r="523" spans="1:26" ht="12.75" customHeight="1" x14ac:dyDescent="0.2">
      <c r="A523" s="82">
        <f t="shared" si="23"/>
        <v>0</v>
      </c>
      <c r="B523" s="83"/>
      <c r="C523" s="84"/>
      <c r="D523" s="29" t="e">
        <f t="shared" si="24"/>
        <v>#NAME?</v>
      </c>
      <c r="E523" s="62"/>
      <c r="F523" s="30" t="e">
        <f t="shared" si="25"/>
        <v>#NAME?</v>
      </c>
      <c r="G523" s="34" t="e">
        <f t="shared" si="26"/>
        <v>#NAME?</v>
      </c>
      <c r="H523" s="30" t="e">
        <f t="shared" si="27"/>
        <v>#NAME?</v>
      </c>
      <c r="I523" s="85"/>
      <c r="J523" s="86"/>
      <c r="K523" s="31"/>
      <c r="L523" s="63"/>
      <c r="M523" s="33"/>
      <c r="N523" s="33" t="e">
        <f t="shared" si="28"/>
        <v>#NAME?</v>
      </c>
      <c r="O523" s="64" t="e">
        <f t="shared" si="29"/>
        <v>#NAME?</v>
      </c>
      <c r="P523" s="94" t="e">
        <f t="shared" si="30"/>
        <v>#NAME?</v>
      </c>
      <c r="Q523" s="91" t="str">
        <f t="shared" si="31"/>
        <v>-</v>
      </c>
      <c r="R523" s="92" t="str">
        <f t="shared" si="32"/>
        <v>-</v>
      </c>
      <c r="S523" s="93" t="str">
        <f t="shared" si="33"/>
        <v>-</v>
      </c>
      <c r="T523" s="10"/>
      <c r="U523" s="10"/>
      <c r="V523" s="10"/>
      <c r="W523" s="10"/>
      <c r="X523" s="10"/>
      <c r="Y523" s="10"/>
      <c r="Z523" s="10"/>
    </row>
    <row r="524" spans="1:26" ht="12.75" customHeight="1" x14ac:dyDescent="0.2">
      <c r="A524" s="82">
        <f t="shared" si="23"/>
        <v>0</v>
      </c>
      <c r="B524" s="83"/>
      <c r="C524" s="84"/>
      <c r="D524" s="29" t="e">
        <f t="shared" si="24"/>
        <v>#NAME?</v>
      </c>
      <c r="E524" s="62"/>
      <c r="F524" s="30" t="e">
        <f t="shared" si="25"/>
        <v>#NAME?</v>
      </c>
      <c r="G524" s="34" t="e">
        <f t="shared" si="26"/>
        <v>#NAME?</v>
      </c>
      <c r="H524" s="30" t="e">
        <f t="shared" si="27"/>
        <v>#NAME?</v>
      </c>
      <c r="I524" s="85"/>
      <c r="J524" s="86"/>
      <c r="K524" s="31"/>
      <c r="L524" s="63"/>
      <c r="M524" s="33"/>
      <c r="N524" s="33" t="e">
        <f t="shared" si="28"/>
        <v>#NAME?</v>
      </c>
      <c r="O524" s="64" t="e">
        <f t="shared" si="29"/>
        <v>#NAME?</v>
      </c>
      <c r="P524" s="94" t="e">
        <f t="shared" si="30"/>
        <v>#NAME?</v>
      </c>
      <c r="Q524" s="91" t="str">
        <f t="shared" si="31"/>
        <v>-</v>
      </c>
      <c r="R524" s="92" t="str">
        <f t="shared" si="32"/>
        <v>-</v>
      </c>
      <c r="S524" s="93" t="str">
        <f t="shared" si="33"/>
        <v>-</v>
      </c>
      <c r="T524" s="10"/>
      <c r="U524" s="10"/>
      <c r="V524" s="10"/>
      <c r="W524" s="10"/>
      <c r="X524" s="10"/>
      <c r="Y524" s="10"/>
      <c r="Z524" s="10"/>
    </row>
    <row r="525" spans="1:26" ht="12.75" customHeight="1" x14ac:dyDescent="0.2">
      <c r="A525" s="82">
        <f t="shared" si="23"/>
        <v>0</v>
      </c>
      <c r="B525" s="83"/>
      <c r="C525" s="84"/>
      <c r="D525" s="29" t="e">
        <f t="shared" si="24"/>
        <v>#NAME?</v>
      </c>
      <c r="E525" s="62"/>
      <c r="F525" s="30" t="e">
        <f t="shared" si="25"/>
        <v>#NAME?</v>
      </c>
      <c r="G525" s="34" t="e">
        <f t="shared" si="26"/>
        <v>#NAME?</v>
      </c>
      <c r="H525" s="30" t="e">
        <f t="shared" si="27"/>
        <v>#NAME?</v>
      </c>
      <c r="I525" s="85"/>
      <c r="J525" s="86"/>
      <c r="K525" s="31"/>
      <c r="L525" s="63"/>
      <c r="M525" s="33"/>
      <c r="N525" s="33" t="e">
        <f t="shared" si="28"/>
        <v>#NAME?</v>
      </c>
      <c r="O525" s="64" t="e">
        <f t="shared" si="29"/>
        <v>#NAME?</v>
      </c>
      <c r="P525" s="94" t="e">
        <f t="shared" si="30"/>
        <v>#NAME?</v>
      </c>
      <c r="Q525" s="91" t="str">
        <f t="shared" si="31"/>
        <v>-</v>
      </c>
      <c r="R525" s="92" t="str">
        <f t="shared" si="32"/>
        <v>-</v>
      </c>
      <c r="S525" s="93" t="str">
        <f t="shared" si="33"/>
        <v>-</v>
      </c>
      <c r="T525" s="10"/>
      <c r="U525" s="10"/>
      <c r="V525" s="10"/>
      <c r="W525" s="10"/>
      <c r="X525" s="10"/>
      <c r="Y525" s="10"/>
      <c r="Z525" s="10"/>
    </row>
    <row r="526" spans="1:26" ht="12.75" customHeight="1" x14ac:dyDescent="0.2">
      <c r="A526" s="82">
        <f t="shared" si="23"/>
        <v>0</v>
      </c>
      <c r="B526" s="83"/>
      <c r="C526" s="84"/>
      <c r="D526" s="29" t="e">
        <f t="shared" si="24"/>
        <v>#NAME?</v>
      </c>
      <c r="E526" s="62"/>
      <c r="F526" s="30" t="e">
        <f t="shared" si="25"/>
        <v>#NAME?</v>
      </c>
      <c r="G526" s="34" t="e">
        <f t="shared" si="26"/>
        <v>#NAME?</v>
      </c>
      <c r="H526" s="30" t="e">
        <f t="shared" si="27"/>
        <v>#NAME?</v>
      </c>
      <c r="I526" s="85"/>
      <c r="J526" s="86"/>
      <c r="K526" s="31"/>
      <c r="L526" s="63"/>
      <c r="M526" s="33"/>
      <c r="N526" s="33" t="e">
        <f t="shared" si="28"/>
        <v>#NAME?</v>
      </c>
      <c r="O526" s="64" t="e">
        <f t="shared" si="29"/>
        <v>#NAME?</v>
      </c>
      <c r="P526" s="94" t="e">
        <f t="shared" si="30"/>
        <v>#NAME?</v>
      </c>
      <c r="Q526" s="91" t="str">
        <f t="shared" si="31"/>
        <v>-</v>
      </c>
      <c r="R526" s="92" t="str">
        <f t="shared" si="32"/>
        <v>-</v>
      </c>
      <c r="S526" s="93" t="str">
        <f t="shared" si="33"/>
        <v>-</v>
      </c>
      <c r="T526" s="10"/>
      <c r="U526" s="10"/>
      <c r="V526" s="10"/>
      <c r="W526" s="10"/>
      <c r="X526" s="10"/>
      <c r="Y526" s="10"/>
      <c r="Z526" s="10"/>
    </row>
    <row r="527" spans="1:26" ht="12.75" customHeight="1" x14ac:dyDescent="0.2">
      <c r="A527" s="82">
        <f t="shared" si="23"/>
        <v>0</v>
      </c>
      <c r="B527" s="83"/>
      <c r="C527" s="84"/>
      <c r="D527" s="29" t="e">
        <f t="shared" si="24"/>
        <v>#NAME?</v>
      </c>
      <c r="E527" s="62"/>
      <c r="F527" s="30" t="e">
        <f t="shared" si="25"/>
        <v>#NAME?</v>
      </c>
      <c r="G527" s="34" t="e">
        <f t="shared" si="26"/>
        <v>#NAME?</v>
      </c>
      <c r="H527" s="30" t="e">
        <f t="shared" si="27"/>
        <v>#NAME?</v>
      </c>
      <c r="I527" s="85"/>
      <c r="J527" s="86"/>
      <c r="K527" s="31"/>
      <c r="L527" s="63"/>
      <c r="M527" s="33"/>
      <c r="N527" s="33" t="e">
        <f t="shared" si="28"/>
        <v>#NAME?</v>
      </c>
      <c r="O527" s="64" t="e">
        <f t="shared" si="29"/>
        <v>#NAME?</v>
      </c>
      <c r="P527" s="94" t="e">
        <f t="shared" si="30"/>
        <v>#NAME?</v>
      </c>
      <c r="Q527" s="91" t="str">
        <f t="shared" si="31"/>
        <v>-</v>
      </c>
      <c r="R527" s="92" t="str">
        <f t="shared" si="32"/>
        <v>-</v>
      </c>
      <c r="S527" s="93" t="str">
        <f t="shared" si="33"/>
        <v>-</v>
      </c>
      <c r="T527" s="10"/>
      <c r="U527" s="10"/>
      <c r="V527" s="10"/>
      <c r="W527" s="10"/>
      <c r="X527" s="10"/>
      <c r="Y527" s="10"/>
      <c r="Z527" s="10"/>
    </row>
    <row r="528" spans="1:26" ht="12.75" customHeight="1" x14ac:dyDescent="0.2">
      <c r="A528" s="82">
        <f t="shared" si="23"/>
        <v>0</v>
      </c>
      <c r="B528" s="83"/>
      <c r="C528" s="84"/>
      <c r="D528" s="29" t="e">
        <f t="shared" si="24"/>
        <v>#NAME?</v>
      </c>
      <c r="E528" s="62"/>
      <c r="F528" s="30" t="e">
        <f t="shared" si="25"/>
        <v>#NAME?</v>
      </c>
      <c r="G528" s="34" t="e">
        <f t="shared" si="26"/>
        <v>#NAME?</v>
      </c>
      <c r="H528" s="30" t="e">
        <f t="shared" si="27"/>
        <v>#NAME?</v>
      </c>
      <c r="I528" s="85"/>
      <c r="J528" s="86"/>
      <c r="K528" s="31"/>
      <c r="L528" s="63"/>
      <c r="M528" s="33"/>
      <c r="N528" s="33" t="e">
        <f t="shared" si="28"/>
        <v>#NAME?</v>
      </c>
      <c r="O528" s="64" t="e">
        <f t="shared" si="29"/>
        <v>#NAME?</v>
      </c>
      <c r="P528" s="94" t="e">
        <f t="shared" si="30"/>
        <v>#NAME?</v>
      </c>
      <c r="Q528" s="91" t="str">
        <f t="shared" si="31"/>
        <v>-</v>
      </c>
      <c r="R528" s="92" t="str">
        <f t="shared" si="32"/>
        <v>-</v>
      </c>
      <c r="S528" s="93" t="str">
        <f t="shared" si="33"/>
        <v>-</v>
      </c>
      <c r="T528" s="10"/>
      <c r="U528" s="10"/>
      <c r="V528" s="10"/>
      <c r="W528" s="10"/>
      <c r="X528" s="10"/>
      <c r="Y528" s="10"/>
      <c r="Z528" s="10"/>
    </row>
    <row r="529" spans="1:26" ht="12.75" customHeight="1" x14ac:dyDescent="0.2">
      <c r="A529" s="82">
        <f t="shared" si="23"/>
        <v>0</v>
      </c>
      <c r="B529" s="83"/>
      <c r="C529" s="84"/>
      <c r="D529" s="29" t="e">
        <f t="shared" si="24"/>
        <v>#NAME?</v>
      </c>
      <c r="E529" s="62"/>
      <c r="F529" s="30" t="e">
        <f t="shared" si="25"/>
        <v>#NAME?</v>
      </c>
      <c r="G529" s="34" t="e">
        <f t="shared" si="26"/>
        <v>#NAME?</v>
      </c>
      <c r="H529" s="30" t="e">
        <f t="shared" si="27"/>
        <v>#NAME?</v>
      </c>
      <c r="I529" s="85"/>
      <c r="J529" s="86"/>
      <c r="K529" s="31"/>
      <c r="L529" s="63"/>
      <c r="M529" s="33"/>
      <c r="N529" s="33" t="e">
        <f t="shared" si="28"/>
        <v>#NAME?</v>
      </c>
      <c r="O529" s="64" t="e">
        <f t="shared" si="29"/>
        <v>#NAME?</v>
      </c>
      <c r="P529" s="94" t="e">
        <f t="shared" si="30"/>
        <v>#NAME?</v>
      </c>
      <c r="Q529" s="91" t="str">
        <f t="shared" si="31"/>
        <v>-</v>
      </c>
      <c r="R529" s="92" t="str">
        <f t="shared" si="32"/>
        <v>-</v>
      </c>
      <c r="S529" s="93" t="str">
        <f t="shared" si="33"/>
        <v>-</v>
      </c>
      <c r="T529" s="10"/>
      <c r="U529" s="10"/>
      <c r="V529" s="10"/>
      <c r="W529" s="10"/>
      <c r="X529" s="10"/>
      <c r="Y529" s="10"/>
      <c r="Z529" s="10"/>
    </row>
    <row r="530" spans="1:26" ht="12.75" customHeight="1" x14ac:dyDescent="0.2">
      <c r="A530" s="82">
        <f t="shared" si="23"/>
        <v>0</v>
      </c>
      <c r="B530" s="83"/>
      <c r="C530" s="84"/>
      <c r="D530" s="29" t="e">
        <f t="shared" si="24"/>
        <v>#NAME?</v>
      </c>
      <c r="E530" s="62"/>
      <c r="F530" s="30" t="e">
        <f t="shared" si="25"/>
        <v>#NAME?</v>
      </c>
      <c r="G530" s="34" t="e">
        <f t="shared" si="26"/>
        <v>#NAME?</v>
      </c>
      <c r="H530" s="30" t="e">
        <f t="shared" si="27"/>
        <v>#NAME?</v>
      </c>
      <c r="I530" s="85"/>
      <c r="J530" s="86"/>
      <c r="K530" s="31"/>
      <c r="L530" s="63"/>
      <c r="M530" s="33"/>
      <c r="N530" s="33" t="e">
        <f t="shared" si="28"/>
        <v>#NAME?</v>
      </c>
      <c r="O530" s="64" t="e">
        <f t="shared" si="29"/>
        <v>#NAME?</v>
      </c>
      <c r="P530" s="94" t="e">
        <f t="shared" si="30"/>
        <v>#NAME?</v>
      </c>
      <c r="Q530" s="91" t="str">
        <f t="shared" si="31"/>
        <v>-</v>
      </c>
      <c r="R530" s="92" t="str">
        <f t="shared" si="32"/>
        <v>-</v>
      </c>
      <c r="S530" s="93" t="str">
        <f t="shared" si="33"/>
        <v>-</v>
      </c>
      <c r="T530" s="10"/>
      <c r="U530" s="10"/>
      <c r="V530" s="10"/>
      <c r="W530" s="10"/>
      <c r="X530" s="10"/>
      <c r="Y530" s="10"/>
      <c r="Z530" s="10"/>
    </row>
    <row r="531" spans="1:26" ht="12.75" customHeight="1" x14ac:dyDescent="0.2">
      <c r="A531" s="82">
        <f t="shared" si="23"/>
        <v>0</v>
      </c>
      <c r="B531" s="83"/>
      <c r="C531" s="84"/>
      <c r="D531" s="29" t="e">
        <f t="shared" si="24"/>
        <v>#NAME?</v>
      </c>
      <c r="E531" s="62"/>
      <c r="F531" s="30" t="e">
        <f t="shared" si="25"/>
        <v>#NAME?</v>
      </c>
      <c r="G531" s="34" t="e">
        <f t="shared" si="26"/>
        <v>#NAME?</v>
      </c>
      <c r="H531" s="30" t="e">
        <f t="shared" si="27"/>
        <v>#NAME?</v>
      </c>
      <c r="I531" s="85"/>
      <c r="J531" s="86"/>
      <c r="K531" s="31"/>
      <c r="L531" s="63"/>
      <c r="M531" s="33"/>
      <c r="N531" s="33" t="e">
        <f t="shared" si="28"/>
        <v>#NAME?</v>
      </c>
      <c r="O531" s="64" t="e">
        <f t="shared" si="29"/>
        <v>#NAME?</v>
      </c>
      <c r="P531" s="94" t="e">
        <f t="shared" si="30"/>
        <v>#NAME?</v>
      </c>
      <c r="Q531" s="91" t="str">
        <f t="shared" si="31"/>
        <v>-</v>
      </c>
      <c r="R531" s="92" t="str">
        <f t="shared" si="32"/>
        <v>-</v>
      </c>
      <c r="S531" s="93" t="str">
        <f t="shared" si="33"/>
        <v>-</v>
      </c>
      <c r="T531" s="10"/>
      <c r="U531" s="10"/>
      <c r="V531" s="10"/>
      <c r="W531" s="10"/>
      <c r="X531" s="10"/>
      <c r="Y531" s="10"/>
      <c r="Z531" s="10"/>
    </row>
    <row r="532" spans="1:26" ht="12.75" customHeight="1" x14ac:dyDescent="0.2">
      <c r="A532" s="82">
        <f t="shared" si="23"/>
        <v>0</v>
      </c>
      <c r="B532" s="83"/>
      <c r="C532" s="84"/>
      <c r="D532" s="29" t="e">
        <f t="shared" si="24"/>
        <v>#NAME?</v>
      </c>
      <c r="E532" s="62"/>
      <c r="F532" s="30" t="e">
        <f t="shared" si="25"/>
        <v>#NAME?</v>
      </c>
      <c r="G532" s="34" t="e">
        <f t="shared" si="26"/>
        <v>#NAME?</v>
      </c>
      <c r="H532" s="30" t="e">
        <f t="shared" si="27"/>
        <v>#NAME?</v>
      </c>
      <c r="I532" s="85"/>
      <c r="J532" s="86"/>
      <c r="K532" s="31"/>
      <c r="L532" s="63"/>
      <c r="M532" s="33"/>
      <c r="N532" s="33" t="e">
        <f t="shared" si="28"/>
        <v>#NAME?</v>
      </c>
      <c r="O532" s="64" t="e">
        <f t="shared" si="29"/>
        <v>#NAME?</v>
      </c>
      <c r="P532" s="94" t="e">
        <f t="shared" si="30"/>
        <v>#NAME?</v>
      </c>
      <c r="Q532" s="91" t="str">
        <f t="shared" si="31"/>
        <v>-</v>
      </c>
      <c r="R532" s="92" t="str">
        <f t="shared" si="32"/>
        <v>-</v>
      </c>
      <c r="S532" s="93" t="str">
        <f t="shared" si="33"/>
        <v>-</v>
      </c>
      <c r="T532" s="10"/>
      <c r="U532" s="10"/>
      <c r="V532" s="10"/>
      <c r="W532" s="10"/>
      <c r="X532" s="10"/>
      <c r="Y532" s="10"/>
      <c r="Z532" s="10"/>
    </row>
    <row r="533" spans="1:26" ht="12.75" customHeight="1" x14ac:dyDescent="0.2">
      <c r="A533" s="82">
        <f t="shared" si="23"/>
        <v>0</v>
      </c>
      <c r="B533" s="83"/>
      <c r="C533" s="84"/>
      <c r="D533" s="29" t="e">
        <f t="shared" si="24"/>
        <v>#NAME?</v>
      </c>
      <c r="E533" s="62"/>
      <c r="F533" s="30" t="e">
        <f t="shared" si="25"/>
        <v>#NAME?</v>
      </c>
      <c r="G533" s="34" t="e">
        <f t="shared" si="26"/>
        <v>#NAME?</v>
      </c>
      <c r="H533" s="30" t="e">
        <f t="shared" si="27"/>
        <v>#NAME?</v>
      </c>
      <c r="I533" s="85"/>
      <c r="J533" s="86"/>
      <c r="K533" s="31"/>
      <c r="L533" s="63"/>
      <c r="M533" s="33"/>
      <c r="N533" s="33" t="e">
        <f t="shared" si="28"/>
        <v>#NAME?</v>
      </c>
      <c r="O533" s="64" t="e">
        <f t="shared" si="29"/>
        <v>#NAME?</v>
      </c>
      <c r="P533" s="94" t="e">
        <f t="shared" si="30"/>
        <v>#NAME?</v>
      </c>
      <c r="Q533" s="91" t="str">
        <f t="shared" si="31"/>
        <v>-</v>
      </c>
      <c r="R533" s="92" t="str">
        <f t="shared" si="32"/>
        <v>-</v>
      </c>
      <c r="S533" s="93" t="str">
        <f t="shared" si="33"/>
        <v>-</v>
      </c>
      <c r="T533" s="10"/>
      <c r="U533" s="10"/>
      <c r="V533" s="10"/>
      <c r="W533" s="10"/>
      <c r="X533" s="10"/>
      <c r="Y533" s="10"/>
      <c r="Z533" s="10"/>
    </row>
    <row r="534" spans="1:26" ht="12.75" customHeight="1" x14ac:dyDescent="0.2">
      <c r="A534" s="82">
        <f t="shared" si="23"/>
        <v>0</v>
      </c>
      <c r="B534" s="83"/>
      <c r="C534" s="84"/>
      <c r="D534" s="29" t="e">
        <f t="shared" si="24"/>
        <v>#NAME?</v>
      </c>
      <c r="E534" s="62"/>
      <c r="F534" s="30" t="e">
        <f t="shared" si="25"/>
        <v>#NAME?</v>
      </c>
      <c r="G534" s="34" t="e">
        <f t="shared" si="26"/>
        <v>#NAME?</v>
      </c>
      <c r="H534" s="30" t="e">
        <f t="shared" si="27"/>
        <v>#NAME?</v>
      </c>
      <c r="I534" s="85"/>
      <c r="J534" s="86"/>
      <c r="K534" s="31"/>
      <c r="L534" s="63"/>
      <c r="M534" s="33"/>
      <c r="N534" s="33" t="e">
        <f t="shared" si="28"/>
        <v>#NAME?</v>
      </c>
      <c r="O534" s="64" t="e">
        <f t="shared" si="29"/>
        <v>#NAME?</v>
      </c>
      <c r="P534" s="94" t="e">
        <f t="shared" si="30"/>
        <v>#NAME?</v>
      </c>
      <c r="Q534" s="91" t="str">
        <f t="shared" si="31"/>
        <v>-</v>
      </c>
      <c r="R534" s="92" t="str">
        <f t="shared" si="32"/>
        <v>-</v>
      </c>
      <c r="S534" s="93" t="str">
        <f t="shared" si="33"/>
        <v>-</v>
      </c>
      <c r="T534" s="10"/>
      <c r="U534" s="10"/>
      <c r="V534" s="10"/>
      <c r="W534" s="10"/>
      <c r="X534" s="10"/>
      <c r="Y534" s="10"/>
      <c r="Z534" s="10"/>
    </row>
    <row r="535" spans="1:26" ht="12.75" customHeight="1" x14ac:dyDescent="0.2">
      <c r="A535" s="82">
        <f t="shared" si="23"/>
        <v>0</v>
      </c>
      <c r="B535" s="83"/>
      <c r="C535" s="84"/>
      <c r="D535" s="29" t="e">
        <f t="shared" si="24"/>
        <v>#NAME?</v>
      </c>
      <c r="E535" s="62"/>
      <c r="F535" s="30" t="e">
        <f t="shared" si="25"/>
        <v>#NAME?</v>
      </c>
      <c r="G535" s="34" t="e">
        <f t="shared" si="26"/>
        <v>#NAME?</v>
      </c>
      <c r="H535" s="30" t="e">
        <f t="shared" si="27"/>
        <v>#NAME?</v>
      </c>
      <c r="I535" s="85"/>
      <c r="J535" s="86"/>
      <c r="K535" s="31"/>
      <c r="L535" s="63"/>
      <c r="M535" s="33"/>
      <c r="N535" s="33" t="e">
        <f t="shared" si="28"/>
        <v>#NAME?</v>
      </c>
      <c r="O535" s="64" t="e">
        <f t="shared" si="29"/>
        <v>#NAME?</v>
      </c>
      <c r="P535" s="94" t="e">
        <f t="shared" si="30"/>
        <v>#NAME?</v>
      </c>
      <c r="Q535" s="91" t="str">
        <f t="shared" si="31"/>
        <v>-</v>
      </c>
      <c r="R535" s="92" t="str">
        <f t="shared" si="32"/>
        <v>-</v>
      </c>
      <c r="S535" s="93" t="str">
        <f t="shared" si="33"/>
        <v>-</v>
      </c>
      <c r="T535" s="10"/>
      <c r="U535" s="10"/>
      <c r="V535" s="10"/>
      <c r="W535" s="10"/>
      <c r="X535" s="10"/>
      <c r="Y535" s="10"/>
      <c r="Z535" s="10"/>
    </row>
    <row r="536" spans="1:26" ht="12.75" customHeight="1" x14ac:dyDescent="0.2">
      <c r="A536" s="82">
        <f t="shared" si="23"/>
        <v>0</v>
      </c>
      <c r="B536" s="83"/>
      <c r="C536" s="84"/>
      <c r="D536" s="29" t="e">
        <f t="shared" si="24"/>
        <v>#NAME?</v>
      </c>
      <c r="E536" s="62"/>
      <c r="F536" s="30" t="e">
        <f t="shared" si="25"/>
        <v>#NAME?</v>
      </c>
      <c r="G536" s="34" t="e">
        <f t="shared" si="26"/>
        <v>#NAME?</v>
      </c>
      <c r="H536" s="30" t="e">
        <f t="shared" si="27"/>
        <v>#NAME?</v>
      </c>
      <c r="I536" s="85"/>
      <c r="J536" s="86"/>
      <c r="K536" s="31"/>
      <c r="L536" s="63"/>
      <c r="M536" s="33"/>
      <c r="N536" s="33" t="e">
        <f t="shared" si="28"/>
        <v>#NAME?</v>
      </c>
      <c r="O536" s="64" t="e">
        <f t="shared" si="29"/>
        <v>#NAME?</v>
      </c>
      <c r="P536" s="94" t="e">
        <f t="shared" si="30"/>
        <v>#NAME?</v>
      </c>
      <c r="Q536" s="91" t="str">
        <f t="shared" si="31"/>
        <v>-</v>
      </c>
      <c r="R536" s="92" t="str">
        <f t="shared" si="32"/>
        <v>-</v>
      </c>
      <c r="S536" s="93" t="str">
        <f t="shared" si="33"/>
        <v>-</v>
      </c>
      <c r="T536" s="10"/>
      <c r="U536" s="10"/>
      <c r="V536" s="10"/>
      <c r="W536" s="10"/>
      <c r="X536" s="10"/>
      <c r="Y536" s="10"/>
      <c r="Z536" s="10"/>
    </row>
    <row r="537" spans="1:26" ht="12.75" customHeight="1" x14ac:dyDescent="0.2">
      <c r="A537" s="82">
        <f t="shared" si="23"/>
        <v>0</v>
      </c>
      <c r="B537" s="83"/>
      <c r="C537" s="84"/>
      <c r="D537" s="29" t="e">
        <f t="shared" si="24"/>
        <v>#NAME?</v>
      </c>
      <c r="E537" s="62"/>
      <c r="F537" s="30" t="e">
        <f t="shared" si="25"/>
        <v>#NAME?</v>
      </c>
      <c r="G537" s="34" t="e">
        <f t="shared" si="26"/>
        <v>#NAME?</v>
      </c>
      <c r="H537" s="30" t="e">
        <f t="shared" si="27"/>
        <v>#NAME?</v>
      </c>
      <c r="I537" s="85"/>
      <c r="J537" s="86"/>
      <c r="K537" s="31"/>
      <c r="L537" s="63"/>
      <c r="M537" s="33"/>
      <c r="N537" s="33" t="e">
        <f t="shared" si="28"/>
        <v>#NAME?</v>
      </c>
      <c r="O537" s="64" t="e">
        <f t="shared" si="29"/>
        <v>#NAME?</v>
      </c>
      <c r="P537" s="94" t="e">
        <f t="shared" si="30"/>
        <v>#NAME?</v>
      </c>
      <c r="Q537" s="91" t="str">
        <f t="shared" si="31"/>
        <v>-</v>
      </c>
      <c r="R537" s="92" t="str">
        <f t="shared" si="32"/>
        <v>-</v>
      </c>
      <c r="S537" s="93" t="str">
        <f t="shared" si="33"/>
        <v>-</v>
      </c>
      <c r="T537" s="10"/>
      <c r="U537" s="10"/>
      <c r="V537" s="10"/>
      <c r="W537" s="10"/>
      <c r="X537" s="10"/>
      <c r="Y537" s="10"/>
      <c r="Z537" s="10"/>
    </row>
    <row r="538" spans="1:26" ht="12.75" customHeight="1" x14ac:dyDescent="0.2">
      <c r="A538" s="82">
        <f t="shared" si="23"/>
        <v>0</v>
      </c>
      <c r="B538" s="83"/>
      <c r="C538" s="84"/>
      <c r="D538" s="29" t="e">
        <f t="shared" si="24"/>
        <v>#NAME?</v>
      </c>
      <c r="E538" s="62"/>
      <c r="F538" s="30" t="e">
        <f t="shared" si="25"/>
        <v>#NAME?</v>
      </c>
      <c r="G538" s="34" t="e">
        <f t="shared" si="26"/>
        <v>#NAME?</v>
      </c>
      <c r="H538" s="30" t="e">
        <f t="shared" si="27"/>
        <v>#NAME?</v>
      </c>
      <c r="I538" s="85"/>
      <c r="J538" s="86"/>
      <c r="K538" s="31"/>
      <c r="L538" s="63"/>
      <c r="M538" s="33"/>
      <c r="N538" s="33" t="e">
        <f t="shared" si="28"/>
        <v>#NAME?</v>
      </c>
      <c r="O538" s="64" t="e">
        <f t="shared" si="29"/>
        <v>#NAME?</v>
      </c>
      <c r="P538" s="94" t="e">
        <f t="shared" si="30"/>
        <v>#NAME?</v>
      </c>
      <c r="Q538" s="91" t="str">
        <f t="shared" si="31"/>
        <v>-</v>
      </c>
      <c r="R538" s="92" t="str">
        <f t="shared" si="32"/>
        <v>-</v>
      </c>
      <c r="S538" s="93" t="str">
        <f t="shared" si="33"/>
        <v>-</v>
      </c>
      <c r="T538" s="10"/>
      <c r="U538" s="10"/>
      <c r="V538" s="10"/>
      <c r="W538" s="10"/>
      <c r="X538" s="10"/>
      <c r="Y538" s="10"/>
      <c r="Z538" s="10"/>
    </row>
    <row r="539" spans="1:26" ht="12.75" customHeight="1" x14ac:dyDescent="0.2">
      <c r="A539" s="82">
        <f t="shared" si="23"/>
        <v>0</v>
      </c>
      <c r="B539" s="83"/>
      <c r="C539" s="84"/>
      <c r="D539" s="29" t="e">
        <f t="shared" si="24"/>
        <v>#NAME?</v>
      </c>
      <c r="E539" s="62"/>
      <c r="F539" s="30" t="e">
        <f t="shared" si="25"/>
        <v>#NAME?</v>
      </c>
      <c r="G539" s="34" t="e">
        <f t="shared" si="26"/>
        <v>#NAME?</v>
      </c>
      <c r="H539" s="30" t="e">
        <f t="shared" si="27"/>
        <v>#NAME?</v>
      </c>
      <c r="I539" s="85"/>
      <c r="J539" s="86"/>
      <c r="K539" s="31"/>
      <c r="L539" s="63"/>
      <c r="M539" s="33"/>
      <c r="N539" s="33" t="e">
        <f t="shared" si="28"/>
        <v>#NAME?</v>
      </c>
      <c r="O539" s="64" t="e">
        <f t="shared" si="29"/>
        <v>#NAME?</v>
      </c>
      <c r="P539" s="94" t="e">
        <f t="shared" si="30"/>
        <v>#NAME?</v>
      </c>
      <c r="Q539" s="91" t="str">
        <f t="shared" si="31"/>
        <v>-</v>
      </c>
      <c r="R539" s="92" t="str">
        <f t="shared" si="32"/>
        <v>-</v>
      </c>
      <c r="S539" s="93" t="str">
        <f t="shared" si="33"/>
        <v>-</v>
      </c>
      <c r="T539" s="10"/>
      <c r="U539" s="10"/>
      <c r="V539" s="10"/>
      <c r="W539" s="10"/>
      <c r="X539" s="10"/>
      <c r="Y539" s="10"/>
      <c r="Z539" s="10"/>
    </row>
    <row r="540" spans="1:26" ht="12.75" customHeight="1" x14ac:dyDescent="0.2">
      <c r="A540" s="82">
        <f t="shared" si="23"/>
        <v>0</v>
      </c>
      <c r="B540" s="83"/>
      <c r="C540" s="84"/>
      <c r="D540" s="29" t="e">
        <f t="shared" si="24"/>
        <v>#NAME?</v>
      </c>
      <c r="E540" s="62"/>
      <c r="F540" s="30" t="e">
        <f t="shared" si="25"/>
        <v>#NAME?</v>
      </c>
      <c r="G540" s="34" t="e">
        <f t="shared" si="26"/>
        <v>#NAME?</v>
      </c>
      <c r="H540" s="30" t="e">
        <f t="shared" si="27"/>
        <v>#NAME?</v>
      </c>
      <c r="I540" s="85"/>
      <c r="J540" s="86"/>
      <c r="K540" s="31"/>
      <c r="L540" s="63"/>
      <c r="M540" s="33"/>
      <c r="N540" s="33" t="e">
        <f t="shared" si="28"/>
        <v>#NAME?</v>
      </c>
      <c r="O540" s="64" t="e">
        <f t="shared" si="29"/>
        <v>#NAME?</v>
      </c>
      <c r="P540" s="94" t="e">
        <f t="shared" si="30"/>
        <v>#NAME?</v>
      </c>
      <c r="Q540" s="91" t="str">
        <f t="shared" si="31"/>
        <v>-</v>
      </c>
      <c r="R540" s="92" t="str">
        <f t="shared" si="32"/>
        <v>-</v>
      </c>
      <c r="S540" s="93" t="str">
        <f t="shared" si="33"/>
        <v>-</v>
      </c>
      <c r="T540" s="10"/>
      <c r="U540" s="10"/>
      <c r="V540" s="10"/>
      <c r="W540" s="10"/>
      <c r="X540" s="10"/>
      <c r="Y540" s="10"/>
      <c r="Z540" s="10"/>
    </row>
    <row r="541" spans="1:26" ht="12.75" customHeight="1" x14ac:dyDescent="0.2">
      <c r="A541" s="82">
        <f t="shared" si="23"/>
        <v>0</v>
      </c>
      <c r="B541" s="83"/>
      <c r="C541" s="84"/>
      <c r="D541" s="29" t="e">
        <f t="shared" si="24"/>
        <v>#NAME?</v>
      </c>
      <c r="E541" s="62"/>
      <c r="F541" s="30" t="e">
        <f t="shared" si="25"/>
        <v>#NAME?</v>
      </c>
      <c r="G541" s="34" t="e">
        <f t="shared" si="26"/>
        <v>#NAME?</v>
      </c>
      <c r="H541" s="30" t="e">
        <f t="shared" si="27"/>
        <v>#NAME?</v>
      </c>
      <c r="I541" s="85"/>
      <c r="J541" s="86"/>
      <c r="K541" s="31"/>
      <c r="L541" s="63"/>
      <c r="M541" s="33"/>
      <c r="N541" s="33" t="e">
        <f t="shared" si="28"/>
        <v>#NAME?</v>
      </c>
      <c r="O541" s="64" t="e">
        <f t="shared" si="29"/>
        <v>#NAME?</v>
      </c>
      <c r="P541" s="94" t="e">
        <f t="shared" si="30"/>
        <v>#NAME?</v>
      </c>
      <c r="Q541" s="91" t="str">
        <f t="shared" si="31"/>
        <v>-</v>
      </c>
      <c r="R541" s="92" t="str">
        <f t="shared" si="32"/>
        <v>-</v>
      </c>
      <c r="S541" s="93" t="str">
        <f t="shared" si="33"/>
        <v>-</v>
      </c>
      <c r="T541" s="10"/>
      <c r="U541" s="10"/>
      <c r="V541" s="10"/>
      <c r="W541" s="10"/>
      <c r="X541" s="10"/>
      <c r="Y541" s="10"/>
      <c r="Z541" s="10"/>
    </row>
    <row r="542" spans="1:26" ht="12.75" customHeight="1" x14ac:dyDescent="0.2">
      <c r="A542" s="82">
        <f t="shared" si="23"/>
        <v>0</v>
      </c>
      <c r="B542" s="83"/>
      <c r="C542" s="84"/>
      <c r="D542" s="29" t="e">
        <f t="shared" si="24"/>
        <v>#NAME?</v>
      </c>
      <c r="E542" s="62"/>
      <c r="F542" s="30" t="e">
        <f t="shared" si="25"/>
        <v>#NAME?</v>
      </c>
      <c r="G542" s="34" t="e">
        <f t="shared" si="26"/>
        <v>#NAME?</v>
      </c>
      <c r="H542" s="30" t="e">
        <f t="shared" si="27"/>
        <v>#NAME?</v>
      </c>
      <c r="I542" s="85"/>
      <c r="J542" s="86"/>
      <c r="K542" s="31"/>
      <c r="L542" s="63"/>
      <c r="M542" s="33"/>
      <c r="N542" s="33" t="e">
        <f t="shared" si="28"/>
        <v>#NAME?</v>
      </c>
      <c r="O542" s="64" t="e">
        <f t="shared" si="29"/>
        <v>#NAME?</v>
      </c>
      <c r="P542" s="94" t="e">
        <f t="shared" si="30"/>
        <v>#NAME?</v>
      </c>
      <c r="Q542" s="91" t="str">
        <f t="shared" si="31"/>
        <v>-</v>
      </c>
      <c r="R542" s="92" t="str">
        <f t="shared" si="32"/>
        <v>-</v>
      </c>
      <c r="S542" s="93" t="str">
        <f t="shared" si="33"/>
        <v>-</v>
      </c>
      <c r="T542" s="10"/>
      <c r="U542" s="10"/>
      <c r="V542" s="10"/>
      <c r="W542" s="10"/>
      <c r="X542" s="10"/>
      <c r="Y542" s="10"/>
      <c r="Z542" s="10"/>
    </row>
    <row r="543" spans="1:26" ht="12.75" customHeight="1" x14ac:dyDescent="0.2">
      <c r="A543" s="82">
        <f t="shared" si="23"/>
        <v>0</v>
      </c>
      <c r="B543" s="83"/>
      <c r="C543" s="84"/>
      <c r="D543" s="29" t="e">
        <f t="shared" si="24"/>
        <v>#NAME?</v>
      </c>
      <c r="E543" s="62"/>
      <c r="F543" s="30" t="e">
        <f t="shared" si="25"/>
        <v>#NAME?</v>
      </c>
      <c r="G543" s="34" t="e">
        <f t="shared" si="26"/>
        <v>#NAME?</v>
      </c>
      <c r="H543" s="30" t="e">
        <f t="shared" si="27"/>
        <v>#NAME?</v>
      </c>
      <c r="I543" s="85"/>
      <c r="J543" s="86"/>
      <c r="K543" s="31"/>
      <c r="L543" s="63"/>
      <c r="M543" s="33"/>
      <c r="N543" s="33" t="e">
        <f t="shared" si="28"/>
        <v>#NAME?</v>
      </c>
      <c r="O543" s="64" t="e">
        <f t="shared" si="29"/>
        <v>#NAME?</v>
      </c>
      <c r="P543" s="94" t="e">
        <f t="shared" si="30"/>
        <v>#NAME?</v>
      </c>
      <c r="Q543" s="91" t="str">
        <f t="shared" si="31"/>
        <v>-</v>
      </c>
      <c r="R543" s="92" t="str">
        <f t="shared" si="32"/>
        <v>-</v>
      </c>
      <c r="S543" s="93" t="str">
        <f t="shared" si="33"/>
        <v>-</v>
      </c>
      <c r="T543" s="10"/>
      <c r="U543" s="10"/>
      <c r="V543" s="10"/>
      <c r="W543" s="10"/>
      <c r="X543" s="10"/>
      <c r="Y543" s="10"/>
      <c r="Z543" s="10"/>
    </row>
    <row r="544" spans="1:26" ht="12.75" customHeight="1" x14ac:dyDescent="0.2">
      <c r="A544" s="82">
        <f t="shared" si="23"/>
        <v>0</v>
      </c>
      <c r="B544" s="83"/>
      <c r="C544" s="84"/>
      <c r="D544" s="29" t="e">
        <f t="shared" si="24"/>
        <v>#NAME?</v>
      </c>
      <c r="E544" s="62"/>
      <c r="F544" s="30" t="e">
        <f t="shared" si="25"/>
        <v>#NAME?</v>
      </c>
      <c r="G544" s="34" t="e">
        <f t="shared" si="26"/>
        <v>#NAME?</v>
      </c>
      <c r="H544" s="30" t="e">
        <f t="shared" si="27"/>
        <v>#NAME?</v>
      </c>
      <c r="I544" s="85"/>
      <c r="J544" s="86"/>
      <c r="K544" s="31"/>
      <c r="L544" s="63"/>
      <c r="M544" s="33"/>
      <c r="N544" s="33" t="e">
        <f t="shared" si="28"/>
        <v>#NAME?</v>
      </c>
      <c r="O544" s="64" t="e">
        <f t="shared" si="29"/>
        <v>#NAME?</v>
      </c>
      <c r="P544" s="94" t="e">
        <f t="shared" si="30"/>
        <v>#NAME?</v>
      </c>
      <c r="Q544" s="91" t="str">
        <f t="shared" si="31"/>
        <v>-</v>
      </c>
      <c r="R544" s="92" t="str">
        <f t="shared" si="32"/>
        <v>-</v>
      </c>
      <c r="S544" s="93" t="str">
        <f t="shared" si="33"/>
        <v>-</v>
      </c>
      <c r="T544" s="10"/>
      <c r="U544" s="10"/>
      <c r="V544" s="10"/>
      <c r="W544" s="10"/>
      <c r="X544" s="10"/>
      <c r="Y544" s="10"/>
      <c r="Z544" s="10"/>
    </row>
    <row r="545" spans="1:26" ht="12.75" customHeight="1" x14ac:dyDescent="0.2">
      <c r="A545" s="82">
        <f t="shared" si="23"/>
        <v>0</v>
      </c>
      <c r="B545" s="83"/>
      <c r="C545" s="84"/>
      <c r="D545" s="29" t="e">
        <f t="shared" si="24"/>
        <v>#NAME?</v>
      </c>
      <c r="E545" s="62"/>
      <c r="F545" s="30" t="e">
        <f t="shared" si="25"/>
        <v>#NAME?</v>
      </c>
      <c r="G545" s="34" t="e">
        <f t="shared" si="26"/>
        <v>#NAME?</v>
      </c>
      <c r="H545" s="30" t="e">
        <f t="shared" si="27"/>
        <v>#NAME?</v>
      </c>
      <c r="I545" s="85"/>
      <c r="J545" s="86"/>
      <c r="K545" s="31"/>
      <c r="L545" s="63"/>
      <c r="M545" s="33"/>
      <c r="N545" s="33" t="e">
        <f t="shared" si="28"/>
        <v>#NAME?</v>
      </c>
      <c r="O545" s="64" t="e">
        <f t="shared" si="29"/>
        <v>#NAME?</v>
      </c>
      <c r="P545" s="94" t="e">
        <f t="shared" si="30"/>
        <v>#NAME?</v>
      </c>
      <c r="Q545" s="91" t="str">
        <f t="shared" si="31"/>
        <v>-</v>
      </c>
      <c r="R545" s="92" t="str">
        <f t="shared" si="32"/>
        <v>-</v>
      </c>
      <c r="S545" s="93" t="str">
        <f t="shared" si="33"/>
        <v>-</v>
      </c>
      <c r="T545" s="10"/>
      <c r="U545" s="10"/>
      <c r="V545" s="10"/>
      <c r="W545" s="10"/>
      <c r="X545" s="10"/>
      <c r="Y545" s="10"/>
      <c r="Z545" s="10"/>
    </row>
    <row r="546" spans="1:26" ht="12.75" customHeight="1" x14ac:dyDescent="0.2">
      <c r="A546" s="82">
        <f t="shared" si="23"/>
        <v>0</v>
      </c>
      <c r="B546" s="83"/>
      <c r="C546" s="84"/>
      <c r="D546" s="29" t="e">
        <f t="shared" si="24"/>
        <v>#NAME?</v>
      </c>
      <c r="E546" s="62"/>
      <c r="F546" s="30" t="e">
        <f t="shared" si="25"/>
        <v>#NAME?</v>
      </c>
      <c r="G546" s="34" t="e">
        <f t="shared" si="26"/>
        <v>#NAME?</v>
      </c>
      <c r="H546" s="30" t="e">
        <f t="shared" si="27"/>
        <v>#NAME?</v>
      </c>
      <c r="I546" s="85"/>
      <c r="J546" s="86"/>
      <c r="K546" s="31"/>
      <c r="L546" s="63"/>
      <c r="M546" s="33"/>
      <c r="N546" s="33" t="e">
        <f t="shared" si="28"/>
        <v>#NAME?</v>
      </c>
      <c r="O546" s="64" t="e">
        <f t="shared" si="29"/>
        <v>#NAME?</v>
      </c>
      <c r="P546" s="94" t="e">
        <f t="shared" si="30"/>
        <v>#NAME?</v>
      </c>
      <c r="Q546" s="91" t="str">
        <f t="shared" si="31"/>
        <v>-</v>
      </c>
      <c r="R546" s="92" t="str">
        <f t="shared" si="32"/>
        <v>-</v>
      </c>
      <c r="S546" s="93" t="str">
        <f t="shared" si="33"/>
        <v>-</v>
      </c>
      <c r="T546" s="10"/>
      <c r="U546" s="10"/>
      <c r="V546" s="10"/>
      <c r="W546" s="10"/>
      <c r="X546" s="10"/>
      <c r="Y546" s="10"/>
      <c r="Z546" s="10"/>
    </row>
    <row r="547" spans="1:26" ht="12.75" customHeight="1" x14ac:dyDescent="0.2">
      <c r="A547" s="82">
        <f t="shared" si="23"/>
        <v>0</v>
      </c>
      <c r="B547" s="83"/>
      <c r="C547" s="84"/>
      <c r="D547" s="29" t="e">
        <f t="shared" si="24"/>
        <v>#NAME?</v>
      </c>
      <c r="E547" s="62"/>
      <c r="F547" s="30" t="e">
        <f t="shared" si="25"/>
        <v>#NAME?</v>
      </c>
      <c r="G547" s="34" t="e">
        <f t="shared" si="26"/>
        <v>#NAME?</v>
      </c>
      <c r="H547" s="30" t="e">
        <f t="shared" si="27"/>
        <v>#NAME?</v>
      </c>
      <c r="I547" s="85"/>
      <c r="J547" s="86"/>
      <c r="K547" s="31"/>
      <c r="L547" s="63"/>
      <c r="M547" s="33"/>
      <c r="N547" s="33" t="e">
        <f t="shared" si="28"/>
        <v>#NAME?</v>
      </c>
      <c r="O547" s="64" t="e">
        <f t="shared" si="29"/>
        <v>#NAME?</v>
      </c>
      <c r="P547" s="94" t="e">
        <f t="shared" si="30"/>
        <v>#NAME?</v>
      </c>
      <c r="Q547" s="91" t="str">
        <f t="shared" si="31"/>
        <v>-</v>
      </c>
      <c r="R547" s="92" t="str">
        <f t="shared" si="32"/>
        <v>-</v>
      </c>
      <c r="S547" s="93" t="str">
        <f t="shared" si="33"/>
        <v>-</v>
      </c>
      <c r="T547" s="10"/>
      <c r="U547" s="10"/>
      <c r="V547" s="10"/>
      <c r="W547" s="10"/>
      <c r="X547" s="10"/>
      <c r="Y547" s="10"/>
      <c r="Z547" s="10"/>
    </row>
    <row r="548" spans="1:26" ht="12.75" customHeight="1" x14ac:dyDescent="0.2">
      <c r="A548" s="82">
        <f t="shared" si="23"/>
        <v>0</v>
      </c>
      <c r="B548" s="83"/>
      <c r="C548" s="84"/>
      <c r="D548" s="29" t="e">
        <f t="shared" si="24"/>
        <v>#NAME?</v>
      </c>
      <c r="E548" s="62"/>
      <c r="F548" s="30" t="e">
        <f t="shared" si="25"/>
        <v>#NAME?</v>
      </c>
      <c r="G548" s="34" t="e">
        <f t="shared" si="26"/>
        <v>#NAME?</v>
      </c>
      <c r="H548" s="30" t="e">
        <f t="shared" si="27"/>
        <v>#NAME?</v>
      </c>
      <c r="I548" s="85"/>
      <c r="J548" s="86"/>
      <c r="K548" s="31"/>
      <c r="L548" s="63"/>
      <c r="M548" s="33"/>
      <c r="N548" s="33" t="e">
        <f t="shared" si="28"/>
        <v>#NAME?</v>
      </c>
      <c r="O548" s="64" t="e">
        <f t="shared" si="29"/>
        <v>#NAME?</v>
      </c>
      <c r="P548" s="94" t="e">
        <f t="shared" si="30"/>
        <v>#NAME?</v>
      </c>
      <c r="Q548" s="91" t="str">
        <f t="shared" si="31"/>
        <v>-</v>
      </c>
      <c r="R548" s="92" t="str">
        <f t="shared" si="32"/>
        <v>-</v>
      </c>
      <c r="S548" s="93" t="str">
        <f t="shared" si="33"/>
        <v>-</v>
      </c>
      <c r="T548" s="10"/>
      <c r="U548" s="10"/>
      <c r="V548" s="10"/>
      <c r="W548" s="10"/>
      <c r="X548" s="10"/>
      <c r="Y548" s="10"/>
      <c r="Z548" s="10"/>
    </row>
    <row r="549" spans="1:26" ht="12.75" customHeight="1" x14ac:dyDescent="0.2">
      <c r="A549" s="82">
        <f t="shared" si="23"/>
        <v>0</v>
      </c>
      <c r="B549" s="83"/>
      <c r="C549" s="84"/>
      <c r="D549" s="29" t="e">
        <f t="shared" si="24"/>
        <v>#NAME?</v>
      </c>
      <c r="E549" s="62"/>
      <c r="F549" s="30" t="e">
        <f t="shared" si="25"/>
        <v>#NAME?</v>
      </c>
      <c r="G549" s="34" t="e">
        <f t="shared" si="26"/>
        <v>#NAME?</v>
      </c>
      <c r="H549" s="30" t="e">
        <f t="shared" si="27"/>
        <v>#NAME?</v>
      </c>
      <c r="I549" s="85"/>
      <c r="J549" s="86"/>
      <c r="K549" s="31"/>
      <c r="L549" s="63"/>
      <c r="M549" s="33"/>
      <c r="N549" s="33" t="e">
        <f t="shared" si="28"/>
        <v>#NAME?</v>
      </c>
      <c r="O549" s="64" t="e">
        <f t="shared" si="29"/>
        <v>#NAME?</v>
      </c>
      <c r="P549" s="94" t="e">
        <f t="shared" si="30"/>
        <v>#NAME?</v>
      </c>
      <c r="Q549" s="91" t="str">
        <f t="shared" si="31"/>
        <v>-</v>
      </c>
      <c r="R549" s="92" t="str">
        <f t="shared" si="32"/>
        <v>-</v>
      </c>
      <c r="S549" s="93" t="str">
        <f t="shared" si="33"/>
        <v>-</v>
      </c>
      <c r="T549" s="10"/>
      <c r="U549" s="10"/>
      <c r="V549" s="10"/>
      <c r="W549" s="10"/>
      <c r="X549" s="10"/>
      <c r="Y549" s="10"/>
      <c r="Z549" s="10"/>
    </row>
    <row r="550" spans="1:26" ht="12.75" customHeight="1" x14ac:dyDescent="0.2">
      <c r="A550" s="82">
        <f t="shared" si="23"/>
        <v>0</v>
      </c>
      <c r="B550" s="83"/>
      <c r="C550" s="84"/>
      <c r="D550" s="29" t="e">
        <f t="shared" si="24"/>
        <v>#NAME?</v>
      </c>
      <c r="E550" s="62"/>
      <c r="F550" s="30" t="e">
        <f t="shared" si="25"/>
        <v>#NAME?</v>
      </c>
      <c r="G550" s="34" t="e">
        <f t="shared" si="26"/>
        <v>#NAME?</v>
      </c>
      <c r="H550" s="30" t="e">
        <f t="shared" si="27"/>
        <v>#NAME?</v>
      </c>
      <c r="I550" s="85"/>
      <c r="J550" s="86"/>
      <c r="K550" s="31"/>
      <c r="L550" s="63"/>
      <c r="M550" s="33"/>
      <c r="N550" s="33" t="e">
        <f t="shared" si="28"/>
        <v>#NAME?</v>
      </c>
      <c r="O550" s="64" t="e">
        <f t="shared" si="29"/>
        <v>#NAME?</v>
      </c>
      <c r="P550" s="94" t="e">
        <f t="shared" si="30"/>
        <v>#NAME?</v>
      </c>
      <c r="Q550" s="91" t="str">
        <f t="shared" si="31"/>
        <v>-</v>
      </c>
      <c r="R550" s="92" t="str">
        <f t="shared" si="32"/>
        <v>-</v>
      </c>
      <c r="S550" s="93" t="str">
        <f t="shared" si="33"/>
        <v>-</v>
      </c>
      <c r="T550" s="10"/>
      <c r="U550" s="10"/>
      <c r="V550" s="10"/>
      <c r="W550" s="10"/>
      <c r="X550" s="10"/>
      <c r="Y550" s="10"/>
      <c r="Z550" s="10"/>
    </row>
    <row r="551" spans="1:26" ht="12.75" customHeight="1" x14ac:dyDescent="0.2">
      <c r="A551" s="82">
        <f t="shared" si="23"/>
        <v>0</v>
      </c>
      <c r="B551" s="83"/>
      <c r="C551" s="84"/>
      <c r="D551" s="29" t="e">
        <f t="shared" si="24"/>
        <v>#NAME?</v>
      </c>
      <c r="E551" s="62"/>
      <c r="F551" s="30" t="e">
        <f t="shared" si="25"/>
        <v>#NAME?</v>
      </c>
      <c r="G551" s="34" t="e">
        <f t="shared" si="26"/>
        <v>#NAME?</v>
      </c>
      <c r="H551" s="30" t="e">
        <f t="shared" si="27"/>
        <v>#NAME?</v>
      </c>
      <c r="I551" s="85"/>
      <c r="J551" s="86"/>
      <c r="K551" s="31"/>
      <c r="L551" s="63"/>
      <c r="M551" s="33"/>
      <c r="N551" s="33" t="e">
        <f t="shared" si="28"/>
        <v>#NAME?</v>
      </c>
      <c r="O551" s="64" t="e">
        <f t="shared" si="29"/>
        <v>#NAME?</v>
      </c>
      <c r="P551" s="94" t="e">
        <f t="shared" si="30"/>
        <v>#NAME?</v>
      </c>
      <c r="Q551" s="91" t="str">
        <f t="shared" si="31"/>
        <v>-</v>
      </c>
      <c r="R551" s="92" t="str">
        <f t="shared" si="32"/>
        <v>-</v>
      </c>
      <c r="S551" s="93" t="str">
        <f t="shared" si="33"/>
        <v>-</v>
      </c>
      <c r="T551" s="10"/>
      <c r="U551" s="10"/>
      <c r="V551" s="10"/>
      <c r="W551" s="10"/>
      <c r="X551" s="10"/>
      <c r="Y551" s="10"/>
      <c r="Z551" s="10"/>
    </row>
    <row r="552" spans="1:26" ht="12.75" customHeight="1" x14ac:dyDescent="0.2">
      <c r="A552" s="82">
        <f t="shared" si="23"/>
        <v>0</v>
      </c>
      <c r="B552" s="83"/>
      <c r="C552" s="84"/>
      <c r="D552" s="29" t="e">
        <f t="shared" si="24"/>
        <v>#NAME?</v>
      </c>
      <c r="E552" s="62"/>
      <c r="F552" s="30" t="e">
        <f t="shared" si="25"/>
        <v>#NAME?</v>
      </c>
      <c r="G552" s="34" t="e">
        <f t="shared" si="26"/>
        <v>#NAME?</v>
      </c>
      <c r="H552" s="30" t="e">
        <f t="shared" si="27"/>
        <v>#NAME?</v>
      </c>
      <c r="I552" s="85"/>
      <c r="J552" s="86"/>
      <c r="K552" s="31"/>
      <c r="L552" s="63"/>
      <c r="M552" s="33"/>
      <c r="N552" s="33" t="e">
        <f t="shared" si="28"/>
        <v>#NAME?</v>
      </c>
      <c r="O552" s="64" t="e">
        <f t="shared" si="29"/>
        <v>#NAME?</v>
      </c>
      <c r="P552" s="94" t="e">
        <f t="shared" si="30"/>
        <v>#NAME?</v>
      </c>
      <c r="Q552" s="91" t="str">
        <f t="shared" si="31"/>
        <v>-</v>
      </c>
      <c r="R552" s="92" t="str">
        <f t="shared" si="32"/>
        <v>-</v>
      </c>
      <c r="S552" s="93" t="str">
        <f t="shared" si="33"/>
        <v>-</v>
      </c>
      <c r="T552" s="10"/>
      <c r="U552" s="10"/>
      <c r="V552" s="10"/>
      <c r="W552" s="10"/>
      <c r="X552" s="10"/>
      <c r="Y552" s="10"/>
      <c r="Z552" s="10"/>
    </row>
    <row r="553" spans="1:26" ht="12.75" customHeight="1" x14ac:dyDescent="0.2">
      <c r="A553" s="82">
        <f t="shared" si="23"/>
        <v>0</v>
      </c>
      <c r="B553" s="83"/>
      <c r="C553" s="84"/>
      <c r="D553" s="29" t="e">
        <f t="shared" si="24"/>
        <v>#NAME?</v>
      </c>
      <c r="E553" s="62"/>
      <c r="F553" s="30" t="e">
        <f t="shared" si="25"/>
        <v>#NAME?</v>
      </c>
      <c r="G553" s="34" t="e">
        <f t="shared" si="26"/>
        <v>#NAME?</v>
      </c>
      <c r="H553" s="30" t="e">
        <f t="shared" si="27"/>
        <v>#NAME?</v>
      </c>
      <c r="I553" s="85"/>
      <c r="J553" s="86"/>
      <c r="K553" s="31"/>
      <c r="L553" s="63"/>
      <c r="M553" s="33"/>
      <c r="N553" s="33" t="e">
        <f t="shared" si="28"/>
        <v>#NAME?</v>
      </c>
      <c r="O553" s="64" t="e">
        <f t="shared" si="29"/>
        <v>#NAME?</v>
      </c>
      <c r="P553" s="94" t="e">
        <f t="shared" si="30"/>
        <v>#NAME?</v>
      </c>
      <c r="Q553" s="91" t="str">
        <f t="shared" si="31"/>
        <v>-</v>
      </c>
      <c r="R553" s="92" t="str">
        <f t="shared" si="32"/>
        <v>-</v>
      </c>
      <c r="S553" s="93" t="str">
        <f t="shared" si="33"/>
        <v>-</v>
      </c>
      <c r="T553" s="10"/>
      <c r="U553" s="10"/>
      <c r="V553" s="10"/>
      <c r="W553" s="10"/>
      <c r="X553" s="10"/>
      <c r="Y553" s="10"/>
      <c r="Z553" s="10"/>
    </row>
    <row r="554" spans="1:26" ht="12.75" customHeight="1" x14ac:dyDescent="0.2">
      <c r="A554" s="82">
        <f t="shared" si="23"/>
        <v>0</v>
      </c>
      <c r="B554" s="83"/>
      <c r="C554" s="84"/>
      <c r="D554" s="29" t="e">
        <f t="shared" si="24"/>
        <v>#NAME?</v>
      </c>
      <c r="E554" s="62"/>
      <c r="F554" s="30" t="e">
        <f t="shared" si="25"/>
        <v>#NAME?</v>
      </c>
      <c r="G554" s="34" t="e">
        <f t="shared" si="26"/>
        <v>#NAME?</v>
      </c>
      <c r="H554" s="30" t="e">
        <f t="shared" si="27"/>
        <v>#NAME?</v>
      </c>
      <c r="I554" s="85"/>
      <c r="J554" s="86"/>
      <c r="K554" s="31"/>
      <c r="L554" s="63"/>
      <c r="M554" s="33"/>
      <c r="N554" s="33" t="e">
        <f t="shared" si="28"/>
        <v>#NAME?</v>
      </c>
      <c r="O554" s="64" t="e">
        <f t="shared" si="29"/>
        <v>#NAME?</v>
      </c>
      <c r="P554" s="94" t="e">
        <f t="shared" si="30"/>
        <v>#NAME?</v>
      </c>
      <c r="Q554" s="91" t="str">
        <f t="shared" si="31"/>
        <v>-</v>
      </c>
      <c r="R554" s="92" t="str">
        <f t="shared" si="32"/>
        <v>-</v>
      </c>
      <c r="S554" s="93" t="str">
        <f t="shared" si="33"/>
        <v>-</v>
      </c>
      <c r="T554" s="10"/>
      <c r="U554" s="10"/>
      <c r="V554" s="10"/>
      <c r="W554" s="10"/>
      <c r="X554" s="10"/>
      <c r="Y554" s="10"/>
      <c r="Z554" s="10"/>
    </row>
    <row r="555" spans="1:26" ht="12.75" customHeight="1" x14ac:dyDescent="0.2">
      <c r="A555" s="82">
        <f t="shared" si="23"/>
        <v>0</v>
      </c>
      <c r="B555" s="83"/>
      <c r="C555" s="84"/>
      <c r="D555" s="29" t="e">
        <f t="shared" si="24"/>
        <v>#NAME?</v>
      </c>
      <c r="E555" s="62"/>
      <c r="F555" s="30" t="e">
        <f t="shared" si="25"/>
        <v>#NAME?</v>
      </c>
      <c r="G555" s="34" t="e">
        <f t="shared" si="26"/>
        <v>#NAME?</v>
      </c>
      <c r="H555" s="30" t="e">
        <f t="shared" si="27"/>
        <v>#NAME?</v>
      </c>
      <c r="I555" s="85"/>
      <c r="J555" s="86"/>
      <c r="K555" s="31"/>
      <c r="L555" s="63"/>
      <c r="M555" s="33"/>
      <c r="N555" s="33" t="e">
        <f t="shared" si="28"/>
        <v>#NAME?</v>
      </c>
      <c r="O555" s="64" t="e">
        <f t="shared" si="29"/>
        <v>#NAME?</v>
      </c>
      <c r="P555" s="94" t="e">
        <f t="shared" si="30"/>
        <v>#NAME?</v>
      </c>
      <c r="Q555" s="91" t="str">
        <f t="shared" si="31"/>
        <v>-</v>
      </c>
      <c r="R555" s="92" t="str">
        <f t="shared" si="32"/>
        <v>-</v>
      </c>
      <c r="S555" s="93" t="str">
        <f t="shared" si="33"/>
        <v>-</v>
      </c>
      <c r="T555" s="10"/>
      <c r="U555" s="10"/>
      <c r="V555" s="10"/>
      <c r="W555" s="10"/>
      <c r="X555" s="10"/>
      <c r="Y555" s="10"/>
      <c r="Z555" s="10"/>
    </row>
    <row r="556" spans="1:26" ht="12.75" customHeight="1" x14ac:dyDescent="0.2">
      <c r="A556" s="82">
        <f t="shared" si="23"/>
        <v>0</v>
      </c>
      <c r="B556" s="83"/>
      <c r="C556" s="84"/>
      <c r="D556" s="29" t="e">
        <f t="shared" si="24"/>
        <v>#NAME?</v>
      </c>
      <c r="E556" s="62"/>
      <c r="F556" s="30" t="e">
        <f t="shared" si="25"/>
        <v>#NAME?</v>
      </c>
      <c r="G556" s="34" t="e">
        <f t="shared" si="26"/>
        <v>#NAME?</v>
      </c>
      <c r="H556" s="30" t="e">
        <f t="shared" si="27"/>
        <v>#NAME?</v>
      </c>
      <c r="I556" s="85"/>
      <c r="J556" s="86"/>
      <c r="K556" s="31"/>
      <c r="L556" s="63"/>
      <c r="M556" s="33"/>
      <c r="N556" s="33" t="e">
        <f t="shared" si="28"/>
        <v>#NAME?</v>
      </c>
      <c r="O556" s="64" t="e">
        <f t="shared" si="29"/>
        <v>#NAME?</v>
      </c>
      <c r="P556" s="94" t="e">
        <f t="shared" si="30"/>
        <v>#NAME?</v>
      </c>
      <c r="Q556" s="91" t="str">
        <f t="shared" si="31"/>
        <v>-</v>
      </c>
      <c r="R556" s="92" t="str">
        <f t="shared" si="32"/>
        <v>-</v>
      </c>
      <c r="S556" s="93" t="str">
        <f t="shared" si="33"/>
        <v>-</v>
      </c>
      <c r="T556" s="10"/>
      <c r="U556" s="10"/>
      <c r="V556" s="10"/>
      <c r="W556" s="10"/>
      <c r="X556" s="10"/>
      <c r="Y556" s="10"/>
      <c r="Z556" s="10"/>
    </row>
    <row r="557" spans="1:26" ht="12.75" customHeight="1" x14ac:dyDescent="0.2">
      <c r="A557" s="82">
        <f t="shared" si="23"/>
        <v>0</v>
      </c>
      <c r="B557" s="83"/>
      <c r="C557" s="84"/>
      <c r="D557" s="29" t="e">
        <f t="shared" si="24"/>
        <v>#NAME?</v>
      </c>
      <c r="E557" s="62"/>
      <c r="F557" s="30" t="e">
        <f t="shared" si="25"/>
        <v>#NAME?</v>
      </c>
      <c r="G557" s="34" t="e">
        <f t="shared" si="26"/>
        <v>#NAME?</v>
      </c>
      <c r="H557" s="30" t="e">
        <f t="shared" si="27"/>
        <v>#NAME?</v>
      </c>
      <c r="I557" s="85"/>
      <c r="J557" s="86"/>
      <c r="K557" s="31"/>
      <c r="L557" s="63"/>
      <c r="M557" s="33"/>
      <c r="N557" s="33" t="e">
        <f t="shared" si="28"/>
        <v>#NAME?</v>
      </c>
      <c r="O557" s="64" t="e">
        <f t="shared" si="29"/>
        <v>#NAME?</v>
      </c>
      <c r="P557" s="94" t="e">
        <f t="shared" si="30"/>
        <v>#NAME?</v>
      </c>
      <c r="Q557" s="91" t="str">
        <f t="shared" si="31"/>
        <v>-</v>
      </c>
      <c r="R557" s="92" t="str">
        <f t="shared" si="32"/>
        <v>-</v>
      </c>
      <c r="S557" s="93" t="str">
        <f t="shared" si="33"/>
        <v>-</v>
      </c>
      <c r="T557" s="10"/>
      <c r="U557" s="10"/>
      <c r="V557" s="10"/>
      <c r="W557" s="10"/>
      <c r="X557" s="10"/>
      <c r="Y557" s="10"/>
      <c r="Z557" s="10"/>
    </row>
    <row r="558" spans="1:26" ht="12.75" customHeight="1" x14ac:dyDescent="0.2">
      <c r="A558" s="82">
        <f t="shared" si="23"/>
        <v>0</v>
      </c>
      <c r="B558" s="83"/>
      <c r="C558" s="84"/>
      <c r="D558" s="29" t="e">
        <f t="shared" si="24"/>
        <v>#NAME?</v>
      </c>
      <c r="E558" s="62"/>
      <c r="F558" s="30" t="e">
        <f t="shared" si="25"/>
        <v>#NAME?</v>
      </c>
      <c r="G558" s="34" t="e">
        <f t="shared" si="26"/>
        <v>#NAME?</v>
      </c>
      <c r="H558" s="30" t="e">
        <f t="shared" si="27"/>
        <v>#NAME?</v>
      </c>
      <c r="I558" s="85"/>
      <c r="J558" s="86"/>
      <c r="K558" s="31"/>
      <c r="L558" s="63"/>
      <c r="M558" s="33"/>
      <c r="N558" s="33" t="e">
        <f t="shared" si="28"/>
        <v>#NAME?</v>
      </c>
      <c r="O558" s="64" t="e">
        <f t="shared" si="29"/>
        <v>#NAME?</v>
      </c>
      <c r="P558" s="94" t="e">
        <f t="shared" si="30"/>
        <v>#NAME?</v>
      </c>
      <c r="Q558" s="91" t="str">
        <f t="shared" si="31"/>
        <v>-</v>
      </c>
      <c r="R558" s="92" t="str">
        <f t="shared" si="32"/>
        <v>-</v>
      </c>
      <c r="S558" s="93" t="str">
        <f t="shared" si="33"/>
        <v>-</v>
      </c>
      <c r="T558" s="10"/>
      <c r="U558" s="10"/>
      <c r="V558" s="10"/>
      <c r="W558" s="10"/>
      <c r="X558" s="10"/>
      <c r="Y558" s="10"/>
      <c r="Z558" s="10"/>
    </row>
    <row r="559" spans="1:26" ht="12.75" customHeight="1" x14ac:dyDescent="0.2">
      <c r="A559" s="82">
        <f t="shared" si="23"/>
        <v>0</v>
      </c>
      <c r="B559" s="83"/>
      <c r="C559" s="84"/>
      <c r="D559" s="29" t="e">
        <f t="shared" si="24"/>
        <v>#NAME?</v>
      </c>
      <c r="E559" s="62"/>
      <c r="F559" s="30" t="e">
        <f t="shared" si="25"/>
        <v>#NAME?</v>
      </c>
      <c r="G559" s="34" t="e">
        <f t="shared" si="26"/>
        <v>#NAME?</v>
      </c>
      <c r="H559" s="30" t="e">
        <f t="shared" si="27"/>
        <v>#NAME?</v>
      </c>
      <c r="I559" s="85"/>
      <c r="J559" s="86"/>
      <c r="K559" s="31"/>
      <c r="L559" s="63"/>
      <c r="M559" s="33"/>
      <c r="N559" s="33" t="e">
        <f t="shared" si="28"/>
        <v>#NAME?</v>
      </c>
      <c r="O559" s="64" t="e">
        <f t="shared" si="29"/>
        <v>#NAME?</v>
      </c>
      <c r="P559" s="94" t="e">
        <f t="shared" si="30"/>
        <v>#NAME?</v>
      </c>
      <c r="Q559" s="91" t="str">
        <f t="shared" si="31"/>
        <v>-</v>
      </c>
      <c r="R559" s="92" t="str">
        <f t="shared" si="32"/>
        <v>-</v>
      </c>
      <c r="S559" s="93" t="str">
        <f t="shared" si="33"/>
        <v>-</v>
      </c>
      <c r="T559" s="10"/>
      <c r="U559" s="10"/>
      <c r="V559" s="10"/>
      <c r="W559" s="10"/>
      <c r="X559" s="10"/>
      <c r="Y559" s="10"/>
      <c r="Z559" s="10"/>
    </row>
    <row r="560" spans="1:26" ht="12.75" customHeight="1" x14ac:dyDescent="0.2">
      <c r="A560" s="82">
        <f t="shared" si="23"/>
        <v>0</v>
      </c>
      <c r="B560" s="83"/>
      <c r="C560" s="84"/>
      <c r="D560" s="29" t="e">
        <f t="shared" si="24"/>
        <v>#NAME?</v>
      </c>
      <c r="E560" s="62"/>
      <c r="F560" s="30" t="e">
        <f t="shared" si="25"/>
        <v>#NAME?</v>
      </c>
      <c r="G560" s="34" t="e">
        <f t="shared" si="26"/>
        <v>#NAME?</v>
      </c>
      <c r="H560" s="30" t="e">
        <f t="shared" si="27"/>
        <v>#NAME?</v>
      </c>
      <c r="I560" s="85"/>
      <c r="J560" s="86"/>
      <c r="K560" s="31"/>
      <c r="L560" s="63"/>
      <c r="M560" s="33"/>
      <c r="N560" s="33" t="e">
        <f t="shared" si="28"/>
        <v>#NAME?</v>
      </c>
      <c r="O560" s="64" t="e">
        <f t="shared" si="29"/>
        <v>#NAME?</v>
      </c>
      <c r="P560" s="94" t="e">
        <f t="shared" si="30"/>
        <v>#NAME?</v>
      </c>
      <c r="Q560" s="91" t="str">
        <f t="shared" si="31"/>
        <v>-</v>
      </c>
      <c r="R560" s="92" t="str">
        <f t="shared" si="32"/>
        <v>-</v>
      </c>
      <c r="S560" s="93" t="str">
        <f t="shared" si="33"/>
        <v>-</v>
      </c>
      <c r="T560" s="10"/>
      <c r="U560" s="10"/>
      <c r="V560" s="10"/>
      <c r="W560" s="10"/>
      <c r="X560" s="10"/>
      <c r="Y560" s="10"/>
      <c r="Z560" s="10"/>
    </row>
    <row r="561" spans="1:26" ht="12.75" customHeight="1" x14ac:dyDescent="0.2">
      <c r="A561" s="82">
        <f t="shared" si="23"/>
        <v>0</v>
      </c>
      <c r="B561" s="83"/>
      <c r="C561" s="84"/>
      <c r="D561" s="29" t="e">
        <f t="shared" si="24"/>
        <v>#NAME?</v>
      </c>
      <c r="E561" s="62"/>
      <c r="F561" s="30" t="e">
        <f t="shared" si="25"/>
        <v>#NAME?</v>
      </c>
      <c r="G561" s="34" t="e">
        <f t="shared" si="26"/>
        <v>#NAME?</v>
      </c>
      <c r="H561" s="30" t="e">
        <f t="shared" si="27"/>
        <v>#NAME?</v>
      </c>
      <c r="I561" s="85"/>
      <c r="J561" s="86"/>
      <c r="K561" s="31"/>
      <c r="L561" s="63"/>
      <c r="M561" s="33"/>
      <c r="N561" s="33" t="e">
        <f t="shared" si="28"/>
        <v>#NAME?</v>
      </c>
      <c r="O561" s="64" t="e">
        <f t="shared" si="29"/>
        <v>#NAME?</v>
      </c>
      <c r="P561" s="94" t="e">
        <f t="shared" si="30"/>
        <v>#NAME?</v>
      </c>
      <c r="Q561" s="91" t="str">
        <f t="shared" si="31"/>
        <v>-</v>
      </c>
      <c r="R561" s="92" t="str">
        <f t="shared" si="32"/>
        <v>-</v>
      </c>
      <c r="S561" s="93" t="str">
        <f t="shared" si="33"/>
        <v>-</v>
      </c>
      <c r="T561" s="10"/>
      <c r="U561" s="10"/>
      <c r="V561" s="10"/>
      <c r="W561" s="10"/>
      <c r="X561" s="10"/>
      <c r="Y561" s="10"/>
      <c r="Z561" s="10"/>
    </row>
    <row r="562" spans="1:26" ht="12.75" customHeight="1" x14ac:dyDescent="0.2">
      <c r="A562" s="82">
        <f t="shared" si="23"/>
        <v>0</v>
      </c>
      <c r="B562" s="83"/>
      <c r="C562" s="84"/>
      <c r="D562" s="29" t="e">
        <f t="shared" si="24"/>
        <v>#NAME?</v>
      </c>
      <c r="E562" s="62"/>
      <c r="F562" s="30" t="e">
        <f t="shared" si="25"/>
        <v>#NAME?</v>
      </c>
      <c r="G562" s="34" t="e">
        <f t="shared" si="26"/>
        <v>#NAME?</v>
      </c>
      <c r="H562" s="30" t="e">
        <f t="shared" si="27"/>
        <v>#NAME?</v>
      </c>
      <c r="I562" s="85"/>
      <c r="J562" s="86"/>
      <c r="K562" s="31"/>
      <c r="L562" s="63"/>
      <c r="M562" s="33"/>
      <c r="N562" s="33" t="e">
        <f t="shared" si="28"/>
        <v>#NAME?</v>
      </c>
      <c r="O562" s="64" t="e">
        <f t="shared" si="29"/>
        <v>#NAME?</v>
      </c>
      <c r="P562" s="94" t="e">
        <f t="shared" si="30"/>
        <v>#NAME?</v>
      </c>
      <c r="Q562" s="91" t="str">
        <f t="shared" si="31"/>
        <v>-</v>
      </c>
      <c r="R562" s="92" t="str">
        <f t="shared" si="32"/>
        <v>-</v>
      </c>
      <c r="S562" s="93" t="str">
        <f t="shared" si="33"/>
        <v>-</v>
      </c>
      <c r="T562" s="10"/>
      <c r="U562" s="10"/>
      <c r="V562" s="10"/>
      <c r="W562" s="10"/>
      <c r="X562" s="10"/>
      <c r="Y562" s="10"/>
      <c r="Z562" s="10"/>
    </row>
    <row r="563" spans="1:26" ht="12.75" customHeight="1" x14ac:dyDescent="0.2">
      <c r="A563" s="82">
        <f t="shared" si="23"/>
        <v>0</v>
      </c>
      <c r="B563" s="83"/>
      <c r="C563" s="84"/>
      <c r="D563" s="29" t="e">
        <f t="shared" si="24"/>
        <v>#NAME?</v>
      </c>
      <c r="E563" s="62"/>
      <c r="F563" s="30" t="e">
        <f t="shared" si="25"/>
        <v>#NAME?</v>
      </c>
      <c r="G563" s="34" t="e">
        <f t="shared" si="26"/>
        <v>#NAME?</v>
      </c>
      <c r="H563" s="30" t="e">
        <f t="shared" si="27"/>
        <v>#NAME?</v>
      </c>
      <c r="I563" s="85"/>
      <c r="J563" s="86"/>
      <c r="K563" s="31"/>
      <c r="L563" s="63"/>
      <c r="M563" s="33"/>
      <c r="N563" s="33" t="e">
        <f t="shared" si="28"/>
        <v>#NAME?</v>
      </c>
      <c r="O563" s="64" t="e">
        <f t="shared" si="29"/>
        <v>#NAME?</v>
      </c>
      <c r="P563" s="94" t="e">
        <f t="shared" si="30"/>
        <v>#NAME?</v>
      </c>
      <c r="Q563" s="91" t="str">
        <f t="shared" si="31"/>
        <v>-</v>
      </c>
      <c r="R563" s="92" t="str">
        <f t="shared" si="32"/>
        <v>-</v>
      </c>
      <c r="S563" s="93" t="str">
        <f t="shared" si="33"/>
        <v>-</v>
      </c>
      <c r="T563" s="10"/>
      <c r="U563" s="10"/>
      <c r="V563" s="10"/>
      <c r="W563" s="10"/>
      <c r="X563" s="10"/>
      <c r="Y563" s="10"/>
      <c r="Z563" s="10"/>
    </row>
    <row r="564" spans="1:26" ht="12.75" customHeight="1" x14ac:dyDescent="0.2">
      <c r="A564" s="82">
        <f t="shared" si="23"/>
        <v>0</v>
      </c>
      <c r="B564" s="83"/>
      <c r="C564" s="84"/>
      <c r="D564" s="29" t="e">
        <f t="shared" si="24"/>
        <v>#NAME?</v>
      </c>
      <c r="E564" s="62"/>
      <c r="F564" s="30" t="e">
        <f t="shared" si="25"/>
        <v>#NAME?</v>
      </c>
      <c r="G564" s="34" t="e">
        <f t="shared" si="26"/>
        <v>#NAME?</v>
      </c>
      <c r="H564" s="30" t="e">
        <f t="shared" si="27"/>
        <v>#NAME?</v>
      </c>
      <c r="I564" s="85"/>
      <c r="J564" s="86"/>
      <c r="K564" s="31"/>
      <c r="L564" s="63"/>
      <c r="M564" s="33"/>
      <c r="N564" s="33" t="e">
        <f t="shared" si="28"/>
        <v>#NAME?</v>
      </c>
      <c r="O564" s="64" t="e">
        <f t="shared" si="29"/>
        <v>#NAME?</v>
      </c>
      <c r="P564" s="94" t="e">
        <f t="shared" si="30"/>
        <v>#NAME?</v>
      </c>
      <c r="Q564" s="91" t="str">
        <f t="shared" si="31"/>
        <v>-</v>
      </c>
      <c r="R564" s="92" t="str">
        <f t="shared" si="32"/>
        <v>-</v>
      </c>
      <c r="S564" s="93" t="str">
        <f t="shared" si="33"/>
        <v>-</v>
      </c>
      <c r="T564" s="10"/>
      <c r="U564" s="10"/>
      <c r="V564" s="10"/>
      <c r="W564" s="10"/>
      <c r="X564" s="10"/>
      <c r="Y564" s="10"/>
      <c r="Z564" s="10"/>
    </row>
    <row r="565" spans="1:26" ht="12.75" customHeight="1" x14ac:dyDescent="0.2">
      <c r="A565" s="82">
        <f t="shared" si="23"/>
        <v>0</v>
      </c>
      <c r="B565" s="83"/>
      <c r="C565" s="84"/>
      <c r="D565" s="29" t="e">
        <f t="shared" si="24"/>
        <v>#NAME?</v>
      </c>
      <c r="E565" s="62"/>
      <c r="F565" s="30" t="e">
        <f t="shared" si="25"/>
        <v>#NAME?</v>
      </c>
      <c r="G565" s="34" t="e">
        <f t="shared" si="26"/>
        <v>#NAME?</v>
      </c>
      <c r="H565" s="30" t="e">
        <f t="shared" si="27"/>
        <v>#NAME?</v>
      </c>
      <c r="I565" s="85"/>
      <c r="J565" s="86"/>
      <c r="K565" s="31"/>
      <c r="L565" s="63"/>
      <c r="M565" s="33"/>
      <c r="N565" s="33" t="e">
        <f t="shared" si="28"/>
        <v>#NAME?</v>
      </c>
      <c r="O565" s="64" t="e">
        <f t="shared" si="29"/>
        <v>#NAME?</v>
      </c>
      <c r="P565" s="94" t="e">
        <f t="shared" si="30"/>
        <v>#NAME?</v>
      </c>
      <c r="Q565" s="91" t="str">
        <f t="shared" si="31"/>
        <v>-</v>
      </c>
      <c r="R565" s="92" t="str">
        <f t="shared" si="32"/>
        <v>-</v>
      </c>
      <c r="S565" s="93" t="str">
        <f t="shared" si="33"/>
        <v>-</v>
      </c>
      <c r="T565" s="10"/>
      <c r="U565" s="10"/>
      <c r="V565" s="10"/>
      <c r="W565" s="10"/>
      <c r="X565" s="10"/>
      <c r="Y565" s="10"/>
      <c r="Z565" s="10"/>
    </row>
    <row r="566" spans="1:26" ht="12.75" customHeight="1" x14ac:dyDescent="0.2">
      <c r="A566" s="82">
        <f t="shared" si="23"/>
        <v>0</v>
      </c>
      <c r="B566" s="83"/>
      <c r="C566" s="84"/>
      <c r="D566" s="29" t="e">
        <f t="shared" si="24"/>
        <v>#NAME?</v>
      </c>
      <c r="E566" s="62"/>
      <c r="F566" s="30" t="e">
        <f t="shared" si="25"/>
        <v>#NAME?</v>
      </c>
      <c r="G566" s="34" t="e">
        <f t="shared" si="26"/>
        <v>#NAME?</v>
      </c>
      <c r="H566" s="30" t="e">
        <f t="shared" si="27"/>
        <v>#NAME?</v>
      </c>
      <c r="I566" s="85"/>
      <c r="J566" s="86"/>
      <c r="K566" s="31"/>
      <c r="L566" s="63"/>
      <c r="M566" s="33"/>
      <c r="N566" s="33" t="e">
        <f t="shared" si="28"/>
        <v>#NAME?</v>
      </c>
      <c r="O566" s="64" t="e">
        <f t="shared" si="29"/>
        <v>#NAME?</v>
      </c>
      <c r="P566" s="94" t="e">
        <f t="shared" si="30"/>
        <v>#NAME?</v>
      </c>
      <c r="Q566" s="91" t="str">
        <f t="shared" si="31"/>
        <v>-</v>
      </c>
      <c r="R566" s="92" t="str">
        <f t="shared" si="32"/>
        <v>-</v>
      </c>
      <c r="S566" s="93" t="str">
        <f t="shared" si="33"/>
        <v>-</v>
      </c>
      <c r="T566" s="10"/>
      <c r="U566" s="10"/>
      <c r="V566" s="10"/>
      <c r="W566" s="10"/>
      <c r="X566" s="10"/>
      <c r="Y566" s="10"/>
      <c r="Z566" s="10"/>
    </row>
    <row r="567" spans="1:26" ht="12.75" customHeight="1" x14ac:dyDescent="0.2">
      <c r="A567" s="82">
        <f t="shared" si="23"/>
        <v>0</v>
      </c>
      <c r="B567" s="83"/>
      <c r="C567" s="84"/>
      <c r="D567" s="29" t="e">
        <f t="shared" si="24"/>
        <v>#NAME?</v>
      </c>
      <c r="E567" s="62"/>
      <c r="F567" s="30" t="e">
        <f t="shared" si="25"/>
        <v>#NAME?</v>
      </c>
      <c r="G567" s="34" t="e">
        <f t="shared" si="26"/>
        <v>#NAME?</v>
      </c>
      <c r="H567" s="30" t="e">
        <f t="shared" si="27"/>
        <v>#NAME?</v>
      </c>
      <c r="I567" s="85"/>
      <c r="J567" s="86"/>
      <c r="K567" s="31"/>
      <c r="L567" s="63"/>
      <c r="M567" s="33"/>
      <c r="N567" s="33" t="e">
        <f t="shared" si="28"/>
        <v>#NAME?</v>
      </c>
      <c r="O567" s="64" t="e">
        <f t="shared" si="29"/>
        <v>#NAME?</v>
      </c>
      <c r="P567" s="94" t="e">
        <f t="shared" si="30"/>
        <v>#NAME?</v>
      </c>
      <c r="Q567" s="91" t="str">
        <f t="shared" si="31"/>
        <v>-</v>
      </c>
      <c r="R567" s="92" t="str">
        <f t="shared" si="32"/>
        <v>-</v>
      </c>
      <c r="S567" s="93" t="str">
        <f t="shared" si="33"/>
        <v>-</v>
      </c>
      <c r="T567" s="10"/>
      <c r="U567" s="10"/>
      <c r="V567" s="10"/>
      <c r="W567" s="10"/>
      <c r="X567" s="10"/>
      <c r="Y567" s="10"/>
      <c r="Z567" s="10"/>
    </row>
    <row r="568" spans="1:26" ht="12.75" customHeight="1" x14ac:dyDescent="0.2">
      <c r="A568" s="82">
        <f t="shared" si="23"/>
        <v>0</v>
      </c>
      <c r="B568" s="83"/>
      <c r="C568" s="84"/>
      <c r="D568" s="29" t="e">
        <f t="shared" si="24"/>
        <v>#NAME?</v>
      </c>
      <c r="E568" s="62"/>
      <c r="F568" s="30" t="e">
        <f t="shared" si="25"/>
        <v>#NAME?</v>
      </c>
      <c r="G568" s="34" t="e">
        <f t="shared" si="26"/>
        <v>#NAME?</v>
      </c>
      <c r="H568" s="30" t="e">
        <f t="shared" si="27"/>
        <v>#NAME?</v>
      </c>
      <c r="I568" s="85"/>
      <c r="J568" s="86"/>
      <c r="K568" s="31"/>
      <c r="L568" s="63"/>
      <c r="M568" s="33"/>
      <c r="N568" s="33" t="e">
        <f t="shared" si="28"/>
        <v>#NAME?</v>
      </c>
      <c r="O568" s="64" t="e">
        <f t="shared" si="29"/>
        <v>#NAME?</v>
      </c>
      <c r="P568" s="94" t="e">
        <f t="shared" si="30"/>
        <v>#NAME?</v>
      </c>
      <c r="Q568" s="91" t="str">
        <f t="shared" si="31"/>
        <v>-</v>
      </c>
      <c r="R568" s="92" t="str">
        <f t="shared" si="32"/>
        <v>-</v>
      </c>
      <c r="S568" s="93" t="str">
        <f t="shared" si="33"/>
        <v>-</v>
      </c>
      <c r="T568" s="10"/>
      <c r="U568" s="10"/>
      <c r="V568" s="10"/>
      <c r="W568" s="10"/>
      <c r="X568" s="10"/>
      <c r="Y568" s="10"/>
      <c r="Z568" s="10"/>
    </row>
    <row r="569" spans="1:26" ht="12.75" customHeight="1" x14ac:dyDescent="0.2">
      <c r="A569" s="82">
        <f t="shared" si="23"/>
        <v>0</v>
      </c>
      <c r="B569" s="83"/>
      <c r="C569" s="84"/>
      <c r="D569" s="29" t="e">
        <f t="shared" si="24"/>
        <v>#NAME?</v>
      </c>
      <c r="E569" s="62"/>
      <c r="F569" s="30" t="e">
        <f t="shared" si="25"/>
        <v>#NAME?</v>
      </c>
      <c r="G569" s="34" t="e">
        <f t="shared" si="26"/>
        <v>#NAME?</v>
      </c>
      <c r="H569" s="30" t="e">
        <f t="shared" si="27"/>
        <v>#NAME?</v>
      </c>
      <c r="I569" s="85"/>
      <c r="J569" s="86"/>
      <c r="K569" s="31"/>
      <c r="L569" s="63"/>
      <c r="M569" s="33"/>
      <c r="N569" s="33" t="e">
        <f t="shared" si="28"/>
        <v>#NAME?</v>
      </c>
      <c r="O569" s="64" t="e">
        <f t="shared" si="29"/>
        <v>#NAME?</v>
      </c>
      <c r="P569" s="94" t="e">
        <f t="shared" si="30"/>
        <v>#NAME?</v>
      </c>
      <c r="Q569" s="91" t="str">
        <f t="shared" si="31"/>
        <v>-</v>
      </c>
      <c r="R569" s="92" t="str">
        <f t="shared" si="32"/>
        <v>-</v>
      </c>
      <c r="S569" s="93" t="str">
        <f t="shared" si="33"/>
        <v>-</v>
      </c>
      <c r="T569" s="10"/>
      <c r="U569" s="10"/>
      <c r="V569" s="10"/>
      <c r="W569" s="10"/>
      <c r="X569" s="10"/>
      <c r="Y569" s="10"/>
      <c r="Z569" s="10"/>
    </row>
    <row r="570" spans="1:26" ht="12.75" customHeight="1" x14ac:dyDescent="0.2">
      <c r="A570" s="82">
        <f t="shared" si="23"/>
        <v>0</v>
      </c>
      <c r="B570" s="83"/>
      <c r="C570" s="84"/>
      <c r="D570" s="29" t="e">
        <f t="shared" si="24"/>
        <v>#NAME?</v>
      </c>
      <c r="E570" s="62"/>
      <c r="F570" s="30" t="e">
        <f t="shared" si="25"/>
        <v>#NAME?</v>
      </c>
      <c r="G570" s="34" t="e">
        <f t="shared" si="26"/>
        <v>#NAME?</v>
      </c>
      <c r="H570" s="30" t="e">
        <f t="shared" si="27"/>
        <v>#NAME?</v>
      </c>
      <c r="I570" s="85"/>
      <c r="J570" s="86"/>
      <c r="K570" s="31"/>
      <c r="L570" s="63"/>
      <c r="M570" s="33"/>
      <c r="N570" s="33" t="e">
        <f t="shared" si="28"/>
        <v>#NAME?</v>
      </c>
      <c r="O570" s="64" t="e">
        <f t="shared" si="29"/>
        <v>#NAME?</v>
      </c>
      <c r="P570" s="94" t="e">
        <f t="shared" si="30"/>
        <v>#NAME?</v>
      </c>
      <c r="Q570" s="91" t="str">
        <f t="shared" si="31"/>
        <v>-</v>
      </c>
      <c r="R570" s="92" t="str">
        <f t="shared" si="32"/>
        <v>-</v>
      </c>
      <c r="S570" s="93" t="str">
        <f t="shared" si="33"/>
        <v>-</v>
      </c>
      <c r="T570" s="10"/>
      <c r="U570" s="10"/>
      <c r="V570" s="10"/>
      <c r="W570" s="10"/>
      <c r="X570" s="10"/>
      <c r="Y570" s="10"/>
      <c r="Z570" s="10"/>
    </row>
    <row r="571" spans="1:26" ht="12.75" customHeight="1" x14ac:dyDescent="0.2">
      <c r="A571" s="82">
        <f t="shared" si="23"/>
        <v>0</v>
      </c>
      <c r="B571" s="83"/>
      <c r="C571" s="84"/>
      <c r="D571" s="29" t="e">
        <f t="shared" si="24"/>
        <v>#NAME?</v>
      </c>
      <c r="E571" s="62"/>
      <c r="F571" s="30" t="e">
        <f t="shared" si="25"/>
        <v>#NAME?</v>
      </c>
      <c r="G571" s="34" t="e">
        <f t="shared" si="26"/>
        <v>#NAME?</v>
      </c>
      <c r="H571" s="30" t="e">
        <f t="shared" si="27"/>
        <v>#NAME?</v>
      </c>
      <c r="I571" s="85"/>
      <c r="J571" s="86"/>
      <c r="K571" s="31"/>
      <c r="L571" s="63"/>
      <c r="M571" s="33"/>
      <c r="N571" s="33" t="e">
        <f t="shared" si="28"/>
        <v>#NAME?</v>
      </c>
      <c r="O571" s="64" t="e">
        <f t="shared" si="29"/>
        <v>#NAME?</v>
      </c>
      <c r="P571" s="94" t="e">
        <f t="shared" si="30"/>
        <v>#NAME?</v>
      </c>
      <c r="Q571" s="91" t="str">
        <f t="shared" si="31"/>
        <v>-</v>
      </c>
      <c r="R571" s="92" t="str">
        <f t="shared" si="32"/>
        <v>-</v>
      </c>
      <c r="S571" s="93" t="str">
        <f t="shared" si="33"/>
        <v>-</v>
      </c>
      <c r="T571" s="10"/>
      <c r="U571" s="10"/>
      <c r="V571" s="10"/>
      <c r="W571" s="10"/>
      <c r="X571" s="10"/>
      <c r="Y571" s="10"/>
      <c r="Z571" s="10"/>
    </row>
    <row r="572" spans="1:26" ht="12.75" customHeight="1" x14ac:dyDescent="0.2">
      <c r="A572" s="82">
        <f t="shared" si="23"/>
        <v>0</v>
      </c>
      <c r="B572" s="83"/>
      <c r="C572" s="84"/>
      <c r="D572" s="29" t="e">
        <f t="shared" si="24"/>
        <v>#NAME?</v>
      </c>
      <c r="E572" s="62"/>
      <c r="F572" s="30" t="e">
        <f t="shared" si="25"/>
        <v>#NAME?</v>
      </c>
      <c r="G572" s="34" t="e">
        <f t="shared" si="26"/>
        <v>#NAME?</v>
      </c>
      <c r="H572" s="30" t="e">
        <f t="shared" si="27"/>
        <v>#NAME?</v>
      </c>
      <c r="I572" s="85"/>
      <c r="J572" s="86"/>
      <c r="K572" s="31"/>
      <c r="L572" s="63"/>
      <c r="M572" s="33"/>
      <c r="N572" s="33" t="e">
        <f t="shared" si="28"/>
        <v>#NAME?</v>
      </c>
      <c r="O572" s="64" t="e">
        <f t="shared" si="29"/>
        <v>#NAME?</v>
      </c>
      <c r="P572" s="94" t="e">
        <f t="shared" si="30"/>
        <v>#NAME?</v>
      </c>
      <c r="Q572" s="91" t="str">
        <f t="shared" si="31"/>
        <v>-</v>
      </c>
      <c r="R572" s="92" t="str">
        <f t="shared" si="32"/>
        <v>-</v>
      </c>
      <c r="S572" s="93" t="str">
        <f t="shared" si="33"/>
        <v>-</v>
      </c>
      <c r="T572" s="10"/>
      <c r="U572" s="10"/>
      <c r="V572" s="10"/>
      <c r="W572" s="10"/>
      <c r="X572" s="10"/>
      <c r="Y572" s="10"/>
      <c r="Z572" s="10"/>
    </row>
    <row r="573" spans="1:26" ht="12.75" customHeight="1" x14ac:dyDescent="0.2">
      <c r="A573" s="82">
        <f t="shared" si="23"/>
        <v>0</v>
      </c>
      <c r="B573" s="83"/>
      <c r="C573" s="84"/>
      <c r="D573" s="29" t="e">
        <f t="shared" si="24"/>
        <v>#NAME?</v>
      </c>
      <c r="E573" s="62"/>
      <c r="F573" s="30" t="e">
        <f t="shared" si="25"/>
        <v>#NAME?</v>
      </c>
      <c r="G573" s="34" t="e">
        <f t="shared" si="26"/>
        <v>#NAME?</v>
      </c>
      <c r="H573" s="30" t="e">
        <f t="shared" si="27"/>
        <v>#NAME?</v>
      </c>
      <c r="I573" s="85"/>
      <c r="J573" s="86"/>
      <c r="K573" s="31"/>
      <c r="L573" s="63"/>
      <c r="M573" s="33"/>
      <c r="N573" s="33" t="e">
        <f t="shared" si="28"/>
        <v>#NAME?</v>
      </c>
      <c r="O573" s="64" t="e">
        <f t="shared" si="29"/>
        <v>#NAME?</v>
      </c>
      <c r="P573" s="94" t="e">
        <f t="shared" si="30"/>
        <v>#NAME?</v>
      </c>
      <c r="Q573" s="91" t="str">
        <f t="shared" si="31"/>
        <v>-</v>
      </c>
      <c r="R573" s="92" t="str">
        <f t="shared" si="32"/>
        <v>-</v>
      </c>
      <c r="S573" s="93" t="str">
        <f t="shared" si="33"/>
        <v>-</v>
      </c>
      <c r="T573" s="10"/>
      <c r="U573" s="10"/>
      <c r="V573" s="10"/>
      <c r="W573" s="10"/>
      <c r="X573" s="10"/>
      <c r="Y573" s="10"/>
      <c r="Z573" s="10"/>
    </row>
    <row r="574" spans="1:26" ht="12.75" customHeight="1" x14ac:dyDescent="0.2">
      <c r="A574" s="82">
        <f t="shared" si="23"/>
        <v>0</v>
      </c>
      <c r="B574" s="83"/>
      <c r="C574" s="84"/>
      <c r="D574" s="29" t="e">
        <f t="shared" si="24"/>
        <v>#NAME?</v>
      </c>
      <c r="E574" s="62"/>
      <c r="F574" s="30" t="e">
        <f t="shared" si="25"/>
        <v>#NAME?</v>
      </c>
      <c r="G574" s="34" t="e">
        <f t="shared" si="26"/>
        <v>#NAME?</v>
      </c>
      <c r="H574" s="30" t="e">
        <f t="shared" si="27"/>
        <v>#NAME?</v>
      </c>
      <c r="I574" s="85"/>
      <c r="J574" s="86"/>
      <c r="K574" s="31"/>
      <c r="L574" s="63"/>
      <c r="M574" s="33"/>
      <c r="N574" s="33" t="e">
        <f t="shared" si="28"/>
        <v>#NAME?</v>
      </c>
      <c r="O574" s="64" t="e">
        <f t="shared" si="29"/>
        <v>#NAME?</v>
      </c>
      <c r="P574" s="94" t="e">
        <f t="shared" si="30"/>
        <v>#NAME?</v>
      </c>
      <c r="Q574" s="91" t="str">
        <f t="shared" si="31"/>
        <v>-</v>
      </c>
      <c r="R574" s="92" t="str">
        <f t="shared" si="32"/>
        <v>-</v>
      </c>
      <c r="S574" s="93" t="str">
        <f t="shared" si="33"/>
        <v>-</v>
      </c>
      <c r="T574" s="10"/>
      <c r="U574" s="10"/>
      <c r="V574" s="10"/>
      <c r="W574" s="10"/>
      <c r="X574" s="10"/>
      <c r="Y574" s="10"/>
      <c r="Z574" s="10"/>
    </row>
    <row r="575" spans="1:26" ht="12.75" customHeight="1" x14ac:dyDescent="0.2">
      <c r="A575" s="82">
        <f t="shared" si="23"/>
        <v>0</v>
      </c>
      <c r="B575" s="83"/>
      <c r="C575" s="84"/>
      <c r="D575" s="29" t="e">
        <f t="shared" si="24"/>
        <v>#NAME?</v>
      </c>
      <c r="E575" s="62"/>
      <c r="F575" s="30" t="e">
        <f t="shared" si="25"/>
        <v>#NAME?</v>
      </c>
      <c r="G575" s="34" t="e">
        <f t="shared" si="26"/>
        <v>#NAME?</v>
      </c>
      <c r="H575" s="30" t="e">
        <f t="shared" si="27"/>
        <v>#NAME?</v>
      </c>
      <c r="I575" s="85"/>
      <c r="J575" s="86"/>
      <c r="K575" s="31"/>
      <c r="L575" s="63"/>
      <c r="M575" s="33"/>
      <c r="N575" s="33" t="e">
        <f t="shared" si="28"/>
        <v>#NAME?</v>
      </c>
      <c r="O575" s="64" t="e">
        <f t="shared" si="29"/>
        <v>#NAME?</v>
      </c>
      <c r="P575" s="94" t="e">
        <f t="shared" si="30"/>
        <v>#NAME?</v>
      </c>
      <c r="Q575" s="91" t="str">
        <f t="shared" si="31"/>
        <v>-</v>
      </c>
      <c r="R575" s="92" t="str">
        <f t="shared" si="32"/>
        <v>-</v>
      </c>
      <c r="S575" s="93" t="str">
        <f t="shared" si="33"/>
        <v>-</v>
      </c>
      <c r="T575" s="10"/>
      <c r="U575" s="10"/>
      <c r="V575" s="10"/>
      <c r="W575" s="10"/>
      <c r="X575" s="10"/>
      <c r="Y575" s="10"/>
      <c r="Z575" s="10"/>
    </row>
    <row r="576" spans="1:26" ht="12.75" customHeight="1" x14ac:dyDescent="0.2">
      <c r="A576" s="82">
        <f t="shared" si="23"/>
        <v>0</v>
      </c>
      <c r="B576" s="83"/>
      <c r="C576" s="84"/>
      <c r="D576" s="29" t="e">
        <f t="shared" si="24"/>
        <v>#NAME?</v>
      </c>
      <c r="E576" s="62"/>
      <c r="F576" s="30" t="e">
        <f t="shared" si="25"/>
        <v>#NAME?</v>
      </c>
      <c r="G576" s="34" t="e">
        <f t="shared" si="26"/>
        <v>#NAME?</v>
      </c>
      <c r="H576" s="30" t="e">
        <f t="shared" si="27"/>
        <v>#NAME?</v>
      </c>
      <c r="I576" s="85"/>
      <c r="J576" s="86"/>
      <c r="K576" s="31"/>
      <c r="L576" s="63"/>
      <c r="M576" s="33"/>
      <c r="N576" s="33" t="e">
        <f t="shared" si="28"/>
        <v>#NAME?</v>
      </c>
      <c r="O576" s="64" t="e">
        <f t="shared" si="29"/>
        <v>#NAME?</v>
      </c>
      <c r="P576" s="94" t="e">
        <f t="shared" si="30"/>
        <v>#NAME?</v>
      </c>
      <c r="Q576" s="91" t="str">
        <f t="shared" si="31"/>
        <v>-</v>
      </c>
      <c r="R576" s="92" t="str">
        <f t="shared" si="32"/>
        <v>-</v>
      </c>
      <c r="S576" s="93" t="str">
        <f t="shared" si="33"/>
        <v>-</v>
      </c>
      <c r="T576" s="10"/>
      <c r="U576" s="10"/>
      <c r="V576" s="10"/>
      <c r="W576" s="10"/>
      <c r="X576" s="10"/>
      <c r="Y576" s="10"/>
      <c r="Z576" s="10"/>
    </row>
    <row r="577" spans="1:26" ht="12.75" customHeight="1" x14ac:dyDescent="0.2">
      <c r="A577" s="82">
        <f t="shared" si="23"/>
        <v>0</v>
      </c>
      <c r="B577" s="83"/>
      <c r="C577" s="84"/>
      <c r="D577" s="29" t="e">
        <f t="shared" si="24"/>
        <v>#NAME?</v>
      </c>
      <c r="E577" s="62"/>
      <c r="F577" s="30" t="e">
        <f t="shared" si="25"/>
        <v>#NAME?</v>
      </c>
      <c r="G577" s="34" t="e">
        <f t="shared" si="26"/>
        <v>#NAME?</v>
      </c>
      <c r="H577" s="30" t="e">
        <f t="shared" si="27"/>
        <v>#NAME?</v>
      </c>
      <c r="I577" s="85"/>
      <c r="J577" s="86"/>
      <c r="K577" s="31"/>
      <c r="L577" s="63"/>
      <c r="M577" s="33"/>
      <c r="N577" s="33" t="e">
        <f t="shared" si="28"/>
        <v>#NAME?</v>
      </c>
      <c r="O577" s="64" t="e">
        <f t="shared" si="29"/>
        <v>#NAME?</v>
      </c>
      <c r="P577" s="94" t="e">
        <f t="shared" si="30"/>
        <v>#NAME?</v>
      </c>
      <c r="Q577" s="91" t="str">
        <f t="shared" si="31"/>
        <v>-</v>
      </c>
      <c r="R577" s="92" t="str">
        <f t="shared" si="32"/>
        <v>-</v>
      </c>
      <c r="S577" s="93" t="str">
        <f t="shared" si="33"/>
        <v>-</v>
      </c>
      <c r="T577" s="10"/>
      <c r="U577" s="10"/>
      <c r="V577" s="10"/>
      <c r="W577" s="10"/>
      <c r="X577" s="10"/>
      <c r="Y577" s="10"/>
      <c r="Z577" s="10"/>
    </row>
    <row r="578" spans="1:26" ht="12.75" customHeight="1" x14ac:dyDescent="0.2">
      <c r="A578" s="82">
        <f t="shared" si="23"/>
        <v>0</v>
      </c>
      <c r="B578" s="83"/>
      <c r="C578" s="84"/>
      <c r="D578" s="29" t="e">
        <f t="shared" si="24"/>
        <v>#NAME?</v>
      </c>
      <c r="E578" s="62"/>
      <c r="F578" s="30" t="e">
        <f t="shared" si="25"/>
        <v>#NAME?</v>
      </c>
      <c r="G578" s="34" t="e">
        <f t="shared" si="26"/>
        <v>#NAME?</v>
      </c>
      <c r="H578" s="30" t="e">
        <f t="shared" si="27"/>
        <v>#NAME?</v>
      </c>
      <c r="I578" s="85"/>
      <c r="J578" s="86"/>
      <c r="K578" s="31"/>
      <c r="L578" s="63"/>
      <c r="M578" s="33"/>
      <c r="N578" s="33" t="e">
        <f t="shared" si="28"/>
        <v>#NAME?</v>
      </c>
      <c r="O578" s="64" t="e">
        <f t="shared" si="29"/>
        <v>#NAME?</v>
      </c>
      <c r="P578" s="94" t="e">
        <f t="shared" si="30"/>
        <v>#NAME?</v>
      </c>
      <c r="Q578" s="91" t="str">
        <f t="shared" si="31"/>
        <v>-</v>
      </c>
      <c r="R578" s="92" t="str">
        <f t="shared" si="32"/>
        <v>-</v>
      </c>
      <c r="S578" s="93" t="str">
        <f t="shared" si="33"/>
        <v>-</v>
      </c>
      <c r="T578" s="10"/>
      <c r="U578" s="10"/>
      <c r="V578" s="10"/>
      <c r="W578" s="10"/>
      <c r="X578" s="10"/>
      <c r="Y578" s="10"/>
      <c r="Z578" s="10"/>
    </row>
    <row r="579" spans="1:26" ht="12.75" customHeight="1" x14ac:dyDescent="0.2">
      <c r="A579" s="82">
        <f t="shared" si="23"/>
        <v>0</v>
      </c>
      <c r="B579" s="83"/>
      <c r="C579" s="84"/>
      <c r="D579" s="29" t="e">
        <f t="shared" si="24"/>
        <v>#NAME?</v>
      </c>
      <c r="E579" s="62"/>
      <c r="F579" s="30" t="e">
        <f t="shared" si="25"/>
        <v>#NAME?</v>
      </c>
      <c r="G579" s="34" t="e">
        <f t="shared" si="26"/>
        <v>#NAME?</v>
      </c>
      <c r="H579" s="30" t="e">
        <f t="shared" si="27"/>
        <v>#NAME?</v>
      </c>
      <c r="I579" s="85"/>
      <c r="J579" s="86"/>
      <c r="K579" s="31"/>
      <c r="L579" s="63"/>
      <c r="M579" s="33"/>
      <c r="N579" s="33" t="e">
        <f t="shared" si="28"/>
        <v>#NAME?</v>
      </c>
      <c r="O579" s="64" t="e">
        <f t="shared" si="29"/>
        <v>#NAME?</v>
      </c>
      <c r="P579" s="94" t="e">
        <f t="shared" si="30"/>
        <v>#NAME?</v>
      </c>
      <c r="Q579" s="91" t="str">
        <f t="shared" si="31"/>
        <v>-</v>
      </c>
      <c r="R579" s="92" t="str">
        <f t="shared" si="32"/>
        <v>-</v>
      </c>
      <c r="S579" s="93" t="str">
        <f t="shared" si="33"/>
        <v>-</v>
      </c>
      <c r="T579" s="10"/>
      <c r="U579" s="10"/>
      <c r="V579" s="10"/>
      <c r="W579" s="10"/>
      <c r="X579" s="10"/>
      <c r="Y579" s="10"/>
      <c r="Z579" s="10"/>
    </row>
    <row r="580" spans="1:26" ht="12.75" customHeight="1" x14ac:dyDescent="0.2">
      <c r="A580" s="82">
        <f t="shared" si="23"/>
        <v>0</v>
      </c>
      <c r="B580" s="83"/>
      <c r="C580" s="84"/>
      <c r="D580" s="29" t="e">
        <f t="shared" si="24"/>
        <v>#NAME?</v>
      </c>
      <c r="E580" s="62"/>
      <c r="F580" s="30" t="e">
        <f t="shared" si="25"/>
        <v>#NAME?</v>
      </c>
      <c r="G580" s="34" t="e">
        <f t="shared" si="26"/>
        <v>#NAME?</v>
      </c>
      <c r="H580" s="30" t="e">
        <f t="shared" si="27"/>
        <v>#NAME?</v>
      </c>
      <c r="I580" s="85"/>
      <c r="J580" s="86"/>
      <c r="K580" s="31"/>
      <c r="L580" s="63"/>
      <c r="M580" s="33"/>
      <c r="N580" s="33" t="e">
        <f t="shared" si="28"/>
        <v>#NAME?</v>
      </c>
      <c r="O580" s="64" t="e">
        <f t="shared" si="29"/>
        <v>#NAME?</v>
      </c>
      <c r="P580" s="94" t="e">
        <f t="shared" si="30"/>
        <v>#NAME?</v>
      </c>
      <c r="Q580" s="91" t="str">
        <f t="shared" si="31"/>
        <v>-</v>
      </c>
      <c r="R580" s="92" t="str">
        <f t="shared" si="32"/>
        <v>-</v>
      </c>
      <c r="S580" s="93" t="str">
        <f t="shared" si="33"/>
        <v>-</v>
      </c>
      <c r="T580" s="10"/>
      <c r="U580" s="10"/>
      <c r="V580" s="10"/>
      <c r="W580" s="10"/>
      <c r="X580" s="10"/>
      <c r="Y580" s="10"/>
      <c r="Z580" s="10"/>
    </row>
    <row r="581" spans="1:26" ht="12.75" customHeight="1" x14ac:dyDescent="0.2">
      <c r="A581" s="82">
        <f t="shared" si="23"/>
        <v>0</v>
      </c>
      <c r="B581" s="83"/>
      <c r="C581" s="84"/>
      <c r="D581" s="29" t="e">
        <f t="shared" si="24"/>
        <v>#NAME?</v>
      </c>
      <c r="E581" s="62"/>
      <c r="F581" s="30" t="e">
        <f t="shared" si="25"/>
        <v>#NAME?</v>
      </c>
      <c r="G581" s="34" t="e">
        <f t="shared" si="26"/>
        <v>#NAME?</v>
      </c>
      <c r="H581" s="30" t="e">
        <f t="shared" si="27"/>
        <v>#NAME?</v>
      </c>
      <c r="I581" s="85"/>
      <c r="J581" s="86"/>
      <c r="K581" s="31"/>
      <c r="L581" s="63"/>
      <c r="M581" s="33"/>
      <c r="N581" s="33" t="e">
        <f t="shared" si="28"/>
        <v>#NAME?</v>
      </c>
      <c r="O581" s="64" t="e">
        <f t="shared" si="29"/>
        <v>#NAME?</v>
      </c>
      <c r="P581" s="94" t="e">
        <f t="shared" si="30"/>
        <v>#NAME?</v>
      </c>
      <c r="Q581" s="91" t="str">
        <f t="shared" si="31"/>
        <v>-</v>
      </c>
      <c r="R581" s="92" t="str">
        <f t="shared" si="32"/>
        <v>-</v>
      </c>
      <c r="S581" s="93" t="str">
        <f t="shared" si="33"/>
        <v>-</v>
      </c>
      <c r="T581" s="10"/>
      <c r="U581" s="10"/>
      <c r="V581" s="10"/>
      <c r="W581" s="10"/>
      <c r="X581" s="10"/>
      <c r="Y581" s="10"/>
      <c r="Z581" s="10"/>
    </row>
    <row r="582" spans="1:26" ht="12.75" customHeight="1" x14ac:dyDescent="0.2">
      <c r="A582" s="82">
        <f t="shared" si="23"/>
        <v>0</v>
      </c>
      <c r="B582" s="83"/>
      <c r="C582" s="84"/>
      <c r="D582" s="29" t="e">
        <f t="shared" si="24"/>
        <v>#NAME?</v>
      </c>
      <c r="E582" s="62"/>
      <c r="F582" s="30" t="e">
        <f t="shared" si="25"/>
        <v>#NAME?</v>
      </c>
      <c r="G582" s="34" t="e">
        <f t="shared" si="26"/>
        <v>#NAME?</v>
      </c>
      <c r="H582" s="30" t="e">
        <f t="shared" si="27"/>
        <v>#NAME?</v>
      </c>
      <c r="I582" s="85"/>
      <c r="J582" s="86"/>
      <c r="K582" s="31"/>
      <c r="L582" s="63"/>
      <c r="M582" s="33"/>
      <c r="N582" s="33" t="e">
        <f t="shared" si="28"/>
        <v>#NAME?</v>
      </c>
      <c r="O582" s="64" t="e">
        <f t="shared" si="29"/>
        <v>#NAME?</v>
      </c>
      <c r="P582" s="94" t="e">
        <f t="shared" si="30"/>
        <v>#NAME?</v>
      </c>
      <c r="Q582" s="91" t="str">
        <f t="shared" si="31"/>
        <v>-</v>
      </c>
      <c r="R582" s="92" t="str">
        <f t="shared" si="32"/>
        <v>-</v>
      </c>
      <c r="S582" s="93" t="str">
        <f t="shared" si="33"/>
        <v>-</v>
      </c>
      <c r="T582" s="10"/>
      <c r="U582" s="10"/>
      <c r="V582" s="10"/>
      <c r="W582" s="10"/>
      <c r="X582" s="10"/>
      <c r="Y582" s="10"/>
      <c r="Z582" s="10"/>
    </row>
    <row r="583" spans="1:26" ht="12.75" customHeight="1" x14ac:dyDescent="0.2">
      <c r="A583" s="82">
        <f t="shared" si="23"/>
        <v>0</v>
      </c>
      <c r="B583" s="83"/>
      <c r="C583" s="84"/>
      <c r="D583" s="29" t="e">
        <f t="shared" si="24"/>
        <v>#NAME?</v>
      </c>
      <c r="E583" s="62"/>
      <c r="F583" s="30" t="e">
        <f t="shared" si="25"/>
        <v>#NAME?</v>
      </c>
      <c r="G583" s="34" t="e">
        <f t="shared" si="26"/>
        <v>#NAME?</v>
      </c>
      <c r="H583" s="30" t="e">
        <f t="shared" si="27"/>
        <v>#NAME?</v>
      </c>
      <c r="I583" s="85"/>
      <c r="J583" s="86"/>
      <c r="K583" s="31"/>
      <c r="L583" s="63"/>
      <c r="M583" s="33"/>
      <c r="N583" s="33" t="e">
        <f t="shared" si="28"/>
        <v>#NAME?</v>
      </c>
      <c r="O583" s="64" t="e">
        <f t="shared" si="29"/>
        <v>#NAME?</v>
      </c>
      <c r="P583" s="94" t="e">
        <f t="shared" si="30"/>
        <v>#NAME?</v>
      </c>
      <c r="Q583" s="91" t="str">
        <f t="shared" si="31"/>
        <v>-</v>
      </c>
      <c r="R583" s="92" t="str">
        <f t="shared" si="32"/>
        <v>-</v>
      </c>
      <c r="S583" s="93" t="str">
        <f t="shared" si="33"/>
        <v>-</v>
      </c>
      <c r="T583" s="10"/>
      <c r="U583" s="10"/>
      <c r="V583" s="10"/>
      <c r="W583" s="10"/>
      <c r="X583" s="10"/>
      <c r="Y583" s="10"/>
      <c r="Z583" s="10"/>
    </row>
    <row r="584" spans="1:26" ht="12.75" customHeight="1" x14ac:dyDescent="0.2">
      <c r="A584" s="82">
        <f t="shared" si="23"/>
        <v>0</v>
      </c>
      <c r="B584" s="83"/>
      <c r="C584" s="84"/>
      <c r="D584" s="29" t="e">
        <f t="shared" si="24"/>
        <v>#NAME?</v>
      </c>
      <c r="E584" s="62"/>
      <c r="F584" s="30" t="e">
        <f t="shared" si="25"/>
        <v>#NAME?</v>
      </c>
      <c r="G584" s="34" t="e">
        <f t="shared" si="26"/>
        <v>#NAME?</v>
      </c>
      <c r="H584" s="30" t="e">
        <f t="shared" si="27"/>
        <v>#NAME?</v>
      </c>
      <c r="I584" s="85"/>
      <c r="J584" s="86"/>
      <c r="K584" s="31"/>
      <c r="L584" s="63"/>
      <c r="M584" s="33"/>
      <c r="N584" s="33" t="e">
        <f t="shared" si="28"/>
        <v>#NAME?</v>
      </c>
      <c r="O584" s="64" t="e">
        <f t="shared" si="29"/>
        <v>#NAME?</v>
      </c>
      <c r="P584" s="94" t="e">
        <f t="shared" si="30"/>
        <v>#NAME?</v>
      </c>
      <c r="Q584" s="91" t="str">
        <f t="shared" si="31"/>
        <v>-</v>
      </c>
      <c r="R584" s="92" t="str">
        <f t="shared" si="32"/>
        <v>-</v>
      </c>
      <c r="S584" s="93" t="str">
        <f t="shared" si="33"/>
        <v>-</v>
      </c>
      <c r="T584" s="10"/>
      <c r="U584" s="10"/>
      <c r="V584" s="10"/>
      <c r="W584" s="10"/>
      <c r="X584" s="10"/>
      <c r="Y584" s="10"/>
      <c r="Z584" s="10"/>
    </row>
    <row r="585" spans="1:26" ht="12.75" customHeight="1" x14ac:dyDescent="0.2">
      <c r="A585" s="82">
        <f t="shared" si="23"/>
        <v>0</v>
      </c>
      <c r="B585" s="83"/>
      <c r="C585" s="84"/>
      <c r="D585" s="29" t="e">
        <f t="shared" si="24"/>
        <v>#NAME?</v>
      </c>
      <c r="E585" s="62"/>
      <c r="F585" s="30" t="e">
        <f t="shared" si="25"/>
        <v>#NAME?</v>
      </c>
      <c r="G585" s="34" t="e">
        <f t="shared" si="26"/>
        <v>#NAME?</v>
      </c>
      <c r="H585" s="30" t="e">
        <f t="shared" si="27"/>
        <v>#NAME?</v>
      </c>
      <c r="I585" s="85"/>
      <c r="J585" s="86"/>
      <c r="K585" s="31"/>
      <c r="L585" s="63"/>
      <c r="M585" s="33"/>
      <c r="N585" s="33" t="e">
        <f t="shared" si="28"/>
        <v>#NAME?</v>
      </c>
      <c r="O585" s="64" t="e">
        <f t="shared" si="29"/>
        <v>#NAME?</v>
      </c>
      <c r="P585" s="94" t="e">
        <f t="shared" si="30"/>
        <v>#NAME?</v>
      </c>
      <c r="Q585" s="91" t="str">
        <f t="shared" si="31"/>
        <v>-</v>
      </c>
      <c r="R585" s="92" t="str">
        <f t="shared" si="32"/>
        <v>-</v>
      </c>
      <c r="S585" s="93" t="str">
        <f t="shared" si="33"/>
        <v>-</v>
      </c>
      <c r="T585" s="10"/>
      <c r="U585" s="10"/>
      <c r="V585" s="10"/>
      <c r="W585" s="10"/>
      <c r="X585" s="10"/>
      <c r="Y585" s="10"/>
      <c r="Z585" s="10"/>
    </row>
    <row r="586" spans="1:26" ht="12.75" customHeight="1" x14ac:dyDescent="0.2">
      <c r="A586" s="82">
        <f t="shared" si="23"/>
        <v>0</v>
      </c>
      <c r="B586" s="83"/>
      <c r="C586" s="84"/>
      <c r="D586" s="29" t="e">
        <f t="shared" si="24"/>
        <v>#NAME?</v>
      </c>
      <c r="E586" s="62"/>
      <c r="F586" s="30" t="e">
        <f t="shared" si="25"/>
        <v>#NAME?</v>
      </c>
      <c r="G586" s="34" t="e">
        <f t="shared" si="26"/>
        <v>#NAME?</v>
      </c>
      <c r="H586" s="30" t="e">
        <f t="shared" si="27"/>
        <v>#NAME?</v>
      </c>
      <c r="I586" s="85"/>
      <c r="J586" s="86"/>
      <c r="K586" s="31"/>
      <c r="L586" s="63"/>
      <c r="M586" s="33"/>
      <c r="N586" s="33" t="e">
        <f t="shared" si="28"/>
        <v>#NAME?</v>
      </c>
      <c r="O586" s="64" t="e">
        <f t="shared" si="29"/>
        <v>#NAME?</v>
      </c>
      <c r="P586" s="94" t="e">
        <f t="shared" si="30"/>
        <v>#NAME?</v>
      </c>
      <c r="Q586" s="91" t="str">
        <f t="shared" si="31"/>
        <v>-</v>
      </c>
      <c r="R586" s="92" t="str">
        <f t="shared" si="32"/>
        <v>-</v>
      </c>
      <c r="S586" s="93" t="str">
        <f t="shared" si="33"/>
        <v>-</v>
      </c>
      <c r="T586" s="10"/>
      <c r="U586" s="10"/>
      <c r="V586" s="10"/>
      <c r="W586" s="10"/>
      <c r="X586" s="10"/>
      <c r="Y586" s="10"/>
      <c r="Z586" s="10"/>
    </row>
    <row r="587" spans="1:26" ht="12.75" customHeight="1" x14ac:dyDescent="0.2">
      <c r="A587" s="82">
        <f t="shared" si="23"/>
        <v>0</v>
      </c>
      <c r="B587" s="83"/>
      <c r="C587" s="84"/>
      <c r="D587" s="29" t="e">
        <f t="shared" si="24"/>
        <v>#NAME?</v>
      </c>
      <c r="E587" s="62"/>
      <c r="F587" s="30" t="e">
        <f t="shared" si="25"/>
        <v>#NAME?</v>
      </c>
      <c r="G587" s="34" t="e">
        <f t="shared" si="26"/>
        <v>#NAME?</v>
      </c>
      <c r="H587" s="30" t="e">
        <f t="shared" si="27"/>
        <v>#NAME?</v>
      </c>
      <c r="I587" s="85"/>
      <c r="J587" s="86"/>
      <c r="K587" s="31"/>
      <c r="L587" s="63"/>
      <c r="M587" s="33"/>
      <c r="N587" s="33" t="e">
        <f t="shared" si="28"/>
        <v>#NAME?</v>
      </c>
      <c r="O587" s="64" t="e">
        <f t="shared" si="29"/>
        <v>#NAME?</v>
      </c>
      <c r="P587" s="94" t="e">
        <f t="shared" si="30"/>
        <v>#NAME?</v>
      </c>
      <c r="Q587" s="91" t="str">
        <f t="shared" si="31"/>
        <v>-</v>
      </c>
      <c r="R587" s="92" t="str">
        <f t="shared" si="32"/>
        <v>-</v>
      </c>
      <c r="S587" s="93" t="str">
        <f t="shared" si="33"/>
        <v>-</v>
      </c>
      <c r="T587" s="10"/>
      <c r="U587" s="10"/>
      <c r="V587" s="10"/>
      <c r="W587" s="10"/>
      <c r="X587" s="10"/>
      <c r="Y587" s="10"/>
      <c r="Z587" s="10"/>
    </row>
    <row r="588" spans="1:26" ht="12.75" customHeight="1" x14ac:dyDescent="0.2">
      <c r="A588" s="82">
        <f t="shared" si="23"/>
        <v>0</v>
      </c>
      <c r="B588" s="83"/>
      <c r="C588" s="84"/>
      <c r="D588" s="29" t="e">
        <f t="shared" si="24"/>
        <v>#NAME?</v>
      </c>
      <c r="E588" s="62"/>
      <c r="F588" s="30" t="e">
        <f t="shared" si="25"/>
        <v>#NAME?</v>
      </c>
      <c r="G588" s="34" t="e">
        <f t="shared" si="26"/>
        <v>#NAME?</v>
      </c>
      <c r="H588" s="30" t="e">
        <f t="shared" si="27"/>
        <v>#NAME?</v>
      </c>
      <c r="I588" s="85"/>
      <c r="J588" s="86"/>
      <c r="K588" s="31"/>
      <c r="L588" s="63"/>
      <c r="M588" s="33"/>
      <c r="N588" s="33" t="e">
        <f t="shared" si="28"/>
        <v>#NAME?</v>
      </c>
      <c r="O588" s="64" t="e">
        <f t="shared" si="29"/>
        <v>#NAME?</v>
      </c>
      <c r="P588" s="94" t="e">
        <f t="shared" si="30"/>
        <v>#NAME?</v>
      </c>
      <c r="Q588" s="91" t="str">
        <f t="shared" si="31"/>
        <v>-</v>
      </c>
      <c r="R588" s="92" t="str">
        <f t="shared" si="32"/>
        <v>-</v>
      </c>
      <c r="S588" s="93" t="str">
        <f t="shared" si="33"/>
        <v>-</v>
      </c>
      <c r="T588" s="10"/>
      <c r="U588" s="10"/>
      <c r="V588" s="10"/>
      <c r="W588" s="10"/>
      <c r="X588" s="10"/>
      <c r="Y588" s="10"/>
      <c r="Z588" s="10"/>
    </row>
    <row r="589" spans="1:26" ht="12.75" customHeight="1" x14ac:dyDescent="0.2">
      <c r="A589" s="82">
        <f t="shared" si="23"/>
        <v>0</v>
      </c>
      <c r="B589" s="83"/>
      <c r="C589" s="84"/>
      <c r="D589" s="29" t="e">
        <f t="shared" si="24"/>
        <v>#NAME?</v>
      </c>
      <c r="E589" s="62"/>
      <c r="F589" s="30" t="e">
        <f t="shared" si="25"/>
        <v>#NAME?</v>
      </c>
      <c r="G589" s="34" t="e">
        <f t="shared" si="26"/>
        <v>#NAME?</v>
      </c>
      <c r="H589" s="30" t="e">
        <f t="shared" si="27"/>
        <v>#NAME?</v>
      </c>
      <c r="I589" s="85"/>
      <c r="J589" s="86"/>
      <c r="K589" s="31"/>
      <c r="L589" s="63"/>
      <c r="M589" s="33"/>
      <c r="N589" s="33" t="e">
        <f t="shared" si="28"/>
        <v>#NAME?</v>
      </c>
      <c r="O589" s="64" t="e">
        <f t="shared" si="29"/>
        <v>#NAME?</v>
      </c>
      <c r="P589" s="94" t="e">
        <f t="shared" si="30"/>
        <v>#NAME?</v>
      </c>
      <c r="Q589" s="91" t="str">
        <f t="shared" si="31"/>
        <v>-</v>
      </c>
      <c r="R589" s="92" t="str">
        <f t="shared" si="32"/>
        <v>-</v>
      </c>
      <c r="S589" s="93" t="str">
        <f t="shared" si="33"/>
        <v>-</v>
      </c>
      <c r="T589" s="10"/>
      <c r="U589" s="10"/>
      <c r="V589" s="10"/>
      <c r="W589" s="10"/>
      <c r="X589" s="10"/>
      <c r="Y589" s="10"/>
      <c r="Z589" s="10"/>
    </row>
    <row r="590" spans="1:26" ht="12.75" customHeight="1" x14ac:dyDescent="0.2">
      <c r="A590" s="82">
        <f t="shared" si="23"/>
        <v>0</v>
      </c>
      <c r="B590" s="83"/>
      <c r="C590" s="84"/>
      <c r="D590" s="29" t="e">
        <f t="shared" si="24"/>
        <v>#NAME?</v>
      </c>
      <c r="E590" s="62"/>
      <c r="F590" s="30" t="e">
        <f t="shared" si="25"/>
        <v>#NAME?</v>
      </c>
      <c r="G590" s="34" t="e">
        <f t="shared" si="26"/>
        <v>#NAME?</v>
      </c>
      <c r="H590" s="30" t="e">
        <f t="shared" si="27"/>
        <v>#NAME?</v>
      </c>
      <c r="I590" s="85"/>
      <c r="J590" s="86"/>
      <c r="K590" s="31"/>
      <c r="L590" s="63"/>
      <c r="M590" s="33"/>
      <c r="N590" s="33" t="e">
        <f t="shared" si="28"/>
        <v>#NAME?</v>
      </c>
      <c r="O590" s="64" t="e">
        <f t="shared" si="29"/>
        <v>#NAME?</v>
      </c>
      <c r="P590" s="94" t="e">
        <f t="shared" si="30"/>
        <v>#NAME?</v>
      </c>
      <c r="Q590" s="91" t="str">
        <f t="shared" si="31"/>
        <v>-</v>
      </c>
      <c r="R590" s="92" t="str">
        <f t="shared" si="32"/>
        <v>-</v>
      </c>
      <c r="S590" s="93" t="str">
        <f t="shared" si="33"/>
        <v>-</v>
      </c>
      <c r="T590" s="10"/>
      <c r="U590" s="10"/>
      <c r="V590" s="10"/>
      <c r="W590" s="10"/>
      <c r="X590" s="10"/>
      <c r="Y590" s="10"/>
      <c r="Z590" s="10"/>
    </row>
    <row r="591" spans="1:26" ht="12.75" customHeight="1" x14ac:dyDescent="0.2">
      <c r="A591" s="82">
        <f t="shared" si="23"/>
        <v>0</v>
      </c>
      <c r="B591" s="83"/>
      <c r="C591" s="84"/>
      <c r="D591" s="29" t="e">
        <f t="shared" si="24"/>
        <v>#NAME?</v>
      </c>
      <c r="E591" s="62"/>
      <c r="F591" s="30" t="e">
        <f t="shared" si="25"/>
        <v>#NAME?</v>
      </c>
      <c r="G591" s="34" t="e">
        <f t="shared" si="26"/>
        <v>#NAME?</v>
      </c>
      <c r="H591" s="30" t="e">
        <f t="shared" si="27"/>
        <v>#NAME?</v>
      </c>
      <c r="I591" s="85"/>
      <c r="J591" s="86"/>
      <c r="K591" s="31"/>
      <c r="L591" s="63"/>
      <c r="M591" s="33"/>
      <c r="N591" s="33" t="e">
        <f t="shared" si="28"/>
        <v>#NAME?</v>
      </c>
      <c r="O591" s="64" t="e">
        <f t="shared" si="29"/>
        <v>#NAME?</v>
      </c>
      <c r="P591" s="94" t="e">
        <f t="shared" si="30"/>
        <v>#NAME?</v>
      </c>
      <c r="Q591" s="91" t="str">
        <f t="shared" si="31"/>
        <v>-</v>
      </c>
      <c r="R591" s="92" t="str">
        <f t="shared" si="32"/>
        <v>-</v>
      </c>
      <c r="S591" s="93" t="str">
        <f t="shared" si="33"/>
        <v>-</v>
      </c>
      <c r="T591" s="10"/>
      <c r="U591" s="10"/>
      <c r="V591" s="10"/>
      <c r="W591" s="10"/>
      <c r="X591" s="10"/>
      <c r="Y591" s="10"/>
      <c r="Z591" s="10"/>
    </row>
    <row r="592" spans="1:26" ht="12.75" customHeight="1" x14ac:dyDescent="0.2">
      <c r="A592" s="82">
        <f t="shared" si="23"/>
        <v>0</v>
      </c>
      <c r="B592" s="83"/>
      <c r="C592" s="84"/>
      <c r="D592" s="29" t="e">
        <f t="shared" si="24"/>
        <v>#NAME?</v>
      </c>
      <c r="E592" s="62"/>
      <c r="F592" s="30" t="e">
        <f t="shared" si="25"/>
        <v>#NAME?</v>
      </c>
      <c r="G592" s="34" t="e">
        <f t="shared" si="26"/>
        <v>#NAME?</v>
      </c>
      <c r="H592" s="30" t="e">
        <f t="shared" si="27"/>
        <v>#NAME?</v>
      </c>
      <c r="I592" s="85"/>
      <c r="J592" s="86"/>
      <c r="K592" s="31"/>
      <c r="L592" s="63"/>
      <c r="M592" s="33"/>
      <c r="N592" s="33" t="e">
        <f t="shared" si="28"/>
        <v>#NAME?</v>
      </c>
      <c r="O592" s="64" t="e">
        <f t="shared" si="29"/>
        <v>#NAME?</v>
      </c>
      <c r="P592" s="94" t="e">
        <f t="shared" si="30"/>
        <v>#NAME?</v>
      </c>
      <c r="Q592" s="91" t="str">
        <f t="shared" si="31"/>
        <v>-</v>
      </c>
      <c r="R592" s="92" t="str">
        <f t="shared" si="32"/>
        <v>-</v>
      </c>
      <c r="S592" s="93" t="str">
        <f t="shared" si="33"/>
        <v>-</v>
      </c>
      <c r="T592" s="10"/>
      <c r="U592" s="10"/>
      <c r="V592" s="10"/>
      <c r="W592" s="10"/>
      <c r="X592" s="10"/>
      <c r="Y592" s="10"/>
      <c r="Z592" s="10"/>
    </row>
    <row r="593" spans="1:26" ht="12.75" customHeight="1" x14ac:dyDescent="0.2">
      <c r="A593" s="82">
        <f t="shared" si="23"/>
        <v>0</v>
      </c>
      <c r="B593" s="83"/>
      <c r="C593" s="84"/>
      <c r="D593" s="29" t="e">
        <f t="shared" si="24"/>
        <v>#NAME?</v>
      </c>
      <c r="E593" s="62"/>
      <c r="F593" s="30" t="e">
        <f t="shared" si="25"/>
        <v>#NAME?</v>
      </c>
      <c r="G593" s="34" t="e">
        <f t="shared" si="26"/>
        <v>#NAME?</v>
      </c>
      <c r="H593" s="30" t="e">
        <f t="shared" si="27"/>
        <v>#NAME?</v>
      </c>
      <c r="I593" s="85"/>
      <c r="J593" s="86"/>
      <c r="K593" s="31"/>
      <c r="L593" s="63"/>
      <c r="M593" s="33"/>
      <c r="N593" s="33" t="e">
        <f t="shared" si="28"/>
        <v>#NAME?</v>
      </c>
      <c r="O593" s="64" t="e">
        <f t="shared" si="29"/>
        <v>#NAME?</v>
      </c>
      <c r="P593" s="94" t="e">
        <f t="shared" si="30"/>
        <v>#NAME?</v>
      </c>
      <c r="Q593" s="91" t="str">
        <f t="shared" si="31"/>
        <v>-</v>
      </c>
      <c r="R593" s="92" t="str">
        <f t="shared" si="32"/>
        <v>-</v>
      </c>
      <c r="S593" s="93" t="str">
        <f t="shared" si="33"/>
        <v>-</v>
      </c>
      <c r="T593" s="10"/>
      <c r="U593" s="10"/>
      <c r="V593" s="10"/>
      <c r="W593" s="10"/>
      <c r="X593" s="10"/>
      <c r="Y593" s="10"/>
      <c r="Z593" s="10"/>
    </row>
    <row r="594" spans="1:26" ht="12.75" customHeight="1" x14ac:dyDescent="0.2">
      <c r="A594" s="82">
        <f t="shared" si="23"/>
        <v>0</v>
      </c>
      <c r="B594" s="83"/>
      <c r="C594" s="84"/>
      <c r="D594" s="29" t="e">
        <f t="shared" si="24"/>
        <v>#NAME?</v>
      </c>
      <c r="E594" s="62"/>
      <c r="F594" s="30" t="e">
        <f t="shared" si="25"/>
        <v>#NAME?</v>
      </c>
      <c r="G594" s="34" t="e">
        <f t="shared" si="26"/>
        <v>#NAME?</v>
      </c>
      <c r="H594" s="30" t="e">
        <f t="shared" si="27"/>
        <v>#NAME?</v>
      </c>
      <c r="I594" s="85"/>
      <c r="J594" s="86"/>
      <c r="K594" s="31"/>
      <c r="L594" s="63"/>
      <c r="M594" s="33"/>
      <c r="N594" s="33" t="e">
        <f t="shared" si="28"/>
        <v>#NAME?</v>
      </c>
      <c r="O594" s="64" t="e">
        <f t="shared" si="29"/>
        <v>#NAME?</v>
      </c>
      <c r="P594" s="94" t="e">
        <f t="shared" si="30"/>
        <v>#NAME?</v>
      </c>
      <c r="Q594" s="91" t="str">
        <f t="shared" si="31"/>
        <v>-</v>
      </c>
      <c r="R594" s="92" t="str">
        <f t="shared" si="32"/>
        <v>-</v>
      </c>
      <c r="S594" s="93" t="str">
        <f t="shared" si="33"/>
        <v>-</v>
      </c>
      <c r="T594" s="10"/>
      <c r="U594" s="10"/>
      <c r="V594" s="10"/>
      <c r="W594" s="10"/>
      <c r="X594" s="10"/>
      <c r="Y594" s="10"/>
      <c r="Z594" s="10"/>
    </row>
    <row r="595" spans="1:26" ht="12.75" customHeight="1" x14ac:dyDescent="0.2">
      <c r="A595" s="82">
        <f t="shared" si="23"/>
        <v>0</v>
      </c>
      <c r="B595" s="83"/>
      <c r="C595" s="84"/>
      <c r="D595" s="29" t="e">
        <f t="shared" si="24"/>
        <v>#NAME?</v>
      </c>
      <c r="E595" s="62"/>
      <c r="F595" s="30" t="e">
        <f t="shared" si="25"/>
        <v>#NAME?</v>
      </c>
      <c r="G595" s="34" t="e">
        <f t="shared" si="26"/>
        <v>#NAME?</v>
      </c>
      <c r="H595" s="30" t="e">
        <f t="shared" si="27"/>
        <v>#NAME?</v>
      </c>
      <c r="I595" s="85"/>
      <c r="J595" s="86"/>
      <c r="K595" s="31"/>
      <c r="L595" s="63"/>
      <c r="M595" s="33"/>
      <c r="N595" s="33" t="e">
        <f t="shared" si="28"/>
        <v>#NAME?</v>
      </c>
      <c r="O595" s="64" t="e">
        <f t="shared" si="29"/>
        <v>#NAME?</v>
      </c>
      <c r="P595" s="94" t="e">
        <f t="shared" si="30"/>
        <v>#NAME?</v>
      </c>
      <c r="Q595" s="91" t="str">
        <f t="shared" si="31"/>
        <v>-</v>
      </c>
      <c r="R595" s="92" t="str">
        <f t="shared" si="32"/>
        <v>-</v>
      </c>
      <c r="S595" s="93" t="str">
        <f t="shared" si="33"/>
        <v>-</v>
      </c>
      <c r="T595" s="10"/>
      <c r="U595" s="10"/>
      <c r="V595" s="10"/>
      <c r="W595" s="10"/>
      <c r="X595" s="10"/>
      <c r="Y595" s="10"/>
      <c r="Z595" s="10"/>
    </row>
    <row r="596" spans="1:26" ht="12.75" customHeight="1" x14ac:dyDescent="0.2">
      <c r="A596" s="82">
        <f t="shared" si="23"/>
        <v>0</v>
      </c>
      <c r="B596" s="83"/>
      <c r="C596" s="84"/>
      <c r="D596" s="29" t="e">
        <f t="shared" si="24"/>
        <v>#NAME?</v>
      </c>
      <c r="E596" s="62"/>
      <c r="F596" s="30" t="e">
        <f t="shared" si="25"/>
        <v>#NAME?</v>
      </c>
      <c r="G596" s="34" t="e">
        <f t="shared" si="26"/>
        <v>#NAME?</v>
      </c>
      <c r="H596" s="30" t="e">
        <f t="shared" si="27"/>
        <v>#NAME?</v>
      </c>
      <c r="I596" s="85"/>
      <c r="J596" s="86"/>
      <c r="K596" s="31"/>
      <c r="L596" s="63"/>
      <c r="M596" s="33"/>
      <c r="N596" s="33" t="e">
        <f t="shared" si="28"/>
        <v>#NAME?</v>
      </c>
      <c r="O596" s="64" t="e">
        <f t="shared" si="29"/>
        <v>#NAME?</v>
      </c>
      <c r="P596" s="94" t="e">
        <f t="shared" si="30"/>
        <v>#NAME?</v>
      </c>
      <c r="Q596" s="91" t="str">
        <f t="shared" si="31"/>
        <v>-</v>
      </c>
      <c r="R596" s="92" t="str">
        <f t="shared" si="32"/>
        <v>-</v>
      </c>
      <c r="S596" s="93" t="str">
        <f t="shared" si="33"/>
        <v>-</v>
      </c>
      <c r="T596" s="10"/>
      <c r="U596" s="10"/>
      <c r="V596" s="10"/>
      <c r="W596" s="10"/>
      <c r="X596" s="10"/>
      <c r="Y596" s="10"/>
      <c r="Z596" s="10"/>
    </row>
    <row r="597" spans="1:26" ht="12.75" customHeight="1" x14ac:dyDescent="0.2">
      <c r="A597" s="82">
        <f t="shared" si="23"/>
        <v>0</v>
      </c>
      <c r="B597" s="83"/>
      <c r="C597" s="84"/>
      <c r="D597" s="29" t="e">
        <f t="shared" si="24"/>
        <v>#NAME?</v>
      </c>
      <c r="E597" s="62"/>
      <c r="F597" s="30" t="e">
        <f t="shared" si="25"/>
        <v>#NAME?</v>
      </c>
      <c r="G597" s="34" t="e">
        <f t="shared" si="26"/>
        <v>#NAME?</v>
      </c>
      <c r="H597" s="30" t="e">
        <f t="shared" si="27"/>
        <v>#NAME?</v>
      </c>
      <c r="I597" s="85"/>
      <c r="J597" s="86"/>
      <c r="K597" s="31"/>
      <c r="L597" s="63"/>
      <c r="M597" s="33"/>
      <c r="N597" s="33" t="e">
        <f t="shared" si="28"/>
        <v>#NAME?</v>
      </c>
      <c r="O597" s="64" t="e">
        <f t="shared" si="29"/>
        <v>#NAME?</v>
      </c>
      <c r="P597" s="94" t="e">
        <f t="shared" si="30"/>
        <v>#NAME?</v>
      </c>
      <c r="Q597" s="91" t="str">
        <f t="shared" si="31"/>
        <v>-</v>
      </c>
      <c r="R597" s="92" t="str">
        <f t="shared" si="32"/>
        <v>-</v>
      </c>
      <c r="S597" s="93" t="str">
        <f t="shared" si="33"/>
        <v>-</v>
      </c>
      <c r="T597" s="10"/>
      <c r="U597" s="10"/>
      <c r="V597" s="10"/>
      <c r="W597" s="10"/>
      <c r="X597" s="10"/>
      <c r="Y597" s="10"/>
      <c r="Z597" s="10"/>
    </row>
    <row r="598" spans="1:26" ht="12.75" customHeight="1" x14ac:dyDescent="0.2">
      <c r="A598" s="82">
        <f t="shared" si="23"/>
        <v>0</v>
      </c>
      <c r="B598" s="83"/>
      <c r="C598" s="84"/>
      <c r="D598" s="29" t="e">
        <f t="shared" si="24"/>
        <v>#NAME?</v>
      </c>
      <c r="E598" s="62"/>
      <c r="F598" s="30" t="e">
        <f t="shared" si="25"/>
        <v>#NAME?</v>
      </c>
      <c r="G598" s="34" t="e">
        <f t="shared" si="26"/>
        <v>#NAME?</v>
      </c>
      <c r="H598" s="30" t="e">
        <f t="shared" si="27"/>
        <v>#NAME?</v>
      </c>
      <c r="I598" s="85"/>
      <c r="J598" s="86"/>
      <c r="K598" s="31"/>
      <c r="L598" s="63"/>
      <c r="M598" s="33"/>
      <c r="N598" s="33" t="e">
        <f t="shared" si="28"/>
        <v>#NAME?</v>
      </c>
      <c r="O598" s="64" t="e">
        <f t="shared" si="29"/>
        <v>#NAME?</v>
      </c>
      <c r="P598" s="94" t="e">
        <f t="shared" si="30"/>
        <v>#NAME?</v>
      </c>
      <c r="Q598" s="91" t="str">
        <f t="shared" si="31"/>
        <v>-</v>
      </c>
      <c r="R598" s="92" t="str">
        <f t="shared" si="32"/>
        <v>-</v>
      </c>
      <c r="S598" s="93" t="str">
        <f t="shared" si="33"/>
        <v>-</v>
      </c>
      <c r="T598" s="10"/>
      <c r="U598" s="10"/>
      <c r="V598" s="10"/>
      <c r="W598" s="10"/>
      <c r="X598" s="10"/>
      <c r="Y598" s="10"/>
      <c r="Z598" s="10"/>
    </row>
    <row r="599" spans="1:26" ht="12.75" customHeight="1" x14ac:dyDescent="0.2">
      <c r="A599" s="82">
        <f t="shared" si="23"/>
        <v>0</v>
      </c>
      <c r="B599" s="83"/>
      <c r="C599" s="84"/>
      <c r="D599" s="29" t="e">
        <f t="shared" si="24"/>
        <v>#NAME?</v>
      </c>
      <c r="E599" s="62"/>
      <c r="F599" s="30" t="e">
        <f t="shared" si="25"/>
        <v>#NAME?</v>
      </c>
      <c r="G599" s="34" t="e">
        <f t="shared" si="26"/>
        <v>#NAME?</v>
      </c>
      <c r="H599" s="30" t="e">
        <f t="shared" si="27"/>
        <v>#NAME?</v>
      </c>
      <c r="I599" s="85"/>
      <c r="J599" s="86"/>
      <c r="K599" s="31"/>
      <c r="L599" s="63"/>
      <c r="M599" s="33"/>
      <c r="N599" s="33" t="e">
        <f t="shared" si="28"/>
        <v>#NAME?</v>
      </c>
      <c r="O599" s="64" t="e">
        <f t="shared" si="29"/>
        <v>#NAME?</v>
      </c>
      <c r="P599" s="94" t="e">
        <f t="shared" si="30"/>
        <v>#NAME?</v>
      </c>
      <c r="Q599" s="91" t="str">
        <f t="shared" si="31"/>
        <v>-</v>
      </c>
      <c r="R599" s="92" t="str">
        <f t="shared" si="32"/>
        <v>-</v>
      </c>
      <c r="S599" s="93" t="str">
        <f t="shared" si="33"/>
        <v>-</v>
      </c>
      <c r="T599" s="10"/>
      <c r="U599" s="10"/>
      <c r="V599" s="10"/>
      <c r="W599" s="10"/>
      <c r="X599" s="10"/>
      <c r="Y599" s="10"/>
      <c r="Z599" s="10"/>
    </row>
    <row r="600" spans="1:26" ht="12.75" customHeight="1" x14ac:dyDescent="0.2">
      <c r="A600" s="82">
        <f t="shared" si="23"/>
        <v>0</v>
      </c>
      <c r="B600" s="83"/>
      <c r="C600" s="84"/>
      <c r="D600" s="29" t="e">
        <f t="shared" si="24"/>
        <v>#NAME?</v>
      </c>
      <c r="E600" s="62"/>
      <c r="F600" s="30" t="e">
        <f t="shared" si="25"/>
        <v>#NAME?</v>
      </c>
      <c r="G600" s="34" t="e">
        <f t="shared" si="26"/>
        <v>#NAME?</v>
      </c>
      <c r="H600" s="30" t="e">
        <f t="shared" si="27"/>
        <v>#NAME?</v>
      </c>
      <c r="I600" s="85"/>
      <c r="J600" s="86"/>
      <c r="K600" s="31"/>
      <c r="L600" s="63"/>
      <c r="M600" s="33"/>
      <c r="N600" s="33" t="e">
        <f t="shared" si="28"/>
        <v>#NAME?</v>
      </c>
      <c r="O600" s="64" t="e">
        <f t="shared" si="29"/>
        <v>#NAME?</v>
      </c>
      <c r="P600" s="94" t="e">
        <f t="shared" si="30"/>
        <v>#NAME?</v>
      </c>
      <c r="Q600" s="91" t="str">
        <f t="shared" si="31"/>
        <v>-</v>
      </c>
      <c r="R600" s="92" t="str">
        <f t="shared" si="32"/>
        <v>-</v>
      </c>
      <c r="S600" s="93" t="str">
        <f t="shared" si="33"/>
        <v>-</v>
      </c>
      <c r="T600" s="10"/>
      <c r="U600" s="10"/>
      <c r="V600" s="10"/>
      <c r="W600" s="10"/>
      <c r="X600" s="10"/>
      <c r="Y600" s="10"/>
      <c r="Z600" s="10"/>
    </row>
    <row r="601" spans="1:26" ht="12.75" customHeight="1" x14ac:dyDescent="0.2">
      <c r="A601" s="82">
        <f t="shared" si="23"/>
        <v>0</v>
      </c>
      <c r="B601" s="83"/>
      <c r="C601" s="84"/>
      <c r="D601" s="29" t="e">
        <f t="shared" si="24"/>
        <v>#NAME?</v>
      </c>
      <c r="E601" s="62"/>
      <c r="F601" s="30" t="e">
        <f t="shared" si="25"/>
        <v>#NAME?</v>
      </c>
      <c r="G601" s="34" t="e">
        <f t="shared" si="26"/>
        <v>#NAME?</v>
      </c>
      <c r="H601" s="30" t="e">
        <f t="shared" si="27"/>
        <v>#NAME?</v>
      </c>
      <c r="I601" s="85"/>
      <c r="J601" s="86"/>
      <c r="K601" s="31"/>
      <c r="L601" s="63"/>
      <c r="M601" s="33"/>
      <c r="N601" s="33" t="e">
        <f t="shared" si="28"/>
        <v>#NAME?</v>
      </c>
      <c r="O601" s="64" t="e">
        <f t="shared" si="29"/>
        <v>#NAME?</v>
      </c>
      <c r="P601" s="94" t="e">
        <f t="shared" si="30"/>
        <v>#NAME?</v>
      </c>
      <c r="Q601" s="91" t="str">
        <f t="shared" si="31"/>
        <v>-</v>
      </c>
      <c r="R601" s="92" t="str">
        <f t="shared" si="32"/>
        <v>-</v>
      </c>
      <c r="S601" s="93" t="str">
        <f t="shared" si="33"/>
        <v>-</v>
      </c>
      <c r="T601" s="10"/>
      <c r="U601" s="10"/>
      <c r="V601" s="10"/>
      <c r="W601" s="10"/>
      <c r="X601" s="10"/>
      <c r="Y601" s="10"/>
      <c r="Z601" s="10"/>
    </row>
    <row r="602" spans="1:26" ht="12.75" customHeight="1" x14ac:dyDescent="0.2">
      <c r="A602" s="82">
        <f t="shared" si="23"/>
        <v>0</v>
      </c>
      <c r="B602" s="83"/>
      <c r="C602" s="84"/>
      <c r="D602" s="29" t="e">
        <f t="shared" si="24"/>
        <v>#NAME?</v>
      </c>
      <c r="E602" s="62"/>
      <c r="F602" s="30" t="e">
        <f t="shared" si="25"/>
        <v>#NAME?</v>
      </c>
      <c r="G602" s="34" t="e">
        <f t="shared" si="26"/>
        <v>#NAME?</v>
      </c>
      <c r="H602" s="30" t="e">
        <f t="shared" si="27"/>
        <v>#NAME?</v>
      </c>
      <c r="I602" s="85"/>
      <c r="J602" s="86"/>
      <c r="K602" s="31"/>
      <c r="L602" s="63"/>
      <c r="M602" s="33"/>
      <c r="N602" s="33" t="e">
        <f t="shared" si="28"/>
        <v>#NAME?</v>
      </c>
      <c r="O602" s="64" t="e">
        <f t="shared" si="29"/>
        <v>#NAME?</v>
      </c>
      <c r="P602" s="94" t="e">
        <f t="shared" si="30"/>
        <v>#NAME?</v>
      </c>
      <c r="Q602" s="91" t="str">
        <f t="shared" si="31"/>
        <v>-</v>
      </c>
      <c r="R602" s="92" t="str">
        <f t="shared" si="32"/>
        <v>-</v>
      </c>
      <c r="S602" s="93" t="str">
        <f t="shared" si="33"/>
        <v>-</v>
      </c>
      <c r="T602" s="10"/>
      <c r="U602" s="10"/>
      <c r="V602" s="10"/>
      <c r="W602" s="10"/>
      <c r="X602" s="10"/>
      <c r="Y602" s="10"/>
      <c r="Z602" s="10"/>
    </row>
    <row r="603" spans="1:26" ht="12.75" customHeight="1" x14ac:dyDescent="0.2">
      <c r="A603" s="82">
        <f t="shared" si="23"/>
        <v>0</v>
      </c>
      <c r="B603" s="83"/>
      <c r="C603" s="84"/>
      <c r="D603" s="29" t="e">
        <f t="shared" si="24"/>
        <v>#NAME?</v>
      </c>
      <c r="E603" s="62"/>
      <c r="F603" s="30" t="e">
        <f t="shared" si="25"/>
        <v>#NAME?</v>
      </c>
      <c r="G603" s="34" t="e">
        <f t="shared" si="26"/>
        <v>#NAME?</v>
      </c>
      <c r="H603" s="30" t="e">
        <f t="shared" si="27"/>
        <v>#NAME?</v>
      </c>
      <c r="I603" s="85"/>
      <c r="J603" s="86"/>
      <c r="K603" s="31"/>
      <c r="L603" s="63"/>
      <c r="M603" s="33"/>
      <c r="N603" s="33" t="e">
        <f t="shared" si="28"/>
        <v>#NAME?</v>
      </c>
      <c r="O603" s="64" t="e">
        <f t="shared" si="29"/>
        <v>#NAME?</v>
      </c>
      <c r="P603" s="94" t="e">
        <f t="shared" si="30"/>
        <v>#NAME?</v>
      </c>
      <c r="Q603" s="91" t="str">
        <f t="shared" si="31"/>
        <v>-</v>
      </c>
      <c r="R603" s="92" t="str">
        <f t="shared" si="32"/>
        <v>-</v>
      </c>
      <c r="S603" s="93" t="str">
        <f t="shared" si="33"/>
        <v>-</v>
      </c>
      <c r="T603" s="10"/>
      <c r="U603" s="10"/>
      <c r="V603" s="10"/>
      <c r="W603" s="10"/>
      <c r="X603" s="10"/>
      <c r="Y603" s="10"/>
      <c r="Z603" s="10"/>
    </row>
    <row r="604" spans="1:26" ht="12.75" customHeight="1" x14ac:dyDescent="0.2">
      <c r="A604" s="82">
        <f t="shared" si="23"/>
        <v>0</v>
      </c>
      <c r="B604" s="83"/>
      <c r="C604" s="84"/>
      <c r="D604" s="29" t="e">
        <f t="shared" si="24"/>
        <v>#NAME?</v>
      </c>
      <c r="E604" s="62"/>
      <c r="F604" s="30" t="e">
        <f t="shared" si="25"/>
        <v>#NAME?</v>
      </c>
      <c r="G604" s="34" t="e">
        <f t="shared" si="26"/>
        <v>#NAME?</v>
      </c>
      <c r="H604" s="30" t="e">
        <f t="shared" si="27"/>
        <v>#NAME?</v>
      </c>
      <c r="I604" s="85"/>
      <c r="J604" s="86"/>
      <c r="K604" s="31"/>
      <c r="L604" s="63"/>
      <c r="M604" s="33"/>
      <c r="N604" s="33" t="e">
        <f t="shared" si="28"/>
        <v>#NAME?</v>
      </c>
      <c r="O604" s="64" t="e">
        <f t="shared" si="29"/>
        <v>#NAME?</v>
      </c>
      <c r="P604" s="94" t="e">
        <f t="shared" si="30"/>
        <v>#NAME?</v>
      </c>
      <c r="Q604" s="91" t="str">
        <f t="shared" si="31"/>
        <v>-</v>
      </c>
      <c r="R604" s="92" t="str">
        <f t="shared" si="32"/>
        <v>-</v>
      </c>
      <c r="S604" s="93" t="str">
        <f t="shared" si="33"/>
        <v>-</v>
      </c>
      <c r="T604" s="10"/>
      <c r="U604" s="10"/>
      <c r="V604" s="10"/>
      <c r="W604" s="10"/>
      <c r="X604" s="10"/>
      <c r="Y604" s="10"/>
      <c r="Z604" s="10"/>
    </row>
    <row r="605" spans="1:26" ht="12.75" customHeight="1" x14ac:dyDescent="0.2">
      <c r="A605" s="82">
        <f t="shared" si="23"/>
        <v>0</v>
      </c>
      <c r="B605" s="83"/>
      <c r="C605" s="84"/>
      <c r="D605" s="29" t="e">
        <f t="shared" si="24"/>
        <v>#NAME?</v>
      </c>
      <c r="E605" s="62"/>
      <c r="F605" s="30" t="e">
        <f t="shared" si="25"/>
        <v>#NAME?</v>
      </c>
      <c r="G605" s="34" t="e">
        <f t="shared" si="26"/>
        <v>#NAME?</v>
      </c>
      <c r="H605" s="30" t="e">
        <f t="shared" si="27"/>
        <v>#NAME?</v>
      </c>
      <c r="I605" s="85"/>
      <c r="J605" s="86"/>
      <c r="K605" s="31"/>
      <c r="L605" s="63"/>
      <c r="M605" s="33"/>
      <c r="N605" s="33" t="e">
        <f t="shared" si="28"/>
        <v>#NAME?</v>
      </c>
      <c r="O605" s="64" t="e">
        <f t="shared" si="29"/>
        <v>#NAME?</v>
      </c>
      <c r="P605" s="94" t="e">
        <f t="shared" si="30"/>
        <v>#NAME?</v>
      </c>
      <c r="Q605" s="91" t="str">
        <f t="shared" si="31"/>
        <v>-</v>
      </c>
      <c r="R605" s="92" t="str">
        <f t="shared" si="32"/>
        <v>-</v>
      </c>
      <c r="S605" s="93" t="str">
        <f t="shared" si="33"/>
        <v>-</v>
      </c>
      <c r="T605" s="10"/>
      <c r="U605" s="10"/>
      <c r="V605" s="10"/>
      <c r="W605" s="10"/>
      <c r="X605" s="10"/>
      <c r="Y605" s="10"/>
      <c r="Z605" s="10"/>
    </row>
    <row r="606" spans="1:26" ht="12.75" customHeight="1" x14ac:dyDescent="0.2">
      <c r="A606" s="82">
        <f t="shared" si="23"/>
        <v>0</v>
      </c>
      <c r="B606" s="83"/>
      <c r="C606" s="84"/>
      <c r="D606" s="29" t="e">
        <f t="shared" si="24"/>
        <v>#NAME?</v>
      </c>
      <c r="E606" s="62"/>
      <c r="F606" s="30" t="e">
        <f t="shared" si="25"/>
        <v>#NAME?</v>
      </c>
      <c r="G606" s="34" t="e">
        <f t="shared" si="26"/>
        <v>#NAME?</v>
      </c>
      <c r="H606" s="30" t="e">
        <f t="shared" si="27"/>
        <v>#NAME?</v>
      </c>
      <c r="I606" s="85"/>
      <c r="J606" s="86"/>
      <c r="K606" s="31"/>
      <c r="L606" s="63"/>
      <c r="M606" s="33"/>
      <c r="N606" s="33" t="e">
        <f t="shared" si="28"/>
        <v>#NAME?</v>
      </c>
      <c r="O606" s="64" t="e">
        <f t="shared" si="29"/>
        <v>#NAME?</v>
      </c>
      <c r="P606" s="94" t="e">
        <f t="shared" si="30"/>
        <v>#NAME?</v>
      </c>
      <c r="Q606" s="91" t="str">
        <f t="shared" si="31"/>
        <v>-</v>
      </c>
      <c r="R606" s="92" t="str">
        <f t="shared" si="32"/>
        <v>-</v>
      </c>
      <c r="S606" s="93" t="str">
        <f t="shared" si="33"/>
        <v>-</v>
      </c>
      <c r="T606" s="10"/>
      <c r="U606" s="10"/>
      <c r="V606" s="10"/>
      <c r="W606" s="10"/>
      <c r="X606" s="10"/>
      <c r="Y606" s="10"/>
      <c r="Z606" s="10"/>
    </row>
    <row r="607" spans="1:26" ht="12.75" customHeight="1" x14ac:dyDescent="0.2">
      <c r="A607" s="82">
        <f t="shared" si="23"/>
        <v>0</v>
      </c>
      <c r="B607" s="83"/>
      <c r="C607" s="84"/>
      <c r="D607" s="29" t="e">
        <f t="shared" si="24"/>
        <v>#NAME?</v>
      </c>
      <c r="E607" s="62"/>
      <c r="F607" s="30" t="e">
        <f t="shared" si="25"/>
        <v>#NAME?</v>
      </c>
      <c r="G607" s="34" t="e">
        <f t="shared" si="26"/>
        <v>#NAME?</v>
      </c>
      <c r="H607" s="30" t="e">
        <f t="shared" si="27"/>
        <v>#NAME?</v>
      </c>
      <c r="I607" s="85"/>
      <c r="J607" s="86"/>
      <c r="K607" s="31"/>
      <c r="L607" s="63"/>
      <c r="M607" s="33"/>
      <c r="N607" s="33" t="e">
        <f t="shared" si="28"/>
        <v>#NAME?</v>
      </c>
      <c r="O607" s="64" t="e">
        <f t="shared" si="29"/>
        <v>#NAME?</v>
      </c>
      <c r="P607" s="94" t="e">
        <f t="shared" si="30"/>
        <v>#NAME?</v>
      </c>
      <c r="Q607" s="91" t="str">
        <f t="shared" si="31"/>
        <v>-</v>
      </c>
      <c r="R607" s="92" t="str">
        <f t="shared" si="32"/>
        <v>-</v>
      </c>
      <c r="S607" s="93" t="str">
        <f t="shared" si="33"/>
        <v>-</v>
      </c>
      <c r="T607" s="10"/>
      <c r="U607" s="10"/>
      <c r="V607" s="10"/>
      <c r="W607" s="10"/>
      <c r="X607" s="10"/>
      <c r="Y607" s="10"/>
      <c r="Z607" s="10"/>
    </row>
    <row r="608" spans="1:26" ht="12.75" customHeight="1" x14ac:dyDescent="0.2">
      <c r="A608" s="82">
        <f t="shared" si="23"/>
        <v>0</v>
      </c>
      <c r="B608" s="83"/>
      <c r="C608" s="84"/>
      <c r="D608" s="29" t="e">
        <f t="shared" si="24"/>
        <v>#NAME?</v>
      </c>
      <c r="E608" s="62"/>
      <c r="F608" s="30" t="e">
        <f t="shared" si="25"/>
        <v>#NAME?</v>
      </c>
      <c r="G608" s="34" t="e">
        <f t="shared" si="26"/>
        <v>#NAME?</v>
      </c>
      <c r="H608" s="30" t="e">
        <f t="shared" si="27"/>
        <v>#NAME?</v>
      </c>
      <c r="I608" s="85"/>
      <c r="J608" s="86"/>
      <c r="K608" s="31"/>
      <c r="L608" s="63"/>
      <c r="M608" s="33"/>
      <c r="N608" s="33" t="e">
        <f t="shared" si="28"/>
        <v>#NAME?</v>
      </c>
      <c r="O608" s="64" t="e">
        <f t="shared" si="29"/>
        <v>#NAME?</v>
      </c>
      <c r="P608" s="94" t="e">
        <f t="shared" si="30"/>
        <v>#NAME?</v>
      </c>
      <c r="Q608" s="91" t="str">
        <f t="shared" si="31"/>
        <v>-</v>
      </c>
      <c r="R608" s="92" t="str">
        <f t="shared" si="32"/>
        <v>-</v>
      </c>
      <c r="S608" s="93" t="str">
        <f t="shared" si="33"/>
        <v>-</v>
      </c>
      <c r="T608" s="10"/>
      <c r="U608" s="10"/>
      <c r="V608" s="10"/>
      <c r="W608" s="10"/>
      <c r="X608" s="10"/>
      <c r="Y608" s="10"/>
      <c r="Z608" s="10"/>
    </row>
    <row r="609" spans="1:26" ht="12.75" customHeight="1" x14ac:dyDescent="0.2">
      <c r="A609" s="82">
        <f t="shared" si="23"/>
        <v>0</v>
      </c>
      <c r="B609" s="83"/>
      <c r="C609" s="84"/>
      <c r="D609" s="29" t="e">
        <f t="shared" si="24"/>
        <v>#NAME?</v>
      </c>
      <c r="E609" s="62"/>
      <c r="F609" s="30" t="e">
        <f t="shared" si="25"/>
        <v>#NAME?</v>
      </c>
      <c r="G609" s="34" t="e">
        <f t="shared" si="26"/>
        <v>#NAME?</v>
      </c>
      <c r="H609" s="30" t="e">
        <f t="shared" si="27"/>
        <v>#NAME?</v>
      </c>
      <c r="I609" s="85"/>
      <c r="J609" s="86"/>
      <c r="K609" s="31"/>
      <c r="L609" s="63"/>
      <c r="M609" s="33"/>
      <c r="N609" s="33" t="e">
        <f t="shared" si="28"/>
        <v>#NAME?</v>
      </c>
      <c r="O609" s="64" t="e">
        <f t="shared" si="29"/>
        <v>#NAME?</v>
      </c>
      <c r="P609" s="94" t="e">
        <f t="shared" si="30"/>
        <v>#NAME?</v>
      </c>
      <c r="Q609" s="91" t="str">
        <f t="shared" si="31"/>
        <v>-</v>
      </c>
      <c r="R609" s="92" t="str">
        <f t="shared" si="32"/>
        <v>-</v>
      </c>
      <c r="S609" s="93" t="str">
        <f t="shared" si="33"/>
        <v>-</v>
      </c>
      <c r="T609" s="10"/>
      <c r="U609" s="10"/>
      <c r="V609" s="10"/>
      <c r="W609" s="10"/>
      <c r="X609" s="10"/>
      <c r="Y609" s="10"/>
      <c r="Z609" s="10"/>
    </row>
    <row r="610" spans="1:26" ht="12.75" customHeight="1" x14ac:dyDescent="0.2">
      <c r="A610" s="82">
        <f t="shared" si="23"/>
        <v>0</v>
      </c>
      <c r="B610" s="83"/>
      <c r="C610" s="84"/>
      <c r="D610" s="29" t="e">
        <f t="shared" si="24"/>
        <v>#NAME?</v>
      </c>
      <c r="E610" s="62"/>
      <c r="F610" s="30" t="e">
        <f t="shared" si="25"/>
        <v>#NAME?</v>
      </c>
      <c r="G610" s="34" t="e">
        <f t="shared" si="26"/>
        <v>#NAME?</v>
      </c>
      <c r="H610" s="30" t="e">
        <f t="shared" si="27"/>
        <v>#NAME?</v>
      </c>
      <c r="I610" s="85"/>
      <c r="J610" s="86"/>
      <c r="K610" s="31"/>
      <c r="L610" s="63"/>
      <c r="M610" s="33"/>
      <c r="N610" s="33" t="e">
        <f t="shared" si="28"/>
        <v>#NAME?</v>
      </c>
      <c r="O610" s="64" t="e">
        <f t="shared" si="29"/>
        <v>#NAME?</v>
      </c>
      <c r="P610" s="94" t="e">
        <f t="shared" si="30"/>
        <v>#NAME?</v>
      </c>
      <c r="Q610" s="91" t="str">
        <f t="shared" si="31"/>
        <v>-</v>
      </c>
      <c r="R610" s="92" t="str">
        <f t="shared" si="32"/>
        <v>-</v>
      </c>
      <c r="S610" s="93" t="str">
        <f t="shared" si="33"/>
        <v>-</v>
      </c>
      <c r="T610" s="10"/>
      <c r="U610" s="10"/>
      <c r="V610" s="10"/>
      <c r="W610" s="10"/>
      <c r="X610" s="10"/>
      <c r="Y610" s="10"/>
      <c r="Z610" s="10"/>
    </row>
    <row r="611" spans="1:26" ht="12.75" customHeight="1" x14ac:dyDescent="0.2">
      <c r="A611" s="82">
        <f t="shared" si="23"/>
        <v>0</v>
      </c>
      <c r="B611" s="83"/>
      <c r="C611" s="84"/>
      <c r="D611" s="29" t="e">
        <f t="shared" si="24"/>
        <v>#NAME?</v>
      </c>
      <c r="E611" s="62"/>
      <c r="F611" s="30" t="e">
        <f t="shared" si="25"/>
        <v>#NAME?</v>
      </c>
      <c r="G611" s="34" t="e">
        <f t="shared" si="26"/>
        <v>#NAME?</v>
      </c>
      <c r="H611" s="30" t="e">
        <f t="shared" si="27"/>
        <v>#NAME?</v>
      </c>
      <c r="I611" s="85"/>
      <c r="J611" s="86"/>
      <c r="K611" s="31"/>
      <c r="L611" s="63"/>
      <c r="M611" s="33"/>
      <c r="N611" s="33" t="e">
        <f t="shared" si="28"/>
        <v>#NAME?</v>
      </c>
      <c r="O611" s="64" t="e">
        <f t="shared" si="29"/>
        <v>#NAME?</v>
      </c>
      <c r="P611" s="94" t="e">
        <f t="shared" si="30"/>
        <v>#NAME?</v>
      </c>
      <c r="Q611" s="91" t="str">
        <f t="shared" si="31"/>
        <v>-</v>
      </c>
      <c r="R611" s="92" t="str">
        <f t="shared" si="32"/>
        <v>-</v>
      </c>
      <c r="S611" s="93" t="str">
        <f t="shared" si="33"/>
        <v>-</v>
      </c>
      <c r="T611" s="10"/>
      <c r="U611" s="10"/>
      <c r="V611" s="10"/>
      <c r="W611" s="10"/>
      <c r="X611" s="10"/>
      <c r="Y611" s="10"/>
      <c r="Z611" s="10"/>
    </row>
    <row r="612" spans="1:26" ht="12.75" customHeight="1" x14ac:dyDescent="0.2">
      <c r="A612" s="82">
        <f t="shared" si="23"/>
        <v>0</v>
      </c>
      <c r="B612" s="83"/>
      <c r="C612" s="84"/>
      <c r="D612" s="29" t="e">
        <f t="shared" si="24"/>
        <v>#NAME?</v>
      </c>
      <c r="E612" s="62"/>
      <c r="F612" s="30" t="e">
        <f t="shared" si="25"/>
        <v>#NAME?</v>
      </c>
      <c r="G612" s="34" t="e">
        <f t="shared" si="26"/>
        <v>#NAME?</v>
      </c>
      <c r="H612" s="30" t="e">
        <f t="shared" si="27"/>
        <v>#NAME?</v>
      </c>
      <c r="I612" s="85"/>
      <c r="J612" s="86"/>
      <c r="K612" s="31"/>
      <c r="L612" s="63"/>
      <c r="M612" s="33"/>
      <c r="N612" s="33" t="e">
        <f t="shared" si="28"/>
        <v>#NAME?</v>
      </c>
      <c r="O612" s="64" t="e">
        <f t="shared" si="29"/>
        <v>#NAME?</v>
      </c>
      <c r="P612" s="94" t="e">
        <f t="shared" si="30"/>
        <v>#NAME?</v>
      </c>
      <c r="Q612" s="91" t="str">
        <f t="shared" si="31"/>
        <v>-</v>
      </c>
      <c r="R612" s="92" t="str">
        <f t="shared" si="32"/>
        <v>-</v>
      </c>
      <c r="S612" s="93" t="str">
        <f t="shared" si="33"/>
        <v>-</v>
      </c>
      <c r="T612" s="10"/>
      <c r="U612" s="10"/>
      <c r="V612" s="10"/>
      <c r="W612" s="10"/>
      <c r="X612" s="10"/>
      <c r="Y612" s="10"/>
      <c r="Z612" s="10"/>
    </row>
    <row r="613" spans="1:26" ht="12.75" customHeight="1" x14ac:dyDescent="0.2">
      <c r="A613" s="82">
        <f t="shared" si="23"/>
        <v>0</v>
      </c>
      <c r="B613" s="83"/>
      <c r="C613" s="84"/>
      <c r="D613" s="29" t="e">
        <f t="shared" si="24"/>
        <v>#NAME?</v>
      </c>
      <c r="E613" s="62"/>
      <c r="F613" s="30" t="e">
        <f t="shared" si="25"/>
        <v>#NAME?</v>
      </c>
      <c r="G613" s="34" t="e">
        <f t="shared" si="26"/>
        <v>#NAME?</v>
      </c>
      <c r="H613" s="30" t="e">
        <f t="shared" si="27"/>
        <v>#NAME?</v>
      </c>
      <c r="I613" s="85"/>
      <c r="J613" s="86"/>
      <c r="K613" s="31"/>
      <c r="L613" s="63"/>
      <c r="M613" s="33"/>
      <c r="N613" s="33" t="e">
        <f t="shared" si="28"/>
        <v>#NAME?</v>
      </c>
      <c r="O613" s="64" t="e">
        <f t="shared" si="29"/>
        <v>#NAME?</v>
      </c>
      <c r="P613" s="94" t="e">
        <f t="shared" si="30"/>
        <v>#NAME?</v>
      </c>
      <c r="Q613" s="91" t="str">
        <f t="shared" si="31"/>
        <v>-</v>
      </c>
      <c r="R613" s="92" t="str">
        <f t="shared" si="32"/>
        <v>-</v>
      </c>
      <c r="S613" s="93" t="str">
        <f t="shared" si="33"/>
        <v>-</v>
      </c>
      <c r="T613" s="10"/>
      <c r="U613" s="10"/>
      <c r="V613" s="10"/>
      <c r="W613" s="10"/>
      <c r="X613" s="10"/>
      <c r="Y613" s="10"/>
      <c r="Z613" s="10"/>
    </row>
    <row r="614" spans="1:26" ht="12.75" customHeight="1" x14ac:dyDescent="0.2">
      <c r="A614" s="82">
        <f t="shared" si="23"/>
        <v>0</v>
      </c>
      <c r="B614" s="83"/>
      <c r="C614" s="84"/>
      <c r="D614" s="29" t="e">
        <f t="shared" si="24"/>
        <v>#NAME?</v>
      </c>
      <c r="E614" s="62"/>
      <c r="F614" s="30" t="e">
        <f t="shared" si="25"/>
        <v>#NAME?</v>
      </c>
      <c r="G614" s="34" t="e">
        <f t="shared" si="26"/>
        <v>#NAME?</v>
      </c>
      <c r="H614" s="30" t="e">
        <f t="shared" si="27"/>
        <v>#NAME?</v>
      </c>
      <c r="I614" s="85"/>
      <c r="J614" s="86"/>
      <c r="K614" s="31"/>
      <c r="L614" s="63"/>
      <c r="M614" s="33"/>
      <c r="N614" s="33" t="e">
        <f t="shared" si="28"/>
        <v>#NAME?</v>
      </c>
      <c r="O614" s="64" t="e">
        <f t="shared" si="29"/>
        <v>#NAME?</v>
      </c>
      <c r="P614" s="94" t="e">
        <f t="shared" si="30"/>
        <v>#NAME?</v>
      </c>
      <c r="Q614" s="91" t="str">
        <f t="shared" si="31"/>
        <v>-</v>
      </c>
      <c r="R614" s="92" t="str">
        <f t="shared" si="32"/>
        <v>-</v>
      </c>
      <c r="S614" s="93" t="str">
        <f t="shared" si="33"/>
        <v>-</v>
      </c>
      <c r="T614" s="10"/>
      <c r="U614" s="10"/>
      <c r="V614" s="10"/>
      <c r="W614" s="10"/>
      <c r="X614" s="10"/>
      <c r="Y614" s="10"/>
      <c r="Z614" s="10"/>
    </row>
    <row r="615" spans="1:26" ht="12.75" customHeight="1" x14ac:dyDescent="0.2">
      <c r="A615" s="82">
        <f t="shared" si="23"/>
        <v>0</v>
      </c>
      <c r="B615" s="83"/>
      <c r="C615" s="84"/>
      <c r="D615" s="29" t="e">
        <f t="shared" si="24"/>
        <v>#NAME?</v>
      </c>
      <c r="E615" s="62"/>
      <c r="F615" s="30" t="e">
        <f t="shared" si="25"/>
        <v>#NAME?</v>
      </c>
      <c r="G615" s="34" t="e">
        <f t="shared" si="26"/>
        <v>#NAME?</v>
      </c>
      <c r="H615" s="30" t="e">
        <f t="shared" si="27"/>
        <v>#NAME?</v>
      </c>
      <c r="I615" s="85"/>
      <c r="J615" s="86"/>
      <c r="K615" s="31"/>
      <c r="L615" s="63"/>
      <c r="M615" s="33"/>
      <c r="N615" s="33" t="e">
        <f t="shared" si="28"/>
        <v>#NAME?</v>
      </c>
      <c r="O615" s="64" t="e">
        <f t="shared" si="29"/>
        <v>#NAME?</v>
      </c>
      <c r="P615" s="94" t="e">
        <f t="shared" si="30"/>
        <v>#NAME?</v>
      </c>
      <c r="Q615" s="91" t="str">
        <f t="shared" si="31"/>
        <v>-</v>
      </c>
      <c r="R615" s="92" t="str">
        <f t="shared" si="32"/>
        <v>-</v>
      </c>
      <c r="S615" s="93" t="str">
        <f t="shared" si="33"/>
        <v>-</v>
      </c>
      <c r="T615" s="10"/>
      <c r="U615" s="10"/>
      <c r="V615" s="10"/>
      <c r="W615" s="10"/>
      <c r="X615" s="10"/>
      <c r="Y615" s="10"/>
      <c r="Z615" s="10"/>
    </row>
    <row r="616" spans="1:26" ht="12.75" customHeight="1" x14ac:dyDescent="0.2">
      <c r="A616" s="82">
        <f t="shared" si="23"/>
        <v>0</v>
      </c>
      <c r="B616" s="83"/>
      <c r="C616" s="84"/>
      <c r="D616" s="29" t="e">
        <f t="shared" si="24"/>
        <v>#NAME?</v>
      </c>
      <c r="E616" s="62"/>
      <c r="F616" s="30" t="e">
        <f t="shared" si="25"/>
        <v>#NAME?</v>
      </c>
      <c r="G616" s="34" t="e">
        <f t="shared" si="26"/>
        <v>#NAME?</v>
      </c>
      <c r="H616" s="30" t="e">
        <f t="shared" si="27"/>
        <v>#NAME?</v>
      </c>
      <c r="I616" s="85"/>
      <c r="J616" s="86"/>
      <c r="K616" s="31"/>
      <c r="L616" s="63"/>
      <c r="M616" s="33"/>
      <c r="N616" s="33" t="e">
        <f t="shared" si="28"/>
        <v>#NAME?</v>
      </c>
      <c r="O616" s="64" t="e">
        <f t="shared" si="29"/>
        <v>#NAME?</v>
      </c>
      <c r="P616" s="94" t="e">
        <f t="shared" si="30"/>
        <v>#NAME?</v>
      </c>
      <c r="Q616" s="91" t="str">
        <f t="shared" si="31"/>
        <v>-</v>
      </c>
      <c r="R616" s="92" t="str">
        <f t="shared" si="32"/>
        <v>-</v>
      </c>
      <c r="S616" s="93" t="str">
        <f t="shared" si="33"/>
        <v>-</v>
      </c>
      <c r="T616" s="10"/>
      <c r="U616" s="10"/>
      <c r="V616" s="10"/>
      <c r="W616" s="10"/>
      <c r="X616" s="10"/>
      <c r="Y616" s="10"/>
      <c r="Z616" s="10"/>
    </row>
    <row r="617" spans="1:26" ht="12.75" customHeight="1" x14ac:dyDescent="0.2">
      <c r="A617" s="82">
        <f t="shared" si="23"/>
        <v>0</v>
      </c>
      <c r="B617" s="83"/>
      <c r="C617" s="84"/>
      <c r="D617" s="29" t="e">
        <f t="shared" si="24"/>
        <v>#NAME?</v>
      </c>
      <c r="E617" s="62"/>
      <c r="F617" s="30" t="e">
        <f t="shared" si="25"/>
        <v>#NAME?</v>
      </c>
      <c r="G617" s="34" t="e">
        <f t="shared" si="26"/>
        <v>#NAME?</v>
      </c>
      <c r="H617" s="30" t="e">
        <f t="shared" si="27"/>
        <v>#NAME?</v>
      </c>
      <c r="I617" s="85"/>
      <c r="J617" s="86"/>
      <c r="K617" s="31"/>
      <c r="L617" s="63"/>
      <c r="M617" s="33"/>
      <c r="N617" s="33" t="e">
        <f t="shared" si="28"/>
        <v>#NAME?</v>
      </c>
      <c r="O617" s="64" t="e">
        <f t="shared" si="29"/>
        <v>#NAME?</v>
      </c>
      <c r="P617" s="94" t="e">
        <f t="shared" si="30"/>
        <v>#NAME?</v>
      </c>
      <c r="Q617" s="91" t="str">
        <f t="shared" si="31"/>
        <v>-</v>
      </c>
      <c r="R617" s="92" t="str">
        <f t="shared" si="32"/>
        <v>-</v>
      </c>
      <c r="S617" s="93" t="str">
        <f t="shared" si="33"/>
        <v>-</v>
      </c>
      <c r="T617" s="10"/>
      <c r="U617" s="10"/>
      <c r="V617" s="10"/>
      <c r="W617" s="10"/>
      <c r="X617" s="10"/>
      <c r="Y617" s="10"/>
      <c r="Z617" s="10"/>
    </row>
    <row r="618" spans="1:26" ht="12.75" customHeight="1" x14ac:dyDescent="0.2">
      <c r="A618" s="82">
        <f t="shared" si="23"/>
        <v>0</v>
      </c>
      <c r="B618" s="83"/>
      <c r="C618" s="84"/>
      <c r="D618" s="29" t="e">
        <f t="shared" si="24"/>
        <v>#NAME?</v>
      </c>
      <c r="E618" s="62"/>
      <c r="F618" s="30" t="e">
        <f t="shared" si="25"/>
        <v>#NAME?</v>
      </c>
      <c r="G618" s="34" t="e">
        <f t="shared" si="26"/>
        <v>#NAME?</v>
      </c>
      <c r="H618" s="30" t="e">
        <f t="shared" si="27"/>
        <v>#NAME?</v>
      </c>
      <c r="I618" s="85"/>
      <c r="J618" s="86"/>
      <c r="K618" s="31"/>
      <c r="L618" s="63"/>
      <c r="M618" s="33"/>
      <c r="N618" s="33" t="e">
        <f t="shared" si="28"/>
        <v>#NAME?</v>
      </c>
      <c r="O618" s="64" t="e">
        <f t="shared" si="29"/>
        <v>#NAME?</v>
      </c>
      <c r="P618" s="94" t="e">
        <f t="shared" si="30"/>
        <v>#NAME?</v>
      </c>
      <c r="Q618" s="91" t="str">
        <f t="shared" si="31"/>
        <v>-</v>
      </c>
      <c r="R618" s="92" t="str">
        <f t="shared" si="32"/>
        <v>-</v>
      </c>
      <c r="S618" s="93" t="str">
        <f t="shared" si="33"/>
        <v>-</v>
      </c>
      <c r="T618" s="10"/>
      <c r="U618" s="10"/>
      <c r="V618" s="10"/>
      <c r="W618" s="10"/>
      <c r="X618" s="10"/>
      <c r="Y618" s="10"/>
      <c r="Z618" s="10"/>
    </row>
    <row r="619" spans="1:26" ht="12.75" customHeight="1" x14ac:dyDescent="0.2">
      <c r="A619" s="82">
        <f t="shared" si="23"/>
        <v>0</v>
      </c>
      <c r="B619" s="83"/>
      <c r="C619" s="84"/>
      <c r="D619" s="29" t="e">
        <f t="shared" si="24"/>
        <v>#NAME?</v>
      </c>
      <c r="E619" s="62"/>
      <c r="F619" s="30" t="e">
        <f t="shared" si="25"/>
        <v>#NAME?</v>
      </c>
      <c r="G619" s="34" t="e">
        <f t="shared" si="26"/>
        <v>#NAME?</v>
      </c>
      <c r="H619" s="30" t="e">
        <f t="shared" si="27"/>
        <v>#NAME?</v>
      </c>
      <c r="I619" s="85"/>
      <c r="J619" s="86"/>
      <c r="K619" s="31"/>
      <c r="L619" s="63"/>
      <c r="M619" s="33"/>
      <c r="N619" s="33" t="e">
        <f t="shared" si="28"/>
        <v>#NAME?</v>
      </c>
      <c r="O619" s="64" t="e">
        <f t="shared" si="29"/>
        <v>#NAME?</v>
      </c>
      <c r="P619" s="94" t="e">
        <f t="shared" si="30"/>
        <v>#NAME?</v>
      </c>
      <c r="Q619" s="91" t="str">
        <f t="shared" si="31"/>
        <v>-</v>
      </c>
      <c r="R619" s="92" t="str">
        <f t="shared" si="32"/>
        <v>-</v>
      </c>
      <c r="S619" s="93" t="str">
        <f t="shared" si="33"/>
        <v>-</v>
      </c>
      <c r="T619" s="10"/>
      <c r="U619" s="10"/>
      <c r="V619" s="10"/>
      <c r="W619" s="10"/>
      <c r="X619" s="10"/>
      <c r="Y619" s="10"/>
      <c r="Z619" s="10"/>
    </row>
    <row r="620" spans="1:26" ht="12.75" customHeight="1" x14ac:dyDescent="0.2">
      <c r="A620" s="82">
        <f t="shared" si="23"/>
        <v>0</v>
      </c>
      <c r="B620" s="83"/>
      <c r="C620" s="84"/>
      <c r="D620" s="29" t="e">
        <f t="shared" si="24"/>
        <v>#NAME?</v>
      </c>
      <c r="E620" s="62"/>
      <c r="F620" s="30" t="e">
        <f t="shared" si="25"/>
        <v>#NAME?</v>
      </c>
      <c r="G620" s="34" t="e">
        <f t="shared" si="26"/>
        <v>#NAME?</v>
      </c>
      <c r="H620" s="30" t="e">
        <f t="shared" si="27"/>
        <v>#NAME?</v>
      </c>
      <c r="I620" s="85"/>
      <c r="J620" s="86"/>
      <c r="K620" s="31"/>
      <c r="L620" s="63"/>
      <c r="M620" s="33"/>
      <c r="N620" s="33" t="e">
        <f t="shared" si="28"/>
        <v>#NAME?</v>
      </c>
      <c r="O620" s="64" t="e">
        <f t="shared" si="29"/>
        <v>#NAME?</v>
      </c>
      <c r="P620" s="94" t="e">
        <f t="shared" si="30"/>
        <v>#NAME?</v>
      </c>
      <c r="Q620" s="91" t="str">
        <f t="shared" si="31"/>
        <v>-</v>
      </c>
      <c r="R620" s="92" t="str">
        <f t="shared" si="32"/>
        <v>-</v>
      </c>
      <c r="S620" s="93" t="str">
        <f t="shared" si="33"/>
        <v>-</v>
      </c>
      <c r="T620" s="10"/>
      <c r="U620" s="10"/>
      <c r="V620" s="10"/>
      <c r="W620" s="10"/>
      <c r="X620" s="10"/>
      <c r="Y620" s="10"/>
      <c r="Z620" s="10"/>
    </row>
    <row r="621" spans="1:26" ht="12.75" customHeight="1" x14ac:dyDescent="0.2">
      <c r="A621" s="82">
        <f t="shared" si="23"/>
        <v>0</v>
      </c>
      <c r="B621" s="83"/>
      <c r="C621" s="84"/>
      <c r="D621" s="29" t="e">
        <f t="shared" si="24"/>
        <v>#NAME?</v>
      </c>
      <c r="E621" s="62"/>
      <c r="F621" s="30" t="e">
        <f t="shared" si="25"/>
        <v>#NAME?</v>
      </c>
      <c r="G621" s="34" t="e">
        <f t="shared" si="26"/>
        <v>#NAME?</v>
      </c>
      <c r="H621" s="30" t="e">
        <f t="shared" si="27"/>
        <v>#NAME?</v>
      </c>
      <c r="I621" s="85"/>
      <c r="J621" s="86"/>
      <c r="K621" s="31"/>
      <c r="L621" s="63"/>
      <c r="M621" s="33"/>
      <c r="N621" s="33" t="e">
        <f t="shared" si="28"/>
        <v>#NAME?</v>
      </c>
      <c r="O621" s="64" t="e">
        <f t="shared" si="29"/>
        <v>#NAME?</v>
      </c>
      <c r="P621" s="94" t="e">
        <f t="shared" si="30"/>
        <v>#NAME?</v>
      </c>
      <c r="Q621" s="91" t="str">
        <f t="shared" si="31"/>
        <v>-</v>
      </c>
      <c r="R621" s="92" t="str">
        <f t="shared" si="32"/>
        <v>-</v>
      </c>
      <c r="S621" s="93" t="str">
        <f t="shared" si="33"/>
        <v>-</v>
      </c>
      <c r="T621" s="10"/>
      <c r="U621" s="10"/>
      <c r="V621" s="10"/>
      <c r="W621" s="10"/>
      <c r="X621" s="10"/>
      <c r="Y621" s="10"/>
      <c r="Z621" s="10"/>
    </row>
    <row r="622" spans="1:26" ht="12.75" customHeight="1" x14ac:dyDescent="0.2">
      <c r="A622" s="82">
        <f t="shared" si="23"/>
        <v>0</v>
      </c>
      <c r="B622" s="83"/>
      <c r="C622" s="84"/>
      <c r="D622" s="29" t="e">
        <f t="shared" si="24"/>
        <v>#NAME?</v>
      </c>
      <c r="E622" s="62"/>
      <c r="F622" s="30" t="e">
        <f t="shared" si="25"/>
        <v>#NAME?</v>
      </c>
      <c r="G622" s="34" t="e">
        <f t="shared" si="26"/>
        <v>#NAME?</v>
      </c>
      <c r="H622" s="30" t="e">
        <f t="shared" si="27"/>
        <v>#NAME?</v>
      </c>
      <c r="I622" s="85"/>
      <c r="J622" s="86"/>
      <c r="K622" s="31"/>
      <c r="L622" s="63"/>
      <c r="M622" s="33"/>
      <c r="N622" s="33" t="e">
        <f t="shared" si="28"/>
        <v>#NAME?</v>
      </c>
      <c r="O622" s="64" t="e">
        <f t="shared" si="29"/>
        <v>#NAME?</v>
      </c>
      <c r="P622" s="94" t="e">
        <f t="shared" si="30"/>
        <v>#NAME?</v>
      </c>
      <c r="Q622" s="91" t="str">
        <f t="shared" si="31"/>
        <v>-</v>
      </c>
      <c r="R622" s="92" t="str">
        <f t="shared" si="32"/>
        <v>-</v>
      </c>
      <c r="S622" s="93" t="str">
        <f t="shared" si="33"/>
        <v>-</v>
      </c>
      <c r="T622" s="10"/>
      <c r="U622" s="10"/>
      <c r="V622" s="10"/>
      <c r="W622" s="10"/>
      <c r="X622" s="10"/>
      <c r="Y622" s="10"/>
      <c r="Z622" s="10"/>
    </row>
    <row r="623" spans="1:26" ht="12.75" customHeight="1" x14ac:dyDescent="0.2">
      <c r="A623" s="82">
        <f t="shared" si="23"/>
        <v>0</v>
      </c>
      <c r="B623" s="83"/>
      <c r="C623" s="84"/>
      <c r="D623" s="29" t="e">
        <f t="shared" si="24"/>
        <v>#NAME?</v>
      </c>
      <c r="E623" s="62"/>
      <c r="F623" s="30" t="e">
        <f t="shared" si="25"/>
        <v>#NAME?</v>
      </c>
      <c r="G623" s="34" t="e">
        <f t="shared" si="26"/>
        <v>#NAME?</v>
      </c>
      <c r="H623" s="30" t="e">
        <f t="shared" si="27"/>
        <v>#NAME?</v>
      </c>
      <c r="I623" s="85"/>
      <c r="J623" s="86"/>
      <c r="K623" s="31"/>
      <c r="L623" s="63"/>
      <c r="M623" s="33"/>
      <c r="N623" s="33" t="e">
        <f t="shared" si="28"/>
        <v>#NAME?</v>
      </c>
      <c r="O623" s="64" t="e">
        <f t="shared" si="29"/>
        <v>#NAME?</v>
      </c>
      <c r="P623" s="94" t="e">
        <f t="shared" si="30"/>
        <v>#NAME?</v>
      </c>
      <c r="Q623" s="91" t="str">
        <f t="shared" si="31"/>
        <v>-</v>
      </c>
      <c r="R623" s="92" t="str">
        <f t="shared" si="32"/>
        <v>-</v>
      </c>
      <c r="S623" s="93" t="str">
        <f t="shared" si="33"/>
        <v>-</v>
      </c>
      <c r="T623" s="10"/>
      <c r="U623" s="10"/>
      <c r="V623" s="10"/>
      <c r="W623" s="10"/>
      <c r="X623" s="10"/>
      <c r="Y623" s="10"/>
      <c r="Z623" s="10"/>
    </row>
    <row r="624" spans="1:26" ht="12.75" customHeight="1" x14ac:dyDescent="0.2">
      <c r="A624" s="82">
        <f t="shared" si="23"/>
        <v>0</v>
      </c>
      <c r="B624" s="83"/>
      <c r="C624" s="84"/>
      <c r="D624" s="29" t="e">
        <f t="shared" si="24"/>
        <v>#NAME?</v>
      </c>
      <c r="E624" s="62"/>
      <c r="F624" s="30" t="e">
        <f t="shared" si="25"/>
        <v>#NAME?</v>
      </c>
      <c r="G624" s="34" t="e">
        <f t="shared" si="26"/>
        <v>#NAME?</v>
      </c>
      <c r="H624" s="30" t="e">
        <f t="shared" si="27"/>
        <v>#NAME?</v>
      </c>
      <c r="I624" s="85"/>
      <c r="J624" s="86"/>
      <c r="K624" s="31"/>
      <c r="L624" s="63"/>
      <c r="M624" s="33"/>
      <c r="N624" s="33" t="e">
        <f t="shared" si="28"/>
        <v>#NAME?</v>
      </c>
      <c r="O624" s="64" t="e">
        <f t="shared" si="29"/>
        <v>#NAME?</v>
      </c>
      <c r="P624" s="94" t="e">
        <f t="shared" si="30"/>
        <v>#NAME?</v>
      </c>
      <c r="Q624" s="91" t="str">
        <f t="shared" si="31"/>
        <v>-</v>
      </c>
      <c r="R624" s="92" t="str">
        <f t="shared" si="32"/>
        <v>-</v>
      </c>
      <c r="S624" s="93" t="str">
        <f t="shared" si="33"/>
        <v>-</v>
      </c>
      <c r="T624" s="10"/>
      <c r="U624" s="10"/>
      <c r="V624" s="10"/>
      <c r="W624" s="10"/>
      <c r="X624" s="10"/>
      <c r="Y624" s="10"/>
      <c r="Z624" s="10"/>
    </row>
    <row r="625" spans="1:26" ht="12.75" customHeight="1" x14ac:dyDescent="0.2">
      <c r="A625" s="82">
        <f t="shared" si="23"/>
        <v>0</v>
      </c>
      <c r="B625" s="83"/>
      <c r="C625" s="84"/>
      <c r="D625" s="29" t="e">
        <f t="shared" si="24"/>
        <v>#NAME?</v>
      </c>
      <c r="E625" s="62"/>
      <c r="F625" s="30" t="e">
        <f t="shared" si="25"/>
        <v>#NAME?</v>
      </c>
      <c r="G625" s="34" t="e">
        <f t="shared" si="26"/>
        <v>#NAME?</v>
      </c>
      <c r="H625" s="30" t="e">
        <f t="shared" si="27"/>
        <v>#NAME?</v>
      </c>
      <c r="I625" s="85"/>
      <c r="J625" s="86"/>
      <c r="K625" s="31"/>
      <c r="L625" s="63"/>
      <c r="M625" s="33"/>
      <c r="N625" s="33" t="e">
        <f t="shared" si="28"/>
        <v>#NAME?</v>
      </c>
      <c r="O625" s="64" t="e">
        <f t="shared" si="29"/>
        <v>#NAME?</v>
      </c>
      <c r="P625" s="94" t="e">
        <f t="shared" si="30"/>
        <v>#NAME?</v>
      </c>
      <c r="Q625" s="91" t="str">
        <f t="shared" si="31"/>
        <v>-</v>
      </c>
      <c r="R625" s="92" t="str">
        <f t="shared" si="32"/>
        <v>-</v>
      </c>
      <c r="S625" s="93" t="str">
        <f t="shared" si="33"/>
        <v>-</v>
      </c>
      <c r="T625" s="10"/>
      <c r="U625" s="10"/>
      <c r="V625" s="10"/>
      <c r="W625" s="10"/>
      <c r="X625" s="10"/>
      <c r="Y625" s="10"/>
      <c r="Z625" s="10"/>
    </row>
    <row r="626" spans="1:26" ht="12.75" customHeight="1" x14ac:dyDescent="0.2">
      <c r="A626" s="82">
        <f t="shared" si="23"/>
        <v>0</v>
      </c>
      <c r="B626" s="83"/>
      <c r="C626" s="84"/>
      <c r="D626" s="29" t="e">
        <f t="shared" si="24"/>
        <v>#NAME?</v>
      </c>
      <c r="E626" s="62"/>
      <c r="F626" s="30" t="e">
        <f t="shared" si="25"/>
        <v>#NAME?</v>
      </c>
      <c r="G626" s="34" t="e">
        <f t="shared" si="26"/>
        <v>#NAME?</v>
      </c>
      <c r="H626" s="30" t="e">
        <f t="shared" si="27"/>
        <v>#NAME?</v>
      </c>
      <c r="I626" s="85"/>
      <c r="J626" s="86"/>
      <c r="K626" s="31"/>
      <c r="L626" s="63"/>
      <c r="M626" s="33"/>
      <c r="N626" s="33" t="e">
        <f t="shared" si="28"/>
        <v>#NAME?</v>
      </c>
      <c r="O626" s="64" t="e">
        <f t="shared" si="29"/>
        <v>#NAME?</v>
      </c>
      <c r="P626" s="94" t="e">
        <f t="shared" si="30"/>
        <v>#NAME?</v>
      </c>
      <c r="Q626" s="91" t="str">
        <f t="shared" si="31"/>
        <v>-</v>
      </c>
      <c r="R626" s="92" t="str">
        <f t="shared" si="32"/>
        <v>-</v>
      </c>
      <c r="S626" s="93" t="str">
        <f t="shared" si="33"/>
        <v>-</v>
      </c>
      <c r="T626" s="10"/>
      <c r="U626" s="10"/>
      <c r="V626" s="10"/>
      <c r="W626" s="10"/>
      <c r="X626" s="10"/>
      <c r="Y626" s="10"/>
      <c r="Z626" s="10"/>
    </row>
    <row r="627" spans="1:26" ht="12.75" customHeight="1" x14ac:dyDescent="0.2">
      <c r="A627" s="82">
        <f t="shared" si="23"/>
        <v>0</v>
      </c>
      <c r="B627" s="83"/>
      <c r="C627" s="84"/>
      <c r="D627" s="29" t="e">
        <f t="shared" si="24"/>
        <v>#NAME?</v>
      </c>
      <c r="E627" s="62"/>
      <c r="F627" s="30" t="e">
        <f t="shared" si="25"/>
        <v>#NAME?</v>
      </c>
      <c r="G627" s="34" t="e">
        <f t="shared" si="26"/>
        <v>#NAME?</v>
      </c>
      <c r="H627" s="30" t="e">
        <f t="shared" si="27"/>
        <v>#NAME?</v>
      </c>
      <c r="I627" s="85"/>
      <c r="J627" s="86"/>
      <c r="K627" s="31"/>
      <c r="L627" s="63"/>
      <c r="M627" s="33"/>
      <c r="N627" s="33" t="e">
        <f t="shared" si="28"/>
        <v>#NAME?</v>
      </c>
      <c r="O627" s="64" t="e">
        <f t="shared" si="29"/>
        <v>#NAME?</v>
      </c>
      <c r="P627" s="94" t="e">
        <f t="shared" si="30"/>
        <v>#NAME?</v>
      </c>
      <c r="Q627" s="91" t="str">
        <f t="shared" si="31"/>
        <v>-</v>
      </c>
      <c r="R627" s="92" t="str">
        <f t="shared" si="32"/>
        <v>-</v>
      </c>
      <c r="S627" s="93" t="str">
        <f t="shared" si="33"/>
        <v>-</v>
      </c>
      <c r="T627" s="10"/>
      <c r="U627" s="10"/>
      <c r="V627" s="10"/>
      <c r="W627" s="10"/>
      <c r="X627" s="10"/>
      <c r="Y627" s="10"/>
      <c r="Z627" s="10"/>
    </row>
    <row r="628" spans="1:26" ht="12.75" customHeight="1" x14ac:dyDescent="0.2">
      <c r="A628" s="82">
        <f t="shared" si="23"/>
        <v>0</v>
      </c>
      <c r="B628" s="83"/>
      <c r="C628" s="84"/>
      <c r="D628" s="29" t="e">
        <f t="shared" si="24"/>
        <v>#NAME?</v>
      </c>
      <c r="E628" s="62"/>
      <c r="F628" s="30" t="e">
        <f t="shared" si="25"/>
        <v>#NAME?</v>
      </c>
      <c r="G628" s="34" t="e">
        <f t="shared" si="26"/>
        <v>#NAME?</v>
      </c>
      <c r="H628" s="30" t="e">
        <f t="shared" si="27"/>
        <v>#NAME?</v>
      </c>
      <c r="I628" s="85"/>
      <c r="J628" s="86"/>
      <c r="K628" s="31"/>
      <c r="L628" s="63"/>
      <c r="M628" s="33"/>
      <c r="N628" s="33" t="e">
        <f t="shared" si="28"/>
        <v>#NAME?</v>
      </c>
      <c r="O628" s="64" t="e">
        <f t="shared" si="29"/>
        <v>#NAME?</v>
      </c>
      <c r="P628" s="94" t="e">
        <f t="shared" si="30"/>
        <v>#NAME?</v>
      </c>
      <c r="Q628" s="91" t="str">
        <f t="shared" si="31"/>
        <v>-</v>
      </c>
      <c r="R628" s="92" t="str">
        <f t="shared" si="32"/>
        <v>-</v>
      </c>
      <c r="S628" s="93" t="str">
        <f t="shared" si="33"/>
        <v>-</v>
      </c>
      <c r="T628" s="10"/>
      <c r="U628" s="10"/>
      <c r="V628" s="10"/>
      <c r="W628" s="10"/>
      <c r="X628" s="10"/>
      <c r="Y628" s="10"/>
      <c r="Z628" s="10"/>
    </row>
    <row r="629" spans="1:26" ht="12.75" customHeight="1" x14ac:dyDescent="0.2">
      <c r="A629" s="82">
        <f t="shared" si="23"/>
        <v>0</v>
      </c>
      <c r="B629" s="83"/>
      <c r="C629" s="84"/>
      <c r="D629" s="29" t="e">
        <f t="shared" si="24"/>
        <v>#NAME?</v>
      </c>
      <c r="E629" s="62"/>
      <c r="F629" s="30" t="e">
        <f t="shared" si="25"/>
        <v>#NAME?</v>
      </c>
      <c r="G629" s="34" t="e">
        <f t="shared" si="26"/>
        <v>#NAME?</v>
      </c>
      <c r="H629" s="30" t="e">
        <f t="shared" si="27"/>
        <v>#NAME?</v>
      </c>
      <c r="I629" s="85"/>
      <c r="J629" s="86"/>
      <c r="K629" s="31"/>
      <c r="L629" s="63"/>
      <c r="M629" s="33"/>
      <c r="N629" s="33" t="e">
        <f t="shared" si="28"/>
        <v>#NAME?</v>
      </c>
      <c r="O629" s="64" t="e">
        <f t="shared" si="29"/>
        <v>#NAME?</v>
      </c>
      <c r="P629" s="94" t="e">
        <f t="shared" si="30"/>
        <v>#NAME?</v>
      </c>
      <c r="Q629" s="91" t="str">
        <f t="shared" si="31"/>
        <v>-</v>
      </c>
      <c r="R629" s="92" t="str">
        <f t="shared" si="32"/>
        <v>-</v>
      </c>
      <c r="S629" s="93" t="str">
        <f t="shared" si="33"/>
        <v>-</v>
      </c>
      <c r="T629" s="10"/>
      <c r="U629" s="10"/>
      <c r="V629" s="10"/>
      <c r="W629" s="10"/>
      <c r="X629" s="10"/>
      <c r="Y629" s="10"/>
      <c r="Z629" s="10"/>
    </row>
    <row r="630" spans="1:26" ht="12.75" customHeight="1" x14ac:dyDescent="0.2">
      <c r="A630" s="82">
        <f t="shared" si="23"/>
        <v>0</v>
      </c>
      <c r="B630" s="83"/>
      <c r="C630" s="84"/>
      <c r="D630" s="29" t="e">
        <f t="shared" si="24"/>
        <v>#NAME?</v>
      </c>
      <c r="E630" s="62"/>
      <c r="F630" s="30" t="e">
        <f t="shared" si="25"/>
        <v>#NAME?</v>
      </c>
      <c r="G630" s="34" t="e">
        <f t="shared" si="26"/>
        <v>#NAME?</v>
      </c>
      <c r="H630" s="30" t="e">
        <f t="shared" si="27"/>
        <v>#NAME?</v>
      </c>
      <c r="I630" s="85"/>
      <c r="J630" s="86"/>
      <c r="K630" s="31"/>
      <c r="L630" s="63"/>
      <c r="M630" s="33"/>
      <c r="N630" s="33" t="e">
        <f t="shared" si="28"/>
        <v>#NAME?</v>
      </c>
      <c r="O630" s="64" t="e">
        <f t="shared" si="29"/>
        <v>#NAME?</v>
      </c>
      <c r="P630" s="94" t="e">
        <f t="shared" si="30"/>
        <v>#NAME?</v>
      </c>
      <c r="Q630" s="91" t="str">
        <f t="shared" si="31"/>
        <v>-</v>
      </c>
      <c r="R630" s="92" t="str">
        <f t="shared" si="32"/>
        <v>-</v>
      </c>
      <c r="S630" s="93" t="str">
        <f t="shared" si="33"/>
        <v>-</v>
      </c>
      <c r="T630" s="10"/>
      <c r="U630" s="10"/>
      <c r="V630" s="10"/>
      <c r="W630" s="10"/>
      <c r="X630" s="10"/>
      <c r="Y630" s="10"/>
      <c r="Z630" s="10"/>
    </row>
    <row r="631" spans="1:26" ht="12.75" customHeight="1" x14ac:dyDescent="0.2">
      <c r="A631" s="82">
        <f t="shared" si="23"/>
        <v>0</v>
      </c>
      <c r="B631" s="83"/>
      <c r="C631" s="84"/>
      <c r="D631" s="29" t="e">
        <f t="shared" si="24"/>
        <v>#NAME?</v>
      </c>
      <c r="E631" s="62"/>
      <c r="F631" s="30" t="e">
        <f t="shared" si="25"/>
        <v>#NAME?</v>
      </c>
      <c r="G631" s="34" t="e">
        <f t="shared" si="26"/>
        <v>#NAME?</v>
      </c>
      <c r="H631" s="30" t="e">
        <f t="shared" si="27"/>
        <v>#NAME?</v>
      </c>
      <c r="I631" s="85"/>
      <c r="J631" s="86"/>
      <c r="K631" s="31"/>
      <c r="L631" s="63"/>
      <c r="M631" s="33"/>
      <c r="N631" s="33" t="e">
        <f t="shared" si="28"/>
        <v>#NAME?</v>
      </c>
      <c r="O631" s="64" t="e">
        <f t="shared" si="29"/>
        <v>#NAME?</v>
      </c>
      <c r="P631" s="94" t="e">
        <f t="shared" si="30"/>
        <v>#NAME?</v>
      </c>
      <c r="Q631" s="91" t="str">
        <f t="shared" si="31"/>
        <v>-</v>
      </c>
      <c r="R631" s="92" t="str">
        <f t="shared" si="32"/>
        <v>-</v>
      </c>
      <c r="S631" s="93" t="str">
        <f t="shared" si="33"/>
        <v>-</v>
      </c>
      <c r="T631" s="10"/>
      <c r="U631" s="10"/>
      <c r="V631" s="10"/>
      <c r="W631" s="10"/>
      <c r="X631" s="10"/>
      <c r="Y631" s="10"/>
      <c r="Z631" s="10"/>
    </row>
    <row r="632" spans="1:26" ht="12.75" customHeight="1" x14ac:dyDescent="0.2">
      <c r="A632" s="82">
        <f t="shared" si="23"/>
        <v>0</v>
      </c>
      <c r="B632" s="83"/>
      <c r="C632" s="84"/>
      <c r="D632" s="29" t="e">
        <f t="shared" si="24"/>
        <v>#NAME?</v>
      </c>
      <c r="E632" s="62"/>
      <c r="F632" s="30" t="e">
        <f t="shared" si="25"/>
        <v>#NAME?</v>
      </c>
      <c r="G632" s="34" t="e">
        <f t="shared" si="26"/>
        <v>#NAME?</v>
      </c>
      <c r="H632" s="30" t="e">
        <f t="shared" si="27"/>
        <v>#NAME?</v>
      </c>
      <c r="I632" s="85"/>
      <c r="J632" s="86"/>
      <c r="K632" s="31"/>
      <c r="L632" s="63"/>
      <c r="M632" s="33"/>
      <c r="N632" s="33" t="e">
        <f t="shared" si="28"/>
        <v>#NAME?</v>
      </c>
      <c r="O632" s="64" t="e">
        <f t="shared" si="29"/>
        <v>#NAME?</v>
      </c>
      <c r="P632" s="94" t="e">
        <f t="shared" si="30"/>
        <v>#NAME?</v>
      </c>
      <c r="Q632" s="91" t="str">
        <f t="shared" si="31"/>
        <v>-</v>
      </c>
      <c r="R632" s="92" t="str">
        <f t="shared" si="32"/>
        <v>-</v>
      </c>
      <c r="S632" s="93" t="str">
        <f t="shared" si="33"/>
        <v>-</v>
      </c>
      <c r="T632" s="10"/>
      <c r="U632" s="10"/>
      <c r="V632" s="10"/>
      <c r="W632" s="10"/>
      <c r="X632" s="10"/>
      <c r="Y632" s="10"/>
      <c r="Z632" s="10"/>
    </row>
    <row r="633" spans="1:26" ht="12.75" customHeight="1" x14ac:dyDescent="0.2">
      <c r="A633" s="82">
        <f t="shared" si="23"/>
        <v>0</v>
      </c>
      <c r="B633" s="83"/>
      <c r="C633" s="84"/>
      <c r="D633" s="29" t="e">
        <f t="shared" si="24"/>
        <v>#NAME?</v>
      </c>
      <c r="E633" s="62"/>
      <c r="F633" s="30" t="e">
        <f t="shared" si="25"/>
        <v>#NAME?</v>
      </c>
      <c r="G633" s="34" t="e">
        <f t="shared" si="26"/>
        <v>#NAME?</v>
      </c>
      <c r="H633" s="30" t="e">
        <f t="shared" si="27"/>
        <v>#NAME?</v>
      </c>
      <c r="I633" s="85"/>
      <c r="J633" s="86"/>
      <c r="K633" s="31"/>
      <c r="L633" s="63"/>
      <c r="M633" s="33"/>
      <c r="N633" s="33" t="e">
        <f t="shared" si="28"/>
        <v>#NAME?</v>
      </c>
      <c r="O633" s="64" t="e">
        <f t="shared" si="29"/>
        <v>#NAME?</v>
      </c>
      <c r="P633" s="94" t="e">
        <f t="shared" si="30"/>
        <v>#NAME?</v>
      </c>
      <c r="Q633" s="91" t="str">
        <f t="shared" si="31"/>
        <v>-</v>
      </c>
      <c r="R633" s="92" t="str">
        <f t="shared" si="32"/>
        <v>-</v>
      </c>
      <c r="S633" s="93" t="str">
        <f t="shared" si="33"/>
        <v>-</v>
      </c>
      <c r="T633" s="10"/>
      <c r="U633" s="10"/>
      <c r="V633" s="10"/>
      <c r="W633" s="10"/>
      <c r="X633" s="10"/>
      <c r="Y633" s="10"/>
      <c r="Z633" s="10"/>
    </row>
    <row r="634" spans="1:26" ht="12.75" customHeight="1" x14ac:dyDescent="0.2">
      <c r="A634" s="82">
        <f t="shared" si="23"/>
        <v>0</v>
      </c>
      <c r="B634" s="83"/>
      <c r="C634" s="84"/>
      <c r="D634" s="29" t="e">
        <f t="shared" si="24"/>
        <v>#NAME?</v>
      </c>
      <c r="E634" s="62"/>
      <c r="F634" s="30" t="e">
        <f t="shared" si="25"/>
        <v>#NAME?</v>
      </c>
      <c r="G634" s="34" t="e">
        <f t="shared" si="26"/>
        <v>#NAME?</v>
      </c>
      <c r="H634" s="30" t="e">
        <f t="shared" si="27"/>
        <v>#NAME?</v>
      </c>
      <c r="I634" s="85"/>
      <c r="J634" s="86"/>
      <c r="K634" s="31"/>
      <c r="L634" s="63"/>
      <c r="M634" s="33"/>
      <c r="N634" s="33" t="e">
        <f t="shared" si="28"/>
        <v>#NAME?</v>
      </c>
      <c r="O634" s="64" t="e">
        <f t="shared" si="29"/>
        <v>#NAME?</v>
      </c>
      <c r="P634" s="94" t="e">
        <f t="shared" si="30"/>
        <v>#NAME?</v>
      </c>
      <c r="Q634" s="91" t="str">
        <f t="shared" si="31"/>
        <v>-</v>
      </c>
      <c r="R634" s="92" t="str">
        <f t="shared" si="32"/>
        <v>-</v>
      </c>
      <c r="S634" s="93" t="str">
        <f t="shared" si="33"/>
        <v>-</v>
      </c>
      <c r="T634" s="10"/>
      <c r="U634" s="10"/>
      <c r="V634" s="10"/>
      <c r="W634" s="10"/>
      <c r="X634" s="10"/>
      <c r="Y634" s="10"/>
      <c r="Z634" s="10"/>
    </row>
    <row r="635" spans="1:26" ht="12.75" customHeight="1" x14ac:dyDescent="0.2">
      <c r="A635" s="82">
        <f t="shared" si="23"/>
        <v>0</v>
      </c>
      <c r="B635" s="83"/>
      <c r="C635" s="84"/>
      <c r="D635" s="29" t="e">
        <f t="shared" si="24"/>
        <v>#NAME?</v>
      </c>
      <c r="E635" s="62"/>
      <c r="F635" s="30" t="e">
        <f t="shared" si="25"/>
        <v>#NAME?</v>
      </c>
      <c r="G635" s="34" t="e">
        <f t="shared" si="26"/>
        <v>#NAME?</v>
      </c>
      <c r="H635" s="30" t="e">
        <f t="shared" si="27"/>
        <v>#NAME?</v>
      </c>
      <c r="I635" s="85"/>
      <c r="J635" s="86"/>
      <c r="K635" s="31"/>
      <c r="L635" s="63"/>
      <c r="M635" s="33"/>
      <c r="N635" s="33" t="e">
        <f t="shared" si="28"/>
        <v>#NAME?</v>
      </c>
      <c r="O635" s="64" t="e">
        <f t="shared" si="29"/>
        <v>#NAME?</v>
      </c>
      <c r="P635" s="94" t="e">
        <f t="shared" si="30"/>
        <v>#NAME?</v>
      </c>
      <c r="Q635" s="91" t="str">
        <f t="shared" si="31"/>
        <v>-</v>
      </c>
      <c r="R635" s="92" t="str">
        <f t="shared" si="32"/>
        <v>-</v>
      </c>
      <c r="S635" s="93" t="str">
        <f t="shared" si="33"/>
        <v>-</v>
      </c>
      <c r="T635" s="10"/>
      <c r="U635" s="10"/>
      <c r="V635" s="10"/>
      <c r="W635" s="10"/>
      <c r="X635" s="10"/>
      <c r="Y635" s="10"/>
      <c r="Z635" s="10"/>
    </row>
    <row r="636" spans="1:26" ht="12.75" customHeight="1" x14ac:dyDescent="0.2">
      <c r="A636" s="82">
        <f t="shared" si="23"/>
        <v>0</v>
      </c>
      <c r="B636" s="83"/>
      <c r="C636" s="84"/>
      <c r="D636" s="29" t="e">
        <f t="shared" si="24"/>
        <v>#NAME?</v>
      </c>
      <c r="E636" s="62"/>
      <c r="F636" s="30" t="e">
        <f t="shared" si="25"/>
        <v>#NAME?</v>
      </c>
      <c r="G636" s="34" t="e">
        <f t="shared" si="26"/>
        <v>#NAME?</v>
      </c>
      <c r="H636" s="30" t="e">
        <f t="shared" si="27"/>
        <v>#NAME?</v>
      </c>
      <c r="I636" s="85"/>
      <c r="J636" s="86"/>
      <c r="K636" s="31"/>
      <c r="L636" s="63"/>
      <c r="M636" s="33"/>
      <c r="N636" s="33" t="e">
        <f t="shared" si="28"/>
        <v>#NAME?</v>
      </c>
      <c r="O636" s="64" t="e">
        <f t="shared" si="29"/>
        <v>#NAME?</v>
      </c>
      <c r="P636" s="94" t="e">
        <f t="shared" si="30"/>
        <v>#NAME?</v>
      </c>
      <c r="Q636" s="91" t="str">
        <f t="shared" si="31"/>
        <v>-</v>
      </c>
      <c r="R636" s="92" t="str">
        <f t="shared" si="32"/>
        <v>-</v>
      </c>
      <c r="S636" s="93" t="str">
        <f t="shared" si="33"/>
        <v>-</v>
      </c>
      <c r="T636" s="10"/>
      <c r="U636" s="10"/>
      <c r="V636" s="10"/>
      <c r="W636" s="10"/>
      <c r="X636" s="10"/>
      <c r="Y636" s="10"/>
      <c r="Z636" s="10"/>
    </row>
    <row r="637" spans="1:26" ht="12.75" customHeight="1" x14ac:dyDescent="0.2">
      <c r="A637" s="82">
        <f t="shared" si="23"/>
        <v>0</v>
      </c>
      <c r="B637" s="83"/>
      <c r="C637" s="84"/>
      <c r="D637" s="29" t="e">
        <f t="shared" si="24"/>
        <v>#NAME?</v>
      </c>
      <c r="E637" s="62"/>
      <c r="F637" s="30" t="e">
        <f t="shared" si="25"/>
        <v>#NAME?</v>
      </c>
      <c r="G637" s="34" t="e">
        <f t="shared" si="26"/>
        <v>#NAME?</v>
      </c>
      <c r="H637" s="30" t="e">
        <f t="shared" si="27"/>
        <v>#NAME?</v>
      </c>
      <c r="I637" s="85"/>
      <c r="J637" s="86"/>
      <c r="K637" s="31"/>
      <c r="L637" s="63"/>
      <c r="M637" s="33"/>
      <c r="N637" s="33" t="e">
        <f t="shared" si="28"/>
        <v>#NAME?</v>
      </c>
      <c r="O637" s="64" t="e">
        <f t="shared" si="29"/>
        <v>#NAME?</v>
      </c>
      <c r="P637" s="94" t="e">
        <f t="shared" si="30"/>
        <v>#NAME?</v>
      </c>
      <c r="Q637" s="91" t="str">
        <f t="shared" si="31"/>
        <v>-</v>
      </c>
      <c r="R637" s="92" t="str">
        <f t="shared" si="32"/>
        <v>-</v>
      </c>
      <c r="S637" s="93" t="str">
        <f t="shared" si="33"/>
        <v>-</v>
      </c>
      <c r="T637" s="10"/>
      <c r="U637" s="10"/>
      <c r="V637" s="10"/>
      <c r="W637" s="10"/>
      <c r="X637" s="10"/>
      <c r="Y637" s="10"/>
      <c r="Z637" s="10"/>
    </row>
    <row r="638" spans="1:26" ht="12.75" customHeight="1" x14ac:dyDescent="0.2">
      <c r="A638" s="82">
        <f t="shared" si="23"/>
        <v>0</v>
      </c>
      <c r="B638" s="83"/>
      <c r="C638" s="84"/>
      <c r="D638" s="29" t="e">
        <f t="shared" si="24"/>
        <v>#NAME?</v>
      </c>
      <c r="E638" s="62"/>
      <c r="F638" s="30" t="e">
        <f t="shared" si="25"/>
        <v>#NAME?</v>
      </c>
      <c r="G638" s="34" t="e">
        <f t="shared" si="26"/>
        <v>#NAME?</v>
      </c>
      <c r="H638" s="30" t="e">
        <f t="shared" si="27"/>
        <v>#NAME?</v>
      </c>
      <c r="I638" s="85"/>
      <c r="J638" s="86"/>
      <c r="K638" s="31"/>
      <c r="L638" s="63"/>
      <c r="M638" s="33"/>
      <c r="N638" s="33" t="e">
        <f t="shared" si="28"/>
        <v>#NAME?</v>
      </c>
      <c r="O638" s="64" t="e">
        <f t="shared" si="29"/>
        <v>#NAME?</v>
      </c>
      <c r="P638" s="94" t="e">
        <f t="shared" si="30"/>
        <v>#NAME?</v>
      </c>
      <c r="Q638" s="91" t="str">
        <f t="shared" si="31"/>
        <v>-</v>
      </c>
      <c r="R638" s="92" t="str">
        <f t="shared" si="32"/>
        <v>-</v>
      </c>
      <c r="S638" s="93" t="str">
        <f t="shared" si="33"/>
        <v>-</v>
      </c>
      <c r="T638" s="10"/>
      <c r="U638" s="10"/>
      <c r="V638" s="10"/>
      <c r="W638" s="10"/>
      <c r="X638" s="10"/>
      <c r="Y638" s="10"/>
      <c r="Z638" s="10"/>
    </row>
    <row r="639" spans="1:26" ht="12.75" customHeight="1" x14ac:dyDescent="0.2">
      <c r="A639" s="82">
        <f t="shared" si="23"/>
        <v>0</v>
      </c>
      <c r="B639" s="83"/>
      <c r="C639" s="84"/>
      <c r="D639" s="29" t="e">
        <f t="shared" si="24"/>
        <v>#NAME?</v>
      </c>
      <c r="E639" s="62"/>
      <c r="F639" s="30" t="e">
        <f t="shared" si="25"/>
        <v>#NAME?</v>
      </c>
      <c r="G639" s="34" t="e">
        <f t="shared" si="26"/>
        <v>#NAME?</v>
      </c>
      <c r="H639" s="30" t="e">
        <f t="shared" si="27"/>
        <v>#NAME?</v>
      </c>
      <c r="I639" s="85"/>
      <c r="J639" s="86"/>
      <c r="K639" s="31"/>
      <c r="L639" s="63"/>
      <c r="M639" s="33"/>
      <c r="N639" s="33" t="e">
        <f t="shared" si="28"/>
        <v>#NAME?</v>
      </c>
      <c r="O639" s="64" t="e">
        <f t="shared" si="29"/>
        <v>#NAME?</v>
      </c>
      <c r="P639" s="94" t="e">
        <f t="shared" si="30"/>
        <v>#NAME?</v>
      </c>
      <c r="Q639" s="91" t="str">
        <f t="shared" si="31"/>
        <v>-</v>
      </c>
      <c r="R639" s="92" t="str">
        <f t="shared" si="32"/>
        <v>-</v>
      </c>
      <c r="S639" s="93" t="str">
        <f t="shared" si="33"/>
        <v>-</v>
      </c>
      <c r="T639" s="10"/>
      <c r="U639" s="10"/>
      <c r="V639" s="10"/>
      <c r="W639" s="10"/>
      <c r="X639" s="10"/>
      <c r="Y639" s="10"/>
      <c r="Z639" s="10"/>
    </row>
    <row r="640" spans="1:26" ht="12.75" customHeight="1" x14ac:dyDescent="0.2">
      <c r="A640" s="82">
        <f t="shared" si="23"/>
        <v>0</v>
      </c>
      <c r="B640" s="83"/>
      <c r="C640" s="84"/>
      <c r="D640" s="29" t="e">
        <f t="shared" si="24"/>
        <v>#NAME?</v>
      </c>
      <c r="E640" s="62"/>
      <c r="F640" s="30" t="e">
        <f t="shared" si="25"/>
        <v>#NAME?</v>
      </c>
      <c r="G640" s="34" t="e">
        <f t="shared" si="26"/>
        <v>#NAME?</v>
      </c>
      <c r="H640" s="30" t="e">
        <f t="shared" si="27"/>
        <v>#NAME?</v>
      </c>
      <c r="I640" s="85"/>
      <c r="J640" s="86"/>
      <c r="K640" s="31"/>
      <c r="L640" s="63"/>
      <c r="M640" s="33"/>
      <c r="N640" s="33" t="e">
        <f t="shared" si="28"/>
        <v>#NAME?</v>
      </c>
      <c r="O640" s="64" t="e">
        <f t="shared" si="29"/>
        <v>#NAME?</v>
      </c>
      <c r="P640" s="94" t="e">
        <f t="shared" si="30"/>
        <v>#NAME?</v>
      </c>
      <c r="Q640" s="91" t="str">
        <f t="shared" si="31"/>
        <v>-</v>
      </c>
      <c r="R640" s="92" t="str">
        <f t="shared" si="32"/>
        <v>-</v>
      </c>
      <c r="S640" s="93" t="str">
        <f t="shared" si="33"/>
        <v>-</v>
      </c>
      <c r="T640" s="10"/>
      <c r="U640" s="10"/>
      <c r="V640" s="10"/>
      <c r="W640" s="10"/>
      <c r="X640" s="10"/>
      <c r="Y640" s="10"/>
      <c r="Z640" s="10"/>
    </row>
    <row r="641" spans="1:26" ht="12.75" customHeight="1" x14ac:dyDescent="0.2">
      <c r="A641" s="82">
        <f t="shared" si="23"/>
        <v>0</v>
      </c>
      <c r="B641" s="83"/>
      <c r="C641" s="84"/>
      <c r="D641" s="29" t="e">
        <f t="shared" si="24"/>
        <v>#NAME?</v>
      </c>
      <c r="E641" s="62"/>
      <c r="F641" s="30" t="e">
        <f t="shared" si="25"/>
        <v>#NAME?</v>
      </c>
      <c r="G641" s="34" t="e">
        <f t="shared" si="26"/>
        <v>#NAME?</v>
      </c>
      <c r="H641" s="30" t="e">
        <f t="shared" si="27"/>
        <v>#NAME?</v>
      </c>
      <c r="I641" s="85"/>
      <c r="J641" s="86"/>
      <c r="K641" s="31"/>
      <c r="L641" s="63"/>
      <c r="M641" s="33"/>
      <c r="N641" s="33" t="e">
        <f t="shared" si="28"/>
        <v>#NAME?</v>
      </c>
      <c r="O641" s="64" t="e">
        <f t="shared" si="29"/>
        <v>#NAME?</v>
      </c>
      <c r="P641" s="94" t="e">
        <f t="shared" si="30"/>
        <v>#NAME?</v>
      </c>
      <c r="Q641" s="91" t="str">
        <f t="shared" si="31"/>
        <v>-</v>
      </c>
      <c r="R641" s="92" t="str">
        <f t="shared" si="32"/>
        <v>-</v>
      </c>
      <c r="S641" s="93" t="str">
        <f t="shared" si="33"/>
        <v>-</v>
      </c>
      <c r="T641" s="10"/>
      <c r="U641" s="10"/>
      <c r="V641" s="10"/>
      <c r="W641" s="10"/>
      <c r="X641" s="10"/>
      <c r="Y641" s="10"/>
      <c r="Z641" s="10"/>
    </row>
    <row r="642" spans="1:26" ht="12.75" customHeight="1" x14ac:dyDescent="0.2">
      <c r="A642" s="82">
        <f t="shared" si="23"/>
        <v>0</v>
      </c>
      <c r="B642" s="83"/>
      <c r="C642" s="84"/>
      <c r="D642" s="29" t="e">
        <f t="shared" si="24"/>
        <v>#NAME?</v>
      </c>
      <c r="E642" s="62"/>
      <c r="F642" s="30" t="e">
        <f t="shared" si="25"/>
        <v>#NAME?</v>
      </c>
      <c r="G642" s="34" t="e">
        <f t="shared" si="26"/>
        <v>#NAME?</v>
      </c>
      <c r="H642" s="30" t="e">
        <f t="shared" si="27"/>
        <v>#NAME?</v>
      </c>
      <c r="I642" s="85"/>
      <c r="J642" s="86"/>
      <c r="K642" s="31"/>
      <c r="L642" s="63"/>
      <c r="M642" s="33"/>
      <c r="N642" s="33" t="e">
        <f t="shared" si="28"/>
        <v>#NAME?</v>
      </c>
      <c r="O642" s="64" t="e">
        <f t="shared" si="29"/>
        <v>#NAME?</v>
      </c>
      <c r="P642" s="94" t="e">
        <f t="shared" si="30"/>
        <v>#NAME?</v>
      </c>
      <c r="Q642" s="91" t="str">
        <f t="shared" si="31"/>
        <v>-</v>
      </c>
      <c r="R642" s="92" t="str">
        <f t="shared" si="32"/>
        <v>-</v>
      </c>
      <c r="S642" s="93" t="str">
        <f t="shared" si="33"/>
        <v>-</v>
      </c>
      <c r="T642" s="10"/>
      <c r="U642" s="10"/>
      <c r="V642" s="10"/>
      <c r="W642" s="10"/>
      <c r="X642" s="10"/>
      <c r="Y642" s="10"/>
      <c r="Z642" s="10"/>
    </row>
    <row r="643" spans="1:26" ht="12.75" customHeight="1" x14ac:dyDescent="0.2">
      <c r="A643" s="82">
        <f t="shared" si="23"/>
        <v>0</v>
      </c>
      <c r="B643" s="83"/>
      <c r="C643" s="84"/>
      <c r="D643" s="29" t="e">
        <f t="shared" si="24"/>
        <v>#NAME?</v>
      </c>
      <c r="E643" s="62"/>
      <c r="F643" s="30" t="e">
        <f t="shared" si="25"/>
        <v>#NAME?</v>
      </c>
      <c r="G643" s="34" t="e">
        <f t="shared" si="26"/>
        <v>#NAME?</v>
      </c>
      <c r="H643" s="30" t="e">
        <f t="shared" si="27"/>
        <v>#NAME?</v>
      </c>
      <c r="I643" s="85"/>
      <c r="J643" s="86"/>
      <c r="K643" s="31"/>
      <c r="L643" s="63"/>
      <c r="M643" s="33"/>
      <c r="N643" s="33" t="e">
        <f t="shared" si="28"/>
        <v>#NAME?</v>
      </c>
      <c r="O643" s="64" t="e">
        <f t="shared" si="29"/>
        <v>#NAME?</v>
      </c>
      <c r="P643" s="94" t="e">
        <f t="shared" si="30"/>
        <v>#NAME?</v>
      </c>
      <c r="Q643" s="91" t="str">
        <f t="shared" si="31"/>
        <v>-</v>
      </c>
      <c r="R643" s="92" t="str">
        <f t="shared" si="32"/>
        <v>-</v>
      </c>
      <c r="S643" s="93" t="str">
        <f t="shared" si="33"/>
        <v>-</v>
      </c>
      <c r="T643" s="10"/>
      <c r="U643" s="10"/>
      <c r="V643" s="10"/>
      <c r="W643" s="10"/>
      <c r="X643" s="10"/>
      <c r="Y643" s="10"/>
      <c r="Z643" s="10"/>
    </row>
    <row r="644" spans="1:26" ht="12.75" customHeight="1" x14ac:dyDescent="0.2">
      <c r="A644" s="82">
        <f t="shared" si="23"/>
        <v>0</v>
      </c>
      <c r="B644" s="83"/>
      <c r="C644" s="84"/>
      <c r="D644" s="29" t="e">
        <f t="shared" si="24"/>
        <v>#NAME?</v>
      </c>
      <c r="E644" s="62"/>
      <c r="F644" s="30" t="e">
        <f t="shared" si="25"/>
        <v>#NAME?</v>
      </c>
      <c r="G644" s="34" t="e">
        <f t="shared" si="26"/>
        <v>#NAME?</v>
      </c>
      <c r="H644" s="30" t="e">
        <f t="shared" si="27"/>
        <v>#NAME?</v>
      </c>
      <c r="I644" s="85"/>
      <c r="J644" s="86"/>
      <c r="K644" s="31"/>
      <c r="L644" s="63"/>
      <c r="M644" s="33"/>
      <c r="N644" s="33" t="e">
        <f t="shared" si="28"/>
        <v>#NAME?</v>
      </c>
      <c r="O644" s="64" t="e">
        <f t="shared" si="29"/>
        <v>#NAME?</v>
      </c>
      <c r="P644" s="94" t="e">
        <f t="shared" si="30"/>
        <v>#NAME?</v>
      </c>
      <c r="Q644" s="91" t="str">
        <f t="shared" si="31"/>
        <v>-</v>
      </c>
      <c r="R644" s="92" t="str">
        <f t="shared" si="32"/>
        <v>-</v>
      </c>
      <c r="S644" s="93" t="str">
        <f t="shared" si="33"/>
        <v>-</v>
      </c>
      <c r="T644" s="10"/>
      <c r="U644" s="10"/>
      <c r="V644" s="10"/>
      <c r="W644" s="10"/>
      <c r="X644" s="10"/>
      <c r="Y644" s="10"/>
      <c r="Z644" s="10"/>
    </row>
    <row r="645" spans="1:26" ht="12.75" customHeight="1" x14ac:dyDescent="0.2">
      <c r="A645" s="82">
        <f t="shared" si="23"/>
        <v>0</v>
      </c>
      <c r="B645" s="83"/>
      <c r="C645" s="84"/>
      <c r="D645" s="29" t="e">
        <f t="shared" si="24"/>
        <v>#NAME?</v>
      </c>
      <c r="E645" s="62"/>
      <c r="F645" s="30" t="e">
        <f t="shared" si="25"/>
        <v>#NAME?</v>
      </c>
      <c r="G645" s="34" t="e">
        <f t="shared" si="26"/>
        <v>#NAME?</v>
      </c>
      <c r="H645" s="30" t="e">
        <f t="shared" si="27"/>
        <v>#NAME?</v>
      </c>
      <c r="I645" s="85"/>
      <c r="J645" s="86"/>
      <c r="K645" s="31"/>
      <c r="L645" s="63"/>
      <c r="M645" s="33"/>
      <c r="N645" s="33" t="e">
        <f t="shared" si="28"/>
        <v>#NAME?</v>
      </c>
      <c r="O645" s="64" t="e">
        <f t="shared" si="29"/>
        <v>#NAME?</v>
      </c>
      <c r="P645" s="94" t="e">
        <f t="shared" si="30"/>
        <v>#NAME?</v>
      </c>
      <c r="Q645" s="91" t="str">
        <f t="shared" si="31"/>
        <v>-</v>
      </c>
      <c r="R645" s="92" t="str">
        <f t="shared" si="32"/>
        <v>-</v>
      </c>
      <c r="S645" s="93" t="str">
        <f t="shared" si="33"/>
        <v>-</v>
      </c>
      <c r="T645" s="10"/>
      <c r="U645" s="10"/>
      <c r="V645" s="10"/>
      <c r="W645" s="10"/>
      <c r="X645" s="10"/>
      <c r="Y645" s="10"/>
      <c r="Z645" s="10"/>
    </row>
    <row r="646" spans="1:26" ht="12.75" customHeight="1" x14ac:dyDescent="0.2">
      <c r="A646" s="82">
        <f t="shared" si="23"/>
        <v>0</v>
      </c>
      <c r="B646" s="83"/>
      <c r="C646" s="84"/>
      <c r="D646" s="29" t="e">
        <f t="shared" si="24"/>
        <v>#NAME?</v>
      </c>
      <c r="E646" s="62"/>
      <c r="F646" s="30" t="e">
        <f t="shared" si="25"/>
        <v>#NAME?</v>
      </c>
      <c r="G646" s="34" t="e">
        <f t="shared" si="26"/>
        <v>#NAME?</v>
      </c>
      <c r="H646" s="30" t="e">
        <f t="shared" si="27"/>
        <v>#NAME?</v>
      </c>
      <c r="I646" s="85"/>
      <c r="J646" s="86"/>
      <c r="K646" s="31"/>
      <c r="L646" s="63"/>
      <c r="M646" s="33"/>
      <c r="N646" s="33" t="e">
        <f t="shared" si="28"/>
        <v>#NAME?</v>
      </c>
      <c r="O646" s="64" t="e">
        <f t="shared" si="29"/>
        <v>#NAME?</v>
      </c>
      <c r="P646" s="94" t="e">
        <f t="shared" si="30"/>
        <v>#NAME?</v>
      </c>
      <c r="Q646" s="91" t="str">
        <f t="shared" si="31"/>
        <v>-</v>
      </c>
      <c r="R646" s="92" t="str">
        <f t="shared" si="32"/>
        <v>-</v>
      </c>
      <c r="S646" s="93" t="str">
        <f t="shared" si="33"/>
        <v>-</v>
      </c>
      <c r="T646" s="10"/>
      <c r="U646" s="10"/>
      <c r="V646" s="10"/>
      <c r="W646" s="10"/>
      <c r="X646" s="10"/>
      <c r="Y646" s="10"/>
      <c r="Z646" s="10"/>
    </row>
    <row r="647" spans="1:26" ht="12.75" customHeight="1" x14ac:dyDescent="0.2">
      <c r="A647" s="82">
        <f t="shared" si="23"/>
        <v>0</v>
      </c>
      <c r="B647" s="83"/>
      <c r="C647" s="84"/>
      <c r="D647" s="29" t="e">
        <f t="shared" si="24"/>
        <v>#NAME?</v>
      </c>
      <c r="E647" s="62"/>
      <c r="F647" s="30" t="e">
        <f t="shared" si="25"/>
        <v>#NAME?</v>
      </c>
      <c r="G647" s="34" t="e">
        <f t="shared" si="26"/>
        <v>#NAME?</v>
      </c>
      <c r="H647" s="30" t="e">
        <f t="shared" si="27"/>
        <v>#NAME?</v>
      </c>
      <c r="I647" s="85"/>
      <c r="J647" s="86"/>
      <c r="K647" s="31"/>
      <c r="L647" s="63"/>
      <c r="M647" s="33"/>
      <c r="N647" s="33" t="e">
        <f t="shared" si="28"/>
        <v>#NAME?</v>
      </c>
      <c r="O647" s="64" t="e">
        <f t="shared" si="29"/>
        <v>#NAME?</v>
      </c>
      <c r="P647" s="94" t="e">
        <f t="shared" si="30"/>
        <v>#NAME?</v>
      </c>
      <c r="Q647" s="91" t="str">
        <f t="shared" si="31"/>
        <v>-</v>
      </c>
      <c r="R647" s="92" t="str">
        <f t="shared" si="32"/>
        <v>-</v>
      </c>
      <c r="S647" s="93" t="str">
        <f t="shared" si="33"/>
        <v>-</v>
      </c>
      <c r="T647" s="10"/>
      <c r="U647" s="10"/>
      <c r="V647" s="10"/>
      <c r="W647" s="10"/>
      <c r="X647" s="10"/>
      <c r="Y647" s="10"/>
      <c r="Z647" s="10"/>
    </row>
    <row r="648" spans="1:26" ht="12.75" customHeight="1" x14ac:dyDescent="0.2">
      <c r="A648" s="82">
        <f t="shared" si="23"/>
        <v>0</v>
      </c>
      <c r="B648" s="83"/>
      <c r="C648" s="84"/>
      <c r="D648" s="29" t="e">
        <f t="shared" si="24"/>
        <v>#NAME?</v>
      </c>
      <c r="E648" s="62"/>
      <c r="F648" s="30" t="e">
        <f t="shared" si="25"/>
        <v>#NAME?</v>
      </c>
      <c r="G648" s="34" t="e">
        <f t="shared" si="26"/>
        <v>#NAME?</v>
      </c>
      <c r="H648" s="30" t="e">
        <f t="shared" si="27"/>
        <v>#NAME?</v>
      </c>
      <c r="I648" s="85"/>
      <c r="J648" s="86"/>
      <c r="K648" s="31"/>
      <c r="L648" s="63"/>
      <c r="M648" s="33"/>
      <c r="N648" s="33" t="e">
        <f t="shared" si="28"/>
        <v>#NAME?</v>
      </c>
      <c r="O648" s="64" t="e">
        <f t="shared" si="29"/>
        <v>#NAME?</v>
      </c>
      <c r="P648" s="94" t="e">
        <f t="shared" si="30"/>
        <v>#NAME?</v>
      </c>
      <c r="Q648" s="91" t="str">
        <f t="shared" si="31"/>
        <v>-</v>
      </c>
      <c r="R648" s="92" t="str">
        <f t="shared" si="32"/>
        <v>-</v>
      </c>
      <c r="S648" s="93" t="str">
        <f t="shared" si="33"/>
        <v>-</v>
      </c>
      <c r="T648" s="10"/>
      <c r="U648" s="10"/>
      <c r="V648" s="10"/>
      <c r="W648" s="10"/>
      <c r="X648" s="10"/>
      <c r="Y648" s="10"/>
      <c r="Z648" s="10"/>
    </row>
    <row r="649" spans="1:26" ht="12.75" customHeight="1" x14ac:dyDescent="0.2">
      <c r="A649" s="82">
        <f t="shared" si="23"/>
        <v>0</v>
      </c>
      <c r="B649" s="83"/>
      <c r="C649" s="84"/>
      <c r="D649" s="29" t="e">
        <f t="shared" si="24"/>
        <v>#NAME?</v>
      </c>
      <c r="E649" s="62"/>
      <c r="F649" s="30" t="e">
        <f t="shared" si="25"/>
        <v>#NAME?</v>
      </c>
      <c r="G649" s="34" t="e">
        <f t="shared" si="26"/>
        <v>#NAME?</v>
      </c>
      <c r="H649" s="30" t="e">
        <f t="shared" si="27"/>
        <v>#NAME?</v>
      </c>
      <c r="I649" s="85"/>
      <c r="J649" s="86"/>
      <c r="K649" s="31"/>
      <c r="L649" s="63"/>
      <c r="M649" s="33"/>
      <c r="N649" s="33" t="e">
        <f t="shared" si="28"/>
        <v>#NAME?</v>
      </c>
      <c r="O649" s="64" t="e">
        <f t="shared" si="29"/>
        <v>#NAME?</v>
      </c>
      <c r="P649" s="94" t="e">
        <f t="shared" si="30"/>
        <v>#NAME?</v>
      </c>
      <c r="Q649" s="91" t="str">
        <f t="shared" si="31"/>
        <v>-</v>
      </c>
      <c r="R649" s="92" t="str">
        <f t="shared" si="32"/>
        <v>-</v>
      </c>
      <c r="S649" s="93" t="str">
        <f t="shared" si="33"/>
        <v>-</v>
      </c>
      <c r="T649" s="10"/>
      <c r="U649" s="10"/>
      <c r="V649" s="10"/>
      <c r="W649" s="10"/>
      <c r="X649" s="10"/>
      <c r="Y649" s="10"/>
      <c r="Z649" s="10"/>
    </row>
    <row r="650" spans="1:26" ht="12.75" customHeight="1" x14ac:dyDescent="0.2">
      <c r="A650" s="82">
        <f t="shared" si="23"/>
        <v>0</v>
      </c>
      <c r="B650" s="83"/>
      <c r="C650" s="84"/>
      <c r="D650" s="29" t="e">
        <f t="shared" si="24"/>
        <v>#NAME?</v>
      </c>
      <c r="E650" s="62"/>
      <c r="F650" s="30" t="e">
        <f t="shared" si="25"/>
        <v>#NAME?</v>
      </c>
      <c r="G650" s="34" t="e">
        <f t="shared" si="26"/>
        <v>#NAME?</v>
      </c>
      <c r="H650" s="30" t="e">
        <f t="shared" si="27"/>
        <v>#NAME?</v>
      </c>
      <c r="I650" s="85"/>
      <c r="J650" s="86"/>
      <c r="K650" s="31"/>
      <c r="L650" s="63"/>
      <c r="M650" s="33"/>
      <c r="N650" s="33" t="e">
        <f t="shared" si="28"/>
        <v>#NAME?</v>
      </c>
      <c r="O650" s="64" t="e">
        <f t="shared" si="29"/>
        <v>#NAME?</v>
      </c>
      <c r="P650" s="94" t="e">
        <f t="shared" si="30"/>
        <v>#NAME?</v>
      </c>
      <c r="Q650" s="91" t="str">
        <f t="shared" si="31"/>
        <v>-</v>
      </c>
      <c r="R650" s="92" t="str">
        <f t="shared" si="32"/>
        <v>-</v>
      </c>
      <c r="S650" s="93" t="str">
        <f t="shared" si="33"/>
        <v>-</v>
      </c>
      <c r="T650" s="10"/>
      <c r="U650" s="10"/>
      <c r="V650" s="10"/>
      <c r="W650" s="10"/>
      <c r="X650" s="10"/>
      <c r="Y650" s="10"/>
      <c r="Z650" s="10"/>
    </row>
    <row r="651" spans="1:26" ht="12.75" customHeight="1" x14ac:dyDescent="0.2">
      <c r="A651" s="82">
        <f t="shared" si="23"/>
        <v>0</v>
      </c>
      <c r="B651" s="83"/>
      <c r="C651" s="84"/>
      <c r="D651" s="29" t="e">
        <f t="shared" si="24"/>
        <v>#NAME?</v>
      </c>
      <c r="E651" s="62"/>
      <c r="F651" s="30" t="e">
        <f t="shared" si="25"/>
        <v>#NAME?</v>
      </c>
      <c r="G651" s="34" t="e">
        <f t="shared" si="26"/>
        <v>#NAME?</v>
      </c>
      <c r="H651" s="30" t="e">
        <f t="shared" si="27"/>
        <v>#NAME?</v>
      </c>
      <c r="I651" s="85"/>
      <c r="J651" s="86"/>
      <c r="K651" s="31"/>
      <c r="L651" s="63"/>
      <c r="M651" s="33"/>
      <c r="N651" s="33" t="e">
        <f t="shared" si="28"/>
        <v>#NAME?</v>
      </c>
      <c r="O651" s="64" t="e">
        <f t="shared" si="29"/>
        <v>#NAME?</v>
      </c>
      <c r="P651" s="94" t="e">
        <f t="shared" si="30"/>
        <v>#NAME?</v>
      </c>
      <c r="Q651" s="91" t="str">
        <f t="shared" si="31"/>
        <v>-</v>
      </c>
      <c r="R651" s="92" t="str">
        <f t="shared" si="32"/>
        <v>-</v>
      </c>
      <c r="S651" s="93" t="str">
        <f t="shared" si="33"/>
        <v>-</v>
      </c>
      <c r="T651" s="10"/>
      <c r="U651" s="10"/>
      <c r="V651" s="10"/>
      <c r="W651" s="10"/>
      <c r="X651" s="10"/>
      <c r="Y651" s="10"/>
      <c r="Z651" s="10"/>
    </row>
    <row r="652" spans="1:26" ht="12.75" customHeight="1" x14ac:dyDescent="0.2">
      <c r="A652" s="82">
        <f t="shared" si="23"/>
        <v>0</v>
      </c>
      <c r="B652" s="83"/>
      <c r="C652" s="84"/>
      <c r="D652" s="29" t="e">
        <f t="shared" si="24"/>
        <v>#NAME?</v>
      </c>
      <c r="E652" s="62"/>
      <c r="F652" s="30" t="e">
        <f t="shared" si="25"/>
        <v>#NAME?</v>
      </c>
      <c r="G652" s="34" t="e">
        <f t="shared" si="26"/>
        <v>#NAME?</v>
      </c>
      <c r="H652" s="30" t="e">
        <f t="shared" si="27"/>
        <v>#NAME?</v>
      </c>
      <c r="I652" s="85"/>
      <c r="J652" s="86"/>
      <c r="K652" s="31"/>
      <c r="L652" s="63"/>
      <c r="M652" s="33"/>
      <c r="N652" s="33" t="e">
        <f t="shared" si="28"/>
        <v>#NAME?</v>
      </c>
      <c r="O652" s="64" t="e">
        <f t="shared" si="29"/>
        <v>#NAME?</v>
      </c>
      <c r="P652" s="94" t="e">
        <f t="shared" si="30"/>
        <v>#NAME?</v>
      </c>
      <c r="Q652" s="91" t="str">
        <f t="shared" si="31"/>
        <v>-</v>
      </c>
      <c r="R652" s="92" t="str">
        <f t="shared" si="32"/>
        <v>-</v>
      </c>
      <c r="S652" s="93" t="str">
        <f t="shared" si="33"/>
        <v>-</v>
      </c>
      <c r="T652" s="10"/>
      <c r="U652" s="10"/>
      <c r="V652" s="10"/>
      <c r="W652" s="10"/>
      <c r="X652" s="10"/>
      <c r="Y652" s="10"/>
      <c r="Z652" s="10"/>
    </row>
    <row r="653" spans="1:26" ht="12.75" customHeight="1" x14ac:dyDescent="0.2">
      <c r="A653" s="82">
        <f t="shared" si="23"/>
        <v>0</v>
      </c>
      <c r="B653" s="83"/>
      <c r="C653" s="84"/>
      <c r="D653" s="29" t="e">
        <f t="shared" si="24"/>
        <v>#NAME?</v>
      </c>
      <c r="E653" s="62"/>
      <c r="F653" s="30" t="e">
        <f t="shared" si="25"/>
        <v>#NAME?</v>
      </c>
      <c r="G653" s="34" t="e">
        <f t="shared" si="26"/>
        <v>#NAME?</v>
      </c>
      <c r="H653" s="30" t="e">
        <f t="shared" si="27"/>
        <v>#NAME?</v>
      </c>
      <c r="I653" s="85"/>
      <c r="J653" s="86"/>
      <c r="K653" s="31"/>
      <c r="L653" s="63"/>
      <c r="M653" s="33"/>
      <c r="N653" s="33" t="e">
        <f t="shared" si="28"/>
        <v>#NAME?</v>
      </c>
      <c r="O653" s="64" t="e">
        <f t="shared" si="29"/>
        <v>#NAME?</v>
      </c>
      <c r="P653" s="94" t="e">
        <f t="shared" si="30"/>
        <v>#NAME?</v>
      </c>
      <c r="Q653" s="91" t="str">
        <f t="shared" si="31"/>
        <v>-</v>
      </c>
      <c r="R653" s="92" t="str">
        <f t="shared" si="32"/>
        <v>-</v>
      </c>
      <c r="S653" s="93" t="str">
        <f t="shared" si="33"/>
        <v>-</v>
      </c>
      <c r="T653" s="10"/>
      <c r="U653" s="10"/>
      <c r="V653" s="10"/>
      <c r="W653" s="10"/>
      <c r="X653" s="10"/>
      <c r="Y653" s="10"/>
      <c r="Z653" s="10"/>
    </row>
    <row r="654" spans="1:26" ht="12.75" customHeight="1" x14ac:dyDescent="0.2">
      <c r="A654" s="82">
        <f t="shared" si="23"/>
        <v>0</v>
      </c>
      <c r="B654" s="83"/>
      <c r="C654" s="84"/>
      <c r="D654" s="29" t="e">
        <f t="shared" si="24"/>
        <v>#NAME?</v>
      </c>
      <c r="E654" s="62"/>
      <c r="F654" s="30" t="e">
        <f t="shared" si="25"/>
        <v>#NAME?</v>
      </c>
      <c r="G654" s="34" t="e">
        <f t="shared" si="26"/>
        <v>#NAME?</v>
      </c>
      <c r="H654" s="30" t="e">
        <f t="shared" si="27"/>
        <v>#NAME?</v>
      </c>
      <c r="I654" s="85"/>
      <c r="J654" s="86"/>
      <c r="K654" s="31"/>
      <c r="L654" s="63"/>
      <c r="M654" s="33"/>
      <c r="N654" s="33" t="e">
        <f t="shared" si="28"/>
        <v>#NAME?</v>
      </c>
      <c r="O654" s="64" t="e">
        <f t="shared" si="29"/>
        <v>#NAME?</v>
      </c>
      <c r="P654" s="94" t="e">
        <f t="shared" si="30"/>
        <v>#NAME?</v>
      </c>
      <c r="Q654" s="91" t="str">
        <f t="shared" si="31"/>
        <v>-</v>
      </c>
      <c r="R654" s="92" t="str">
        <f t="shared" si="32"/>
        <v>-</v>
      </c>
      <c r="S654" s="93" t="str">
        <f t="shared" si="33"/>
        <v>-</v>
      </c>
      <c r="T654" s="10"/>
      <c r="U654" s="10"/>
      <c r="V654" s="10"/>
      <c r="W654" s="10"/>
      <c r="X654" s="10"/>
      <c r="Y654" s="10"/>
      <c r="Z654" s="10"/>
    </row>
    <row r="655" spans="1:26" ht="12.75" customHeight="1" x14ac:dyDescent="0.2">
      <c r="A655" s="82">
        <f t="shared" si="23"/>
        <v>0</v>
      </c>
      <c r="B655" s="83"/>
      <c r="C655" s="84"/>
      <c r="D655" s="29" t="e">
        <f t="shared" si="24"/>
        <v>#NAME?</v>
      </c>
      <c r="E655" s="62"/>
      <c r="F655" s="30" t="e">
        <f t="shared" si="25"/>
        <v>#NAME?</v>
      </c>
      <c r="G655" s="34" t="e">
        <f t="shared" si="26"/>
        <v>#NAME?</v>
      </c>
      <c r="H655" s="30" t="e">
        <f t="shared" si="27"/>
        <v>#NAME?</v>
      </c>
      <c r="I655" s="85"/>
      <c r="J655" s="86"/>
      <c r="K655" s="31"/>
      <c r="L655" s="63"/>
      <c r="M655" s="33"/>
      <c r="N655" s="33" t="e">
        <f t="shared" si="28"/>
        <v>#NAME?</v>
      </c>
      <c r="O655" s="64" t="e">
        <f t="shared" si="29"/>
        <v>#NAME?</v>
      </c>
      <c r="P655" s="94" t="e">
        <f t="shared" si="30"/>
        <v>#NAME?</v>
      </c>
      <c r="Q655" s="91" t="str">
        <f t="shared" si="31"/>
        <v>-</v>
      </c>
      <c r="R655" s="92" t="str">
        <f t="shared" si="32"/>
        <v>-</v>
      </c>
      <c r="S655" s="93" t="str">
        <f t="shared" si="33"/>
        <v>-</v>
      </c>
      <c r="T655" s="10"/>
      <c r="U655" s="10"/>
      <c r="V655" s="10"/>
      <c r="W655" s="10"/>
      <c r="X655" s="10"/>
      <c r="Y655" s="10"/>
      <c r="Z655" s="10"/>
    </row>
    <row r="656" spans="1:26" ht="12.75" customHeight="1" x14ac:dyDescent="0.2">
      <c r="A656" s="82">
        <f t="shared" si="23"/>
        <v>0</v>
      </c>
      <c r="B656" s="83"/>
      <c r="C656" s="84"/>
      <c r="D656" s="29" t="e">
        <f t="shared" si="24"/>
        <v>#NAME?</v>
      </c>
      <c r="E656" s="62"/>
      <c r="F656" s="30" t="e">
        <f t="shared" si="25"/>
        <v>#NAME?</v>
      </c>
      <c r="G656" s="34" t="e">
        <f t="shared" si="26"/>
        <v>#NAME?</v>
      </c>
      <c r="H656" s="30" t="e">
        <f t="shared" si="27"/>
        <v>#NAME?</v>
      </c>
      <c r="I656" s="85"/>
      <c r="J656" s="86"/>
      <c r="K656" s="31"/>
      <c r="L656" s="63"/>
      <c r="M656" s="33"/>
      <c r="N656" s="33" t="e">
        <f t="shared" si="28"/>
        <v>#NAME?</v>
      </c>
      <c r="O656" s="64" t="e">
        <f t="shared" si="29"/>
        <v>#NAME?</v>
      </c>
      <c r="P656" s="94" t="e">
        <f t="shared" si="30"/>
        <v>#NAME?</v>
      </c>
      <c r="Q656" s="91" t="str">
        <f t="shared" si="31"/>
        <v>-</v>
      </c>
      <c r="R656" s="92" t="str">
        <f t="shared" si="32"/>
        <v>-</v>
      </c>
      <c r="S656" s="93" t="str">
        <f t="shared" si="33"/>
        <v>-</v>
      </c>
      <c r="T656" s="10"/>
      <c r="U656" s="10"/>
      <c r="V656" s="10"/>
      <c r="W656" s="10"/>
      <c r="X656" s="10"/>
      <c r="Y656" s="10"/>
      <c r="Z656" s="10"/>
    </row>
    <row r="657" spans="1:26" ht="12.75" customHeight="1" x14ac:dyDescent="0.2">
      <c r="A657" s="82">
        <f t="shared" si="23"/>
        <v>0</v>
      </c>
      <c r="B657" s="83"/>
      <c r="C657" s="84"/>
      <c r="D657" s="29" t="e">
        <f t="shared" si="24"/>
        <v>#NAME?</v>
      </c>
      <c r="E657" s="62"/>
      <c r="F657" s="30" t="e">
        <f t="shared" si="25"/>
        <v>#NAME?</v>
      </c>
      <c r="G657" s="34" t="e">
        <f t="shared" si="26"/>
        <v>#NAME?</v>
      </c>
      <c r="H657" s="30" t="e">
        <f t="shared" si="27"/>
        <v>#NAME?</v>
      </c>
      <c r="I657" s="85"/>
      <c r="J657" s="86"/>
      <c r="K657" s="31"/>
      <c r="L657" s="63"/>
      <c r="M657" s="33"/>
      <c r="N657" s="33" t="e">
        <f t="shared" si="28"/>
        <v>#NAME?</v>
      </c>
      <c r="O657" s="64" t="e">
        <f t="shared" si="29"/>
        <v>#NAME?</v>
      </c>
      <c r="P657" s="94" t="e">
        <f t="shared" si="30"/>
        <v>#NAME?</v>
      </c>
      <c r="Q657" s="91" t="str">
        <f t="shared" si="31"/>
        <v>-</v>
      </c>
      <c r="R657" s="92" t="str">
        <f t="shared" si="32"/>
        <v>-</v>
      </c>
      <c r="S657" s="93" t="str">
        <f t="shared" si="33"/>
        <v>-</v>
      </c>
      <c r="T657" s="10"/>
      <c r="U657" s="10"/>
      <c r="V657" s="10"/>
      <c r="W657" s="10"/>
      <c r="X657" s="10"/>
      <c r="Y657" s="10"/>
      <c r="Z657" s="10"/>
    </row>
    <row r="658" spans="1:26" ht="12.75" customHeight="1" x14ac:dyDescent="0.2">
      <c r="A658" s="82">
        <f t="shared" si="23"/>
        <v>0</v>
      </c>
      <c r="B658" s="83"/>
      <c r="C658" s="84"/>
      <c r="D658" s="29" t="e">
        <f t="shared" si="24"/>
        <v>#NAME?</v>
      </c>
      <c r="E658" s="62"/>
      <c r="F658" s="30" t="e">
        <f t="shared" si="25"/>
        <v>#NAME?</v>
      </c>
      <c r="G658" s="34" t="e">
        <f t="shared" si="26"/>
        <v>#NAME?</v>
      </c>
      <c r="H658" s="30" t="e">
        <f t="shared" si="27"/>
        <v>#NAME?</v>
      </c>
      <c r="I658" s="85"/>
      <c r="J658" s="86"/>
      <c r="K658" s="31"/>
      <c r="L658" s="63"/>
      <c r="M658" s="33"/>
      <c r="N658" s="33" t="e">
        <f t="shared" si="28"/>
        <v>#NAME?</v>
      </c>
      <c r="O658" s="64" t="e">
        <f t="shared" si="29"/>
        <v>#NAME?</v>
      </c>
      <c r="P658" s="94" t="e">
        <f t="shared" si="30"/>
        <v>#NAME?</v>
      </c>
      <c r="Q658" s="91" t="str">
        <f t="shared" si="31"/>
        <v>-</v>
      </c>
      <c r="R658" s="92" t="str">
        <f t="shared" si="32"/>
        <v>-</v>
      </c>
      <c r="S658" s="93" t="str">
        <f t="shared" si="33"/>
        <v>-</v>
      </c>
      <c r="T658" s="10"/>
      <c r="U658" s="10"/>
      <c r="V658" s="10"/>
      <c r="W658" s="10"/>
      <c r="X658" s="10"/>
      <c r="Y658" s="10"/>
      <c r="Z658" s="10"/>
    </row>
    <row r="659" spans="1:26" ht="12.75" customHeight="1" x14ac:dyDescent="0.2">
      <c r="A659" s="82">
        <f t="shared" si="23"/>
        <v>0</v>
      </c>
      <c r="B659" s="83"/>
      <c r="C659" s="84"/>
      <c r="D659" s="29" t="e">
        <f t="shared" si="24"/>
        <v>#NAME?</v>
      </c>
      <c r="E659" s="62"/>
      <c r="F659" s="30" t="e">
        <f t="shared" si="25"/>
        <v>#NAME?</v>
      </c>
      <c r="G659" s="34" t="e">
        <f t="shared" si="26"/>
        <v>#NAME?</v>
      </c>
      <c r="H659" s="30" t="e">
        <f t="shared" si="27"/>
        <v>#NAME?</v>
      </c>
      <c r="I659" s="85"/>
      <c r="J659" s="86"/>
      <c r="K659" s="31"/>
      <c r="L659" s="63"/>
      <c r="M659" s="33"/>
      <c r="N659" s="33" t="e">
        <f t="shared" si="28"/>
        <v>#NAME?</v>
      </c>
      <c r="O659" s="64" t="e">
        <f t="shared" si="29"/>
        <v>#NAME?</v>
      </c>
      <c r="P659" s="94" t="e">
        <f t="shared" si="30"/>
        <v>#NAME?</v>
      </c>
      <c r="Q659" s="91" t="str">
        <f t="shared" si="31"/>
        <v>-</v>
      </c>
      <c r="R659" s="92" t="str">
        <f t="shared" si="32"/>
        <v>-</v>
      </c>
      <c r="S659" s="93" t="str">
        <f t="shared" si="33"/>
        <v>-</v>
      </c>
      <c r="T659" s="10"/>
      <c r="U659" s="10"/>
      <c r="V659" s="10"/>
      <c r="W659" s="10"/>
      <c r="X659" s="10"/>
      <c r="Y659" s="10"/>
      <c r="Z659" s="10"/>
    </row>
    <row r="660" spans="1:26" ht="12.75" customHeight="1" x14ac:dyDescent="0.2">
      <c r="A660" s="82">
        <f t="shared" si="23"/>
        <v>0</v>
      </c>
      <c r="B660" s="83"/>
      <c r="C660" s="84"/>
      <c r="D660" s="29" t="e">
        <f t="shared" si="24"/>
        <v>#NAME?</v>
      </c>
      <c r="E660" s="62"/>
      <c r="F660" s="30" t="e">
        <f t="shared" si="25"/>
        <v>#NAME?</v>
      </c>
      <c r="G660" s="34" t="e">
        <f t="shared" si="26"/>
        <v>#NAME?</v>
      </c>
      <c r="H660" s="30" t="e">
        <f t="shared" si="27"/>
        <v>#NAME?</v>
      </c>
      <c r="I660" s="85"/>
      <c r="J660" s="86"/>
      <c r="K660" s="31"/>
      <c r="L660" s="63"/>
      <c r="M660" s="33"/>
      <c r="N660" s="33" t="e">
        <f t="shared" si="28"/>
        <v>#NAME?</v>
      </c>
      <c r="O660" s="64" t="e">
        <f t="shared" si="29"/>
        <v>#NAME?</v>
      </c>
      <c r="P660" s="94" t="e">
        <f t="shared" si="30"/>
        <v>#NAME?</v>
      </c>
      <c r="Q660" s="91" t="str">
        <f t="shared" si="31"/>
        <v>-</v>
      </c>
      <c r="R660" s="92" t="str">
        <f t="shared" si="32"/>
        <v>-</v>
      </c>
      <c r="S660" s="93" t="str">
        <f t="shared" si="33"/>
        <v>-</v>
      </c>
      <c r="T660" s="10"/>
      <c r="U660" s="10"/>
      <c r="V660" s="10"/>
      <c r="W660" s="10"/>
      <c r="X660" s="10"/>
      <c r="Y660" s="10"/>
      <c r="Z660" s="10"/>
    </row>
    <row r="661" spans="1:26" ht="12.75" customHeight="1" x14ac:dyDescent="0.2">
      <c r="A661" s="82">
        <f t="shared" si="23"/>
        <v>0</v>
      </c>
      <c r="B661" s="83"/>
      <c r="C661" s="84"/>
      <c r="D661" s="29" t="e">
        <f t="shared" si="24"/>
        <v>#NAME?</v>
      </c>
      <c r="E661" s="62"/>
      <c r="F661" s="30" t="e">
        <f t="shared" si="25"/>
        <v>#NAME?</v>
      </c>
      <c r="G661" s="34" t="e">
        <f t="shared" si="26"/>
        <v>#NAME?</v>
      </c>
      <c r="H661" s="30" t="e">
        <f t="shared" si="27"/>
        <v>#NAME?</v>
      </c>
      <c r="I661" s="85"/>
      <c r="J661" s="86"/>
      <c r="K661" s="31"/>
      <c r="L661" s="63"/>
      <c r="M661" s="33"/>
      <c r="N661" s="33" t="e">
        <f t="shared" si="28"/>
        <v>#NAME?</v>
      </c>
      <c r="O661" s="64" t="e">
        <f t="shared" si="29"/>
        <v>#NAME?</v>
      </c>
      <c r="P661" s="94" t="e">
        <f t="shared" si="30"/>
        <v>#NAME?</v>
      </c>
      <c r="Q661" s="91" t="str">
        <f t="shared" si="31"/>
        <v>-</v>
      </c>
      <c r="R661" s="92" t="str">
        <f t="shared" si="32"/>
        <v>-</v>
      </c>
      <c r="S661" s="93" t="str">
        <f t="shared" si="33"/>
        <v>-</v>
      </c>
      <c r="T661" s="10"/>
      <c r="U661" s="10"/>
      <c r="V661" s="10"/>
      <c r="W661" s="10"/>
      <c r="X661" s="10"/>
      <c r="Y661" s="10"/>
      <c r="Z661" s="10"/>
    </row>
    <row r="662" spans="1:26" ht="12.75" customHeight="1" x14ac:dyDescent="0.2">
      <c r="A662" s="82">
        <f t="shared" si="23"/>
        <v>0</v>
      </c>
      <c r="B662" s="83"/>
      <c r="C662" s="84"/>
      <c r="D662" s="29" t="e">
        <f t="shared" si="24"/>
        <v>#NAME?</v>
      </c>
      <c r="E662" s="62"/>
      <c r="F662" s="30" t="e">
        <f t="shared" si="25"/>
        <v>#NAME?</v>
      </c>
      <c r="G662" s="34" t="e">
        <f t="shared" si="26"/>
        <v>#NAME?</v>
      </c>
      <c r="H662" s="30" t="e">
        <f t="shared" si="27"/>
        <v>#NAME?</v>
      </c>
      <c r="I662" s="85"/>
      <c r="J662" s="86"/>
      <c r="K662" s="31"/>
      <c r="L662" s="63"/>
      <c r="M662" s="33"/>
      <c r="N662" s="33" t="e">
        <f t="shared" si="28"/>
        <v>#NAME?</v>
      </c>
      <c r="O662" s="64" t="e">
        <f t="shared" si="29"/>
        <v>#NAME?</v>
      </c>
      <c r="P662" s="94" t="e">
        <f t="shared" si="30"/>
        <v>#NAME?</v>
      </c>
      <c r="Q662" s="91" t="str">
        <f t="shared" si="31"/>
        <v>-</v>
      </c>
      <c r="R662" s="92" t="str">
        <f t="shared" si="32"/>
        <v>-</v>
      </c>
      <c r="S662" s="93" t="str">
        <f t="shared" si="33"/>
        <v>-</v>
      </c>
      <c r="T662" s="10"/>
      <c r="U662" s="10"/>
      <c r="V662" s="10"/>
      <c r="W662" s="10"/>
      <c r="X662" s="10"/>
      <c r="Y662" s="10"/>
      <c r="Z662" s="10"/>
    </row>
    <row r="663" spans="1:26" ht="12.75" customHeight="1" x14ac:dyDescent="0.2">
      <c r="A663" s="82">
        <f t="shared" si="23"/>
        <v>0</v>
      </c>
      <c r="B663" s="83"/>
      <c r="C663" s="84"/>
      <c r="D663" s="29" t="e">
        <f t="shared" si="24"/>
        <v>#NAME?</v>
      </c>
      <c r="E663" s="62"/>
      <c r="F663" s="30" t="e">
        <f t="shared" si="25"/>
        <v>#NAME?</v>
      </c>
      <c r="G663" s="34" t="e">
        <f t="shared" si="26"/>
        <v>#NAME?</v>
      </c>
      <c r="H663" s="30" t="e">
        <f t="shared" si="27"/>
        <v>#NAME?</v>
      </c>
      <c r="I663" s="85"/>
      <c r="J663" s="86"/>
      <c r="K663" s="31"/>
      <c r="L663" s="63"/>
      <c r="M663" s="33"/>
      <c r="N663" s="33" t="e">
        <f t="shared" si="28"/>
        <v>#NAME?</v>
      </c>
      <c r="O663" s="64" t="e">
        <f t="shared" si="29"/>
        <v>#NAME?</v>
      </c>
      <c r="P663" s="94" t="e">
        <f t="shared" si="30"/>
        <v>#NAME?</v>
      </c>
      <c r="Q663" s="91" t="str">
        <f t="shared" si="31"/>
        <v>-</v>
      </c>
      <c r="R663" s="92" t="str">
        <f t="shared" si="32"/>
        <v>-</v>
      </c>
      <c r="S663" s="93" t="str">
        <f t="shared" si="33"/>
        <v>-</v>
      </c>
      <c r="T663" s="10"/>
      <c r="U663" s="10"/>
      <c r="V663" s="10"/>
      <c r="W663" s="10"/>
      <c r="X663" s="10"/>
      <c r="Y663" s="10"/>
      <c r="Z663" s="10"/>
    </row>
    <row r="664" spans="1:26" ht="12.75" customHeight="1" x14ac:dyDescent="0.2">
      <c r="A664" s="82">
        <f t="shared" si="23"/>
        <v>0</v>
      </c>
      <c r="B664" s="83"/>
      <c r="C664" s="84"/>
      <c r="D664" s="29" t="e">
        <f t="shared" si="24"/>
        <v>#NAME?</v>
      </c>
      <c r="E664" s="62"/>
      <c r="F664" s="30" t="e">
        <f t="shared" si="25"/>
        <v>#NAME?</v>
      </c>
      <c r="G664" s="34" t="e">
        <f t="shared" si="26"/>
        <v>#NAME?</v>
      </c>
      <c r="H664" s="30" t="e">
        <f t="shared" si="27"/>
        <v>#NAME?</v>
      </c>
      <c r="I664" s="85"/>
      <c r="J664" s="86"/>
      <c r="K664" s="31"/>
      <c r="L664" s="63"/>
      <c r="M664" s="33"/>
      <c r="N664" s="33" t="e">
        <f t="shared" si="28"/>
        <v>#NAME?</v>
      </c>
      <c r="O664" s="64" t="e">
        <f t="shared" si="29"/>
        <v>#NAME?</v>
      </c>
      <c r="P664" s="94" t="e">
        <f t="shared" si="30"/>
        <v>#NAME?</v>
      </c>
      <c r="Q664" s="91" t="str">
        <f t="shared" si="31"/>
        <v>-</v>
      </c>
      <c r="R664" s="92" t="str">
        <f t="shared" si="32"/>
        <v>-</v>
      </c>
      <c r="S664" s="93" t="str">
        <f t="shared" si="33"/>
        <v>-</v>
      </c>
      <c r="T664" s="10"/>
      <c r="U664" s="10"/>
      <c r="V664" s="10"/>
      <c r="W664" s="10"/>
      <c r="X664" s="10"/>
      <c r="Y664" s="10"/>
      <c r="Z664" s="10"/>
    </row>
    <row r="665" spans="1:26" ht="12.75" customHeight="1" x14ac:dyDescent="0.2">
      <c r="A665" s="82">
        <f t="shared" si="23"/>
        <v>0</v>
      </c>
      <c r="B665" s="83"/>
      <c r="C665" s="84"/>
      <c r="D665" s="29" t="e">
        <f t="shared" si="24"/>
        <v>#NAME?</v>
      </c>
      <c r="E665" s="62"/>
      <c r="F665" s="30" t="e">
        <f t="shared" si="25"/>
        <v>#NAME?</v>
      </c>
      <c r="G665" s="34" t="e">
        <f t="shared" si="26"/>
        <v>#NAME?</v>
      </c>
      <c r="H665" s="30" t="e">
        <f t="shared" si="27"/>
        <v>#NAME?</v>
      </c>
      <c r="I665" s="85"/>
      <c r="J665" s="86"/>
      <c r="K665" s="31"/>
      <c r="L665" s="63"/>
      <c r="M665" s="33"/>
      <c r="N665" s="33" t="e">
        <f t="shared" si="28"/>
        <v>#NAME?</v>
      </c>
      <c r="O665" s="64" t="e">
        <f t="shared" si="29"/>
        <v>#NAME?</v>
      </c>
      <c r="P665" s="94" t="e">
        <f t="shared" si="30"/>
        <v>#NAME?</v>
      </c>
      <c r="Q665" s="91" t="str">
        <f t="shared" si="31"/>
        <v>-</v>
      </c>
      <c r="R665" s="92" t="str">
        <f t="shared" si="32"/>
        <v>-</v>
      </c>
      <c r="S665" s="93" t="str">
        <f t="shared" si="33"/>
        <v>-</v>
      </c>
      <c r="T665" s="10"/>
      <c r="U665" s="10"/>
      <c r="V665" s="10"/>
      <c r="W665" s="10"/>
      <c r="X665" s="10"/>
      <c r="Y665" s="10"/>
      <c r="Z665" s="10"/>
    </row>
    <row r="666" spans="1:26" ht="12.75" customHeight="1" x14ac:dyDescent="0.2">
      <c r="A666" s="82">
        <f t="shared" si="23"/>
        <v>0</v>
      </c>
      <c r="B666" s="83"/>
      <c r="C666" s="84"/>
      <c r="D666" s="29" t="e">
        <f t="shared" si="24"/>
        <v>#NAME?</v>
      </c>
      <c r="E666" s="62"/>
      <c r="F666" s="30" t="e">
        <f t="shared" si="25"/>
        <v>#NAME?</v>
      </c>
      <c r="G666" s="34" t="e">
        <f t="shared" si="26"/>
        <v>#NAME?</v>
      </c>
      <c r="H666" s="30" t="e">
        <f t="shared" si="27"/>
        <v>#NAME?</v>
      </c>
      <c r="I666" s="85"/>
      <c r="J666" s="86"/>
      <c r="K666" s="31"/>
      <c r="L666" s="63"/>
      <c r="M666" s="33"/>
      <c r="N666" s="33" t="e">
        <f t="shared" si="28"/>
        <v>#NAME?</v>
      </c>
      <c r="O666" s="64" t="e">
        <f t="shared" si="29"/>
        <v>#NAME?</v>
      </c>
      <c r="P666" s="94" t="e">
        <f t="shared" si="30"/>
        <v>#NAME?</v>
      </c>
      <c r="Q666" s="91" t="str">
        <f t="shared" si="31"/>
        <v>-</v>
      </c>
      <c r="R666" s="92" t="str">
        <f t="shared" si="32"/>
        <v>-</v>
      </c>
      <c r="S666" s="93" t="str">
        <f t="shared" si="33"/>
        <v>-</v>
      </c>
      <c r="T666" s="10"/>
      <c r="U666" s="10"/>
      <c r="V666" s="10"/>
      <c r="W666" s="10"/>
      <c r="X666" s="10"/>
      <c r="Y666" s="10"/>
      <c r="Z666" s="10"/>
    </row>
    <row r="667" spans="1:26" ht="12.75" customHeight="1" x14ac:dyDescent="0.2">
      <c r="A667" s="82">
        <f t="shared" si="23"/>
        <v>0</v>
      </c>
      <c r="B667" s="83"/>
      <c r="C667" s="84"/>
      <c r="D667" s="29" t="e">
        <f t="shared" si="24"/>
        <v>#NAME?</v>
      </c>
      <c r="E667" s="62"/>
      <c r="F667" s="30" t="e">
        <f t="shared" si="25"/>
        <v>#NAME?</v>
      </c>
      <c r="G667" s="34" t="e">
        <f t="shared" si="26"/>
        <v>#NAME?</v>
      </c>
      <c r="H667" s="30" t="e">
        <f t="shared" si="27"/>
        <v>#NAME?</v>
      </c>
      <c r="I667" s="85"/>
      <c r="J667" s="86"/>
      <c r="K667" s="31"/>
      <c r="L667" s="63"/>
      <c r="M667" s="33"/>
      <c r="N667" s="33" t="e">
        <f t="shared" si="28"/>
        <v>#NAME?</v>
      </c>
      <c r="O667" s="64" t="e">
        <f t="shared" si="29"/>
        <v>#NAME?</v>
      </c>
      <c r="P667" s="94" t="e">
        <f t="shared" si="30"/>
        <v>#NAME?</v>
      </c>
      <c r="Q667" s="91" t="str">
        <f t="shared" si="31"/>
        <v>-</v>
      </c>
      <c r="R667" s="92" t="str">
        <f t="shared" si="32"/>
        <v>-</v>
      </c>
      <c r="S667" s="93" t="str">
        <f t="shared" si="33"/>
        <v>-</v>
      </c>
      <c r="T667" s="10"/>
      <c r="U667" s="10"/>
      <c r="V667" s="10"/>
      <c r="W667" s="10"/>
      <c r="X667" s="10"/>
      <c r="Y667" s="10"/>
      <c r="Z667" s="10"/>
    </row>
    <row r="668" spans="1:26" ht="12.75" customHeight="1" x14ac:dyDescent="0.2">
      <c r="A668" s="82">
        <f t="shared" si="23"/>
        <v>0</v>
      </c>
      <c r="B668" s="83"/>
      <c r="C668" s="84"/>
      <c r="D668" s="29" t="e">
        <f t="shared" si="24"/>
        <v>#NAME?</v>
      </c>
      <c r="E668" s="62"/>
      <c r="F668" s="30" t="e">
        <f t="shared" si="25"/>
        <v>#NAME?</v>
      </c>
      <c r="G668" s="34" t="e">
        <f t="shared" si="26"/>
        <v>#NAME?</v>
      </c>
      <c r="H668" s="30" t="e">
        <f t="shared" si="27"/>
        <v>#NAME?</v>
      </c>
      <c r="I668" s="85"/>
      <c r="J668" s="86"/>
      <c r="K668" s="31"/>
      <c r="L668" s="63"/>
      <c r="M668" s="33"/>
      <c r="N668" s="33" t="e">
        <f t="shared" si="28"/>
        <v>#NAME?</v>
      </c>
      <c r="O668" s="64" t="e">
        <f t="shared" si="29"/>
        <v>#NAME?</v>
      </c>
      <c r="P668" s="94" t="e">
        <f t="shared" si="30"/>
        <v>#NAME?</v>
      </c>
      <c r="Q668" s="91" t="str">
        <f t="shared" si="31"/>
        <v>-</v>
      </c>
      <c r="R668" s="92" t="str">
        <f t="shared" si="32"/>
        <v>-</v>
      </c>
      <c r="S668" s="93" t="str">
        <f t="shared" si="33"/>
        <v>-</v>
      </c>
      <c r="T668" s="10"/>
      <c r="U668" s="10"/>
      <c r="V668" s="10"/>
      <c r="W668" s="10"/>
      <c r="X668" s="10"/>
      <c r="Y668" s="10"/>
      <c r="Z668" s="10"/>
    </row>
    <row r="669" spans="1:26" ht="12.75" customHeight="1" x14ac:dyDescent="0.2">
      <c r="A669" s="82">
        <f t="shared" si="23"/>
        <v>0</v>
      </c>
      <c r="B669" s="83"/>
      <c r="C669" s="84"/>
      <c r="D669" s="29" t="e">
        <f t="shared" si="24"/>
        <v>#NAME?</v>
      </c>
      <c r="E669" s="62"/>
      <c r="F669" s="30" t="e">
        <f t="shared" si="25"/>
        <v>#NAME?</v>
      </c>
      <c r="G669" s="34" t="e">
        <f t="shared" si="26"/>
        <v>#NAME?</v>
      </c>
      <c r="H669" s="30" t="e">
        <f t="shared" si="27"/>
        <v>#NAME?</v>
      </c>
      <c r="I669" s="85"/>
      <c r="J669" s="86"/>
      <c r="K669" s="31"/>
      <c r="L669" s="63"/>
      <c r="M669" s="33"/>
      <c r="N669" s="33" t="e">
        <f t="shared" si="28"/>
        <v>#NAME?</v>
      </c>
      <c r="O669" s="64" t="e">
        <f t="shared" si="29"/>
        <v>#NAME?</v>
      </c>
      <c r="P669" s="94" t="e">
        <f t="shared" si="30"/>
        <v>#NAME?</v>
      </c>
      <c r="Q669" s="91" t="str">
        <f t="shared" si="31"/>
        <v>-</v>
      </c>
      <c r="R669" s="92" t="str">
        <f t="shared" si="32"/>
        <v>-</v>
      </c>
      <c r="S669" s="93" t="str">
        <f t="shared" si="33"/>
        <v>-</v>
      </c>
      <c r="T669" s="10"/>
      <c r="U669" s="10"/>
      <c r="V669" s="10"/>
      <c r="W669" s="10"/>
      <c r="X669" s="10"/>
      <c r="Y669" s="10"/>
      <c r="Z669" s="10"/>
    </row>
    <row r="670" spans="1:26" ht="12.75" customHeight="1" x14ac:dyDescent="0.2">
      <c r="A670" s="82">
        <f t="shared" si="23"/>
        <v>0</v>
      </c>
      <c r="B670" s="83"/>
      <c r="C670" s="84"/>
      <c r="D670" s="29" t="e">
        <f t="shared" si="24"/>
        <v>#NAME?</v>
      </c>
      <c r="E670" s="62"/>
      <c r="F670" s="30" t="e">
        <f t="shared" si="25"/>
        <v>#NAME?</v>
      </c>
      <c r="G670" s="34" t="e">
        <f t="shared" si="26"/>
        <v>#NAME?</v>
      </c>
      <c r="H670" s="30" t="e">
        <f t="shared" si="27"/>
        <v>#NAME?</v>
      </c>
      <c r="I670" s="85"/>
      <c r="J670" s="86"/>
      <c r="K670" s="31"/>
      <c r="L670" s="63"/>
      <c r="M670" s="33"/>
      <c r="N670" s="33" t="e">
        <f t="shared" si="28"/>
        <v>#NAME?</v>
      </c>
      <c r="O670" s="64" t="e">
        <f t="shared" si="29"/>
        <v>#NAME?</v>
      </c>
      <c r="P670" s="94" t="e">
        <f t="shared" si="30"/>
        <v>#NAME?</v>
      </c>
      <c r="Q670" s="91" t="str">
        <f t="shared" si="31"/>
        <v>-</v>
      </c>
      <c r="R670" s="92" t="str">
        <f t="shared" si="32"/>
        <v>-</v>
      </c>
      <c r="S670" s="93" t="str">
        <f t="shared" si="33"/>
        <v>-</v>
      </c>
      <c r="T670" s="10"/>
      <c r="U670" s="10"/>
      <c r="V670" s="10"/>
      <c r="W670" s="10"/>
      <c r="X670" s="10"/>
      <c r="Y670" s="10"/>
      <c r="Z670" s="10"/>
    </row>
    <row r="671" spans="1:26" ht="12.75" customHeight="1" x14ac:dyDescent="0.2">
      <c r="A671" s="82">
        <f t="shared" si="23"/>
        <v>0</v>
      </c>
      <c r="B671" s="83"/>
      <c r="C671" s="84"/>
      <c r="D671" s="29" t="e">
        <f t="shared" si="24"/>
        <v>#NAME?</v>
      </c>
      <c r="E671" s="62"/>
      <c r="F671" s="30" t="e">
        <f t="shared" si="25"/>
        <v>#NAME?</v>
      </c>
      <c r="G671" s="34" t="e">
        <f t="shared" si="26"/>
        <v>#NAME?</v>
      </c>
      <c r="H671" s="30" t="e">
        <f t="shared" si="27"/>
        <v>#NAME?</v>
      </c>
      <c r="I671" s="85"/>
      <c r="J671" s="86"/>
      <c r="K671" s="31"/>
      <c r="L671" s="63"/>
      <c r="M671" s="33"/>
      <c r="N671" s="33" t="e">
        <f t="shared" si="28"/>
        <v>#NAME?</v>
      </c>
      <c r="O671" s="64" t="e">
        <f t="shared" si="29"/>
        <v>#NAME?</v>
      </c>
      <c r="P671" s="94" t="e">
        <f t="shared" si="30"/>
        <v>#NAME?</v>
      </c>
      <c r="Q671" s="91" t="str">
        <f t="shared" si="31"/>
        <v>-</v>
      </c>
      <c r="R671" s="92" t="str">
        <f t="shared" si="32"/>
        <v>-</v>
      </c>
      <c r="S671" s="93" t="str">
        <f t="shared" si="33"/>
        <v>-</v>
      </c>
      <c r="T671" s="10"/>
      <c r="U671" s="10"/>
      <c r="V671" s="10"/>
      <c r="W671" s="10"/>
      <c r="X671" s="10"/>
      <c r="Y671" s="10"/>
      <c r="Z671" s="10"/>
    </row>
    <row r="672" spans="1:26" ht="12.75" customHeight="1" x14ac:dyDescent="0.2">
      <c r="A672" s="82">
        <f t="shared" si="23"/>
        <v>0</v>
      </c>
      <c r="B672" s="83"/>
      <c r="C672" s="84"/>
      <c r="D672" s="29" t="e">
        <f t="shared" si="24"/>
        <v>#NAME?</v>
      </c>
      <c r="E672" s="62"/>
      <c r="F672" s="30" t="e">
        <f t="shared" si="25"/>
        <v>#NAME?</v>
      </c>
      <c r="G672" s="34" t="e">
        <f t="shared" si="26"/>
        <v>#NAME?</v>
      </c>
      <c r="H672" s="30" t="e">
        <f t="shared" si="27"/>
        <v>#NAME?</v>
      </c>
      <c r="I672" s="85"/>
      <c r="J672" s="86"/>
      <c r="K672" s="31"/>
      <c r="L672" s="63"/>
      <c r="M672" s="33"/>
      <c r="N672" s="33" t="e">
        <f t="shared" si="28"/>
        <v>#NAME?</v>
      </c>
      <c r="O672" s="64" t="e">
        <f t="shared" si="29"/>
        <v>#NAME?</v>
      </c>
      <c r="P672" s="94" t="e">
        <f t="shared" si="30"/>
        <v>#NAME?</v>
      </c>
      <c r="Q672" s="91" t="str">
        <f t="shared" si="31"/>
        <v>-</v>
      </c>
      <c r="R672" s="92" t="str">
        <f t="shared" si="32"/>
        <v>-</v>
      </c>
      <c r="S672" s="93" t="str">
        <f t="shared" si="33"/>
        <v>-</v>
      </c>
      <c r="T672" s="10"/>
      <c r="U672" s="10"/>
      <c r="V672" s="10"/>
      <c r="W672" s="10"/>
      <c r="X672" s="10"/>
      <c r="Y672" s="10"/>
      <c r="Z672" s="10"/>
    </row>
    <row r="673" spans="1:26" ht="12.75" customHeight="1" x14ac:dyDescent="0.2">
      <c r="A673" s="82">
        <f t="shared" si="23"/>
        <v>0</v>
      </c>
      <c r="B673" s="83"/>
      <c r="C673" s="84"/>
      <c r="D673" s="29" t="e">
        <f t="shared" si="24"/>
        <v>#NAME?</v>
      </c>
      <c r="E673" s="62"/>
      <c r="F673" s="30" t="e">
        <f t="shared" si="25"/>
        <v>#NAME?</v>
      </c>
      <c r="G673" s="34" t="e">
        <f t="shared" si="26"/>
        <v>#NAME?</v>
      </c>
      <c r="H673" s="30" t="e">
        <f t="shared" si="27"/>
        <v>#NAME?</v>
      </c>
      <c r="I673" s="85"/>
      <c r="J673" s="86"/>
      <c r="K673" s="31"/>
      <c r="L673" s="63"/>
      <c r="M673" s="33"/>
      <c r="N673" s="33" t="e">
        <f t="shared" si="28"/>
        <v>#NAME?</v>
      </c>
      <c r="O673" s="64" t="e">
        <f t="shared" si="29"/>
        <v>#NAME?</v>
      </c>
      <c r="P673" s="94" t="e">
        <f t="shared" si="30"/>
        <v>#NAME?</v>
      </c>
      <c r="Q673" s="91" t="str">
        <f t="shared" si="31"/>
        <v>-</v>
      </c>
      <c r="R673" s="92" t="str">
        <f t="shared" si="32"/>
        <v>-</v>
      </c>
      <c r="S673" s="93" t="str">
        <f t="shared" si="33"/>
        <v>-</v>
      </c>
      <c r="T673" s="10"/>
      <c r="U673" s="10"/>
      <c r="V673" s="10"/>
      <c r="W673" s="10"/>
      <c r="X673" s="10"/>
      <c r="Y673" s="10"/>
      <c r="Z673" s="10"/>
    </row>
    <row r="674" spans="1:26" ht="12.75" customHeight="1" x14ac:dyDescent="0.2">
      <c r="A674" s="82">
        <f t="shared" si="23"/>
        <v>0</v>
      </c>
      <c r="B674" s="83"/>
      <c r="C674" s="84"/>
      <c r="D674" s="29" t="e">
        <f t="shared" si="24"/>
        <v>#NAME?</v>
      </c>
      <c r="E674" s="62"/>
      <c r="F674" s="30" t="e">
        <f t="shared" si="25"/>
        <v>#NAME?</v>
      </c>
      <c r="G674" s="34" t="e">
        <f t="shared" si="26"/>
        <v>#NAME?</v>
      </c>
      <c r="H674" s="30" t="e">
        <f t="shared" si="27"/>
        <v>#NAME?</v>
      </c>
      <c r="I674" s="85"/>
      <c r="J674" s="86"/>
      <c r="K674" s="31"/>
      <c r="L674" s="63"/>
      <c r="M674" s="33"/>
      <c r="N674" s="33" t="e">
        <f t="shared" si="28"/>
        <v>#NAME?</v>
      </c>
      <c r="O674" s="64" t="e">
        <f t="shared" si="29"/>
        <v>#NAME?</v>
      </c>
      <c r="P674" s="94" t="e">
        <f t="shared" si="30"/>
        <v>#NAME?</v>
      </c>
      <c r="Q674" s="91" t="str">
        <f t="shared" si="31"/>
        <v>-</v>
      </c>
      <c r="R674" s="92" t="str">
        <f t="shared" si="32"/>
        <v>-</v>
      </c>
      <c r="S674" s="93" t="str">
        <f t="shared" si="33"/>
        <v>-</v>
      </c>
      <c r="T674" s="10"/>
      <c r="U674" s="10"/>
      <c r="V674" s="10"/>
      <c r="W674" s="10"/>
      <c r="X674" s="10"/>
      <c r="Y674" s="10"/>
      <c r="Z674" s="10"/>
    </row>
    <row r="675" spans="1:26" ht="12.75" customHeight="1" x14ac:dyDescent="0.2">
      <c r="A675" s="82">
        <f t="shared" si="23"/>
        <v>0</v>
      </c>
      <c r="B675" s="83"/>
      <c r="C675" s="84"/>
      <c r="D675" s="29" t="e">
        <f t="shared" si="24"/>
        <v>#NAME?</v>
      </c>
      <c r="E675" s="62"/>
      <c r="F675" s="30" t="e">
        <f t="shared" si="25"/>
        <v>#NAME?</v>
      </c>
      <c r="G675" s="34" t="e">
        <f t="shared" si="26"/>
        <v>#NAME?</v>
      </c>
      <c r="H675" s="30" t="e">
        <f t="shared" si="27"/>
        <v>#NAME?</v>
      </c>
      <c r="I675" s="85"/>
      <c r="J675" s="86"/>
      <c r="K675" s="31"/>
      <c r="L675" s="63"/>
      <c r="M675" s="33"/>
      <c r="N675" s="33" t="e">
        <f t="shared" si="28"/>
        <v>#NAME?</v>
      </c>
      <c r="O675" s="64" t="e">
        <f t="shared" si="29"/>
        <v>#NAME?</v>
      </c>
      <c r="P675" s="94" t="e">
        <f t="shared" si="30"/>
        <v>#NAME?</v>
      </c>
      <c r="Q675" s="91" t="str">
        <f t="shared" si="31"/>
        <v>-</v>
      </c>
      <c r="R675" s="92" t="str">
        <f t="shared" si="32"/>
        <v>-</v>
      </c>
      <c r="S675" s="93" t="str">
        <f t="shared" si="33"/>
        <v>-</v>
      </c>
      <c r="T675" s="10"/>
      <c r="U675" s="10"/>
      <c r="V675" s="10"/>
      <c r="W675" s="10"/>
      <c r="X675" s="10"/>
      <c r="Y675" s="10"/>
      <c r="Z675" s="10"/>
    </row>
    <row r="676" spans="1:26" ht="12.75" customHeight="1" x14ac:dyDescent="0.2">
      <c r="A676" s="82">
        <f t="shared" si="23"/>
        <v>0</v>
      </c>
      <c r="B676" s="83"/>
      <c r="C676" s="84"/>
      <c r="D676" s="29" t="e">
        <f t="shared" si="24"/>
        <v>#NAME?</v>
      </c>
      <c r="E676" s="62"/>
      <c r="F676" s="30" t="e">
        <f t="shared" si="25"/>
        <v>#NAME?</v>
      </c>
      <c r="G676" s="34" t="e">
        <f t="shared" si="26"/>
        <v>#NAME?</v>
      </c>
      <c r="H676" s="30" t="e">
        <f t="shared" si="27"/>
        <v>#NAME?</v>
      </c>
      <c r="I676" s="85"/>
      <c r="J676" s="86"/>
      <c r="K676" s="31"/>
      <c r="L676" s="63"/>
      <c r="M676" s="33"/>
      <c r="N676" s="33" t="e">
        <f t="shared" si="28"/>
        <v>#NAME?</v>
      </c>
      <c r="O676" s="64" t="e">
        <f t="shared" si="29"/>
        <v>#NAME?</v>
      </c>
      <c r="P676" s="94" t="e">
        <f t="shared" si="30"/>
        <v>#NAME?</v>
      </c>
      <c r="Q676" s="91" t="str">
        <f t="shared" si="31"/>
        <v>-</v>
      </c>
      <c r="R676" s="92" t="str">
        <f t="shared" si="32"/>
        <v>-</v>
      </c>
      <c r="S676" s="93" t="str">
        <f t="shared" si="33"/>
        <v>-</v>
      </c>
      <c r="T676" s="10"/>
      <c r="U676" s="10"/>
      <c r="V676" s="10"/>
      <c r="W676" s="10"/>
      <c r="X676" s="10"/>
      <c r="Y676" s="10"/>
      <c r="Z676" s="10"/>
    </row>
    <row r="677" spans="1:26" ht="12.75" customHeight="1" x14ac:dyDescent="0.2">
      <c r="A677" s="82">
        <f t="shared" si="23"/>
        <v>0</v>
      </c>
      <c r="B677" s="83"/>
      <c r="C677" s="84"/>
      <c r="D677" s="29" t="e">
        <f t="shared" si="24"/>
        <v>#NAME?</v>
      </c>
      <c r="E677" s="62"/>
      <c r="F677" s="30" t="e">
        <f t="shared" si="25"/>
        <v>#NAME?</v>
      </c>
      <c r="G677" s="34" t="e">
        <f t="shared" si="26"/>
        <v>#NAME?</v>
      </c>
      <c r="H677" s="30" t="e">
        <f t="shared" si="27"/>
        <v>#NAME?</v>
      </c>
      <c r="I677" s="85"/>
      <c r="J677" s="86"/>
      <c r="K677" s="31"/>
      <c r="L677" s="63"/>
      <c r="M677" s="33"/>
      <c r="N677" s="33" t="e">
        <f t="shared" si="28"/>
        <v>#NAME?</v>
      </c>
      <c r="O677" s="64" t="e">
        <f t="shared" si="29"/>
        <v>#NAME?</v>
      </c>
      <c r="P677" s="94" t="e">
        <f t="shared" si="30"/>
        <v>#NAME?</v>
      </c>
      <c r="Q677" s="91" t="str">
        <f t="shared" si="31"/>
        <v>-</v>
      </c>
      <c r="R677" s="92" t="str">
        <f t="shared" si="32"/>
        <v>-</v>
      </c>
      <c r="S677" s="93" t="str">
        <f t="shared" si="33"/>
        <v>-</v>
      </c>
      <c r="T677" s="10"/>
      <c r="U677" s="10"/>
      <c r="V677" s="10"/>
      <c r="W677" s="10"/>
      <c r="X677" s="10"/>
      <c r="Y677" s="10"/>
      <c r="Z677" s="10"/>
    </row>
    <row r="678" spans="1:26" ht="12.75" customHeight="1" x14ac:dyDescent="0.2">
      <c r="A678" s="82">
        <f t="shared" si="23"/>
        <v>0</v>
      </c>
      <c r="B678" s="83"/>
      <c r="C678" s="84"/>
      <c r="D678" s="29" t="e">
        <f t="shared" si="24"/>
        <v>#NAME?</v>
      </c>
      <c r="E678" s="62"/>
      <c r="F678" s="30" t="e">
        <f t="shared" si="25"/>
        <v>#NAME?</v>
      </c>
      <c r="G678" s="34" t="e">
        <f t="shared" si="26"/>
        <v>#NAME?</v>
      </c>
      <c r="H678" s="30" t="e">
        <f t="shared" si="27"/>
        <v>#NAME?</v>
      </c>
      <c r="I678" s="85"/>
      <c r="J678" s="86"/>
      <c r="K678" s="31"/>
      <c r="L678" s="63"/>
      <c r="M678" s="33"/>
      <c r="N678" s="33" t="e">
        <f t="shared" si="28"/>
        <v>#NAME?</v>
      </c>
      <c r="O678" s="64" t="e">
        <f t="shared" si="29"/>
        <v>#NAME?</v>
      </c>
      <c r="P678" s="94" t="e">
        <f t="shared" si="30"/>
        <v>#NAME?</v>
      </c>
      <c r="Q678" s="91" t="str">
        <f t="shared" si="31"/>
        <v>-</v>
      </c>
      <c r="R678" s="92" t="str">
        <f t="shared" si="32"/>
        <v>-</v>
      </c>
      <c r="S678" s="93" t="str">
        <f t="shared" si="33"/>
        <v>-</v>
      </c>
      <c r="T678" s="10"/>
      <c r="U678" s="10"/>
      <c r="V678" s="10"/>
      <c r="W678" s="10"/>
      <c r="X678" s="10"/>
      <c r="Y678" s="10"/>
      <c r="Z678" s="10"/>
    </row>
    <row r="679" spans="1:26" ht="12.75" customHeight="1" x14ac:dyDescent="0.2">
      <c r="A679" s="82">
        <f t="shared" si="23"/>
        <v>0</v>
      </c>
      <c r="B679" s="83"/>
      <c r="C679" s="84"/>
      <c r="D679" s="29" t="e">
        <f t="shared" si="24"/>
        <v>#NAME?</v>
      </c>
      <c r="E679" s="62"/>
      <c r="F679" s="30" t="e">
        <f t="shared" si="25"/>
        <v>#NAME?</v>
      </c>
      <c r="G679" s="34" t="e">
        <f t="shared" si="26"/>
        <v>#NAME?</v>
      </c>
      <c r="H679" s="30" t="e">
        <f t="shared" si="27"/>
        <v>#NAME?</v>
      </c>
      <c r="I679" s="85"/>
      <c r="J679" s="86"/>
      <c r="K679" s="31"/>
      <c r="L679" s="63"/>
      <c r="M679" s="33"/>
      <c r="N679" s="33" t="e">
        <f t="shared" si="28"/>
        <v>#NAME?</v>
      </c>
      <c r="O679" s="64" t="e">
        <f t="shared" si="29"/>
        <v>#NAME?</v>
      </c>
      <c r="P679" s="94" t="e">
        <f t="shared" si="30"/>
        <v>#NAME?</v>
      </c>
      <c r="Q679" s="91" t="str">
        <f t="shared" si="31"/>
        <v>-</v>
      </c>
      <c r="R679" s="92" t="str">
        <f t="shared" si="32"/>
        <v>-</v>
      </c>
      <c r="S679" s="93" t="str">
        <f t="shared" si="33"/>
        <v>-</v>
      </c>
      <c r="T679" s="10"/>
      <c r="U679" s="10"/>
      <c r="V679" s="10"/>
      <c r="W679" s="10"/>
      <c r="X679" s="10"/>
      <c r="Y679" s="10"/>
      <c r="Z679" s="10"/>
    </row>
    <row r="680" spans="1:26" ht="12.75" customHeight="1" x14ac:dyDescent="0.2">
      <c r="A680" s="82">
        <f t="shared" si="23"/>
        <v>0</v>
      </c>
      <c r="B680" s="83"/>
      <c r="C680" s="84"/>
      <c r="D680" s="29" t="e">
        <f t="shared" si="24"/>
        <v>#NAME?</v>
      </c>
      <c r="E680" s="62"/>
      <c r="F680" s="30" t="e">
        <f t="shared" si="25"/>
        <v>#NAME?</v>
      </c>
      <c r="G680" s="34" t="e">
        <f t="shared" si="26"/>
        <v>#NAME?</v>
      </c>
      <c r="H680" s="30" t="e">
        <f t="shared" si="27"/>
        <v>#NAME?</v>
      </c>
      <c r="I680" s="85"/>
      <c r="J680" s="86"/>
      <c r="K680" s="31"/>
      <c r="L680" s="63"/>
      <c r="M680" s="33"/>
      <c r="N680" s="33" t="e">
        <f t="shared" si="28"/>
        <v>#NAME?</v>
      </c>
      <c r="O680" s="64" t="e">
        <f t="shared" si="29"/>
        <v>#NAME?</v>
      </c>
      <c r="P680" s="94" t="e">
        <f t="shared" si="30"/>
        <v>#NAME?</v>
      </c>
      <c r="Q680" s="91" t="str">
        <f t="shared" si="31"/>
        <v>-</v>
      </c>
      <c r="R680" s="92" t="str">
        <f t="shared" si="32"/>
        <v>-</v>
      </c>
      <c r="S680" s="93" t="str">
        <f t="shared" si="33"/>
        <v>-</v>
      </c>
      <c r="T680" s="10"/>
      <c r="U680" s="10"/>
      <c r="V680" s="10"/>
      <c r="W680" s="10"/>
      <c r="X680" s="10"/>
      <c r="Y680" s="10"/>
      <c r="Z680" s="10"/>
    </row>
    <row r="681" spans="1:26" ht="12.75" customHeight="1" x14ac:dyDescent="0.2">
      <c r="A681" s="82">
        <f t="shared" si="23"/>
        <v>0</v>
      </c>
      <c r="B681" s="83"/>
      <c r="C681" s="84"/>
      <c r="D681" s="29" t="e">
        <f t="shared" si="24"/>
        <v>#NAME?</v>
      </c>
      <c r="E681" s="62"/>
      <c r="F681" s="30" t="e">
        <f t="shared" si="25"/>
        <v>#NAME?</v>
      </c>
      <c r="G681" s="34" t="e">
        <f t="shared" si="26"/>
        <v>#NAME?</v>
      </c>
      <c r="H681" s="30" t="e">
        <f t="shared" si="27"/>
        <v>#NAME?</v>
      </c>
      <c r="I681" s="85"/>
      <c r="J681" s="86"/>
      <c r="K681" s="31"/>
      <c r="L681" s="63"/>
      <c r="M681" s="33"/>
      <c r="N681" s="33" t="e">
        <f t="shared" si="28"/>
        <v>#NAME?</v>
      </c>
      <c r="O681" s="64" t="e">
        <f t="shared" si="29"/>
        <v>#NAME?</v>
      </c>
      <c r="P681" s="94" t="e">
        <f t="shared" si="30"/>
        <v>#NAME?</v>
      </c>
      <c r="Q681" s="91" t="str">
        <f t="shared" si="31"/>
        <v>-</v>
      </c>
      <c r="R681" s="92" t="str">
        <f t="shared" si="32"/>
        <v>-</v>
      </c>
      <c r="S681" s="93" t="str">
        <f t="shared" si="33"/>
        <v>-</v>
      </c>
      <c r="T681" s="10"/>
      <c r="U681" s="10"/>
      <c r="V681" s="10"/>
      <c r="W681" s="10"/>
      <c r="X681" s="10"/>
      <c r="Y681" s="10"/>
      <c r="Z681" s="10"/>
    </row>
    <row r="682" spans="1:26" ht="12.75" customHeight="1" x14ac:dyDescent="0.2">
      <c r="A682" s="82">
        <f t="shared" si="23"/>
        <v>0</v>
      </c>
      <c r="B682" s="83"/>
      <c r="C682" s="84"/>
      <c r="D682" s="29" t="e">
        <f t="shared" si="24"/>
        <v>#NAME?</v>
      </c>
      <c r="E682" s="62"/>
      <c r="F682" s="30" t="e">
        <f t="shared" si="25"/>
        <v>#NAME?</v>
      </c>
      <c r="G682" s="34" t="e">
        <f t="shared" si="26"/>
        <v>#NAME?</v>
      </c>
      <c r="H682" s="30" t="e">
        <f t="shared" si="27"/>
        <v>#NAME?</v>
      </c>
      <c r="I682" s="85"/>
      <c r="J682" s="86"/>
      <c r="K682" s="31"/>
      <c r="L682" s="63"/>
      <c r="M682" s="33"/>
      <c r="N682" s="33" t="e">
        <f t="shared" si="28"/>
        <v>#NAME?</v>
      </c>
      <c r="O682" s="64" t="e">
        <f t="shared" si="29"/>
        <v>#NAME?</v>
      </c>
      <c r="P682" s="94" t="e">
        <f t="shared" si="30"/>
        <v>#NAME?</v>
      </c>
      <c r="Q682" s="91" t="str">
        <f t="shared" si="31"/>
        <v>-</v>
      </c>
      <c r="R682" s="92" t="str">
        <f t="shared" si="32"/>
        <v>-</v>
      </c>
      <c r="S682" s="93" t="str">
        <f t="shared" si="33"/>
        <v>-</v>
      </c>
      <c r="T682" s="10"/>
      <c r="U682" s="10"/>
      <c r="V682" s="10"/>
      <c r="W682" s="10"/>
      <c r="X682" s="10"/>
      <c r="Y682" s="10"/>
      <c r="Z682" s="10"/>
    </row>
    <row r="683" spans="1:26" ht="12.75" customHeight="1" x14ac:dyDescent="0.2">
      <c r="A683" s="82">
        <f t="shared" si="23"/>
        <v>0</v>
      </c>
      <c r="B683" s="83"/>
      <c r="C683" s="84"/>
      <c r="D683" s="29" t="e">
        <f t="shared" si="24"/>
        <v>#NAME?</v>
      </c>
      <c r="E683" s="62"/>
      <c r="F683" s="30" t="e">
        <f t="shared" si="25"/>
        <v>#NAME?</v>
      </c>
      <c r="G683" s="34" t="e">
        <f t="shared" si="26"/>
        <v>#NAME?</v>
      </c>
      <c r="H683" s="30" t="e">
        <f t="shared" si="27"/>
        <v>#NAME?</v>
      </c>
      <c r="I683" s="85"/>
      <c r="J683" s="86"/>
      <c r="K683" s="31"/>
      <c r="L683" s="63"/>
      <c r="M683" s="33"/>
      <c r="N683" s="33" t="e">
        <f t="shared" si="28"/>
        <v>#NAME?</v>
      </c>
      <c r="O683" s="64" t="e">
        <f t="shared" si="29"/>
        <v>#NAME?</v>
      </c>
      <c r="P683" s="94" t="e">
        <f t="shared" si="30"/>
        <v>#NAME?</v>
      </c>
      <c r="Q683" s="91" t="str">
        <f t="shared" si="31"/>
        <v>-</v>
      </c>
      <c r="R683" s="92" t="str">
        <f t="shared" si="32"/>
        <v>-</v>
      </c>
      <c r="S683" s="93" t="str">
        <f t="shared" si="33"/>
        <v>-</v>
      </c>
      <c r="T683" s="10"/>
      <c r="U683" s="10"/>
      <c r="V683" s="10"/>
      <c r="W683" s="10"/>
      <c r="X683" s="10"/>
      <c r="Y683" s="10"/>
      <c r="Z683" s="10"/>
    </row>
    <row r="684" spans="1:26" ht="12.75" customHeight="1" x14ac:dyDescent="0.2">
      <c r="A684" s="82">
        <f t="shared" si="23"/>
        <v>0</v>
      </c>
      <c r="B684" s="83"/>
      <c r="C684" s="84"/>
      <c r="D684" s="29" t="e">
        <f t="shared" si="24"/>
        <v>#NAME?</v>
      </c>
      <c r="E684" s="62"/>
      <c r="F684" s="30" t="e">
        <f t="shared" si="25"/>
        <v>#NAME?</v>
      </c>
      <c r="G684" s="34" t="e">
        <f t="shared" si="26"/>
        <v>#NAME?</v>
      </c>
      <c r="H684" s="30" t="e">
        <f t="shared" si="27"/>
        <v>#NAME?</v>
      </c>
      <c r="I684" s="85"/>
      <c r="J684" s="86"/>
      <c r="K684" s="31"/>
      <c r="L684" s="63"/>
      <c r="M684" s="33"/>
      <c r="N684" s="33" t="e">
        <f t="shared" si="28"/>
        <v>#NAME?</v>
      </c>
      <c r="O684" s="64" t="e">
        <f t="shared" si="29"/>
        <v>#NAME?</v>
      </c>
      <c r="P684" s="94" t="e">
        <f t="shared" si="30"/>
        <v>#NAME?</v>
      </c>
      <c r="Q684" s="91" t="str">
        <f t="shared" si="31"/>
        <v>-</v>
      </c>
      <c r="R684" s="92" t="str">
        <f t="shared" si="32"/>
        <v>-</v>
      </c>
      <c r="S684" s="93" t="str">
        <f t="shared" si="33"/>
        <v>-</v>
      </c>
      <c r="T684" s="10"/>
      <c r="U684" s="10"/>
      <c r="V684" s="10"/>
      <c r="W684" s="10"/>
      <c r="X684" s="10"/>
      <c r="Y684" s="10"/>
      <c r="Z684" s="10"/>
    </row>
    <row r="685" spans="1:26" ht="12.75" customHeight="1" x14ac:dyDescent="0.2">
      <c r="A685" s="82">
        <f t="shared" si="23"/>
        <v>0</v>
      </c>
      <c r="B685" s="83"/>
      <c r="C685" s="84"/>
      <c r="D685" s="29" t="e">
        <f t="shared" si="24"/>
        <v>#NAME?</v>
      </c>
      <c r="E685" s="62"/>
      <c r="F685" s="30" t="e">
        <f t="shared" si="25"/>
        <v>#NAME?</v>
      </c>
      <c r="G685" s="34" t="e">
        <f t="shared" si="26"/>
        <v>#NAME?</v>
      </c>
      <c r="H685" s="30" t="e">
        <f t="shared" si="27"/>
        <v>#NAME?</v>
      </c>
      <c r="I685" s="85"/>
      <c r="J685" s="86"/>
      <c r="K685" s="31"/>
      <c r="L685" s="63"/>
      <c r="M685" s="33"/>
      <c r="N685" s="33" t="e">
        <f t="shared" si="28"/>
        <v>#NAME?</v>
      </c>
      <c r="O685" s="64" t="e">
        <f t="shared" si="29"/>
        <v>#NAME?</v>
      </c>
      <c r="P685" s="94" t="e">
        <f t="shared" si="30"/>
        <v>#NAME?</v>
      </c>
      <c r="Q685" s="91" t="str">
        <f t="shared" si="31"/>
        <v>-</v>
      </c>
      <c r="R685" s="92" t="str">
        <f t="shared" si="32"/>
        <v>-</v>
      </c>
      <c r="S685" s="93" t="str">
        <f t="shared" si="33"/>
        <v>-</v>
      </c>
      <c r="T685" s="10"/>
      <c r="U685" s="10"/>
      <c r="V685" s="10"/>
      <c r="W685" s="10"/>
      <c r="X685" s="10"/>
      <c r="Y685" s="10"/>
      <c r="Z685" s="10"/>
    </row>
    <row r="686" spans="1:26" ht="12.75" customHeight="1" x14ac:dyDescent="0.2">
      <c r="A686" s="82">
        <f t="shared" si="23"/>
        <v>0</v>
      </c>
      <c r="B686" s="83"/>
      <c r="C686" s="84"/>
      <c r="D686" s="29" t="e">
        <f t="shared" si="24"/>
        <v>#NAME?</v>
      </c>
      <c r="E686" s="62"/>
      <c r="F686" s="30" t="e">
        <f t="shared" si="25"/>
        <v>#NAME?</v>
      </c>
      <c r="G686" s="34" t="e">
        <f t="shared" si="26"/>
        <v>#NAME?</v>
      </c>
      <c r="H686" s="30" t="e">
        <f t="shared" si="27"/>
        <v>#NAME?</v>
      </c>
      <c r="I686" s="85"/>
      <c r="J686" s="86"/>
      <c r="K686" s="31"/>
      <c r="L686" s="63"/>
      <c r="M686" s="33"/>
      <c r="N686" s="33" t="e">
        <f t="shared" si="28"/>
        <v>#NAME?</v>
      </c>
      <c r="O686" s="64" t="e">
        <f t="shared" si="29"/>
        <v>#NAME?</v>
      </c>
      <c r="P686" s="94" t="e">
        <f t="shared" si="30"/>
        <v>#NAME?</v>
      </c>
      <c r="Q686" s="91" t="str">
        <f t="shared" si="31"/>
        <v>-</v>
      </c>
      <c r="R686" s="92" t="str">
        <f t="shared" si="32"/>
        <v>-</v>
      </c>
      <c r="S686" s="93" t="str">
        <f t="shared" si="33"/>
        <v>-</v>
      </c>
      <c r="T686" s="10"/>
      <c r="U686" s="10"/>
      <c r="V686" s="10"/>
      <c r="W686" s="10"/>
      <c r="X686" s="10"/>
      <c r="Y686" s="10"/>
      <c r="Z686" s="10"/>
    </row>
    <row r="687" spans="1:26" ht="12.75" customHeight="1" x14ac:dyDescent="0.2">
      <c r="A687" s="82">
        <f t="shared" si="23"/>
        <v>0</v>
      </c>
      <c r="B687" s="83"/>
      <c r="C687" s="84"/>
      <c r="D687" s="29" t="e">
        <f t="shared" si="24"/>
        <v>#NAME?</v>
      </c>
      <c r="E687" s="62"/>
      <c r="F687" s="30" t="e">
        <f t="shared" si="25"/>
        <v>#NAME?</v>
      </c>
      <c r="G687" s="34" t="e">
        <f t="shared" si="26"/>
        <v>#NAME?</v>
      </c>
      <c r="H687" s="30" t="e">
        <f t="shared" si="27"/>
        <v>#NAME?</v>
      </c>
      <c r="I687" s="85"/>
      <c r="J687" s="86"/>
      <c r="K687" s="31"/>
      <c r="L687" s="63"/>
      <c r="M687" s="33"/>
      <c r="N687" s="33" t="e">
        <f t="shared" si="28"/>
        <v>#NAME?</v>
      </c>
      <c r="O687" s="64" t="e">
        <f t="shared" si="29"/>
        <v>#NAME?</v>
      </c>
      <c r="P687" s="94" t="e">
        <f t="shared" si="30"/>
        <v>#NAME?</v>
      </c>
      <c r="Q687" s="91" t="str">
        <f t="shared" si="31"/>
        <v>-</v>
      </c>
      <c r="R687" s="92" t="str">
        <f t="shared" si="32"/>
        <v>-</v>
      </c>
      <c r="S687" s="93" t="str">
        <f t="shared" si="33"/>
        <v>-</v>
      </c>
      <c r="T687" s="10"/>
      <c r="U687" s="10"/>
      <c r="V687" s="10"/>
      <c r="W687" s="10"/>
      <c r="X687" s="10"/>
      <c r="Y687" s="10"/>
      <c r="Z687" s="10"/>
    </row>
    <row r="688" spans="1:26" ht="12.75" customHeight="1" x14ac:dyDescent="0.2">
      <c r="A688" s="82">
        <f t="shared" si="23"/>
        <v>0</v>
      </c>
      <c r="B688" s="83"/>
      <c r="C688" s="84"/>
      <c r="D688" s="29" t="e">
        <f t="shared" si="24"/>
        <v>#NAME?</v>
      </c>
      <c r="E688" s="62"/>
      <c r="F688" s="30" t="e">
        <f t="shared" si="25"/>
        <v>#NAME?</v>
      </c>
      <c r="G688" s="34" t="e">
        <f t="shared" si="26"/>
        <v>#NAME?</v>
      </c>
      <c r="H688" s="30" t="e">
        <f t="shared" si="27"/>
        <v>#NAME?</v>
      </c>
      <c r="I688" s="85"/>
      <c r="J688" s="86"/>
      <c r="K688" s="31"/>
      <c r="L688" s="63"/>
      <c r="M688" s="33"/>
      <c r="N688" s="33" t="e">
        <f t="shared" si="28"/>
        <v>#NAME?</v>
      </c>
      <c r="O688" s="64" t="e">
        <f t="shared" si="29"/>
        <v>#NAME?</v>
      </c>
      <c r="P688" s="94" t="e">
        <f t="shared" si="30"/>
        <v>#NAME?</v>
      </c>
      <c r="Q688" s="91" t="str">
        <f t="shared" si="31"/>
        <v>-</v>
      </c>
      <c r="R688" s="92" t="str">
        <f t="shared" si="32"/>
        <v>-</v>
      </c>
      <c r="S688" s="93" t="str">
        <f t="shared" si="33"/>
        <v>-</v>
      </c>
      <c r="T688" s="10"/>
      <c r="U688" s="10"/>
      <c r="V688" s="10"/>
      <c r="W688" s="10"/>
      <c r="X688" s="10"/>
      <c r="Y688" s="10"/>
      <c r="Z688" s="10"/>
    </row>
    <row r="689" spans="1:26" ht="12.75" customHeight="1" x14ac:dyDescent="0.2">
      <c r="A689" s="82">
        <f t="shared" si="23"/>
        <v>0</v>
      </c>
      <c r="B689" s="83"/>
      <c r="C689" s="84"/>
      <c r="D689" s="29" t="e">
        <f t="shared" si="24"/>
        <v>#NAME?</v>
      </c>
      <c r="E689" s="62"/>
      <c r="F689" s="30" t="e">
        <f t="shared" si="25"/>
        <v>#NAME?</v>
      </c>
      <c r="G689" s="34" t="e">
        <f t="shared" si="26"/>
        <v>#NAME?</v>
      </c>
      <c r="H689" s="30" t="e">
        <f t="shared" si="27"/>
        <v>#NAME?</v>
      </c>
      <c r="I689" s="85"/>
      <c r="J689" s="86"/>
      <c r="K689" s="31"/>
      <c r="L689" s="63"/>
      <c r="M689" s="33"/>
      <c r="N689" s="33" t="e">
        <f t="shared" si="28"/>
        <v>#NAME?</v>
      </c>
      <c r="O689" s="64" t="e">
        <f t="shared" si="29"/>
        <v>#NAME?</v>
      </c>
      <c r="P689" s="94" t="e">
        <f t="shared" si="30"/>
        <v>#NAME?</v>
      </c>
      <c r="Q689" s="91" t="str">
        <f t="shared" si="31"/>
        <v>-</v>
      </c>
      <c r="R689" s="92" t="str">
        <f t="shared" si="32"/>
        <v>-</v>
      </c>
      <c r="S689" s="93" t="str">
        <f t="shared" si="33"/>
        <v>-</v>
      </c>
      <c r="T689" s="10"/>
      <c r="U689" s="10"/>
      <c r="V689" s="10"/>
      <c r="W689" s="10"/>
      <c r="X689" s="10"/>
      <c r="Y689" s="10"/>
      <c r="Z689" s="10"/>
    </row>
    <row r="690" spans="1:26" ht="12.75" customHeight="1" x14ac:dyDescent="0.2">
      <c r="A690" s="82">
        <f t="shared" si="23"/>
        <v>0</v>
      </c>
      <c r="B690" s="83"/>
      <c r="C690" s="84"/>
      <c r="D690" s="29" t="e">
        <f t="shared" si="24"/>
        <v>#NAME?</v>
      </c>
      <c r="E690" s="62"/>
      <c r="F690" s="30" t="e">
        <f t="shared" si="25"/>
        <v>#NAME?</v>
      </c>
      <c r="G690" s="34" t="e">
        <f t="shared" si="26"/>
        <v>#NAME?</v>
      </c>
      <c r="H690" s="30" t="e">
        <f t="shared" si="27"/>
        <v>#NAME?</v>
      </c>
      <c r="I690" s="85"/>
      <c r="J690" s="86"/>
      <c r="K690" s="31"/>
      <c r="L690" s="63"/>
      <c r="M690" s="33"/>
      <c r="N690" s="33" t="e">
        <f t="shared" si="28"/>
        <v>#NAME?</v>
      </c>
      <c r="O690" s="64" t="e">
        <f t="shared" si="29"/>
        <v>#NAME?</v>
      </c>
      <c r="P690" s="94" t="e">
        <f t="shared" si="30"/>
        <v>#NAME?</v>
      </c>
      <c r="Q690" s="91" t="str">
        <f t="shared" si="31"/>
        <v>-</v>
      </c>
      <c r="R690" s="92" t="str">
        <f t="shared" si="32"/>
        <v>-</v>
      </c>
      <c r="S690" s="93" t="str">
        <f t="shared" si="33"/>
        <v>-</v>
      </c>
      <c r="T690" s="10"/>
      <c r="U690" s="10"/>
      <c r="V690" s="10"/>
      <c r="W690" s="10"/>
      <c r="X690" s="10"/>
      <c r="Y690" s="10"/>
      <c r="Z690" s="10"/>
    </row>
    <row r="691" spans="1:26" ht="12.75" customHeight="1" x14ac:dyDescent="0.2">
      <c r="A691" s="82">
        <f t="shared" si="23"/>
        <v>0</v>
      </c>
      <c r="B691" s="83"/>
      <c r="C691" s="84"/>
      <c r="D691" s="29" t="e">
        <f t="shared" si="24"/>
        <v>#NAME?</v>
      </c>
      <c r="E691" s="62"/>
      <c r="F691" s="30" t="e">
        <f t="shared" si="25"/>
        <v>#NAME?</v>
      </c>
      <c r="G691" s="34" t="e">
        <f t="shared" si="26"/>
        <v>#NAME?</v>
      </c>
      <c r="H691" s="30" t="e">
        <f t="shared" si="27"/>
        <v>#NAME?</v>
      </c>
      <c r="I691" s="85"/>
      <c r="J691" s="86"/>
      <c r="K691" s="31"/>
      <c r="L691" s="63"/>
      <c r="M691" s="33"/>
      <c r="N691" s="33" t="e">
        <f t="shared" si="28"/>
        <v>#NAME?</v>
      </c>
      <c r="O691" s="64" t="e">
        <f t="shared" si="29"/>
        <v>#NAME?</v>
      </c>
      <c r="P691" s="94" t="e">
        <f t="shared" si="30"/>
        <v>#NAME?</v>
      </c>
      <c r="Q691" s="91" t="str">
        <f t="shared" si="31"/>
        <v>-</v>
      </c>
      <c r="R691" s="92" t="str">
        <f t="shared" si="32"/>
        <v>-</v>
      </c>
      <c r="S691" s="93" t="str">
        <f t="shared" si="33"/>
        <v>-</v>
      </c>
      <c r="T691" s="10"/>
      <c r="U691" s="10"/>
      <c r="V691" s="10"/>
      <c r="W691" s="10"/>
      <c r="X691" s="10"/>
      <c r="Y691" s="10"/>
      <c r="Z691" s="10"/>
    </row>
    <row r="692" spans="1:26" ht="12.75" customHeight="1" x14ac:dyDescent="0.2">
      <c r="A692" s="82">
        <f t="shared" si="23"/>
        <v>0</v>
      </c>
      <c r="B692" s="83"/>
      <c r="C692" s="84"/>
      <c r="D692" s="29" t="e">
        <f t="shared" si="24"/>
        <v>#NAME?</v>
      </c>
      <c r="E692" s="62"/>
      <c r="F692" s="30" t="e">
        <f t="shared" si="25"/>
        <v>#NAME?</v>
      </c>
      <c r="G692" s="34" t="e">
        <f t="shared" si="26"/>
        <v>#NAME?</v>
      </c>
      <c r="H692" s="30" t="e">
        <f t="shared" si="27"/>
        <v>#NAME?</v>
      </c>
      <c r="I692" s="85"/>
      <c r="J692" s="86"/>
      <c r="K692" s="31"/>
      <c r="L692" s="63"/>
      <c r="M692" s="33"/>
      <c r="N692" s="33" t="e">
        <f t="shared" si="28"/>
        <v>#NAME?</v>
      </c>
      <c r="O692" s="64" t="e">
        <f t="shared" si="29"/>
        <v>#NAME?</v>
      </c>
      <c r="P692" s="94" t="e">
        <f t="shared" si="30"/>
        <v>#NAME?</v>
      </c>
      <c r="Q692" s="91" t="str">
        <f t="shared" si="31"/>
        <v>-</v>
      </c>
      <c r="R692" s="92" t="str">
        <f t="shared" si="32"/>
        <v>-</v>
      </c>
      <c r="S692" s="93" t="str">
        <f t="shared" si="33"/>
        <v>-</v>
      </c>
      <c r="T692" s="10"/>
      <c r="U692" s="10"/>
      <c r="V692" s="10"/>
      <c r="W692" s="10"/>
      <c r="X692" s="10"/>
      <c r="Y692" s="10"/>
      <c r="Z692" s="10"/>
    </row>
    <row r="693" spans="1:26" ht="12.75" customHeight="1" x14ac:dyDescent="0.2">
      <c r="A693" s="82">
        <f t="shared" si="23"/>
        <v>0</v>
      </c>
      <c r="B693" s="83"/>
      <c r="C693" s="84"/>
      <c r="D693" s="29" t="e">
        <f t="shared" si="24"/>
        <v>#NAME?</v>
      </c>
      <c r="E693" s="62"/>
      <c r="F693" s="30" t="e">
        <f t="shared" si="25"/>
        <v>#NAME?</v>
      </c>
      <c r="G693" s="34" t="e">
        <f t="shared" si="26"/>
        <v>#NAME?</v>
      </c>
      <c r="H693" s="30" t="e">
        <f t="shared" si="27"/>
        <v>#NAME?</v>
      </c>
      <c r="I693" s="85"/>
      <c r="J693" s="86"/>
      <c r="K693" s="31"/>
      <c r="L693" s="63"/>
      <c r="M693" s="33"/>
      <c r="N693" s="33" t="e">
        <f t="shared" si="28"/>
        <v>#NAME?</v>
      </c>
      <c r="O693" s="64" t="e">
        <f t="shared" si="29"/>
        <v>#NAME?</v>
      </c>
      <c r="P693" s="94" t="e">
        <f t="shared" si="30"/>
        <v>#NAME?</v>
      </c>
      <c r="Q693" s="91" t="str">
        <f t="shared" si="31"/>
        <v>-</v>
      </c>
      <c r="R693" s="92" t="str">
        <f t="shared" si="32"/>
        <v>-</v>
      </c>
      <c r="S693" s="93" t="str">
        <f t="shared" si="33"/>
        <v>-</v>
      </c>
      <c r="T693" s="10"/>
      <c r="U693" s="10"/>
      <c r="V693" s="10"/>
      <c r="W693" s="10"/>
      <c r="X693" s="10"/>
      <c r="Y693" s="10"/>
      <c r="Z693" s="10"/>
    </row>
    <row r="694" spans="1:26" ht="12.75" customHeight="1" x14ac:dyDescent="0.2">
      <c r="A694" s="82">
        <f t="shared" si="23"/>
        <v>0</v>
      </c>
      <c r="B694" s="83"/>
      <c r="C694" s="84"/>
      <c r="D694" s="29" t="e">
        <f t="shared" si="24"/>
        <v>#NAME?</v>
      </c>
      <c r="E694" s="62"/>
      <c r="F694" s="30" t="e">
        <f t="shared" si="25"/>
        <v>#NAME?</v>
      </c>
      <c r="G694" s="34" t="e">
        <f t="shared" si="26"/>
        <v>#NAME?</v>
      </c>
      <c r="H694" s="30" t="e">
        <f t="shared" si="27"/>
        <v>#NAME?</v>
      </c>
      <c r="I694" s="85"/>
      <c r="J694" s="86"/>
      <c r="K694" s="31"/>
      <c r="L694" s="63"/>
      <c r="M694" s="33"/>
      <c r="N694" s="33" t="e">
        <f t="shared" si="28"/>
        <v>#NAME?</v>
      </c>
      <c r="O694" s="64" t="e">
        <f t="shared" si="29"/>
        <v>#NAME?</v>
      </c>
      <c r="P694" s="94" t="e">
        <f t="shared" si="30"/>
        <v>#NAME?</v>
      </c>
      <c r="Q694" s="91" t="str">
        <f t="shared" si="31"/>
        <v>-</v>
      </c>
      <c r="R694" s="92" t="str">
        <f t="shared" si="32"/>
        <v>-</v>
      </c>
      <c r="S694" s="93" t="str">
        <f t="shared" si="33"/>
        <v>-</v>
      </c>
      <c r="T694" s="10"/>
      <c r="U694" s="10"/>
      <c r="V694" s="10"/>
      <c r="W694" s="10"/>
      <c r="X694" s="10"/>
      <c r="Y694" s="10"/>
      <c r="Z694" s="10"/>
    </row>
    <row r="695" spans="1:26" ht="12.75" customHeight="1" x14ac:dyDescent="0.2">
      <c r="A695" s="82">
        <f t="shared" si="23"/>
        <v>0</v>
      </c>
      <c r="B695" s="83"/>
      <c r="C695" s="84"/>
      <c r="D695" s="29" t="e">
        <f t="shared" si="24"/>
        <v>#NAME?</v>
      </c>
      <c r="E695" s="62"/>
      <c r="F695" s="30" t="e">
        <f t="shared" si="25"/>
        <v>#NAME?</v>
      </c>
      <c r="G695" s="34" t="e">
        <f t="shared" si="26"/>
        <v>#NAME?</v>
      </c>
      <c r="H695" s="30" t="e">
        <f t="shared" si="27"/>
        <v>#NAME?</v>
      </c>
      <c r="I695" s="85"/>
      <c r="J695" s="86"/>
      <c r="K695" s="31"/>
      <c r="L695" s="63"/>
      <c r="M695" s="33"/>
      <c r="N695" s="33" t="e">
        <f t="shared" si="28"/>
        <v>#NAME?</v>
      </c>
      <c r="O695" s="64" t="e">
        <f t="shared" si="29"/>
        <v>#NAME?</v>
      </c>
      <c r="P695" s="94" t="e">
        <f t="shared" si="30"/>
        <v>#NAME?</v>
      </c>
      <c r="Q695" s="91" t="str">
        <f t="shared" si="31"/>
        <v>-</v>
      </c>
      <c r="R695" s="92" t="str">
        <f t="shared" si="32"/>
        <v>-</v>
      </c>
      <c r="S695" s="93" t="str">
        <f t="shared" si="33"/>
        <v>-</v>
      </c>
      <c r="T695" s="10"/>
      <c r="U695" s="10"/>
      <c r="V695" s="10"/>
      <c r="W695" s="10"/>
      <c r="X695" s="10"/>
      <c r="Y695" s="10"/>
      <c r="Z695" s="10"/>
    </row>
    <row r="696" spans="1:26" ht="12.75" customHeight="1" x14ac:dyDescent="0.2">
      <c r="A696" s="82">
        <f t="shared" si="23"/>
        <v>0</v>
      </c>
      <c r="B696" s="83"/>
      <c r="C696" s="84"/>
      <c r="D696" s="29" t="e">
        <f t="shared" si="24"/>
        <v>#NAME?</v>
      </c>
      <c r="E696" s="62"/>
      <c r="F696" s="30" t="e">
        <f t="shared" si="25"/>
        <v>#NAME?</v>
      </c>
      <c r="G696" s="34" t="e">
        <f t="shared" si="26"/>
        <v>#NAME?</v>
      </c>
      <c r="H696" s="30" t="e">
        <f t="shared" si="27"/>
        <v>#NAME?</v>
      </c>
      <c r="I696" s="85"/>
      <c r="J696" s="86"/>
      <c r="K696" s="31"/>
      <c r="L696" s="63"/>
      <c r="M696" s="33"/>
      <c r="N696" s="33" t="e">
        <f t="shared" si="28"/>
        <v>#NAME?</v>
      </c>
      <c r="O696" s="64" t="e">
        <f t="shared" si="29"/>
        <v>#NAME?</v>
      </c>
      <c r="P696" s="94" t="e">
        <f t="shared" si="30"/>
        <v>#NAME?</v>
      </c>
      <c r="Q696" s="91" t="str">
        <f t="shared" si="31"/>
        <v>-</v>
      </c>
      <c r="R696" s="92" t="str">
        <f t="shared" si="32"/>
        <v>-</v>
      </c>
      <c r="S696" s="93" t="str">
        <f t="shared" si="33"/>
        <v>-</v>
      </c>
      <c r="T696" s="10"/>
      <c r="U696" s="10"/>
      <c r="V696" s="10"/>
      <c r="W696" s="10"/>
      <c r="X696" s="10"/>
      <c r="Y696" s="10"/>
      <c r="Z696" s="10"/>
    </row>
    <row r="697" spans="1:26" ht="12.75" customHeight="1" x14ac:dyDescent="0.2">
      <c r="A697" s="82">
        <f t="shared" si="23"/>
        <v>0</v>
      </c>
      <c r="B697" s="83"/>
      <c r="C697" s="84"/>
      <c r="D697" s="29" t="e">
        <f t="shared" si="24"/>
        <v>#NAME?</v>
      </c>
      <c r="E697" s="62"/>
      <c r="F697" s="30" t="e">
        <f t="shared" si="25"/>
        <v>#NAME?</v>
      </c>
      <c r="G697" s="34" t="e">
        <f t="shared" si="26"/>
        <v>#NAME?</v>
      </c>
      <c r="H697" s="30" t="e">
        <f t="shared" si="27"/>
        <v>#NAME?</v>
      </c>
      <c r="I697" s="85"/>
      <c r="J697" s="86"/>
      <c r="K697" s="31"/>
      <c r="L697" s="63"/>
      <c r="M697" s="33"/>
      <c r="N697" s="33" t="e">
        <f t="shared" si="28"/>
        <v>#NAME?</v>
      </c>
      <c r="O697" s="64" t="e">
        <f t="shared" si="29"/>
        <v>#NAME?</v>
      </c>
      <c r="P697" s="94" t="e">
        <f t="shared" si="30"/>
        <v>#NAME?</v>
      </c>
      <c r="Q697" s="91" t="str">
        <f t="shared" si="31"/>
        <v>-</v>
      </c>
      <c r="R697" s="92" t="str">
        <f t="shared" si="32"/>
        <v>-</v>
      </c>
      <c r="S697" s="93" t="str">
        <f t="shared" si="33"/>
        <v>-</v>
      </c>
      <c r="T697" s="10"/>
      <c r="U697" s="10"/>
      <c r="V697" s="10"/>
      <c r="W697" s="10"/>
      <c r="X697" s="10"/>
      <c r="Y697" s="10"/>
      <c r="Z697" s="10"/>
    </row>
    <row r="698" spans="1:26" ht="12.75" customHeight="1" x14ac:dyDescent="0.2">
      <c r="A698" s="82">
        <f t="shared" si="23"/>
        <v>0</v>
      </c>
      <c r="B698" s="83"/>
      <c r="C698" s="84"/>
      <c r="D698" s="29" t="e">
        <f t="shared" si="24"/>
        <v>#NAME?</v>
      </c>
      <c r="E698" s="62"/>
      <c r="F698" s="30" t="e">
        <f t="shared" si="25"/>
        <v>#NAME?</v>
      </c>
      <c r="G698" s="34" t="e">
        <f t="shared" si="26"/>
        <v>#NAME?</v>
      </c>
      <c r="H698" s="30" t="e">
        <f t="shared" si="27"/>
        <v>#NAME?</v>
      </c>
      <c r="I698" s="85"/>
      <c r="J698" s="86"/>
      <c r="K698" s="31"/>
      <c r="L698" s="63"/>
      <c r="M698" s="33"/>
      <c r="N698" s="33" t="e">
        <f t="shared" si="28"/>
        <v>#NAME?</v>
      </c>
      <c r="O698" s="64" t="e">
        <f t="shared" si="29"/>
        <v>#NAME?</v>
      </c>
      <c r="P698" s="94" t="e">
        <f t="shared" si="30"/>
        <v>#NAME?</v>
      </c>
      <c r="Q698" s="91" t="str">
        <f t="shared" si="31"/>
        <v>-</v>
      </c>
      <c r="R698" s="92" t="str">
        <f t="shared" si="32"/>
        <v>-</v>
      </c>
      <c r="S698" s="93" t="str">
        <f t="shared" si="33"/>
        <v>-</v>
      </c>
      <c r="T698" s="10"/>
      <c r="U698" s="10"/>
      <c r="V698" s="10"/>
      <c r="W698" s="10"/>
      <c r="X698" s="10"/>
      <c r="Y698" s="10"/>
      <c r="Z698" s="10"/>
    </row>
    <row r="699" spans="1:26" ht="12.75" customHeight="1" x14ac:dyDescent="0.2">
      <c r="A699" s="82">
        <f t="shared" si="23"/>
        <v>0</v>
      </c>
      <c r="B699" s="83"/>
      <c r="C699" s="84"/>
      <c r="D699" s="29" t="e">
        <f t="shared" si="24"/>
        <v>#NAME?</v>
      </c>
      <c r="E699" s="62"/>
      <c r="F699" s="30" t="e">
        <f t="shared" si="25"/>
        <v>#NAME?</v>
      </c>
      <c r="G699" s="34" t="e">
        <f t="shared" si="26"/>
        <v>#NAME?</v>
      </c>
      <c r="H699" s="30" t="e">
        <f t="shared" si="27"/>
        <v>#NAME?</v>
      </c>
      <c r="I699" s="85"/>
      <c r="J699" s="86"/>
      <c r="K699" s="31"/>
      <c r="L699" s="63"/>
      <c r="M699" s="33"/>
      <c r="N699" s="33" t="e">
        <f t="shared" si="28"/>
        <v>#NAME?</v>
      </c>
      <c r="O699" s="64" t="e">
        <f t="shared" si="29"/>
        <v>#NAME?</v>
      </c>
      <c r="P699" s="94" t="e">
        <f t="shared" si="30"/>
        <v>#NAME?</v>
      </c>
      <c r="Q699" s="91" t="str">
        <f t="shared" si="31"/>
        <v>-</v>
      </c>
      <c r="R699" s="92" t="str">
        <f t="shared" si="32"/>
        <v>-</v>
      </c>
      <c r="S699" s="93" t="str">
        <f t="shared" si="33"/>
        <v>-</v>
      </c>
      <c r="T699" s="10"/>
      <c r="U699" s="10"/>
      <c r="V699" s="10"/>
      <c r="W699" s="10"/>
      <c r="X699" s="10"/>
      <c r="Y699" s="10"/>
      <c r="Z699" s="10"/>
    </row>
    <row r="700" spans="1:26" ht="12.75" customHeight="1" x14ac:dyDescent="0.2">
      <c r="A700" s="82">
        <f t="shared" si="23"/>
        <v>0</v>
      </c>
      <c r="B700" s="83"/>
      <c r="C700" s="84"/>
      <c r="D700" s="29" t="e">
        <f t="shared" si="24"/>
        <v>#NAME?</v>
      </c>
      <c r="E700" s="62"/>
      <c r="F700" s="30" t="e">
        <f t="shared" si="25"/>
        <v>#NAME?</v>
      </c>
      <c r="G700" s="34" t="e">
        <f t="shared" si="26"/>
        <v>#NAME?</v>
      </c>
      <c r="H700" s="30" t="e">
        <f t="shared" si="27"/>
        <v>#NAME?</v>
      </c>
      <c r="I700" s="85"/>
      <c r="J700" s="86"/>
      <c r="K700" s="31"/>
      <c r="L700" s="63"/>
      <c r="M700" s="33"/>
      <c r="N700" s="33" t="e">
        <f t="shared" si="28"/>
        <v>#NAME?</v>
      </c>
      <c r="O700" s="64" t="e">
        <f t="shared" si="29"/>
        <v>#NAME?</v>
      </c>
      <c r="P700" s="94" t="e">
        <f t="shared" si="30"/>
        <v>#NAME?</v>
      </c>
      <c r="Q700" s="91" t="str">
        <f t="shared" si="31"/>
        <v>-</v>
      </c>
      <c r="R700" s="92" t="str">
        <f t="shared" si="32"/>
        <v>-</v>
      </c>
      <c r="S700" s="93" t="str">
        <f t="shared" si="33"/>
        <v>-</v>
      </c>
      <c r="T700" s="10"/>
      <c r="U700" s="10"/>
      <c r="V700" s="10"/>
      <c r="W700" s="10"/>
      <c r="X700" s="10"/>
      <c r="Y700" s="10"/>
      <c r="Z700" s="10"/>
    </row>
    <row r="701" spans="1:26" ht="12.75" customHeight="1" x14ac:dyDescent="0.2">
      <c r="A701" s="82">
        <f t="shared" si="23"/>
        <v>0</v>
      </c>
      <c r="B701" s="83"/>
      <c r="C701" s="84"/>
      <c r="D701" s="29" t="e">
        <f t="shared" si="24"/>
        <v>#NAME?</v>
      </c>
      <c r="E701" s="62"/>
      <c r="F701" s="30" t="e">
        <f t="shared" si="25"/>
        <v>#NAME?</v>
      </c>
      <c r="G701" s="34" t="e">
        <f t="shared" si="26"/>
        <v>#NAME?</v>
      </c>
      <c r="H701" s="30" t="e">
        <f t="shared" si="27"/>
        <v>#NAME?</v>
      </c>
      <c r="I701" s="85"/>
      <c r="J701" s="86"/>
      <c r="K701" s="31"/>
      <c r="L701" s="63"/>
      <c r="M701" s="33"/>
      <c r="N701" s="33" t="e">
        <f t="shared" si="28"/>
        <v>#NAME?</v>
      </c>
      <c r="O701" s="64" t="e">
        <f t="shared" si="29"/>
        <v>#NAME?</v>
      </c>
      <c r="P701" s="94" t="e">
        <f t="shared" si="30"/>
        <v>#NAME?</v>
      </c>
      <c r="Q701" s="91" t="str">
        <f t="shared" si="31"/>
        <v>-</v>
      </c>
      <c r="R701" s="92" t="str">
        <f t="shared" si="32"/>
        <v>-</v>
      </c>
      <c r="S701" s="93" t="str">
        <f t="shared" si="33"/>
        <v>-</v>
      </c>
      <c r="T701" s="10"/>
      <c r="U701" s="10"/>
      <c r="V701" s="10"/>
      <c r="W701" s="10"/>
      <c r="X701" s="10"/>
      <c r="Y701" s="10"/>
      <c r="Z701" s="10"/>
    </row>
    <row r="702" spans="1:26" ht="12.75" customHeight="1" x14ac:dyDescent="0.2">
      <c r="A702" s="82">
        <f t="shared" si="23"/>
        <v>0</v>
      </c>
      <c r="B702" s="83"/>
      <c r="C702" s="84"/>
      <c r="D702" s="29" t="e">
        <f t="shared" si="24"/>
        <v>#NAME?</v>
      </c>
      <c r="E702" s="62"/>
      <c r="F702" s="30" t="e">
        <f t="shared" si="25"/>
        <v>#NAME?</v>
      </c>
      <c r="G702" s="34" t="e">
        <f t="shared" si="26"/>
        <v>#NAME?</v>
      </c>
      <c r="H702" s="30" t="e">
        <f t="shared" si="27"/>
        <v>#NAME?</v>
      </c>
      <c r="I702" s="85"/>
      <c r="J702" s="86"/>
      <c r="K702" s="31"/>
      <c r="L702" s="63"/>
      <c r="M702" s="33"/>
      <c r="N702" s="33" t="e">
        <f t="shared" si="28"/>
        <v>#NAME?</v>
      </c>
      <c r="O702" s="64" t="e">
        <f t="shared" si="29"/>
        <v>#NAME?</v>
      </c>
      <c r="P702" s="94" t="e">
        <f t="shared" si="30"/>
        <v>#NAME?</v>
      </c>
      <c r="Q702" s="91" t="str">
        <f t="shared" si="31"/>
        <v>-</v>
      </c>
      <c r="R702" s="92" t="str">
        <f t="shared" si="32"/>
        <v>-</v>
      </c>
      <c r="S702" s="93" t="str">
        <f t="shared" si="33"/>
        <v>-</v>
      </c>
      <c r="T702" s="10"/>
      <c r="U702" s="10"/>
      <c r="V702" s="10"/>
      <c r="W702" s="10"/>
      <c r="X702" s="10"/>
      <c r="Y702" s="10"/>
      <c r="Z702" s="10"/>
    </row>
    <row r="703" spans="1:26" ht="12.75" customHeight="1" x14ac:dyDescent="0.2">
      <c r="A703" s="82">
        <f t="shared" si="23"/>
        <v>0</v>
      </c>
      <c r="B703" s="83"/>
      <c r="C703" s="84"/>
      <c r="D703" s="29" t="e">
        <f t="shared" si="24"/>
        <v>#NAME?</v>
      </c>
      <c r="E703" s="62"/>
      <c r="F703" s="30" t="e">
        <f t="shared" si="25"/>
        <v>#NAME?</v>
      </c>
      <c r="G703" s="34" t="e">
        <f t="shared" si="26"/>
        <v>#NAME?</v>
      </c>
      <c r="H703" s="30" t="e">
        <f t="shared" si="27"/>
        <v>#NAME?</v>
      </c>
      <c r="I703" s="85"/>
      <c r="J703" s="86"/>
      <c r="K703" s="31"/>
      <c r="L703" s="63"/>
      <c r="M703" s="33"/>
      <c r="N703" s="33" t="e">
        <f t="shared" si="28"/>
        <v>#NAME?</v>
      </c>
      <c r="O703" s="64" t="e">
        <f t="shared" si="29"/>
        <v>#NAME?</v>
      </c>
      <c r="P703" s="94" t="e">
        <f t="shared" si="30"/>
        <v>#NAME?</v>
      </c>
      <c r="Q703" s="91" t="str">
        <f t="shared" si="31"/>
        <v>-</v>
      </c>
      <c r="R703" s="92" t="str">
        <f t="shared" si="32"/>
        <v>-</v>
      </c>
      <c r="S703" s="93" t="str">
        <f t="shared" si="33"/>
        <v>-</v>
      </c>
      <c r="T703" s="10"/>
      <c r="U703" s="10"/>
      <c r="V703" s="10"/>
      <c r="W703" s="10"/>
      <c r="X703" s="10"/>
      <c r="Y703" s="10"/>
      <c r="Z703" s="10"/>
    </row>
    <row r="704" spans="1:26" ht="12.75" customHeight="1" x14ac:dyDescent="0.2">
      <c r="A704" s="82">
        <f t="shared" si="23"/>
        <v>0</v>
      </c>
      <c r="B704" s="83"/>
      <c r="C704" s="84"/>
      <c r="D704" s="29" t="e">
        <f t="shared" si="24"/>
        <v>#NAME?</v>
      </c>
      <c r="E704" s="62"/>
      <c r="F704" s="30" t="e">
        <f t="shared" si="25"/>
        <v>#NAME?</v>
      </c>
      <c r="G704" s="34" t="e">
        <f t="shared" si="26"/>
        <v>#NAME?</v>
      </c>
      <c r="H704" s="30" t="e">
        <f t="shared" si="27"/>
        <v>#NAME?</v>
      </c>
      <c r="I704" s="85"/>
      <c r="J704" s="86"/>
      <c r="K704" s="31"/>
      <c r="L704" s="63"/>
      <c r="M704" s="33"/>
      <c r="N704" s="33" t="e">
        <f t="shared" si="28"/>
        <v>#NAME?</v>
      </c>
      <c r="O704" s="64" t="e">
        <f t="shared" si="29"/>
        <v>#NAME?</v>
      </c>
      <c r="P704" s="94" t="e">
        <f t="shared" si="30"/>
        <v>#NAME?</v>
      </c>
      <c r="Q704" s="91" t="str">
        <f t="shared" si="31"/>
        <v>-</v>
      </c>
      <c r="R704" s="92" t="str">
        <f t="shared" si="32"/>
        <v>-</v>
      </c>
      <c r="S704" s="93" t="str">
        <f t="shared" si="33"/>
        <v>-</v>
      </c>
      <c r="T704" s="10"/>
      <c r="U704" s="10"/>
      <c r="V704" s="10"/>
      <c r="W704" s="10"/>
      <c r="X704" s="10"/>
      <c r="Y704" s="10"/>
      <c r="Z704" s="10"/>
    </row>
    <row r="705" spans="1:26" ht="12.75" customHeight="1" x14ac:dyDescent="0.2">
      <c r="A705" s="82">
        <f t="shared" si="23"/>
        <v>0</v>
      </c>
      <c r="B705" s="83"/>
      <c r="C705" s="84"/>
      <c r="D705" s="29" t="e">
        <f t="shared" si="24"/>
        <v>#NAME?</v>
      </c>
      <c r="E705" s="62"/>
      <c r="F705" s="30" t="e">
        <f t="shared" si="25"/>
        <v>#NAME?</v>
      </c>
      <c r="G705" s="34" t="e">
        <f t="shared" si="26"/>
        <v>#NAME?</v>
      </c>
      <c r="H705" s="30" t="e">
        <f t="shared" si="27"/>
        <v>#NAME?</v>
      </c>
      <c r="I705" s="85"/>
      <c r="J705" s="86"/>
      <c r="K705" s="31"/>
      <c r="L705" s="63"/>
      <c r="M705" s="33"/>
      <c r="N705" s="33" t="e">
        <f t="shared" si="28"/>
        <v>#NAME?</v>
      </c>
      <c r="O705" s="64" t="e">
        <f t="shared" si="29"/>
        <v>#NAME?</v>
      </c>
      <c r="P705" s="94" t="e">
        <f t="shared" si="30"/>
        <v>#NAME?</v>
      </c>
      <c r="Q705" s="91" t="str">
        <f t="shared" si="31"/>
        <v>-</v>
      </c>
      <c r="R705" s="92" t="str">
        <f t="shared" si="32"/>
        <v>-</v>
      </c>
      <c r="S705" s="93" t="str">
        <f t="shared" si="33"/>
        <v>-</v>
      </c>
      <c r="T705" s="10"/>
      <c r="U705" s="10"/>
      <c r="V705" s="10"/>
      <c r="W705" s="10"/>
      <c r="X705" s="10"/>
      <c r="Y705" s="10"/>
      <c r="Z705" s="10"/>
    </row>
    <row r="706" spans="1:26" ht="12.75" customHeight="1" x14ac:dyDescent="0.2">
      <c r="A706" s="82">
        <f t="shared" si="23"/>
        <v>0</v>
      </c>
      <c r="B706" s="83"/>
      <c r="C706" s="84"/>
      <c r="D706" s="29" t="e">
        <f t="shared" si="24"/>
        <v>#NAME?</v>
      </c>
      <c r="E706" s="62"/>
      <c r="F706" s="30" t="e">
        <f t="shared" si="25"/>
        <v>#NAME?</v>
      </c>
      <c r="G706" s="34" t="e">
        <f t="shared" si="26"/>
        <v>#NAME?</v>
      </c>
      <c r="H706" s="30" t="e">
        <f t="shared" si="27"/>
        <v>#NAME?</v>
      </c>
      <c r="I706" s="85"/>
      <c r="J706" s="86"/>
      <c r="K706" s="31"/>
      <c r="L706" s="63"/>
      <c r="M706" s="33"/>
      <c r="N706" s="33" t="e">
        <f t="shared" si="28"/>
        <v>#NAME?</v>
      </c>
      <c r="O706" s="64" t="e">
        <f t="shared" si="29"/>
        <v>#NAME?</v>
      </c>
      <c r="P706" s="94" t="e">
        <f t="shared" si="30"/>
        <v>#NAME?</v>
      </c>
      <c r="Q706" s="91" t="str">
        <f t="shared" si="31"/>
        <v>-</v>
      </c>
      <c r="R706" s="92" t="str">
        <f t="shared" si="32"/>
        <v>-</v>
      </c>
      <c r="S706" s="93" t="str">
        <f t="shared" si="33"/>
        <v>-</v>
      </c>
      <c r="T706" s="10"/>
      <c r="U706" s="10"/>
      <c r="V706" s="10"/>
      <c r="W706" s="10"/>
      <c r="X706" s="10"/>
      <c r="Y706" s="10"/>
      <c r="Z706" s="10"/>
    </row>
    <row r="707" spans="1:26" ht="12.75" customHeight="1" x14ac:dyDescent="0.2">
      <c r="A707" s="82">
        <f t="shared" si="23"/>
        <v>0</v>
      </c>
      <c r="B707" s="83"/>
      <c r="C707" s="84"/>
      <c r="D707" s="29" t="e">
        <f t="shared" si="24"/>
        <v>#NAME?</v>
      </c>
      <c r="E707" s="62"/>
      <c r="F707" s="30" t="e">
        <f t="shared" si="25"/>
        <v>#NAME?</v>
      </c>
      <c r="G707" s="34" t="e">
        <f t="shared" si="26"/>
        <v>#NAME?</v>
      </c>
      <c r="H707" s="30" t="e">
        <f t="shared" si="27"/>
        <v>#NAME?</v>
      </c>
      <c r="I707" s="85"/>
      <c r="J707" s="86"/>
      <c r="K707" s="31"/>
      <c r="L707" s="63"/>
      <c r="M707" s="33"/>
      <c r="N707" s="33" t="e">
        <f t="shared" si="28"/>
        <v>#NAME?</v>
      </c>
      <c r="O707" s="64" t="e">
        <f t="shared" si="29"/>
        <v>#NAME?</v>
      </c>
      <c r="P707" s="94" t="e">
        <f t="shared" si="30"/>
        <v>#NAME?</v>
      </c>
      <c r="Q707" s="91" t="str">
        <f t="shared" si="31"/>
        <v>-</v>
      </c>
      <c r="R707" s="92" t="str">
        <f t="shared" si="32"/>
        <v>-</v>
      </c>
      <c r="S707" s="93" t="str">
        <f t="shared" si="33"/>
        <v>-</v>
      </c>
      <c r="T707" s="10"/>
      <c r="U707" s="10"/>
      <c r="V707" s="10"/>
      <c r="W707" s="10"/>
      <c r="X707" s="10"/>
      <c r="Y707" s="10"/>
      <c r="Z707" s="10"/>
    </row>
    <row r="708" spans="1:26" ht="12.75" customHeight="1" x14ac:dyDescent="0.2">
      <c r="A708" s="82">
        <f t="shared" si="23"/>
        <v>0</v>
      </c>
      <c r="B708" s="83"/>
      <c r="C708" s="84"/>
      <c r="D708" s="29" t="e">
        <f t="shared" si="24"/>
        <v>#NAME?</v>
      </c>
      <c r="E708" s="62"/>
      <c r="F708" s="30" t="e">
        <f t="shared" si="25"/>
        <v>#NAME?</v>
      </c>
      <c r="G708" s="34" t="e">
        <f t="shared" si="26"/>
        <v>#NAME?</v>
      </c>
      <c r="H708" s="30" t="e">
        <f t="shared" si="27"/>
        <v>#NAME?</v>
      </c>
      <c r="I708" s="85"/>
      <c r="J708" s="86"/>
      <c r="K708" s="31"/>
      <c r="L708" s="63"/>
      <c r="M708" s="33"/>
      <c r="N708" s="33" t="e">
        <f t="shared" si="28"/>
        <v>#NAME?</v>
      </c>
      <c r="O708" s="64" t="e">
        <f t="shared" si="29"/>
        <v>#NAME?</v>
      </c>
      <c r="P708" s="94" t="e">
        <f t="shared" si="30"/>
        <v>#NAME?</v>
      </c>
      <c r="Q708" s="91" t="str">
        <f t="shared" si="31"/>
        <v>-</v>
      </c>
      <c r="R708" s="92" t="str">
        <f t="shared" si="32"/>
        <v>-</v>
      </c>
      <c r="S708" s="93" t="str">
        <f t="shared" si="33"/>
        <v>-</v>
      </c>
      <c r="T708" s="10"/>
      <c r="U708" s="10"/>
      <c r="V708" s="10"/>
      <c r="W708" s="10"/>
      <c r="X708" s="10"/>
      <c r="Y708" s="10"/>
      <c r="Z708" s="10"/>
    </row>
    <row r="709" spans="1:26" ht="12.75" customHeight="1" x14ac:dyDescent="0.2">
      <c r="A709" s="82">
        <f t="shared" si="23"/>
        <v>0</v>
      </c>
      <c r="B709" s="83"/>
      <c r="C709" s="84"/>
      <c r="D709" s="29" t="e">
        <f t="shared" si="24"/>
        <v>#NAME?</v>
      </c>
      <c r="E709" s="62"/>
      <c r="F709" s="30" t="e">
        <f t="shared" si="25"/>
        <v>#NAME?</v>
      </c>
      <c r="G709" s="34" t="e">
        <f t="shared" si="26"/>
        <v>#NAME?</v>
      </c>
      <c r="H709" s="30" t="e">
        <f t="shared" si="27"/>
        <v>#NAME?</v>
      </c>
      <c r="I709" s="85"/>
      <c r="J709" s="86"/>
      <c r="K709" s="31"/>
      <c r="L709" s="63"/>
      <c r="M709" s="33"/>
      <c r="N709" s="33" t="e">
        <f t="shared" si="28"/>
        <v>#NAME?</v>
      </c>
      <c r="O709" s="64" t="e">
        <f t="shared" si="29"/>
        <v>#NAME?</v>
      </c>
      <c r="P709" s="94" t="e">
        <f t="shared" si="30"/>
        <v>#NAME?</v>
      </c>
      <c r="Q709" s="91" t="str">
        <f t="shared" si="31"/>
        <v>-</v>
      </c>
      <c r="R709" s="92" t="str">
        <f t="shared" si="32"/>
        <v>-</v>
      </c>
      <c r="S709" s="93" t="str">
        <f t="shared" si="33"/>
        <v>-</v>
      </c>
      <c r="T709" s="10"/>
      <c r="U709" s="10"/>
      <c r="V709" s="10"/>
      <c r="W709" s="10"/>
      <c r="X709" s="10"/>
      <c r="Y709" s="10"/>
      <c r="Z709" s="10"/>
    </row>
    <row r="710" spans="1:26" ht="12.75" customHeight="1" x14ac:dyDescent="0.2">
      <c r="A710" s="82">
        <f t="shared" si="23"/>
        <v>0</v>
      </c>
      <c r="B710" s="83"/>
      <c r="C710" s="84"/>
      <c r="D710" s="29" t="e">
        <f t="shared" si="24"/>
        <v>#NAME?</v>
      </c>
      <c r="E710" s="62"/>
      <c r="F710" s="30" t="e">
        <f t="shared" si="25"/>
        <v>#NAME?</v>
      </c>
      <c r="G710" s="34" t="e">
        <f t="shared" si="26"/>
        <v>#NAME?</v>
      </c>
      <c r="H710" s="30" t="e">
        <f t="shared" si="27"/>
        <v>#NAME?</v>
      </c>
      <c r="I710" s="85"/>
      <c r="J710" s="86"/>
      <c r="K710" s="31"/>
      <c r="L710" s="63"/>
      <c r="M710" s="33"/>
      <c r="N710" s="33" t="e">
        <f t="shared" si="28"/>
        <v>#NAME?</v>
      </c>
      <c r="O710" s="64" t="e">
        <f t="shared" si="29"/>
        <v>#NAME?</v>
      </c>
      <c r="P710" s="94" t="e">
        <f t="shared" si="30"/>
        <v>#NAME?</v>
      </c>
      <c r="Q710" s="91" t="str">
        <f t="shared" si="31"/>
        <v>-</v>
      </c>
      <c r="R710" s="92" t="str">
        <f t="shared" si="32"/>
        <v>-</v>
      </c>
      <c r="S710" s="93" t="str">
        <f t="shared" si="33"/>
        <v>-</v>
      </c>
      <c r="T710" s="10"/>
      <c r="U710" s="10"/>
      <c r="V710" s="10"/>
      <c r="W710" s="10"/>
      <c r="X710" s="10"/>
      <c r="Y710" s="10"/>
      <c r="Z710" s="10"/>
    </row>
    <row r="711" spans="1:26" ht="12.75" customHeight="1" x14ac:dyDescent="0.2">
      <c r="A711" s="82">
        <f t="shared" si="23"/>
        <v>0</v>
      </c>
      <c r="B711" s="83"/>
      <c r="C711" s="84"/>
      <c r="D711" s="29" t="e">
        <f t="shared" si="24"/>
        <v>#NAME?</v>
      </c>
      <c r="E711" s="62"/>
      <c r="F711" s="30" t="e">
        <f t="shared" si="25"/>
        <v>#NAME?</v>
      </c>
      <c r="G711" s="34" t="e">
        <f t="shared" si="26"/>
        <v>#NAME?</v>
      </c>
      <c r="H711" s="30" t="e">
        <f t="shared" si="27"/>
        <v>#NAME?</v>
      </c>
      <c r="I711" s="85"/>
      <c r="J711" s="86"/>
      <c r="K711" s="31"/>
      <c r="L711" s="63"/>
      <c r="M711" s="33"/>
      <c r="N711" s="33" t="e">
        <f t="shared" si="28"/>
        <v>#NAME?</v>
      </c>
      <c r="O711" s="64" t="e">
        <f t="shared" si="29"/>
        <v>#NAME?</v>
      </c>
      <c r="P711" s="94" t="e">
        <f t="shared" si="30"/>
        <v>#NAME?</v>
      </c>
      <c r="Q711" s="91" t="str">
        <f t="shared" si="31"/>
        <v>-</v>
      </c>
      <c r="R711" s="92" t="str">
        <f t="shared" si="32"/>
        <v>-</v>
      </c>
      <c r="S711" s="93" t="str">
        <f t="shared" si="33"/>
        <v>-</v>
      </c>
      <c r="T711" s="10"/>
      <c r="U711" s="10"/>
      <c r="V711" s="10"/>
      <c r="W711" s="10"/>
      <c r="X711" s="10"/>
      <c r="Y711" s="10"/>
      <c r="Z711" s="10"/>
    </row>
    <row r="712" spans="1:26" ht="12.75" customHeight="1" x14ac:dyDescent="0.2">
      <c r="A712" s="82">
        <f t="shared" si="23"/>
        <v>0</v>
      </c>
      <c r="B712" s="83"/>
      <c r="C712" s="84"/>
      <c r="D712" s="29" t="e">
        <f t="shared" si="24"/>
        <v>#NAME?</v>
      </c>
      <c r="E712" s="62"/>
      <c r="F712" s="30" t="e">
        <f t="shared" si="25"/>
        <v>#NAME?</v>
      </c>
      <c r="G712" s="34" t="e">
        <f t="shared" si="26"/>
        <v>#NAME?</v>
      </c>
      <c r="H712" s="30" t="e">
        <f t="shared" si="27"/>
        <v>#NAME?</v>
      </c>
      <c r="I712" s="85"/>
      <c r="J712" s="86"/>
      <c r="K712" s="31"/>
      <c r="L712" s="63"/>
      <c r="M712" s="33"/>
      <c r="N712" s="33" t="e">
        <f t="shared" si="28"/>
        <v>#NAME?</v>
      </c>
      <c r="O712" s="64" t="e">
        <f t="shared" si="29"/>
        <v>#NAME?</v>
      </c>
      <c r="P712" s="94" t="e">
        <f t="shared" si="30"/>
        <v>#NAME?</v>
      </c>
      <c r="Q712" s="91" t="str">
        <f t="shared" si="31"/>
        <v>-</v>
      </c>
      <c r="R712" s="92" t="str">
        <f t="shared" si="32"/>
        <v>-</v>
      </c>
      <c r="S712" s="93" t="str">
        <f t="shared" si="33"/>
        <v>-</v>
      </c>
      <c r="T712" s="10"/>
      <c r="U712" s="10"/>
      <c r="V712" s="10"/>
      <c r="W712" s="10"/>
      <c r="X712" s="10"/>
      <c r="Y712" s="10"/>
      <c r="Z712" s="10"/>
    </row>
    <row r="713" spans="1:26" ht="12.75" customHeight="1" x14ac:dyDescent="0.2">
      <c r="A713" s="82">
        <f t="shared" si="23"/>
        <v>0</v>
      </c>
      <c r="B713" s="83"/>
      <c r="C713" s="84"/>
      <c r="D713" s="29" t="e">
        <f t="shared" si="24"/>
        <v>#NAME?</v>
      </c>
      <c r="E713" s="62"/>
      <c r="F713" s="30" t="e">
        <f t="shared" si="25"/>
        <v>#NAME?</v>
      </c>
      <c r="G713" s="34" t="e">
        <f t="shared" si="26"/>
        <v>#NAME?</v>
      </c>
      <c r="H713" s="30" t="e">
        <f t="shared" si="27"/>
        <v>#NAME?</v>
      </c>
      <c r="I713" s="85"/>
      <c r="J713" s="86"/>
      <c r="K713" s="31"/>
      <c r="L713" s="63"/>
      <c r="M713" s="33"/>
      <c r="N713" s="33" t="e">
        <f t="shared" si="28"/>
        <v>#NAME?</v>
      </c>
      <c r="O713" s="64" t="e">
        <f t="shared" si="29"/>
        <v>#NAME?</v>
      </c>
      <c r="P713" s="94" t="e">
        <f t="shared" si="30"/>
        <v>#NAME?</v>
      </c>
      <c r="Q713" s="91" t="str">
        <f t="shared" si="31"/>
        <v>-</v>
      </c>
      <c r="R713" s="92" t="str">
        <f t="shared" si="32"/>
        <v>-</v>
      </c>
      <c r="S713" s="93" t="str">
        <f t="shared" si="33"/>
        <v>-</v>
      </c>
      <c r="T713" s="10"/>
      <c r="U713" s="10"/>
      <c r="V713" s="10"/>
      <c r="W713" s="10"/>
      <c r="X713" s="10"/>
      <c r="Y713" s="10"/>
      <c r="Z713" s="10"/>
    </row>
    <row r="714" spans="1:26" ht="12.75" customHeight="1" x14ac:dyDescent="0.2">
      <c r="A714" s="82">
        <f t="shared" si="23"/>
        <v>0</v>
      </c>
      <c r="B714" s="83"/>
      <c r="C714" s="84"/>
      <c r="D714" s="29" t="e">
        <f t="shared" si="24"/>
        <v>#NAME?</v>
      </c>
      <c r="E714" s="62"/>
      <c r="F714" s="30" t="e">
        <f t="shared" si="25"/>
        <v>#NAME?</v>
      </c>
      <c r="G714" s="34" t="e">
        <f t="shared" si="26"/>
        <v>#NAME?</v>
      </c>
      <c r="H714" s="30" t="e">
        <f t="shared" si="27"/>
        <v>#NAME?</v>
      </c>
      <c r="I714" s="85"/>
      <c r="J714" s="86"/>
      <c r="K714" s="31"/>
      <c r="L714" s="63"/>
      <c r="M714" s="33"/>
      <c r="N714" s="33" t="e">
        <f t="shared" si="28"/>
        <v>#NAME?</v>
      </c>
      <c r="O714" s="64" t="e">
        <f t="shared" si="29"/>
        <v>#NAME?</v>
      </c>
      <c r="P714" s="94" t="e">
        <f t="shared" si="30"/>
        <v>#NAME?</v>
      </c>
      <c r="Q714" s="91" t="str">
        <f t="shared" si="31"/>
        <v>-</v>
      </c>
      <c r="R714" s="92" t="str">
        <f t="shared" si="32"/>
        <v>-</v>
      </c>
      <c r="S714" s="93" t="str">
        <f t="shared" si="33"/>
        <v>-</v>
      </c>
      <c r="T714" s="10"/>
      <c r="U714" s="10"/>
      <c r="V714" s="10"/>
      <c r="W714" s="10"/>
      <c r="X714" s="10"/>
      <c r="Y714" s="10"/>
      <c r="Z714" s="10"/>
    </row>
    <row r="715" spans="1:26" ht="12.75" customHeight="1" x14ac:dyDescent="0.2">
      <c r="A715" s="82">
        <f t="shared" si="23"/>
        <v>0</v>
      </c>
      <c r="B715" s="83"/>
      <c r="C715" s="84"/>
      <c r="D715" s="29" t="e">
        <f t="shared" si="24"/>
        <v>#NAME?</v>
      </c>
      <c r="E715" s="62"/>
      <c r="F715" s="30" t="e">
        <f t="shared" si="25"/>
        <v>#NAME?</v>
      </c>
      <c r="G715" s="34" t="e">
        <f t="shared" si="26"/>
        <v>#NAME?</v>
      </c>
      <c r="H715" s="30" t="e">
        <f t="shared" si="27"/>
        <v>#NAME?</v>
      </c>
      <c r="I715" s="85"/>
      <c r="J715" s="86"/>
      <c r="K715" s="31"/>
      <c r="L715" s="63"/>
      <c r="M715" s="33"/>
      <c r="N715" s="33" t="e">
        <f t="shared" si="28"/>
        <v>#NAME?</v>
      </c>
      <c r="O715" s="64" t="e">
        <f t="shared" si="29"/>
        <v>#NAME?</v>
      </c>
      <c r="P715" s="94" t="e">
        <f t="shared" si="30"/>
        <v>#NAME?</v>
      </c>
      <c r="Q715" s="91" t="str">
        <f t="shared" si="31"/>
        <v>-</v>
      </c>
      <c r="R715" s="92" t="str">
        <f t="shared" si="32"/>
        <v>-</v>
      </c>
      <c r="S715" s="93" t="str">
        <f t="shared" si="33"/>
        <v>-</v>
      </c>
      <c r="T715" s="10"/>
      <c r="U715" s="10"/>
      <c r="V715" s="10"/>
      <c r="W715" s="10"/>
      <c r="X715" s="10"/>
      <c r="Y715" s="10"/>
      <c r="Z715" s="10"/>
    </row>
    <row r="716" spans="1:26" ht="12.75" customHeight="1" x14ac:dyDescent="0.2">
      <c r="A716" s="82">
        <f t="shared" si="23"/>
        <v>0</v>
      </c>
      <c r="B716" s="83"/>
      <c r="C716" s="84"/>
      <c r="D716" s="29" t="e">
        <f t="shared" si="24"/>
        <v>#NAME?</v>
      </c>
      <c r="E716" s="62"/>
      <c r="F716" s="30" t="e">
        <f t="shared" si="25"/>
        <v>#NAME?</v>
      </c>
      <c r="G716" s="34" t="e">
        <f t="shared" si="26"/>
        <v>#NAME?</v>
      </c>
      <c r="H716" s="30" t="e">
        <f t="shared" si="27"/>
        <v>#NAME?</v>
      </c>
      <c r="I716" s="85"/>
      <c r="J716" s="86"/>
      <c r="K716" s="31"/>
      <c r="L716" s="63"/>
      <c r="M716" s="33"/>
      <c r="N716" s="33" t="e">
        <f t="shared" si="28"/>
        <v>#NAME?</v>
      </c>
      <c r="O716" s="64" t="e">
        <f t="shared" si="29"/>
        <v>#NAME?</v>
      </c>
      <c r="P716" s="94" t="e">
        <f t="shared" si="30"/>
        <v>#NAME?</v>
      </c>
      <c r="Q716" s="91" t="str">
        <f t="shared" si="31"/>
        <v>-</v>
      </c>
      <c r="R716" s="92" t="str">
        <f t="shared" si="32"/>
        <v>-</v>
      </c>
      <c r="S716" s="93" t="str">
        <f t="shared" si="33"/>
        <v>-</v>
      </c>
      <c r="T716" s="10"/>
      <c r="U716" s="10"/>
      <c r="V716" s="10"/>
      <c r="W716" s="10"/>
      <c r="X716" s="10"/>
      <c r="Y716" s="10"/>
      <c r="Z716" s="10"/>
    </row>
    <row r="717" spans="1:26" ht="12.75" customHeight="1" x14ac:dyDescent="0.2">
      <c r="A717" s="82">
        <f t="shared" si="23"/>
        <v>0</v>
      </c>
      <c r="B717" s="83"/>
      <c r="C717" s="84"/>
      <c r="D717" s="29" t="e">
        <f t="shared" si="24"/>
        <v>#NAME?</v>
      </c>
      <c r="E717" s="62"/>
      <c r="F717" s="30" t="e">
        <f t="shared" si="25"/>
        <v>#NAME?</v>
      </c>
      <c r="G717" s="34" t="e">
        <f t="shared" si="26"/>
        <v>#NAME?</v>
      </c>
      <c r="H717" s="30" t="e">
        <f t="shared" si="27"/>
        <v>#NAME?</v>
      </c>
      <c r="I717" s="85"/>
      <c r="J717" s="86"/>
      <c r="K717" s="31"/>
      <c r="L717" s="63"/>
      <c r="M717" s="33"/>
      <c r="N717" s="33" t="e">
        <f t="shared" si="28"/>
        <v>#NAME?</v>
      </c>
      <c r="O717" s="64" t="e">
        <f t="shared" si="29"/>
        <v>#NAME?</v>
      </c>
      <c r="P717" s="94" t="e">
        <f t="shared" si="30"/>
        <v>#NAME?</v>
      </c>
      <c r="Q717" s="91" t="str">
        <f t="shared" si="31"/>
        <v>-</v>
      </c>
      <c r="R717" s="92" t="str">
        <f t="shared" si="32"/>
        <v>-</v>
      </c>
      <c r="S717" s="93" t="str">
        <f t="shared" si="33"/>
        <v>-</v>
      </c>
      <c r="T717" s="10"/>
      <c r="U717" s="10"/>
      <c r="V717" s="10"/>
      <c r="W717" s="10"/>
      <c r="X717" s="10"/>
      <c r="Y717" s="10"/>
      <c r="Z717" s="10"/>
    </row>
    <row r="718" spans="1:26" ht="12.75" customHeight="1" x14ac:dyDescent="0.2">
      <c r="A718" s="82">
        <f t="shared" si="23"/>
        <v>0</v>
      </c>
      <c r="B718" s="83"/>
      <c r="C718" s="84"/>
      <c r="D718" s="29" t="e">
        <f t="shared" si="24"/>
        <v>#NAME?</v>
      </c>
      <c r="E718" s="62"/>
      <c r="F718" s="30" t="e">
        <f t="shared" si="25"/>
        <v>#NAME?</v>
      </c>
      <c r="G718" s="34" t="e">
        <f t="shared" si="26"/>
        <v>#NAME?</v>
      </c>
      <c r="H718" s="30" t="e">
        <f t="shared" si="27"/>
        <v>#NAME?</v>
      </c>
      <c r="I718" s="85"/>
      <c r="J718" s="86"/>
      <c r="K718" s="31"/>
      <c r="L718" s="63"/>
      <c r="M718" s="33"/>
      <c r="N718" s="33" t="e">
        <f t="shared" si="28"/>
        <v>#NAME?</v>
      </c>
      <c r="O718" s="64" t="e">
        <f t="shared" si="29"/>
        <v>#NAME?</v>
      </c>
      <c r="P718" s="94" t="e">
        <f t="shared" si="30"/>
        <v>#NAME?</v>
      </c>
      <c r="Q718" s="91" t="str">
        <f t="shared" si="31"/>
        <v>-</v>
      </c>
      <c r="R718" s="92" t="str">
        <f t="shared" si="32"/>
        <v>-</v>
      </c>
      <c r="S718" s="93" t="str">
        <f t="shared" si="33"/>
        <v>-</v>
      </c>
      <c r="T718" s="10"/>
      <c r="U718" s="10"/>
      <c r="V718" s="10"/>
      <c r="W718" s="10"/>
      <c r="X718" s="10"/>
      <c r="Y718" s="10"/>
      <c r="Z718" s="10"/>
    </row>
    <row r="719" spans="1:26" ht="12.75" customHeight="1" x14ac:dyDescent="0.2">
      <c r="A719" s="82">
        <f t="shared" si="23"/>
        <v>0</v>
      </c>
      <c r="B719" s="83"/>
      <c r="C719" s="84"/>
      <c r="D719" s="29" t="e">
        <f t="shared" si="24"/>
        <v>#NAME?</v>
      </c>
      <c r="E719" s="62"/>
      <c r="F719" s="30" t="e">
        <f t="shared" si="25"/>
        <v>#NAME?</v>
      </c>
      <c r="G719" s="34" t="e">
        <f t="shared" si="26"/>
        <v>#NAME?</v>
      </c>
      <c r="H719" s="30" t="e">
        <f t="shared" si="27"/>
        <v>#NAME?</v>
      </c>
      <c r="I719" s="85"/>
      <c r="J719" s="86"/>
      <c r="K719" s="31"/>
      <c r="L719" s="63"/>
      <c r="M719" s="33"/>
      <c r="N719" s="33" t="e">
        <f t="shared" si="28"/>
        <v>#NAME?</v>
      </c>
      <c r="O719" s="64" t="e">
        <f t="shared" si="29"/>
        <v>#NAME?</v>
      </c>
      <c r="P719" s="94" t="e">
        <f t="shared" si="30"/>
        <v>#NAME?</v>
      </c>
      <c r="Q719" s="91" t="str">
        <f t="shared" si="31"/>
        <v>-</v>
      </c>
      <c r="R719" s="92" t="str">
        <f t="shared" si="32"/>
        <v>-</v>
      </c>
      <c r="S719" s="93" t="str">
        <f t="shared" si="33"/>
        <v>-</v>
      </c>
      <c r="T719" s="10"/>
      <c r="U719" s="10"/>
      <c r="V719" s="10"/>
      <c r="W719" s="10"/>
      <c r="X719" s="10"/>
      <c r="Y719" s="10"/>
      <c r="Z719" s="10"/>
    </row>
    <row r="720" spans="1:26" ht="12.75" customHeight="1" x14ac:dyDescent="0.2">
      <c r="A720" s="82">
        <f t="shared" si="23"/>
        <v>0</v>
      </c>
      <c r="B720" s="83"/>
      <c r="C720" s="84"/>
      <c r="D720" s="29" t="e">
        <f t="shared" si="24"/>
        <v>#NAME?</v>
      </c>
      <c r="E720" s="62"/>
      <c r="F720" s="30" t="e">
        <f t="shared" si="25"/>
        <v>#NAME?</v>
      </c>
      <c r="G720" s="34" t="e">
        <f t="shared" si="26"/>
        <v>#NAME?</v>
      </c>
      <c r="H720" s="30" t="e">
        <f t="shared" si="27"/>
        <v>#NAME?</v>
      </c>
      <c r="I720" s="85"/>
      <c r="J720" s="86"/>
      <c r="K720" s="31"/>
      <c r="L720" s="63"/>
      <c r="M720" s="33"/>
      <c r="N720" s="33" t="e">
        <f t="shared" si="28"/>
        <v>#NAME?</v>
      </c>
      <c r="O720" s="64" t="e">
        <f t="shared" si="29"/>
        <v>#NAME?</v>
      </c>
      <c r="P720" s="94" t="e">
        <f t="shared" si="30"/>
        <v>#NAME?</v>
      </c>
      <c r="Q720" s="91" t="str">
        <f t="shared" si="31"/>
        <v>-</v>
      </c>
      <c r="R720" s="92" t="str">
        <f t="shared" si="32"/>
        <v>-</v>
      </c>
      <c r="S720" s="93" t="str">
        <f t="shared" si="33"/>
        <v>-</v>
      </c>
      <c r="T720" s="10"/>
      <c r="U720" s="10"/>
      <c r="V720" s="10"/>
      <c r="W720" s="10"/>
      <c r="X720" s="10"/>
      <c r="Y720" s="10"/>
      <c r="Z720" s="10"/>
    </row>
    <row r="721" spans="1:26" ht="12.75" customHeight="1" x14ac:dyDescent="0.2">
      <c r="A721" s="82">
        <f t="shared" si="23"/>
        <v>0</v>
      </c>
      <c r="B721" s="83"/>
      <c r="C721" s="84"/>
      <c r="D721" s="29" t="e">
        <f t="shared" si="24"/>
        <v>#NAME?</v>
      </c>
      <c r="E721" s="62"/>
      <c r="F721" s="30" t="e">
        <f t="shared" si="25"/>
        <v>#NAME?</v>
      </c>
      <c r="G721" s="34" t="e">
        <f t="shared" si="26"/>
        <v>#NAME?</v>
      </c>
      <c r="H721" s="30" t="e">
        <f t="shared" si="27"/>
        <v>#NAME?</v>
      </c>
      <c r="I721" s="85"/>
      <c r="J721" s="86"/>
      <c r="K721" s="31"/>
      <c r="L721" s="63"/>
      <c r="M721" s="33"/>
      <c r="N721" s="33" t="e">
        <f t="shared" si="28"/>
        <v>#NAME?</v>
      </c>
      <c r="O721" s="64" t="e">
        <f t="shared" si="29"/>
        <v>#NAME?</v>
      </c>
      <c r="P721" s="94" t="e">
        <f t="shared" si="30"/>
        <v>#NAME?</v>
      </c>
      <c r="Q721" s="91" t="str">
        <f t="shared" si="31"/>
        <v>-</v>
      </c>
      <c r="R721" s="92" t="str">
        <f t="shared" si="32"/>
        <v>-</v>
      </c>
      <c r="S721" s="93" t="str">
        <f t="shared" si="33"/>
        <v>-</v>
      </c>
      <c r="T721" s="10"/>
      <c r="U721" s="10"/>
      <c r="V721" s="10"/>
      <c r="W721" s="10"/>
      <c r="X721" s="10"/>
      <c r="Y721" s="10"/>
      <c r="Z721" s="10"/>
    </row>
    <row r="722" spans="1:26" ht="12.75" customHeight="1" x14ac:dyDescent="0.2">
      <c r="A722" s="82">
        <f t="shared" si="23"/>
        <v>0</v>
      </c>
      <c r="B722" s="83"/>
      <c r="C722" s="84"/>
      <c r="D722" s="29" t="e">
        <f t="shared" si="24"/>
        <v>#NAME?</v>
      </c>
      <c r="E722" s="62"/>
      <c r="F722" s="30" t="e">
        <f t="shared" si="25"/>
        <v>#NAME?</v>
      </c>
      <c r="G722" s="34" t="e">
        <f t="shared" si="26"/>
        <v>#NAME?</v>
      </c>
      <c r="H722" s="30" t="e">
        <f t="shared" si="27"/>
        <v>#NAME?</v>
      </c>
      <c r="I722" s="85"/>
      <c r="J722" s="86"/>
      <c r="K722" s="31"/>
      <c r="L722" s="63"/>
      <c r="M722" s="33"/>
      <c r="N722" s="33" t="e">
        <f t="shared" si="28"/>
        <v>#NAME?</v>
      </c>
      <c r="O722" s="64" t="e">
        <f t="shared" si="29"/>
        <v>#NAME?</v>
      </c>
      <c r="P722" s="94" t="e">
        <f t="shared" si="30"/>
        <v>#NAME?</v>
      </c>
      <c r="Q722" s="91" t="str">
        <f t="shared" si="31"/>
        <v>-</v>
      </c>
      <c r="R722" s="92" t="str">
        <f t="shared" si="32"/>
        <v>-</v>
      </c>
      <c r="S722" s="93" t="str">
        <f t="shared" si="33"/>
        <v>-</v>
      </c>
      <c r="T722" s="10"/>
      <c r="U722" s="10"/>
      <c r="V722" s="10"/>
      <c r="W722" s="10"/>
      <c r="X722" s="10"/>
      <c r="Y722" s="10"/>
      <c r="Z722" s="10"/>
    </row>
    <row r="723" spans="1:26" ht="12.75" customHeight="1" x14ac:dyDescent="0.2">
      <c r="A723" s="82">
        <f t="shared" si="23"/>
        <v>0</v>
      </c>
      <c r="B723" s="83"/>
      <c r="C723" s="84"/>
      <c r="D723" s="29" t="e">
        <f t="shared" si="24"/>
        <v>#NAME?</v>
      </c>
      <c r="E723" s="62"/>
      <c r="F723" s="30" t="e">
        <f t="shared" si="25"/>
        <v>#NAME?</v>
      </c>
      <c r="G723" s="34" t="e">
        <f t="shared" si="26"/>
        <v>#NAME?</v>
      </c>
      <c r="H723" s="30" t="e">
        <f t="shared" si="27"/>
        <v>#NAME?</v>
      </c>
      <c r="I723" s="85"/>
      <c r="J723" s="86"/>
      <c r="K723" s="31"/>
      <c r="L723" s="63"/>
      <c r="M723" s="33"/>
      <c r="N723" s="33" t="e">
        <f t="shared" si="28"/>
        <v>#NAME?</v>
      </c>
      <c r="O723" s="64" t="e">
        <f t="shared" si="29"/>
        <v>#NAME?</v>
      </c>
      <c r="P723" s="94" t="e">
        <f t="shared" si="30"/>
        <v>#NAME?</v>
      </c>
      <c r="Q723" s="91" t="str">
        <f t="shared" si="31"/>
        <v>-</v>
      </c>
      <c r="R723" s="92" t="str">
        <f t="shared" si="32"/>
        <v>-</v>
      </c>
      <c r="S723" s="93" t="str">
        <f t="shared" si="33"/>
        <v>-</v>
      </c>
      <c r="T723" s="10"/>
      <c r="U723" s="10"/>
      <c r="V723" s="10"/>
      <c r="W723" s="10"/>
      <c r="X723" s="10"/>
      <c r="Y723" s="10"/>
      <c r="Z723" s="10"/>
    </row>
    <row r="724" spans="1:26" ht="12.75" customHeight="1" x14ac:dyDescent="0.2">
      <c r="A724" s="82">
        <f t="shared" si="23"/>
        <v>0</v>
      </c>
      <c r="B724" s="83"/>
      <c r="C724" s="84"/>
      <c r="D724" s="29" t="e">
        <f t="shared" si="24"/>
        <v>#NAME?</v>
      </c>
      <c r="E724" s="62"/>
      <c r="F724" s="30" t="e">
        <f t="shared" si="25"/>
        <v>#NAME?</v>
      </c>
      <c r="G724" s="34" t="e">
        <f t="shared" si="26"/>
        <v>#NAME?</v>
      </c>
      <c r="H724" s="30" t="e">
        <f t="shared" si="27"/>
        <v>#NAME?</v>
      </c>
      <c r="I724" s="85"/>
      <c r="J724" s="86"/>
      <c r="K724" s="31"/>
      <c r="L724" s="63"/>
      <c r="M724" s="33"/>
      <c r="N724" s="33" t="e">
        <f t="shared" si="28"/>
        <v>#NAME?</v>
      </c>
      <c r="O724" s="64" t="e">
        <f t="shared" si="29"/>
        <v>#NAME?</v>
      </c>
      <c r="P724" s="94" t="e">
        <f t="shared" si="30"/>
        <v>#NAME?</v>
      </c>
      <c r="Q724" s="91" t="str">
        <f t="shared" si="31"/>
        <v>-</v>
      </c>
      <c r="R724" s="92" t="str">
        <f t="shared" si="32"/>
        <v>-</v>
      </c>
      <c r="S724" s="93" t="str">
        <f t="shared" si="33"/>
        <v>-</v>
      </c>
      <c r="T724" s="10"/>
      <c r="U724" s="10"/>
      <c r="V724" s="10"/>
      <c r="W724" s="10"/>
      <c r="X724" s="10"/>
      <c r="Y724" s="10"/>
      <c r="Z724" s="10"/>
    </row>
    <row r="725" spans="1:26" ht="12.75" customHeight="1" x14ac:dyDescent="0.2">
      <c r="A725" s="82">
        <f t="shared" si="23"/>
        <v>0</v>
      </c>
      <c r="B725" s="83"/>
      <c r="C725" s="84"/>
      <c r="D725" s="29" t="e">
        <f t="shared" si="24"/>
        <v>#NAME?</v>
      </c>
      <c r="E725" s="62"/>
      <c r="F725" s="30" t="e">
        <f t="shared" si="25"/>
        <v>#NAME?</v>
      </c>
      <c r="G725" s="34" t="e">
        <f t="shared" si="26"/>
        <v>#NAME?</v>
      </c>
      <c r="H725" s="30" t="e">
        <f t="shared" si="27"/>
        <v>#NAME?</v>
      </c>
      <c r="I725" s="85"/>
      <c r="J725" s="86"/>
      <c r="K725" s="31"/>
      <c r="L725" s="63"/>
      <c r="M725" s="33"/>
      <c r="N725" s="33" t="e">
        <f t="shared" si="28"/>
        <v>#NAME?</v>
      </c>
      <c r="O725" s="64" t="e">
        <f t="shared" si="29"/>
        <v>#NAME?</v>
      </c>
      <c r="P725" s="94" t="e">
        <f t="shared" si="30"/>
        <v>#NAME?</v>
      </c>
      <c r="Q725" s="91" t="str">
        <f t="shared" si="31"/>
        <v>-</v>
      </c>
      <c r="R725" s="92" t="str">
        <f t="shared" si="32"/>
        <v>-</v>
      </c>
      <c r="S725" s="93" t="str">
        <f t="shared" si="33"/>
        <v>-</v>
      </c>
      <c r="T725" s="10"/>
      <c r="U725" s="10"/>
      <c r="V725" s="10"/>
      <c r="W725" s="10"/>
      <c r="X725" s="10"/>
      <c r="Y725" s="10"/>
      <c r="Z725" s="10"/>
    </row>
    <row r="726" spans="1:26" ht="12.75" customHeight="1" x14ac:dyDescent="0.2">
      <c r="A726" s="82">
        <f t="shared" si="23"/>
        <v>0</v>
      </c>
      <c r="B726" s="83"/>
      <c r="C726" s="84"/>
      <c r="D726" s="29" t="e">
        <f t="shared" si="24"/>
        <v>#NAME?</v>
      </c>
      <c r="E726" s="62"/>
      <c r="F726" s="30" t="e">
        <f t="shared" si="25"/>
        <v>#NAME?</v>
      </c>
      <c r="G726" s="34" t="e">
        <f t="shared" si="26"/>
        <v>#NAME?</v>
      </c>
      <c r="H726" s="30" t="e">
        <f t="shared" si="27"/>
        <v>#NAME?</v>
      </c>
      <c r="I726" s="85"/>
      <c r="J726" s="86"/>
      <c r="K726" s="31"/>
      <c r="L726" s="63"/>
      <c r="M726" s="33"/>
      <c r="N726" s="33" t="e">
        <f t="shared" si="28"/>
        <v>#NAME?</v>
      </c>
      <c r="O726" s="64" t="e">
        <f t="shared" si="29"/>
        <v>#NAME?</v>
      </c>
      <c r="P726" s="94" t="e">
        <f t="shared" si="30"/>
        <v>#NAME?</v>
      </c>
      <c r="Q726" s="91" t="str">
        <f t="shared" si="31"/>
        <v>-</v>
      </c>
      <c r="R726" s="92" t="str">
        <f t="shared" si="32"/>
        <v>-</v>
      </c>
      <c r="S726" s="93" t="str">
        <f t="shared" si="33"/>
        <v>-</v>
      </c>
      <c r="T726" s="10"/>
      <c r="U726" s="10"/>
      <c r="V726" s="10"/>
      <c r="W726" s="10"/>
      <c r="X726" s="10"/>
      <c r="Y726" s="10"/>
      <c r="Z726" s="10"/>
    </row>
    <row r="727" spans="1:26" ht="12.75" customHeight="1" x14ac:dyDescent="0.2">
      <c r="A727" s="82">
        <f t="shared" si="23"/>
        <v>0</v>
      </c>
      <c r="B727" s="83"/>
      <c r="C727" s="84"/>
      <c r="D727" s="29" t="e">
        <f t="shared" si="24"/>
        <v>#NAME?</v>
      </c>
      <c r="E727" s="62"/>
      <c r="F727" s="30" t="e">
        <f t="shared" si="25"/>
        <v>#NAME?</v>
      </c>
      <c r="G727" s="34" t="e">
        <f t="shared" si="26"/>
        <v>#NAME?</v>
      </c>
      <c r="H727" s="30" t="e">
        <f t="shared" si="27"/>
        <v>#NAME?</v>
      </c>
      <c r="I727" s="85"/>
      <c r="J727" s="86"/>
      <c r="K727" s="31"/>
      <c r="L727" s="63"/>
      <c r="M727" s="33"/>
      <c r="N727" s="33" t="e">
        <f t="shared" si="28"/>
        <v>#NAME?</v>
      </c>
      <c r="O727" s="64" t="e">
        <f t="shared" si="29"/>
        <v>#NAME?</v>
      </c>
      <c r="P727" s="94" t="e">
        <f t="shared" si="30"/>
        <v>#NAME?</v>
      </c>
      <c r="Q727" s="91" t="str">
        <f t="shared" si="31"/>
        <v>-</v>
      </c>
      <c r="R727" s="92" t="str">
        <f t="shared" si="32"/>
        <v>-</v>
      </c>
      <c r="S727" s="93" t="str">
        <f t="shared" si="33"/>
        <v>-</v>
      </c>
      <c r="T727" s="10"/>
      <c r="U727" s="10"/>
      <c r="V727" s="10"/>
      <c r="W727" s="10"/>
      <c r="X727" s="10"/>
      <c r="Y727" s="10"/>
      <c r="Z727" s="10"/>
    </row>
    <row r="728" spans="1:26" ht="12.75" customHeight="1" x14ac:dyDescent="0.2">
      <c r="A728" s="82">
        <f t="shared" si="23"/>
        <v>0</v>
      </c>
      <c r="B728" s="83"/>
      <c r="C728" s="84"/>
      <c r="D728" s="29" t="e">
        <f t="shared" si="24"/>
        <v>#NAME?</v>
      </c>
      <c r="E728" s="62"/>
      <c r="F728" s="30" t="e">
        <f t="shared" si="25"/>
        <v>#NAME?</v>
      </c>
      <c r="G728" s="34" t="e">
        <f t="shared" si="26"/>
        <v>#NAME?</v>
      </c>
      <c r="H728" s="30" t="e">
        <f t="shared" si="27"/>
        <v>#NAME?</v>
      </c>
      <c r="I728" s="85"/>
      <c r="J728" s="86"/>
      <c r="K728" s="31"/>
      <c r="L728" s="63"/>
      <c r="M728" s="33"/>
      <c r="N728" s="33" t="e">
        <f t="shared" si="28"/>
        <v>#NAME?</v>
      </c>
      <c r="O728" s="64" t="e">
        <f t="shared" si="29"/>
        <v>#NAME?</v>
      </c>
      <c r="P728" s="94" t="e">
        <f t="shared" si="30"/>
        <v>#NAME?</v>
      </c>
      <c r="Q728" s="91" t="str">
        <f t="shared" si="31"/>
        <v>-</v>
      </c>
      <c r="R728" s="92" t="str">
        <f t="shared" si="32"/>
        <v>-</v>
      </c>
      <c r="S728" s="93" t="str">
        <f t="shared" si="33"/>
        <v>-</v>
      </c>
      <c r="T728" s="10"/>
      <c r="U728" s="10"/>
      <c r="V728" s="10"/>
      <c r="W728" s="10"/>
      <c r="X728" s="10"/>
      <c r="Y728" s="10"/>
      <c r="Z728" s="10"/>
    </row>
    <row r="729" spans="1:26" ht="12.75" customHeight="1" x14ac:dyDescent="0.2">
      <c r="A729" s="82">
        <f t="shared" si="23"/>
        <v>0</v>
      </c>
      <c r="B729" s="83"/>
      <c r="C729" s="84"/>
      <c r="D729" s="29" t="e">
        <f t="shared" si="24"/>
        <v>#NAME?</v>
      </c>
      <c r="E729" s="62"/>
      <c r="F729" s="30" t="e">
        <f t="shared" si="25"/>
        <v>#NAME?</v>
      </c>
      <c r="G729" s="34" t="e">
        <f t="shared" si="26"/>
        <v>#NAME?</v>
      </c>
      <c r="H729" s="30" t="e">
        <f t="shared" si="27"/>
        <v>#NAME?</v>
      </c>
      <c r="I729" s="85"/>
      <c r="J729" s="86"/>
      <c r="K729" s="31"/>
      <c r="L729" s="63"/>
      <c r="M729" s="33"/>
      <c r="N729" s="33" t="e">
        <f t="shared" si="28"/>
        <v>#NAME?</v>
      </c>
      <c r="O729" s="64" t="e">
        <f t="shared" si="29"/>
        <v>#NAME?</v>
      </c>
      <c r="P729" s="94" t="e">
        <f t="shared" si="30"/>
        <v>#NAME?</v>
      </c>
      <c r="Q729" s="91" t="str">
        <f t="shared" si="31"/>
        <v>-</v>
      </c>
      <c r="R729" s="92" t="str">
        <f t="shared" si="32"/>
        <v>-</v>
      </c>
      <c r="S729" s="93" t="str">
        <f t="shared" si="33"/>
        <v>-</v>
      </c>
      <c r="T729" s="10"/>
      <c r="U729" s="10"/>
      <c r="V729" s="10"/>
      <c r="W729" s="10"/>
      <c r="X729" s="10"/>
      <c r="Y729" s="10"/>
      <c r="Z729" s="10"/>
    </row>
    <row r="730" spans="1:26" ht="12.75" customHeight="1" x14ac:dyDescent="0.2">
      <c r="A730" s="82">
        <f t="shared" si="23"/>
        <v>0</v>
      </c>
      <c r="B730" s="83"/>
      <c r="C730" s="84"/>
      <c r="D730" s="29" t="e">
        <f t="shared" si="24"/>
        <v>#NAME?</v>
      </c>
      <c r="E730" s="62"/>
      <c r="F730" s="30" t="e">
        <f t="shared" si="25"/>
        <v>#NAME?</v>
      </c>
      <c r="G730" s="34" t="e">
        <f t="shared" si="26"/>
        <v>#NAME?</v>
      </c>
      <c r="H730" s="30" t="e">
        <f t="shared" si="27"/>
        <v>#NAME?</v>
      </c>
      <c r="I730" s="85"/>
      <c r="J730" s="86"/>
      <c r="K730" s="31"/>
      <c r="L730" s="63"/>
      <c r="M730" s="33"/>
      <c r="N730" s="33" t="e">
        <f t="shared" si="28"/>
        <v>#NAME?</v>
      </c>
      <c r="O730" s="64" t="e">
        <f t="shared" si="29"/>
        <v>#NAME?</v>
      </c>
      <c r="P730" s="94" t="e">
        <f t="shared" si="30"/>
        <v>#NAME?</v>
      </c>
      <c r="Q730" s="91" t="str">
        <f t="shared" si="31"/>
        <v>-</v>
      </c>
      <c r="R730" s="92" t="str">
        <f t="shared" si="32"/>
        <v>-</v>
      </c>
      <c r="S730" s="93" t="str">
        <f t="shared" si="33"/>
        <v>-</v>
      </c>
      <c r="T730" s="10"/>
      <c r="U730" s="10"/>
      <c r="V730" s="10"/>
      <c r="W730" s="10"/>
      <c r="X730" s="10"/>
      <c r="Y730" s="10"/>
      <c r="Z730" s="10"/>
    </row>
    <row r="731" spans="1:26" ht="12.75" customHeight="1" x14ac:dyDescent="0.2">
      <c r="A731" s="82">
        <f t="shared" si="23"/>
        <v>0</v>
      </c>
      <c r="B731" s="83"/>
      <c r="C731" s="84"/>
      <c r="D731" s="29" t="e">
        <f t="shared" si="24"/>
        <v>#NAME?</v>
      </c>
      <c r="E731" s="62"/>
      <c r="F731" s="30" t="e">
        <f t="shared" si="25"/>
        <v>#NAME?</v>
      </c>
      <c r="G731" s="34" t="e">
        <f t="shared" si="26"/>
        <v>#NAME?</v>
      </c>
      <c r="H731" s="30" t="e">
        <f t="shared" si="27"/>
        <v>#NAME?</v>
      </c>
      <c r="I731" s="85"/>
      <c r="J731" s="86"/>
      <c r="K731" s="31"/>
      <c r="L731" s="63"/>
      <c r="M731" s="33"/>
      <c r="N731" s="33" t="e">
        <f t="shared" si="28"/>
        <v>#NAME?</v>
      </c>
      <c r="O731" s="64" t="e">
        <f t="shared" si="29"/>
        <v>#NAME?</v>
      </c>
      <c r="P731" s="94" t="e">
        <f t="shared" si="30"/>
        <v>#NAME?</v>
      </c>
      <c r="Q731" s="91" t="str">
        <f t="shared" si="31"/>
        <v>-</v>
      </c>
      <c r="R731" s="92" t="str">
        <f t="shared" si="32"/>
        <v>-</v>
      </c>
      <c r="S731" s="93" t="str">
        <f t="shared" si="33"/>
        <v>-</v>
      </c>
      <c r="T731" s="10"/>
      <c r="U731" s="10"/>
      <c r="V731" s="10"/>
      <c r="W731" s="10"/>
      <c r="X731" s="10"/>
      <c r="Y731" s="10"/>
      <c r="Z731" s="10"/>
    </row>
    <row r="732" spans="1:26" ht="12.75" customHeight="1" x14ac:dyDescent="0.2">
      <c r="A732" s="82">
        <f t="shared" si="23"/>
        <v>0</v>
      </c>
      <c r="B732" s="83"/>
      <c r="C732" s="84"/>
      <c r="D732" s="29" t="e">
        <f t="shared" si="24"/>
        <v>#NAME?</v>
      </c>
      <c r="E732" s="62"/>
      <c r="F732" s="30" t="e">
        <f t="shared" si="25"/>
        <v>#NAME?</v>
      </c>
      <c r="G732" s="34" t="e">
        <f t="shared" si="26"/>
        <v>#NAME?</v>
      </c>
      <c r="H732" s="30" t="e">
        <f t="shared" si="27"/>
        <v>#NAME?</v>
      </c>
      <c r="I732" s="85"/>
      <c r="J732" s="86"/>
      <c r="K732" s="31"/>
      <c r="L732" s="63"/>
      <c r="M732" s="33"/>
      <c r="N732" s="33" t="e">
        <f t="shared" si="28"/>
        <v>#NAME?</v>
      </c>
      <c r="O732" s="64" t="e">
        <f t="shared" si="29"/>
        <v>#NAME?</v>
      </c>
      <c r="P732" s="94" t="e">
        <f t="shared" si="30"/>
        <v>#NAME?</v>
      </c>
      <c r="Q732" s="91" t="str">
        <f t="shared" si="31"/>
        <v>-</v>
      </c>
      <c r="R732" s="92" t="str">
        <f t="shared" si="32"/>
        <v>-</v>
      </c>
      <c r="S732" s="93" t="str">
        <f t="shared" si="33"/>
        <v>-</v>
      </c>
      <c r="T732" s="10"/>
      <c r="U732" s="10"/>
      <c r="V732" s="10"/>
      <c r="W732" s="10"/>
      <c r="X732" s="10"/>
      <c r="Y732" s="10"/>
      <c r="Z732" s="10"/>
    </row>
    <row r="733" spans="1:26" ht="12.75" customHeight="1" x14ac:dyDescent="0.2">
      <c r="A733" s="82">
        <f t="shared" si="23"/>
        <v>0</v>
      </c>
      <c r="B733" s="83"/>
      <c r="C733" s="84"/>
      <c r="D733" s="29" t="e">
        <f t="shared" si="24"/>
        <v>#NAME?</v>
      </c>
      <c r="E733" s="62"/>
      <c r="F733" s="30" t="e">
        <f t="shared" si="25"/>
        <v>#NAME?</v>
      </c>
      <c r="G733" s="34" t="e">
        <f t="shared" si="26"/>
        <v>#NAME?</v>
      </c>
      <c r="H733" s="30" t="e">
        <f t="shared" si="27"/>
        <v>#NAME?</v>
      </c>
      <c r="I733" s="85"/>
      <c r="J733" s="86"/>
      <c r="K733" s="31"/>
      <c r="L733" s="63"/>
      <c r="M733" s="33"/>
      <c r="N733" s="33" t="e">
        <f t="shared" si="28"/>
        <v>#NAME?</v>
      </c>
      <c r="O733" s="64" t="e">
        <f t="shared" si="29"/>
        <v>#NAME?</v>
      </c>
      <c r="P733" s="94" t="e">
        <f t="shared" si="30"/>
        <v>#NAME?</v>
      </c>
      <c r="Q733" s="91" t="str">
        <f t="shared" si="31"/>
        <v>-</v>
      </c>
      <c r="R733" s="92" t="str">
        <f t="shared" si="32"/>
        <v>-</v>
      </c>
      <c r="S733" s="93" t="str">
        <f t="shared" si="33"/>
        <v>-</v>
      </c>
      <c r="T733" s="10"/>
      <c r="U733" s="10"/>
      <c r="V733" s="10"/>
      <c r="W733" s="10"/>
      <c r="X733" s="10"/>
      <c r="Y733" s="10"/>
      <c r="Z733" s="10"/>
    </row>
    <row r="734" spans="1:26" ht="12.75" customHeight="1" x14ac:dyDescent="0.2">
      <c r="A734" s="82">
        <f t="shared" si="23"/>
        <v>0</v>
      </c>
      <c r="B734" s="83"/>
      <c r="C734" s="84"/>
      <c r="D734" s="29" t="e">
        <f t="shared" si="24"/>
        <v>#NAME?</v>
      </c>
      <c r="E734" s="62"/>
      <c r="F734" s="30" t="e">
        <f t="shared" si="25"/>
        <v>#NAME?</v>
      </c>
      <c r="G734" s="34" t="e">
        <f t="shared" si="26"/>
        <v>#NAME?</v>
      </c>
      <c r="H734" s="30" t="e">
        <f t="shared" si="27"/>
        <v>#NAME?</v>
      </c>
      <c r="I734" s="85"/>
      <c r="J734" s="86"/>
      <c r="K734" s="31"/>
      <c r="L734" s="63"/>
      <c r="M734" s="33"/>
      <c r="N734" s="33" t="e">
        <f t="shared" si="28"/>
        <v>#NAME?</v>
      </c>
      <c r="O734" s="64" t="e">
        <f t="shared" si="29"/>
        <v>#NAME?</v>
      </c>
      <c r="P734" s="94" t="e">
        <f t="shared" si="30"/>
        <v>#NAME?</v>
      </c>
      <c r="Q734" s="91" t="str">
        <f t="shared" si="31"/>
        <v>-</v>
      </c>
      <c r="R734" s="92" t="str">
        <f t="shared" si="32"/>
        <v>-</v>
      </c>
      <c r="S734" s="93" t="str">
        <f t="shared" si="33"/>
        <v>-</v>
      </c>
      <c r="T734" s="10"/>
      <c r="U734" s="10"/>
      <c r="V734" s="10"/>
      <c r="W734" s="10"/>
      <c r="X734" s="10"/>
      <c r="Y734" s="10"/>
      <c r="Z734" s="10"/>
    </row>
    <row r="735" spans="1:26" ht="12.75" customHeight="1" x14ac:dyDescent="0.2">
      <c r="A735" s="82">
        <f t="shared" si="23"/>
        <v>0</v>
      </c>
      <c r="B735" s="83"/>
      <c r="C735" s="84"/>
      <c r="D735" s="29" t="e">
        <f t="shared" si="24"/>
        <v>#NAME?</v>
      </c>
      <c r="E735" s="62"/>
      <c r="F735" s="30" t="e">
        <f t="shared" si="25"/>
        <v>#NAME?</v>
      </c>
      <c r="G735" s="34" t="e">
        <f t="shared" si="26"/>
        <v>#NAME?</v>
      </c>
      <c r="H735" s="30" t="e">
        <f t="shared" si="27"/>
        <v>#NAME?</v>
      </c>
      <c r="I735" s="85"/>
      <c r="J735" s="86"/>
      <c r="K735" s="31"/>
      <c r="L735" s="63"/>
      <c r="M735" s="33"/>
      <c r="N735" s="33" t="e">
        <f t="shared" si="28"/>
        <v>#NAME?</v>
      </c>
      <c r="O735" s="64" t="e">
        <f t="shared" si="29"/>
        <v>#NAME?</v>
      </c>
      <c r="P735" s="94" t="e">
        <f t="shared" si="30"/>
        <v>#NAME?</v>
      </c>
      <c r="Q735" s="91" t="str">
        <f t="shared" si="31"/>
        <v>-</v>
      </c>
      <c r="R735" s="92" t="str">
        <f t="shared" si="32"/>
        <v>-</v>
      </c>
      <c r="S735" s="93" t="str">
        <f t="shared" si="33"/>
        <v>-</v>
      </c>
      <c r="T735" s="10"/>
      <c r="U735" s="10"/>
      <c r="V735" s="10"/>
      <c r="W735" s="10"/>
      <c r="X735" s="10"/>
      <c r="Y735" s="10"/>
      <c r="Z735" s="10"/>
    </row>
    <row r="736" spans="1:26" ht="12.75" customHeight="1" x14ac:dyDescent="0.2">
      <c r="A736" s="82">
        <f t="shared" si="23"/>
        <v>0</v>
      </c>
      <c r="B736" s="83"/>
      <c r="C736" s="84"/>
      <c r="D736" s="29" t="e">
        <f t="shared" si="24"/>
        <v>#NAME?</v>
      </c>
      <c r="E736" s="62"/>
      <c r="F736" s="30" t="e">
        <f t="shared" si="25"/>
        <v>#NAME?</v>
      </c>
      <c r="G736" s="34" t="e">
        <f t="shared" si="26"/>
        <v>#NAME?</v>
      </c>
      <c r="H736" s="30" t="e">
        <f t="shared" si="27"/>
        <v>#NAME?</v>
      </c>
      <c r="I736" s="85"/>
      <c r="J736" s="86"/>
      <c r="K736" s="31"/>
      <c r="L736" s="63"/>
      <c r="M736" s="33"/>
      <c r="N736" s="33" t="e">
        <f t="shared" si="28"/>
        <v>#NAME?</v>
      </c>
      <c r="O736" s="64" t="e">
        <f t="shared" si="29"/>
        <v>#NAME?</v>
      </c>
      <c r="P736" s="94" t="e">
        <f t="shared" si="30"/>
        <v>#NAME?</v>
      </c>
      <c r="Q736" s="91" t="str">
        <f t="shared" si="31"/>
        <v>-</v>
      </c>
      <c r="R736" s="92" t="str">
        <f t="shared" si="32"/>
        <v>-</v>
      </c>
      <c r="S736" s="93" t="str">
        <f t="shared" si="33"/>
        <v>-</v>
      </c>
      <c r="T736" s="10"/>
      <c r="U736" s="10"/>
      <c r="V736" s="10"/>
      <c r="W736" s="10"/>
      <c r="X736" s="10"/>
      <c r="Y736" s="10"/>
      <c r="Z736" s="10"/>
    </row>
    <row r="737" spans="1:26" ht="12.75" customHeight="1" x14ac:dyDescent="0.2">
      <c r="A737" s="82">
        <f t="shared" si="23"/>
        <v>0</v>
      </c>
      <c r="B737" s="83"/>
      <c r="C737" s="84"/>
      <c r="D737" s="29" t="e">
        <f t="shared" si="24"/>
        <v>#NAME?</v>
      </c>
      <c r="E737" s="62"/>
      <c r="F737" s="30" t="e">
        <f t="shared" si="25"/>
        <v>#NAME?</v>
      </c>
      <c r="G737" s="34" t="e">
        <f t="shared" si="26"/>
        <v>#NAME?</v>
      </c>
      <c r="H737" s="30" t="e">
        <f t="shared" si="27"/>
        <v>#NAME?</v>
      </c>
      <c r="I737" s="85"/>
      <c r="J737" s="86"/>
      <c r="K737" s="31"/>
      <c r="L737" s="63"/>
      <c r="M737" s="33"/>
      <c r="N737" s="33" t="e">
        <f t="shared" si="28"/>
        <v>#NAME?</v>
      </c>
      <c r="O737" s="64" t="e">
        <f t="shared" si="29"/>
        <v>#NAME?</v>
      </c>
      <c r="P737" s="94" t="e">
        <f t="shared" si="30"/>
        <v>#NAME?</v>
      </c>
      <c r="Q737" s="91" t="str">
        <f t="shared" si="31"/>
        <v>-</v>
      </c>
      <c r="R737" s="92" t="str">
        <f t="shared" si="32"/>
        <v>-</v>
      </c>
      <c r="S737" s="93" t="str">
        <f t="shared" si="33"/>
        <v>-</v>
      </c>
      <c r="T737" s="10"/>
      <c r="U737" s="10"/>
      <c r="V737" s="10"/>
      <c r="W737" s="10"/>
      <c r="X737" s="10"/>
      <c r="Y737" s="10"/>
      <c r="Z737" s="10"/>
    </row>
    <row r="738" spans="1:26" ht="12.75" customHeight="1" x14ac:dyDescent="0.2">
      <c r="A738" s="82">
        <f t="shared" si="23"/>
        <v>0</v>
      </c>
      <c r="B738" s="83"/>
      <c r="C738" s="84"/>
      <c r="D738" s="29" t="e">
        <f t="shared" si="24"/>
        <v>#NAME?</v>
      </c>
      <c r="E738" s="62"/>
      <c r="F738" s="30" t="e">
        <f t="shared" si="25"/>
        <v>#NAME?</v>
      </c>
      <c r="G738" s="34" t="e">
        <f t="shared" si="26"/>
        <v>#NAME?</v>
      </c>
      <c r="H738" s="30" t="e">
        <f t="shared" si="27"/>
        <v>#NAME?</v>
      </c>
      <c r="I738" s="85"/>
      <c r="J738" s="86"/>
      <c r="K738" s="31"/>
      <c r="L738" s="63"/>
      <c r="M738" s="33"/>
      <c r="N738" s="33" t="e">
        <f t="shared" si="28"/>
        <v>#NAME?</v>
      </c>
      <c r="O738" s="64" t="e">
        <f t="shared" si="29"/>
        <v>#NAME?</v>
      </c>
      <c r="P738" s="94" t="e">
        <f t="shared" si="30"/>
        <v>#NAME?</v>
      </c>
      <c r="Q738" s="91" t="str">
        <f t="shared" si="31"/>
        <v>-</v>
      </c>
      <c r="R738" s="92" t="str">
        <f t="shared" si="32"/>
        <v>-</v>
      </c>
      <c r="S738" s="93" t="str">
        <f t="shared" si="33"/>
        <v>-</v>
      </c>
      <c r="T738" s="10"/>
      <c r="U738" s="10"/>
      <c r="V738" s="10"/>
      <c r="W738" s="10"/>
      <c r="X738" s="10"/>
      <c r="Y738" s="10"/>
      <c r="Z738" s="10"/>
    </row>
    <row r="739" spans="1:26" ht="12.75" customHeight="1" x14ac:dyDescent="0.2">
      <c r="A739" s="82">
        <f t="shared" si="23"/>
        <v>0</v>
      </c>
      <c r="B739" s="83"/>
      <c r="C739" s="84"/>
      <c r="D739" s="29" t="e">
        <f t="shared" si="24"/>
        <v>#NAME?</v>
      </c>
      <c r="E739" s="62"/>
      <c r="F739" s="30" t="e">
        <f t="shared" si="25"/>
        <v>#NAME?</v>
      </c>
      <c r="G739" s="34" t="e">
        <f t="shared" si="26"/>
        <v>#NAME?</v>
      </c>
      <c r="H739" s="30" t="e">
        <f t="shared" si="27"/>
        <v>#NAME?</v>
      </c>
      <c r="I739" s="85"/>
      <c r="J739" s="86"/>
      <c r="K739" s="31"/>
      <c r="L739" s="63"/>
      <c r="M739" s="33"/>
      <c r="N739" s="33" t="e">
        <f t="shared" si="28"/>
        <v>#NAME?</v>
      </c>
      <c r="O739" s="64" t="e">
        <f t="shared" si="29"/>
        <v>#NAME?</v>
      </c>
      <c r="P739" s="94" t="e">
        <f t="shared" si="30"/>
        <v>#NAME?</v>
      </c>
      <c r="Q739" s="91" t="str">
        <f t="shared" si="31"/>
        <v>-</v>
      </c>
      <c r="R739" s="92" t="str">
        <f t="shared" si="32"/>
        <v>-</v>
      </c>
      <c r="S739" s="93" t="str">
        <f t="shared" si="33"/>
        <v>-</v>
      </c>
      <c r="T739" s="10"/>
      <c r="U739" s="10"/>
      <c r="V739" s="10"/>
      <c r="W739" s="10"/>
      <c r="X739" s="10"/>
      <c r="Y739" s="10"/>
      <c r="Z739" s="10"/>
    </row>
    <row r="740" spans="1:26" ht="12.75" customHeight="1" x14ac:dyDescent="0.2">
      <c r="A740" s="82">
        <f t="shared" si="23"/>
        <v>0</v>
      </c>
      <c r="B740" s="83"/>
      <c r="C740" s="84"/>
      <c r="D740" s="29" t="e">
        <f t="shared" si="24"/>
        <v>#NAME?</v>
      </c>
      <c r="E740" s="62"/>
      <c r="F740" s="30" t="e">
        <f t="shared" si="25"/>
        <v>#NAME?</v>
      </c>
      <c r="G740" s="34" t="e">
        <f t="shared" si="26"/>
        <v>#NAME?</v>
      </c>
      <c r="H740" s="30" t="e">
        <f t="shared" si="27"/>
        <v>#NAME?</v>
      </c>
      <c r="I740" s="85"/>
      <c r="J740" s="86"/>
      <c r="K740" s="31"/>
      <c r="L740" s="63"/>
      <c r="M740" s="33"/>
      <c r="N740" s="33" t="e">
        <f t="shared" si="28"/>
        <v>#NAME?</v>
      </c>
      <c r="O740" s="64" t="e">
        <f t="shared" si="29"/>
        <v>#NAME?</v>
      </c>
      <c r="P740" s="94" t="e">
        <f t="shared" si="30"/>
        <v>#NAME?</v>
      </c>
      <c r="Q740" s="91" t="str">
        <f t="shared" si="31"/>
        <v>-</v>
      </c>
      <c r="R740" s="92" t="str">
        <f t="shared" si="32"/>
        <v>-</v>
      </c>
      <c r="S740" s="93" t="str">
        <f t="shared" si="33"/>
        <v>-</v>
      </c>
      <c r="T740" s="10"/>
      <c r="U740" s="10"/>
      <c r="V740" s="10"/>
      <c r="W740" s="10"/>
      <c r="X740" s="10"/>
      <c r="Y740" s="10"/>
      <c r="Z740" s="10"/>
    </row>
    <row r="741" spans="1:26" ht="12.75" customHeight="1" x14ac:dyDescent="0.2">
      <c r="A741" s="82">
        <f t="shared" si="23"/>
        <v>0</v>
      </c>
      <c r="B741" s="83"/>
      <c r="C741" s="84"/>
      <c r="D741" s="29" t="e">
        <f t="shared" si="24"/>
        <v>#NAME?</v>
      </c>
      <c r="E741" s="62"/>
      <c r="F741" s="30" t="e">
        <f t="shared" si="25"/>
        <v>#NAME?</v>
      </c>
      <c r="G741" s="34" t="e">
        <f t="shared" si="26"/>
        <v>#NAME?</v>
      </c>
      <c r="H741" s="30" t="e">
        <f t="shared" si="27"/>
        <v>#NAME?</v>
      </c>
      <c r="I741" s="85"/>
      <c r="J741" s="86"/>
      <c r="K741" s="31"/>
      <c r="L741" s="63"/>
      <c r="M741" s="33"/>
      <c r="N741" s="33" t="e">
        <f t="shared" si="28"/>
        <v>#NAME?</v>
      </c>
      <c r="O741" s="64" t="e">
        <f t="shared" si="29"/>
        <v>#NAME?</v>
      </c>
      <c r="P741" s="94" t="e">
        <f t="shared" si="30"/>
        <v>#NAME?</v>
      </c>
      <c r="Q741" s="91" t="str">
        <f t="shared" si="31"/>
        <v>-</v>
      </c>
      <c r="R741" s="92" t="str">
        <f t="shared" si="32"/>
        <v>-</v>
      </c>
      <c r="S741" s="93" t="str">
        <f t="shared" si="33"/>
        <v>-</v>
      </c>
      <c r="T741" s="10"/>
      <c r="U741" s="10"/>
      <c r="V741" s="10"/>
      <c r="W741" s="10"/>
      <c r="X741" s="10"/>
      <c r="Y741" s="10"/>
      <c r="Z741" s="10"/>
    </row>
    <row r="742" spans="1:26" ht="12.75" customHeight="1" x14ac:dyDescent="0.2">
      <c r="A742" s="82">
        <f t="shared" si="23"/>
        <v>0</v>
      </c>
      <c r="B742" s="83"/>
      <c r="C742" s="84"/>
      <c r="D742" s="29" t="e">
        <f t="shared" si="24"/>
        <v>#NAME?</v>
      </c>
      <c r="E742" s="62"/>
      <c r="F742" s="30" t="e">
        <f t="shared" si="25"/>
        <v>#NAME?</v>
      </c>
      <c r="G742" s="34" t="e">
        <f t="shared" si="26"/>
        <v>#NAME?</v>
      </c>
      <c r="H742" s="30" t="e">
        <f t="shared" si="27"/>
        <v>#NAME?</v>
      </c>
      <c r="I742" s="85"/>
      <c r="J742" s="86"/>
      <c r="K742" s="31"/>
      <c r="L742" s="63"/>
      <c r="M742" s="33"/>
      <c r="N742" s="33" t="e">
        <f t="shared" si="28"/>
        <v>#NAME?</v>
      </c>
      <c r="O742" s="64" t="e">
        <f t="shared" si="29"/>
        <v>#NAME?</v>
      </c>
      <c r="P742" s="94" t="e">
        <f t="shared" si="30"/>
        <v>#NAME?</v>
      </c>
      <c r="Q742" s="91" t="str">
        <f t="shared" si="31"/>
        <v>-</v>
      </c>
      <c r="R742" s="92" t="str">
        <f t="shared" si="32"/>
        <v>-</v>
      </c>
      <c r="S742" s="93" t="str">
        <f t="shared" si="33"/>
        <v>-</v>
      </c>
      <c r="T742" s="10"/>
      <c r="U742" s="10"/>
      <c r="V742" s="10"/>
      <c r="W742" s="10"/>
      <c r="X742" s="10"/>
      <c r="Y742" s="10"/>
      <c r="Z742" s="10"/>
    </row>
    <row r="743" spans="1:26" ht="12.75" customHeight="1" x14ac:dyDescent="0.2">
      <c r="A743" s="82">
        <f t="shared" si="23"/>
        <v>0</v>
      </c>
      <c r="B743" s="83"/>
      <c r="C743" s="84"/>
      <c r="D743" s="29" t="e">
        <f t="shared" si="24"/>
        <v>#NAME?</v>
      </c>
      <c r="E743" s="62"/>
      <c r="F743" s="30" t="e">
        <f t="shared" si="25"/>
        <v>#NAME?</v>
      </c>
      <c r="G743" s="34" t="e">
        <f t="shared" si="26"/>
        <v>#NAME?</v>
      </c>
      <c r="H743" s="30" t="e">
        <f t="shared" si="27"/>
        <v>#NAME?</v>
      </c>
      <c r="I743" s="85"/>
      <c r="J743" s="86"/>
      <c r="K743" s="31"/>
      <c r="L743" s="63"/>
      <c r="M743" s="33"/>
      <c r="N743" s="33" t="e">
        <f t="shared" si="28"/>
        <v>#NAME?</v>
      </c>
      <c r="O743" s="64" t="e">
        <f t="shared" si="29"/>
        <v>#NAME?</v>
      </c>
      <c r="P743" s="94" t="e">
        <f t="shared" si="30"/>
        <v>#NAME?</v>
      </c>
      <c r="Q743" s="91" t="str">
        <f t="shared" si="31"/>
        <v>-</v>
      </c>
      <c r="R743" s="92" t="str">
        <f t="shared" si="32"/>
        <v>-</v>
      </c>
      <c r="S743" s="93" t="str">
        <f t="shared" si="33"/>
        <v>-</v>
      </c>
      <c r="T743" s="10"/>
      <c r="U743" s="10"/>
      <c r="V743" s="10"/>
      <c r="W743" s="10"/>
      <c r="X743" s="10"/>
      <c r="Y743" s="10"/>
      <c r="Z743" s="10"/>
    </row>
    <row r="744" spans="1:26" ht="12.75" customHeight="1" x14ac:dyDescent="0.2">
      <c r="A744" s="82">
        <f t="shared" si="23"/>
        <v>0</v>
      </c>
      <c r="B744" s="83"/>
      <c r="C744" s="84"/>
      <c r="D744" s="29" t="e">
        <f t="shared" si="24"/>
        <v>#NAME?</v>
      </c>
      <c r="E744" s="62"/>
      <c r="F744" s="30" t="e">
        <f t="shared" si="25"/>
        <v>#NAME?</v>
      </c>
      <c r="G744" s="34" t="e">
        <f t="shared" si="26"/>
        <v>#NAME?</v>
      </c>
      <c r="H744" s="30" t="e">
        <f t="shared" si="27"/>
        <v>#NAME?</v>
      </c>
      <c r="I744" s="85"/>
      <c r="J744" s="86"/>
      <c r="K744" s="31"/>
      <c r="L744" s="63"/>
      <c r="M744" s="33"/>
      <c r="N744" s="33" t="e">
        <f t="shared" si="28"/>
        <v>#NAME?</v>
      </c>
      <c r="O744" s="64" t="e">
        <f t="shared" si="29"/>
        <v>#NAME?</v>
      </c>
      <c r="P744" s="94" t="e">
        <f t="shared" si="30"/>
        <v>#NAME?</v>
      </c>
      <c r="Q744" s="91" t="str">
        <f t="shared" si="31"/>
        <v>-</v>
      </c>
      <c r="R744" s="92" t="str">
        <f t="shared" si="32"/>
        <v>-</v>
      </c>
      <c r="S744" s="93" t="str">
        <f t="shared" si="33"/>
        <v>-</v>
      </c>
      <c r="T744" s="10"/>
      <c r="U744" s="10"/>
      <c r="V744" s="10"/>
      <c r="W744" s="10"/>
      <c r="X744" s="10"/>
      <c r="Y744" s="10"/>
      <c r="Z744" s="10"/>
    </row>
    <row r="745" spans="1:26" ht="12.75" customHeight="1" x14ac:dyDescent="0.2">
      <c r="A745" s="82">
        <f t="shared" si="23"/>
        <v>0</v>
      </c>
      <c r="B745" s="83"/>
      <c r="C745" s="84"/>
      <c r="D745" s="29" t="e">
        <f t="shared" si="24"/>
        <v>#NAME?</v>
      </c>
      <c r="E745" s="62"/>
      <c r="F745" s="30" t="e">
        <f t="shared" si="25"/>
        <v>#NAME?</v>
      </c>
      <c r="G745" s="34" t="e">
        <f t="shared" si="26"/>
        <v>#NAME?</v>
      </c>
      <c r="H745" s="30" t="e">
        <f t="shared" si="27"/>
        <v>#NAME?</v>
      </c>
      <c r="I745" s="85"/>
      <c r="J745" s="86"/>
      <c r="K745" s="31"/>
      <c r="L745" s="63"/>
      <c r="M745" s="33"/>
      <c r="N745" s="33" t="e">
        <f t="shared" si="28"/>
        <v>#NAME?</v>
      </c>
      <c r="O745" s="64" t="e">
        <f t="shared" si="29"/>
        <v>#NAME?</v>
      </c>
      <c r="P745" s="94" t="e">
        <f t="shared" si="30"/>
        <v>#NAME?</v>
      </c>
      <c r="Q745" s="91" t="str">
        <f t="shared" si="31"/>
        <v>-</v>
      </c>
      <c r="R745" s="92" t="str">
        <f t="shared" si="32"/>
        <v>-</v>
      </c>
      <c r="S745" s="93" t="str">
        <f t="shared" si="33"/>
        <v>-</v>
      </c>
      <c r="T745" s="10"/>
      <c r="U745" s="10"/>
      <c r="V745" s="10"/>
      <c r="W745" s="10"/>
      <c r="X745" s="10"/>
      <c r="Y745" s="10"/>
      <c r="Z745" s="10"/>
    </row>
    <row r="746" spans="1:26" ht="12.75" customHeight="1" x14ac:dyDescent="0.2">
      <c r="A746" s="82">
        <f t="shared" si="23"/>
        <v>0</v>
      </c>
      <c r="B746" s="83"/>
      <c r="C746" s="84"/>
      <c r="D746" s="29" t="e">
        <f t="shared" si="24"/>
        <v>#NAME?</v>
      </c>
      <c r="E746" s="62"/>
      <c r="F746" s="30" t="e">
        <f t="shared" si="25"/>
        <v>#NAME?</v>
      </c>
      <c r="G746" s="34" t="e">
        <f t="shared" si="26"/>
        <v>#NAME?</v>
      </c>
      <c r="H746" s="30" t="e">
        <f t="shared" si="27"/>
        <v>#NAME?</v>
      </c>
      <c r="I746" s="85"/>
      <c r="J746" s="86"/>
      <c r="K746" s="31"/>
      <c r="L746" s="63"/>
      <c r="M746" s="33"/>
      <c r="N746" s="33" t="e">
        <f t="shared" si="28"/>
        <v>#NAME?</v>
      </c>
      <c r="O746" s="64" t="e">
        <f t="shared" si="29"/>
        <v>#NAME?</v>
      </c>
      <c r="P746" s="94" t="e">
        <f t="shared" si="30"/>
        <v>#NAME?</v>
      </c>
      <c r="Q746" s="91" t="str">
        <f t="shared" si="31"/>
        <v>-</v>
      </c>
      <c r="R746" s="92" t="str">
        <f t="shared" si="32"/>
        <v>-</v>
      </c>
      <c r="S746" s="93" t="str">
        <f t="shared" si="33"/>
        <v>-</v>
      </c>
      <c r="T746" s="10"/>
      <c r="U746" s="10"/>
      <c r="V746" s="10"/>
      <c r="W746" s="10"/>
      <c r="X746" s="10"/>
      <c r="Y746" s="10"/>
      <c r="Z746" s="10"/>
    </row>
    <row r="747" spans="1:26" ht="12.75" customHeight="1" x14ac:dyDescent="0.2">
      <c r="A747" s="82">
        <f t="shared" si="23"/>
        <v>0</v>
      </c>
      <c r="B747" s="83"/>
      <c r="C747" s="84"/>
      <c r="D747" s="29" t="e">
        <f t="shared" si="24"/>
        <v>#NAME?</v>
      </c>
      <c r="E747" s="62"/>
      <c r="F747" s="30" t="e">
        <f t="shared" si="25"/>
        <v>#NAME?</v>
      </c>
      <c r="G747" s="34" t="e">
        <f t="shared" si="26"/>
        <v>#NAME?</v>
      </c>
      <c r="H747" s="30" t="e">
        <f t="shared" si="27"/>
        <v>#NAME?</v>
      </c>
      <c r="I747" s="85"/>
      <c r="J747" s="86"/>
      <c r="K747" s="31"/>
      <c r="L747" s="63"/>
      <c r="M747" s="33"/>
      <c r="N747" s="33" t="e">
        <f t="shared" si="28"/>
        <v>#NAME?</v>
      </c>
      <c r="O747" s="64" t="e">
        <f t="shared" si="29"/>
        <v>#NAME?</v>
      </c>
      <c r="P747" s="94" t="e">
        <f t="shared" si="30"/>
        <v>#NAME?</v>
      </c>
      <c r="Q747" s="91" t="str">
        <f t="shared" si="31"/>
        <v>-</v>
      </c>
      <c r="R747" s="92" t="str">
        <f t="shared" si="32"/>
        <v>-</v>
      </c>
      <c r="S747" s="93" t="str">
        <f t="shared" si="33"/>
        <v>-</v>
      </c>
      <c r="T747" s="10"/>
      <c r="U747" s="10"/>
      <c r="V747" s="10"/>
      <c r="W747" s="10"/>
      <c r="X747" s="10"/>
      <c r="Y747" s="10"/>
      <c r="Z747" s="10"/>
    </row>
    <row r="748" spans="1:26" ht="12.75" customHeight="1" x14ac:dyDescent="0.2">
      <c r="A748" s="82">
        <f t="shared" si="23"/>
        <v>0</v>
      </c>
      <c r="B748" s="83"/>
      <c r="C748" s="84"/>
      <c r="D748" s="29" t="e">
        <f t="shared" si="24"/>
        <v>#NAME?</v>
      </c>
      <c r="E748" s="62"/>
      <c r="F748" s="30" t="e">
        <f t="shared" si="25"/>
        <v>#NAME?</v>
      </c>
      <c r="G748" s="34" t="e">
        <f t="shared" si="26"/>
        <v>#NAME?</v>
      </c>
      <c r="H748" s="30" t="e">
        <f t="shared" si="27"/>
        <v>#NAME?</v>
      </c>
      <c r="I748" s="85"/>
      <c r="J748" s="86"/>
      <c r="K748" s="31"/>
      <c r="L748" s="63"/>
      <c r="M748" s="33"/>
      <c r="N748" s="33" t="e">
        <f t="shared" si="28"/>
        <v>#NAME?</v>
      </c>
      <c r="O748" s="64" t="e">
        <f t="shared" si="29"/>
        <v>#NAME?</v>
      </c>
      <c r="P748" s="94" t="e">
        <f t="shared" si="30"/>
        <v>#NAME?</v>
      </c>
      <c r="Q748" s="91" t="str">
        <f t="shared" si="31"/>
        <v>-</v>
      </c>
      <c r="R748" s="92" t="str">
        <f t="shared" si="32"/>
        <v>-</v>
      </c>
      <c r="S748" s="93" t="str">
        <f t="shared" si="33"/>
        <v>-</v>
      </c>
      <c r="T748" s="10"/>
      <c r="U748" s="10"/>
      <c r="V748" s="10"/>
      <c r="W748" s="10"/>
      <c r="X748" s="10"/>
      <c r="Y748" s="10"/>
      <c r="Z748" s="10"/>
    </row>
    <row r="749" spans="1:26" ht="12.75" customHeight="1" x14ac:dyDescent="0.2">
      <c r="A749" s="82">
        <f t="shared" si="23"/>
        <v>0</v>
      </c>
      <c r="B749" s="83"/>
      <c r="C749" s="84"/>
      <c r="D749" s="29" t="e">
        <f t="shared" si="24"/>
        <v>#NAME?</v>
      </c>
      <c r="E749" s="62"/>
      <c r="F749" s="30" t="e">
        <f t="shared" si="25"/>
        <v>#NAME?</v>
      </c>
      <c r="G749" s="34" t="e">
        <f t="shared" si="26"/>
        <v>#NAME?</v>
      </c>
      <c r="H749" s="30" t="e">
        <f t="shared" si="27"/>
        <v>#NAME?</v>
      </c>
      <c r="I749" s="85"/>
      <c r="J749" s="86"/>
      <c r="K749" s="31"/>
      <c r="L749" s="63"/>
      <c r="M749" s="33"/>
      <c r="N749" s="33" t="e">
        <f t="shared" si="28"/>
        <v>#NAME?</v>
      </c>
      <c r="O749" s="64" t="e">
        <f t="shared" si="29"/>
        <v>#NAME?</v>
      </c>
      <c r="P749" s="94" t="e">
        <f t="shared" si="30"/>
        <v>#NAME?</v>
      </c>
      <c r="Q749" s="91" t="str">
        <f t="shared" si="31"/>
        <v>-</v>
      </c>
      <c r="R749" s="92" t="str">
        <f t="shared" si="32"/>
        <v>-</v>
      </c>
      <c r="S749" s="93" t="str">
        <f t="shared" si="33"/>
        <v>-</v>
      </c>
      <c r="T749" s="10"/>
      <c r="U749" s="10"/>
      <c r="V749" s="10"/>
      <c r="W749" s="10"/>
      <c r="X749" s="10"/>
      <c r="Y749" s="10"/>
      <c r="Z749" s="10"/>
    </row>
    <row r="750" spans="1:26" ht="12.75" customHeight="1" x14ac:dyDescent="0.2">
      <c r="A750" s="82">
        <f t="shared" si="23"/>
        <v>0</v>
      </c>
      <c r="B750" s="83"/>
      <c r="C750" s="84"/>
      <c r="D750" s="29" t="e">
        <f t="shared" si="24"/>
        <v>#NAME?</v>
      </c>
      <c r="E750" s="62"/>
      <c r="F750" s="30" t="e">
        <f t="shared" si="25"/>
        <v>#NAME?</v>
      </c>
      <c r="G750" s="34" t="e">
        <f t="shared" si="26"/>
        <v>#NAME?</v>
      </c>
      <c r="H750" s="30" t="e">
        <f t="shared" si="27"/>
        <v>#NAME?</v>
      </c>
      <c r="I750" s="85"/>
      <c r="J750" s="86"/>
      <c r="K750" s="31"/>
      <c r="L750" s="63"/>
      <c r="M750" s="33"/>
      <c r="N750" s="33" t="e">
        <f t="shared" si="28"/>
        <v>#NAME?</v>
      </c>
      <c r="O750" s="64" t="e">
        <f t="shared" si="29"/>
        <v>#NAME?</v>
      </c>
      <c r="P750" s="94" t="e">
        <f t="shared" si="30"/>
        <v>#NAME?</v>
      </c>
      <c r="Q750" s="91" t="str">
        <f t="shared" si="31"/>
        <v>-</v>
      </c>
      <c r="R750" s="92" t="str">
        <f t="shared" si="32"/>
        <v>-</v>
      </c>
      <c r="S750" s="93" t="str">
        <f t="shared" si="33"/>
        <v>-</v>
      </c>
      <c r="T750" s="10"/>
      <c r="U750" s="10"/>
      <c r="V750" s="10"/>
      <c r="W750" s="10"/>
      <c r="X750" s="10"/>
      <c r="Y750" s="10"/>
      <c r="Z750" s="10"/>
    </row>
    <row r="751" spans="1:26" ht="12.75" customHeight="1" x14ac:dyDescent="0.2">
      <c r="A751" s="82">
        <f t="shared" si="23"/>
        <v>0</v>
      </c>
      <c r="B751" s="83"/>
      <c r="C751" s="84"/>
      <c r="D751" s="29" t="e">
        <f t="shared" si="24"/>
        <v>#NAME?</v>
      </c>
      <c r="E751" s="62"/>
      <c r="F751" s="30" t="e">
        <f t="shared" si="25"/>
        <v>#NAME?</v>
      </c>
      <c r="G751" s="34" t="e">
        <f t="shared" si="26"/>
        <v>#NAME?</v>
      </c>
      <c r="H751" s="30" t="e">
        <f t="shared" si="27"/>
        <v>#NAME?</v>
      </c>
      <c r="I751" s="85"/>
      <c r="J751" s="86"/>
      <c r="K751" s="31"/>
      <c r="L751" s="63"/>
      <c r="M751" s="33"/>
      <c r="N751" s="33" t="e">
        <f t="shared" si="28"/>
        <v>#NAME?</v>
      </c>
      <c r="O751" s="64" t="e">
        <f t="shared" si="29"/>
        <v>#NAME?</v>
      </c>
      <c r="P751" s="94" t="e">
        <f t="shared" si="30"/>
        <v>#NAME?</v>
      </c>
      <c r="Q751" s="91" t="str">
        <f t="shared" si="31"/>
        <v>-</v>
      </c>
      <c r="R751" s="92" t="str">
        <f t="shared" si="32"/>
        <v>-</v>
      </c>
      <c r="S751" s="93" t="str">
        <f t="shared" si="33"/>
        <v>-</v>
      </c>
      <c r="T751" s="10"/>
      <c r="U751" s="10"/>
      <c r="V751" s="10"/>
      <c r="W751" s="10"/>
      <c r="X751" s="10"/>
      <c r="Y751" s="10"/>
      <c r="Z751" s="10"/>
    </row>
    <row r="752" spans="1:26" ht="12.75" customHeight="1" x14ac:dyDescent="0.2">
      <c r="A752" s="82">
        <f t="shared" si="23"/>
        <v>0</v>
      </c>
      <c r="B752" s="83"/>
      <c r="C752" s="84"/>
      <c r="D752" s="29" t="e">
        <f t="shared" si="24"/>
        <v>#NAME?</v>
      </c>
      <c r="E752" s="62"/>
      <c r="F752" s="30" t="e">
        <f t="shared" si="25"/>
        <v>#NAME?</v>
      </c>
      <c r="G752" s="34" t="e">
        <f t="shared" si="26"/>
        <v>#NAME?</v>
      </c>
      <c r="H752" s="30" t="e">
        <f t="shared" si="27"/>
        <v>#NAME?</v>
      </c>
      <c r="I752" s="85"/>
      <c r="J752" s="86"/>
      <c r="K752" s="31"/>
      <c r="L752" s="63"/>
      <c r="M752" s="33"/>
      <c r="N752" s="33" t="e">
        <f t="shared" si="28"/>
        <v>#NAME?</v>
      </c>
      <c r="O752" s="64" t="e">
        <f t="shared" si="29"/>
        <v>#NAME?</v>
      </c>
      <c r="P752" s="94" t="e">
        <f t="shared" si="30"/>
        <v>#NAME?</v>
      </c>
      <c r="Q752" s="91" t="str">
        <f t="shared" si="31"/>
        <v>-</v>
      </c>
      <c r="R752" s="92" t="str">
        <f t="shared" si="32"/>
        <v>-</v>
      </c>
      <c r="S752" s="93" t="str">
        <f t="shared" si="33"/>
        <v>-</v>
      </c>
      <c r="T752" s="10"/>
      <c r="U752" s="10"/>
      <c r="V752" s="10"/>
      <c r="W752" s="10"/>
      <c r="X752" s="10"/>
      <c r="Y752" s="10"/>
      <c r="Z752" s="10"/>
    </row>
    <row r="753" spans="1:26" ht="12.75" customHeight="1" x14ac:dyDescent="0.2">
      <c r="A753" s="82">
        <f t="shared" si="23"/>
        <v>0</v>
      </c>
      <c r="B753" s="83"/>
      <c r="C753" s="84"/>
      <c r="D753" s="29" t="e">
        <f t="shared" si="24"/>
        <v>#NAME?</v>
      </c>
      <c r="E753" s="62"/>
      <c r="F753" s="30" t="e">
        <f t="shared" si="25"/>
        <v>#NAME?</v>
      </c>
      <c r="G753" s="34" t="e">
        <f t="shared" si="26"/>
        <v>#NAME?</v>
      </c>
      <c r="H753" s="30" t="e">
        <f t="shared" si="27"/>
        <v>#NAME?</v>
      </c>
      <c r="I753" s="85"/>
      <c r="J753" s="86"/>
      <c r="K753" s="31"/>
      <c r="L753" s="63"/>
      <c r="M753" s="33"/>
      <c r="N753" s="33" t="e">
        <f t="shared" si="28"/>
        <v>#NAME?</v>
      </c>
      <c r="O753" s="64" t="e">
        <f t="shared" si="29"/>
        <v>#NAME?</v>
      </c>
      <c r="P753" s="94" t="e">
        <f t="shared" si="30"/>
        <v>#NAME?</v>
      </c>
      <c r="Q753" s="91" t="str">
        <f t="shared" si="31"/>
        <v>-</v>
      </c>
      <c r="R753" s="92" t="str">
        <f t="shared" si="32"/>
        <v>-</v>
      </c>
      <c r="S753" s="93" t="str">
        <f t="shared" si="33"/>
        <v>-</v>
      </c>
      <c r="T753" s="10"/>
      <c r="U753" s="10"/>
      <c r="V753" s="10"/>
      <c r="W753" s="10"/>
      <c r="X753" s="10"/>
      <c r="Y753" s="10"/>
      <c r="Z753" s="10"/>
    </row>
    <row r="754" spans="1:26" ht="12.75" customHeight="1" x14ac:dyDescent="0.2">
      <c r="A754" s="82">
        <f t="shared" si="23"/>
        <v>0</v>
      </c>
      <c r="B754" s="83"/>
      <c r="C754" s="84"/>
      <c r="D754" s="29" t="e">
        <f t="shared" si="24"/>
        <v>#NAME?</v>
      </c>
      <c r="E754" s="62"/>
      <c r="F754" s="30" t="e">
        <f t="shared" si="25"/>
        <v>#NAME?</v>
      </c>
      <c r="G754" s="34" t="e">
        <f t="shared" si="26"/>
        <v>#NAME?</v>
      </c>
      <c r="H754" s="30" t="e">
        <f t="shared" si="27"/>
        <v>#NAME?</v>
      </c>
      <c r="I754" s="85"/>
      <c r="J754" s="86"/>
      <c r="K754" s="31"/>
      <c r="L754" s="63"/>
      <c r="M754" s="33"/>
      <c r="N754" s="33" t="e">
        <f t="shared" si="28"/>
        <v>#NAME?</v>
      </c>
      <c r="O754" s="64" t="e">
        <f t="shared" si="29"/>
        <v>#NAME?</v>
      </c>
      <c r="P754" s="94" t="e">
        <f t="shared" si="30"/>
        <v>#NAME?</v>
      </c>
      <c r="Q754" s="91" t="str">
        <f t="shared" si="31"/>
        <v>-</v>
      </c>
      <c r="R754" s="92" t="str">
        <f t="shared" si="32"/>
        <v>-</v>
      </c>
      <c r="S754" s="93" t="str">
        <f t="shared" si="33"/>
        <v>-</v>
      </c>
      <c r="T754" s="10"/>
      <c r="U754" s="10"/>
      <c r="V754" s="10"/>
      <c r="W754" s="10"/>
      <c r="X754" s="10"/>
      <c r="Y754" s="10"/>
      <c r="Z754" s="10"/>
    </row>
    <row r="755" spans="1:26" ht="12.75" customHeight="1" x14ac:dyDescent="0.2">
      <c r="A755" s="82">
        <f t="shared" si="23"/>
        <v>0</v>
      </c>
      <c r="B755" s="83"/>
      <c r="C755" s="84"/>
      <c r="D755" s="29" t="e">
        <f t="shared" si="24"/>
        <v>#NAME?</v>
      </c>
      <c r="E755" s="62"/>
      <c r="F755" s="30" t="e">
        <f t="shared" si="25"/>
        <v>#NAME?</v>
      </c>
      <c r="G755" s="34" t="e">
        <f t="shared" si="26"/>
        <v>#NAME?</v>
      </c>
      <c r="H755" s="30" t="e">
        <f t="shared" si="27"/>
        <v>#NAME?</v>
      </c>
      <c r="I755" s="85"/>
      <c r="J755" s="86"/>
      <c r="K755" s="31"/>
      <c r="L755" s="63"/>
      <c r="M755" s="33"/>
      <c r="N755" s="33" t="e">
        <f t="shared" si="28"/>
        <v>#NAME?</v>
      </c>
      <c r="O755" s="64" t="e">
        <f t="shared" si="29"/>
        <v>#NAME?</v>
      </c>
      <c r="P755" s="94" t="e">
        <f t="shared" si="30"/>
        <v>#NAME?</v>
      </c>
      <c r="Q755" s="91" t="str">
        <f t="shared" si="31"/>
        <v>-</v>
      </c>
      <c r="R755" s="92" t="str">
        <f t="shared" si="32"/>
        <v>-</v>
      </c>
      <c r="S755" s="93" t="str">
        <f t="shared" si="33"/>
        <v>-</v>
      </c>
      <c r="T755" s="10"/>
      <c r="U755" s="10"/>
      <c r="V755" s="10"/>
      <c r="W755" s="10"/>
      <c r="X755" s="10"/>
      <c r="Y755" s="10"/>
      <c r="Z755" s="10"/>
    </row>
    <row r="756" spans="1:26" ht="12.75" customHeight="1" x14ac:dyDescent="0.2">
      <c r="A756" s="82">
        <f t="shared" si="23"/>
        <v>0</v>
      </c>
      <c r="B756" s="83"/>
      <c r="C756" s="84"/>
      <c r="D756" s="29" t="e">
        <f t="shared" si="24"/>
        <v>#NAME?</v>
      </c>
      <c r="E756" s="62"/>
      <c r="F756" s="30" t="e">
        <f t="shared" si="25"/>
        <v>#NAME?</v>
      </c>
      <c r="G756" s="34" t="e">
        <f t="shared" si="26"/>
        <v>#NAME?</v>
      </c>
      <c r="H756" s="30" t="e">
        <f t="shared" si="27"/>
        <v>#NAME?</v>
      </c>
      <c r="I756" s="85"/>
      <c r="J756" s="86"/>
      <c r="K756" s="31"/>
      <c r="L756" s="63"/>
      <c r="M756" s="33"/>
      <c r="N756" s="33" t="e">
        <f t="shared" si="28"/>
        <v>#NAME?</v>
      </c>
      <c r="O756" s="64" t="e">
        <f t="shared" si="29"/>
        <v>#NAME?</v>
      </c>
      <c r="P756" s="94" t="e">
        <f t="shared" si="30"/>
        <v>#NAME?</v>
      </c>
      <c r="Q756" s="91" t="str">
        <f t="shared" si="31"/>
        <v>-</v>
      </c>
      <c r="R756" s="92" t="str">
        <f t="shared" si="32"/>
        <v>-</v>
      </c>
      <c r="S756" s="93" t="str">
        <f t="shared" si="33"/>
        <v>-</v>
      </c>
      <c r="T756" s="10"/>
      <c r="U756" s="10"/>
      <c r="V756" s="10"/>
      <c r="W756" s="10"/>
      <c r="X756" s="10"/>
      <c r="Y756" s="10"/>
      <c r="Z756" s="10"/>
    </row>
    <row r="757" spans="1:26" ht="12.75" customHeight="1" x14ac:dyDescent="0.2">
      <c r="A757" s="82">
        <f t="shared" si="23"/>
        <v>0</v>
      </c>
      <c r="B757" s="83"/>
      <c r="C757" s="84"/>
      <c r="D757" s="29" t="e">
        <f t="shared" si="24"/>
        <v>#NAME?</v>
      </c>
      <c r="E757" s="62"/>
      <c r="F757" s="30" t="e">
        <f t="shared" si="25"/>
        <v>#NAME?</v>
      </c>
      <c r="G757" s="34" t="e">
        <f t="shared" si="26"/>
        <v>#NAME?</v>
      </c>
      <c r="H757" s="30" t="e">
        <f t="shared" si="27"/>
        <v>#NAME?</v>
      </c>
      <c r="I757" s="85"/>
      <c r="J757" s="86"/>
      <c r="K757" s="31"/>
      <c r="L757" s="63"/>
      <c r="M757" s="33"/>
      <c r="N757" s="33" t="e">
        <f t="shared" si="28"/>
        <v>#NAME?</v>
      </c>
      <c r="O757" s="64" t="e">
        <f t="shared" si="29"/>
        <v>#NAME?</v>
      </c>
      <c r="P757" s="94" t="e">
        <f t="shared" si="30"/>
        <v>#NAME?</v>
      </c>
      <c r="Q757" s="91" t="str">
        <f t="shared" si="31"/>
        <v>-</v>
      </c>
      <c r="R757" s="92" t="str">
        <f t="shared" si="32"/>
        <v>-</v>
      </c>
      <c r="S757" s="93" t="str">
        <f t="shared" si="33"/>
        <v>-</v>
      </c>
      <c r="T757" s="10"/>
      <c r="U757" s="10"/>
      <c r="V757" s="10"/>
      <c r="W757" s="10"/>
      <c r="X757" s="10"/>
      <c r="Y757" s="10"/>
      <c r="Z757" s="10"/>
    </row>
    <row r="758" spans="1:26" ht="12.75" customHeight="1" x14ac:dyDescent="0.2">
      <c r="A758" s="82">
        <f t="shared" si="23"/>
        <v>0</v>
      </c>
      <c r="B758" s="83"/>
      <c r="C758" s="84"/>
      <c r="D758" s="29" t="e">
        <f t="shared" si="24"/>
        <v>#NAME?</v>
      </c>
      <c r="E758" s="62"/>
      <c r="F758" s="30" t="e">
        <f t="shared" si="25"/>
        <v>#NAME?</v>
      </c>
      <c r="G758" s="34" t="e">
        <f t="shared" si="26"/>
        <v>#NAME?</v>
      </c>
      <c r="H758" s="30" t="e">
        <f t="shared" si="27"/>
        <v>#NAME?</v>
      </c>
      <c r="I758" s="85"/>
      <c r="J758" s="86"/>
      <c r="K758" s="31"/>
      <c r="L758" s="63"/>
      <c r="M758" s="33"/>
      <c r="N758" s="33" t="e">
        <f t="shared" si="28"/>
        <v>#NAME?</v>
      </c>
      <c r="O758" s="64" t="e">
        <f t="shared" si="29"/>
        <v>#NAME?</v>
      </c>
      <c r="P758" s="94" t="e">
        <f t="shared" si="30"/>
        <v>#NAME?</v>
      </c>
      <c r="Q758" s="91" t="str">
        <f t="shared" si="31"/>
        <v>-</v>
      </c>
      <c r="R758" s="92" t="str">
        <f t="shared" si="32"/>
        <v>-</v>
      </c>
      <c r="S758" s="93" t="str">
        <f t="shared" si="33"/>
        <v>-</v>
      </c>
      <c r="T758" s="10"/>
      <c r="U758" s="10"/>
      <c r="V758" s="10"/>
      <c r="W758" s="10"/>
      <c r="X758" s="10"/>
      <c r="Y758" s="10"/>
      <c r="Z758" s="10"/>
    </row>
    <row r="759" spans="1:26" ht="12.75" customHeight="1" x14ac:dyDescent="0.2">
      <c r="A759" s="82">
        <f t="shared" si="23"/>
        <v>0</v>
      </c>
      <c r="B759" s="83"/>
      <c r="C759" s="84"/>
      <c r="D759" s="29" t="e">
        <f t="shared" si="24"/>
        <v>#NAME?</v>
      </c>
      <c r="E759" s="62"/>
      <c r="F759" s="30" t="e">
        <f t="shared" si="25"/>
        <v>#NAME?</v>
      </c>
      <c r="G759" s="34" t="e">
        <f t="shared" si="26"/>
        <v>#NAME?</v>
      </c>
      <c r="H759" s="30" t="e">
        <f t="shared" si="27"/>
        <v>#NAME?</v>
      </c>
      <c r="I759" s="85"/>
      <c r="J759" s="86"/>
      <c r="K759" s="31"/>
      <c r="L759" s="63"/>
      <c r="M759" s="33"/>
      <c r="N759" s="33" t="e">
        <f t="shared" si="28"/>
        <v>#NAME?</v>
      </c>
      <c r="O759" s="64" t="e">
        <f t="shared" si="29"/>
        <v>#NAME?</v>
      </c>
      <c r="P759" s="94" t="e">
        <f t="shared" si="30"/>
        <v>#NAME?</v>
      </c>
      <c r="Q759" s="91" t="str">
        <f t="shared" si="31"/>
        <v>-</v>
      </c>
      <c r="R759" s="92" t="str">
        <f t="shared" si="32"/>
        <v>-</v>
      </c>
      <c r="S759" s="93" t="str">
        <f t="shared" si="33"/>
        <v>-</v>
      </c>
      <c r="T759" s="10"/>
      <c r="U759" s="10"/>
      <c r="V759" s="10"/>
      <c r="W759" s="10"/>
      <c r="X759" s="10"/>
      <c r="Y759" s="10"/>
      <c r="Z759" s="10"/>
    </row>
    <row r="760" spans="1:26" ht="12.75" customHeight="1" x14ac:dyDescent="0.2">
      <c r="A760" s="82">
        <f t="shared" si="23"/>
        <v>0</v>
      </c>
      <c r="B760" s="83"/>
      <c r="C760" s="84"/>
      <c r="D760" s="29" t="e">
        <f t="shared" si="24"/>
        <v>#NAME?</v>
      </c>
      <c r="E760" s="62"/>
      <c r="F760" s="30" t="e">
        <f t="shared" si="25"/>
        <v>#NAME?</v>
      </c>
      <c r="G760" s="34" t="e">
        <f t="shared" si="26"/>
        <v>#NAME?</v>
      </c>
      <c r="H760" s="30" t="e">
        <f t="shared" si="27"/>
        <v>#NAME?</v>
      </c>
      <c r="I760" s="85"/>
      <c r="J760" s="86"/>
      <c r="K760" s="31"/>
      <c r="L760" s="63"/>
      <c r="M760" s="33"/>
      <c r="N760" s="33" t="e">
        <f t="shared" si="28"/>
        <v>#NAME?</v>
      </c>
      <c r="O760" s="64" t="e">
        <f t="shared" si="29"/>
        <v>#NAME?</v>
      </c>
      <c r="P760" s="94" t="e">
        <f t="shared" si="30"/>
        <v>#NAME?</v>
      </c>
      <c r="Q760" s="91" t="str">
        <f t="shared" si="31"/>
        <v>-</v>
      </c>
      <c r="R760" s="92" t="str">
        <f t="shared" si="32"/>
        <v>-</v>
      </c>
      <c r="S760" s="93" t="str">
        <f t="shared" si="33"/>
        <v>-</v>
      </c>
      <c r="T760" s="10"/>
      <c r="U760" s="10"/>
      <c r="V760" s="10"/>
      <c r="W760" s="10"/>
      <c r="X760" s="10"/>
      <c r="Y760" s="10"/>
      <c r="Z760" s="10"/>
    </row>
    <row r="761" spans="1:26" ht="12.75" customHeight="1" x14ac:dyDescent="0.2">
      <c r="A761" s="82">
        <f t="shared" si="23"/>
        <v>0</v>
      </c>
      <c r="B761" s="83"/>
      <c r="C761" s="84"/>
      <c r="D761" s="29" t="e">
        <f t="shared" si="24"/>
        <v>#NAME?</v>
      </c>
      <c r="E761" s="62"/>
      <c r="F761" s="30" t="e">
        <f t="shared" si="25"/>
        <v>#NAME?</v>
      </c>
      <c r="G761" s="34" t="e">
        <f t="shared" si="26"/>
        <v>#NAME?</v>
      </c>
      <c r="H761" s="30" t="e">
        <f t="shared" si="27"/>
        <v>#NAME?</v>
      </c>
      <c r="I761" s="85"/>
      <c r="J761" s="86"/>
      <c r="K761" s="31"/>
      <c r="L761" s="63"/>
      <c r="M761" s="33"/>
      <c r="N761" s="33" t="e">
        <f t="shared" si="28"/>
        <v>#NAME?</v>
      </c>
      <c r="O761" s="64" t="e">
        <f t="shared" si="29"/>
        <v>#NAME?</v>
      </c>
      <c r="P761" s="94" t="e">
        <f t="shared" si="30"/>
        <v>#NAME?</v>
      </c>
      <c r="Q761" s="91" t="str">
        <f t="shared" si="31"/>
        <v>-</v>
      </c>
      <c r="R761" s="92" t="str">
        <f t="shared" si="32"/>
        <v>-</v>
      </c>
      <c r="S761" s="93" t="str">
        <f t="shared" si="33"/>
        <v>-</v>
      </c>
      <c r="T761" s="10"/>
      <c r="U761" s="10"/>
      <c r="V761" s="10"/>
      <c r="W761" s="10"/>
      <c r="X761" s="10"/>
      <c r="Y761" s="10"/>
      <c r="Z761" s="10"/>
    </row>
    <row r="762" spans="1:26" ht="12.75" customHeight="1" x14ac:dyDescent="0.2">
      <c r="A762" s="82">
        <f t="shared" si="23"/>
        <v>0</v>
      </c>
      <c r="B762" s="83"/>
      <c r="C762" s="84"/>
      <c r="D762" s="29" t="e">
        <f t="shared" si="24"/>
        <v>#NAME?</v>
      </c>
      <c r="E762" s="62"/>
      <c r="F762" s="30" t="e">
        <f t="shared" si="25"/>
        <v>#NAME?</v>
      </c>
      <c r="G762" s="34" t="e">
        <f t="shared" si="26"/>
        <v>#NAME?</v>
      </c>
      <c r="H762" s="30" t="e">
        <f t="shared" si="27"/>
        <v>#NAME?</v>
      </c>
      <c r="I762" s="85"/>
      <c r="J762" s="86"/>
      <c r="K762" s="31"/>
      <c r="L762" s="63"/>
      <c r="M762" s="33"/>
      <c r="N762" s="33" t="e">
        <f t="shared" si="28"/>
        <v>#NAME?</v>
      </c>
      <c r="O762" s="64" t="e">
        <f t="shared" si="29"/>
        <v>#NAME?</v>
      </c>
      <c r="P762" s="94" t="e">
        <f t="shared" si="30"/>
        <v>#NAME?</v>
      </c>
      <c r="Q762" s="91" t="str">
        <f t="shared" si="31"/>
        <v>-</v>
      </c>
      <c r="R762" s="92" t="str">
        <f t="shared" si="32"/>
        <v>-</v>
      </c>
      <c r="S762" s="93" t="str">
        <f t="shared" si="33"/>
        <v>-</v>
      </c>
      <c r="T762" s="10"/>
      <c r="U762" s="10"/>
      <c r="V762" s="10"/>
      <c r="W762" s="10"/>
      <c r="X762" s="10"/>
      <c r="Y762" s="10"/>
      <c r="Z762" s="10"/>
    </row>
    <row r="763" spans="1:26" ht="12.75" customHeight="1" x14ac:dyDescent="0.2">
      <c r="A763" s="82">
        <f t="shared" si="23"/>
        <v>0</v>
      </c>
      <c r="B763" s="83"/>
      <c r="C763" s="84"/>
      <c r="D763" s="29" t="e">
        <f t="shared" si="24"/>
        <v>#NAME?</v>
      </c>
      <c r="E763" s="62"/>
      <c r="F763" s="30" t="e">
        <f t="shared" si="25"/>
        <v>#NAME?</v>
      </c>
      <c r="G763" s="34" t="e">
        <f t="shared" si="26"/>
        <v>#NAME?</v>
      </c>
      <c r="H763" s="30" t="e">
        <f t="shared" si="27"/>
        <v>#NAME?</v>
      </c>
      <c r="I763" s="85"/>
      <c r="J763" s="86"/>
      <c r="K763" s="31"/>
      <c r="L763" s="63"/>
      <c r="M763" s="33"/>
      <c r="N763" s="33" t="e">
        <f t="shared" si="28"/>
        <v>#NAME?</v>
      </c>
      <c r="O763" s="64" t="e">
        <f t="shared" si="29"/>
        <v>#NAME?</v>
      </c>
      <c r="P763" s="94" t="e">
        <f t="shared" si="30"/>
        <v>#NAME?</v>
      </c>
      <c r="Q763" s="91" t="str">
        <f t="shared" si="31"/>
        <v>-</v>
      </c>
      <c r="R763" s="92" t="str">
        <f t="shared" si="32"/>
        <v>-</v>
      </c>
      <c r="S763" s="93" t="str">
        <f t="shared" si="33"/>
        <v>-</v>
      </c>
      <c r="T763" s="10"/>
      <c r="U763" s="10"/>
      <c r="V763" s="10"/>
      <c r="W763" s="10"/>
      <c r="X763" s="10"/>
      <c r="Y763" s="10"/>
      <c r="Z763" s="10"/>
    </row>
    <row r="764" spans="1:26" ht="12.75" customHeight="1" x14ac:dyDescent="0.2">
      <c r="A764" s="82">
        <f t="shared" si="23"/>
        <v>0</v>
      </c>
      <c r="B764" s="83"/>
      <c r="C764" s="84"/>
      <c r="D764" s="29" t="e">
        <f t="shared" si="24"/>
        <v>#NAME?</v>
      </c>
      <c r="E764" s="62"/>
      <c r="F764" s="30" t="e">
        <f t="shared" si="25"/>
        <v>#NAME?</v>
      </c>
      <c r="G764" s="34" t="e">
        <f t="shared" si="26"/>
        <v>#NAME?</v>
      </c>
      <c r="H764" s="30" t="e">
        <f t="shared" si="27"/>
        <v>#NAME?</v>
      </c>
      <c r="I764" s="85"/>
      <c r="J764" s="86"/>
      <c r="K764" s="31"/>
      <c r="L764" s="63"/>
      <c r="M764" s="33"/>
      <c r="N764" s="33" t="e">
        <f t="shared" si="28"/>
        <v>#NAME?</v>
      </c>
      <c r="O764" s="64" t="e">
        <f t="shared" si="29"/>
        <v>#NAME?</v>
      </c>
      <c r="P764" s="94" t="e">
        <f t="shared" si="30"/>
        <v>#NAME?</v>
      </c>
      <c r="Q764" s="91" t="str">
        <f t="shared" si="31"/>
        <v>-</v>
      </c>
      <c r="R764" s="92" t="str">
        <f t="shared" si="32"/>
        <v>-</v>
      </c>
      <c r="S764" s="93" t="str">
        <f t="shared" si="33"/>
        <v>-</v>
      </c>
      <c r="T764" s="10"/>
      <c r="U764" s="10"/>
      <c r="V764" s="10"/>
      <c r="W764" s="10"/>
      <c r="X764" s="10"/>
      <c r="Y764" s="10"/>
      <c r="Z764" s="10"/>
    </row>
    <row r="765" spans="1:26" ht="12.75" customHeight="1" x14ac:dyDescent="0.2">
      <c r="A765" s="82">
        <f t="shared" si="23"/>
        <v>0</v>
      </c>
      <c r="B765" s="83"/>
      <c r="C765" s="84"/>
      <c r="D765" s="29" t="e">
        <f t="shared" si="24"/>
        <v>#NAME?</v>
      </c>
      <c r="E765" s="62"/>
      <c r="F765" s="30" t="e">
        <f t="shared" si="25"/>
        <v>#NAME?</v>
      </c>
      <c r="G765" s="34" t="e">
        <f t="shared" si="26"/>
        <v>#NAME?</v>
      </c>
      <c r="H765" s="30" t="e">
        <f t="shared" si="27"/>
        <v>#NAME?</v>
      </c>
      <c r="I765" s="85"/>
      <c r="J765" s="86"/>
      <c r="K765" s="31"/>
      <c r="L765" s="63"/>
      <c r="M765" s="33"/>
      <c r="N765" s="33" t="e">
        <f t="shared" si="28"/>
        <v>#NAME?</v>
      </c>
      <c r="O765" s="64" t="e">
        <f t="shared" si="29"/>
        <v>#NAME?</v>
      </c>
      <c r="P765" s="94" t="e">
        <f t="shared" si="30"/>
        <v>#NAME?</v>
      </c>
      <c r="Q765" s="91" t="str">
        <f t="shared" si="31"/>
        <v>-</v>
      </c>
      <c r="R765" s="92" t="str">
        <f t="shared" si="32"/>
        <v>-</v>
      </c>
      <c r="S765" s="93" t="str">
        <f t="shared" si="33"/>
        <v>-</v>
      </c>
      <c r="T765" s="10"/>
      <c r="U765" s="10"/>
      <c r="V765" s="10"/>
      <c r="W765" s="10"/>
      <c r="X765" s="10"/>
      <c r="Y765" s="10"/>
      <c r="Z765" s="10"/>
    </row>
    <row r="766" spans="1:26" ht="12.75" customHeight="1" x14ac:dyDescent="0.2">
      <c r="A766" s="82">
        <f t="shared" si="23"/>
        <v>0</v>
      </c>
      <c r="B766" s="83"/>
      <c r="C766" s="84"/>
      <c r="D766" s="29" t="e">
        <f t="shared" si="24"/>
        <v>#NAME?</v>
      </c>
      <c r="E766" s="62"/>
      <c r="F766" s="30" t="e">
        <f t="shared" si="25"/>
        <v>#NAME?</v>
      </c>
      <c r="G766" s="34" t="e">
        <f t="shared" si="26"/>
        <v>#NAME?</v>
      </c>
      <c r="H766" s="30" t="e">
        <f t="shared" si="27"/>
        <v>#NAME?</v>
      </c>
      <c r="I766" s="85"/>
      <c r="J766" s="86"/>
      <c r="K766" s="31"/>
      <c r="L766" s="63"/>
      <c r="M766" s="33"/>
      <c r="N766" s="33" t="e">
        <f t="shared" si="28"/>
        <v>#NAME?</v>
      </c>
      <c r="O766" s="64" t="e">
        <f t="shared" si="29"/>
        <v>#NAME?</v>
      </c>
      <c r="P766" s="94" t="e">
        <f t="shared" si="30"/>
        <v>#NAME?</v>
      </c>
      <c r="Q766" s="91" t="str">
        <f t="shared" si="31"/>
        <v>-</v>
      </c>
      <c r="R766" s="92" t="str">
        <f t="shared" si="32"/>
        <v>-</v>
      </c>
      <c r="S766" s="93" t="str">
        <f t="shared" si="33"/>
        <v>-</v>
      </c>
      <c r="T766" s="10"/>
      <c r="U766" s="10"/>
      <c r="V766" s="10"/>
      <c r="W766" s="10"/>
      <c r="X766" s="10"/>
      <c r="Y766" s="10"/>
      <c r="Z766" s="10"/>
    </row>
    <row r="767" spans="1:26" ht="12.75" customHeight="1" x14ac:dyDescent="0.2">
      <c r="A767" s="82">
        <f t="shared" si="23"/>
        <v>0</v>
      </c>
      <c r="B767" s="83"/>
      <c r="C767" s="84"/>
      <c r="D767" s="29" t="e">
        <f t="shared" si="24"/>
        <v>#NAME?</v>
      </c>
      <c r="E767" s="62"/>
      <c r="F767" s="30" t="e">
        <f t="shared" si="25"/>
        <v>#NAME?</v>
      </c>
      <c r="G767" s="34" t="e">
        <f t="shared" si="26"/>
        <v>#NAME?</v>
      </c>
      <c r="H767" s="30" t="e">
        <f t="shared" si="27"/>
        <v>#NAME?</v>
      </c>
      <c r="I767" s="85"/>
      <c r="J767" s="86"/>
      <c r="K767" s="31"/>
      <c r="L767" s="63"/>
      <c r="M767" s="33"/>
      <c r="N767" s="33" t="e">
        <f t="shared" si="28"/>
        <v>#NAME?</v>
      </c>
      <c r="O767" s="64" t="e">
        <f t="shared" si="29"/>
        <v>#NAME?</v>
      </c>
      <c r="P767" s="94" t="e">
        <f t="shared" si="30"/>
        <v>#NAME?</v>
      </c>
      <c r="Q767" s="91" t="str">
        <f t="shared" si="31"/>
        <v>-</v>
      </c>
      <c r="R767" s="92" t="str">
        <f t="shared" si="32"/>
        <v>-</v>
      </c>
      <c r="S767" s="93" t="str">
        <f t="shared" si="33"/>
        <v>-</v>
      </c>
      <c r="T767" s="10"/>
      <c r="U767" s="10"/>
      <c r="V767" s="10"/>
      <c r="W767" s="10"/>
      <c r="X767" s="10"/>
      <c r="Y767" s="10"/>
      <c r="Z767" s="10"/>
    </row>
    <row r="768" spans="1:26" ht="12.75" customHeight="1" x14ac:dyDescent="0.2">
      <c r="A768" s="82">
        <f t="shared" si="23"/>
        <v>0</v>
      </c>
      <c r="B768" s="83"/>
      <c r="C768" s="84"/>
      <c r="D768" s="29" t="e">
        <f t="shared" si="24"/>
        <v>#NAME?</v>
      </c>
      <c r="E768" s="62"/>
      <c r="F768" s="30" t="e">
        <f t="shared" si="25"/>
        <v>#NAME?</v>
      </c>
      <c r="G768" s="34" t="e">
        <f t="shared" si="26"/>
        <v>#NAME?</v>
      </c>
      <c r="H768" s="30" t="e">
        <f t="shared" si="27"/>
        <v>#NAME?</v>
      </c>
      <c r="I768" s="85"/>
      <c r="J768" s="86"/>
      <c r="K768" s="31"/>
      <c r="L768" s="63"/>
      <c r="M768" s="33"/>
      <c r="N768" s="33" t="e">
        <f t="shared" si="28"/>
        <v>#NAME?</v>
      </c>
      <c r="O768" s="64" t="e">
        <f t="shared" si="29"/>
        <v>#NAME?</v>
      </c>
      <c r="P768" s="94" t="e">
        <f t="shared" si="30"/>
        <v>#NAME?</v>
      </c>
      <c r="Q768" s="91" t="str">
        <f t="shared" si="31"/>
        <v>-</v>
      </c>
      <c r="R768" s="92" t="str">
        <f t="shared" si="32"/>
        <v>-</v>
      </c>
      <c r="S768" s="93" t="str">
        <f t="shared" si="33"/>
        <v>-</v>
      </c>
      <c r="T768" s="10"/>
      <c r="U768" s="10"/>
      <c r="V768" s="10"/>
      <c r="W768" s="10"/>
      <c r="X768" s="10"/>
      <c r="Y768" s="10"/>
      <c r="Z768" s="10"/>
    </row>
    <row r="769" spans="1:26" ht="12.75" customHeight="1" x14ac:dyDescent="0.2">
      <c r="A769" s="82">
        <f t="shared" si="23"/>
        <v>0</v>
      </c>
      <c r="B769" s="83"/>
      <c r="C769" s="84"/>
      <c r="D769" s="29" t="e">
        <f t="shared" si="24"/>
        <v>#NAME?</v>
      </c>
      <c r="E769" s="62"/>
      <c r="F769" s="30" t="e">
        <f t="shared" si="25"/>
        <v>#NAME?</v>
      </c>
      <c r="G769" s="34" t="e">
        <f t="shared" si="26"/>
        <v>#NAME?</v>
      </c>
      <c r="H769" s="30" t="e">
        <f t="shared" si="27"/>
        <v>#NAME?</v>
      </c>
      <c r="I769" s="85"/>
      <c r="J769" s="86"/>
      <c r="K769" s="31"/>
      <c r="L769" s="63"/>
      <c r="M769" s="33"/>
      <c r="N769" s="33" t="e">
        <f t="shared" si="28"/>
        <v>#NAME?</v>
      </c>
      <c r="O769" s="64" t="e">
        <f t="shared" si="29"/>
        <v>#NAME?</v>
      </c>
      <c r="P769" s="94" t="e">
        <f t="shared" si="30"/>
        <v>#NAME?</v>
      </c>
      <c r="Q769" s="91" t="str">
        <f t="shared" si="31"/>
        <v>-</v>
      </c>
      <c r="R769" s="92" t="str">
        <f t="shared" si="32"/>
        <v>-</v>
      </c>
      <c r="S769" s="93" t="str">
        <f t="shared" si="33"/>
        <v>-</v>
      </c>
      <c r="T769" s="10"/>
      <c r="U769" s="10"/>
      <c r="V769" s="10"/>
      <c r="W769" s="10"/>
      <c r="X769" s="10"/>
      <c r="Y769" s="10"/>
      <c r="Z769" s="10"/>
    </row>
    <row r="770" spans="1:26" ht="12.75" customHeight="1" x14ac:dyDescent="0.2">
      <c r="A770" s="82">
        <f t="shared" si="23"/>
        <v>0</v>
      </c>
      <c r="B770" s="83"/>
      <c r="C770" s="84"/>
      <c r="D770" s="29" t="e">
        <f t="shared" si="24"/>
        <v>#NAME?</v>
      </c>
      <c r="E770" s="62"/>
      <c r="F770" s="30" t="e">
        <f t="shared" si="25"/>
        <v>#NAME?</v>
      </c>
      <c r="G770" s="34" t="e">
        <f t="shared" si="26"/>
        <v>#NAME?</v>
      </c>
      <c r="H770" s="30" t="e">
        <f t="shared" si="27"/>
        <v>#NAME?</v>
      </c>
      <c r="I770" s="85"/>
      <c r="J770" s="86"/>
      <c r="K770" s="31"/>
      <c r="L770" s="63"/>
      <c r="M770" s="33"/>
      <c r="N770" s="33" t="e">
        <f t="shared" si="28"/>
        <v>#NAME?</v>
      </c>
      <c r="O770" s="64" t="e">
        <f t="shared" si="29"/>
        <v>#NAME?</v>
      </c>
      <c r="P770" s="94" t="e">
        <f t="shared" si="30"/>
        <v>#NAME?</v>
      </c>
      <c r="Q770" s="91" t="str">
        <f t="shared" si="31"/>
        <v>-</v>
      </c>
      <c r="R770" s="92" t="str">
        <f t="shared" si="32"/>
        <v>-</v>
      </c>
      <c r="S770" s="93" t="str">
        <f t="shared" si="33"/>
        <v>-</v>
      </c>
      <c r="T770" s="10"/>
      <c r="U770" s="10"/>
      <c r="V770" s="10"/>
      <c r="W770" s="10"/>
      <c r="X770" s="10"/>
      <c r="Y770" s="10"/>
      <c r="Z770" s="10"/>
    </row>
    <row r="771" spans="1:26" ht="12.75" customHeight="1" x14ac:dyDescent="0.2">
      <c r="A771" s="82">
        <f t="shared" si="23"/>
        <v>0</v>
      </c>
      <c r="B771" s="83"/>
      <c r="C771" s="84"/>
      <c r="D771" s="29" t="e">
        <f t="shared" si="24"/>
        <v>#NAME?</v>
      </c>
      <c r="E771" s="62"/>
      <c r="F771" s="30" t="e">
        <f t="shared" si="25"/>
        <v>#NAME?</v>
      </c>
      <c r="G771" s="34" t="e">
        <f t="shared" si="26"/>
        <v>#NAME?</v>
      </c>
      <c r="H771" s="30" t="e">
        <f t="shared" si="27"/>
        <v>#NAME?</v>
      </c>
      <c r="I771" s="85"/>
      <c r="J771" s="86"/>
      <c r="K771" s="31"/>
      <c r="L771" s="63"/>
      <c r="M771" s="33"/>
      <c r="N771" s="33" t="e">
        <f t="shared" si="28"/>
        <v>#NAME?</v>
      </c>
      <c r="O771" s="64" t="e">
        <f t="shared" si="29"/>
        <v>#NAME?</v>
      </c>
      <c r="P771" s="94" t="e">
        <f t="shared" si="30"/>
        <v>#NAME?</v>
      </c>
      <c r="Q771" s="91" t="str">
        <f t="shared" si="31"/>
        <v>-</v>
      </c>
      <c r="R771" s="92" t="str">
        <f t="shared" si="32"/>
        <v>-</v>
      </c>
      <c r="S771" s="93" t="str">
        <f t="shared" si="33"/>
        <v>-</v>
      </c>
      <c r="T771" s="10"/>
      <c r="U771" s="10"/>
      <c r="V771" s="10"/>
      <c r="W771" s="10"/>
      <c r="X771" s="10"/>
      <c r="Y771" s="10"/>
      <c r="Z771" s="10"/>
    </row>
    <row r="772" spans="1:26" ht="12.75" customHeight="1" x14ac:dyDescent="0.2">
      <c r="A772" s="82">
        <f t="shared" ref="A772:A1000" si="34">IF(B772&lt;&gt;"",MAX($A$6:A771)+1,0)</f>
        <v>0</v>
      </c>
      <c r="B772" s="83"/>
      <c r="C772" s="84"/>
      <c r="D772" s="29" t="e">
        <f t="shared" ref="D772:D999" si="35">MDH1?</f>
        <v>#NAME?</v>
      </c>
      <c r="E772" s="62"/>
      <c r="F772" s="30" t="e">
        <f t="shared" ref="F772:F999" si="36">TKH1?</f>
        <v>#NAME?</v>
      </c>
      <c r="G772" s="34" t="e">
        <f t="shared" ref="G772:G999" si="37">L1?</f>
        <v>#NAME?</v>
      </c>
      <c r="H772" s="30" t="e">
        <f t="shared" ref="H772:H999" si="38">MSM1?</f>
        <v>#NAME?</v>
      </c>
      <c r="I772" s="85"/>
      <c r="J772" s="86"/>
      <c r="K772" s="31"/>
      <c r="L772" s="63"/>
      <c r="M772" s="33"/>
      <c r="N772" s="33" t="e">
        <f t="shared" ref="N772:N999" si="39">TRASAU?</f>
        <v>#NAME?</v>
      </c>
      <c r="O772" s="64" t="e">
        <f t="shared" ref="O772:O999" si="40">NCL?</f>
        <v>#NAME?</v>
      </c>
      <c r="P772" s="94" t="e">
        <f t="shared" ref="P772:P999" si="41">TGQH?</f>
        <v>#NAME?</v>
      </c>
      <c r="Q772" s="91" t="str">
        <f t="shared" ref="Q772:Q999" si="42">IF(C772&lt;&gt;"",YEAR(C772),"-")</f>
        <v>-</v>
      </c>
      <c r="R772" s="92" t="str">
        <f t="shared" ref="R772:R999" si="43">IF(C772&lt;&gt;"",MONTH(C772),"-")</f>
        <v>-</v>
      </c>
      <c r="S772" s="93" t="str">
        <f t="shared" ref="S772:S999" si="44">IF(C772&lt;&gt;"",DAY(C772),"-")</f>
        <v>-</v>
      </c>
      <c r="T772" s="10"/>
      <c r="U772" s="10"/>
      <c r="V772" s="10"/>
      <c r="W772" s="10"/>
      <c r="X772" s="10"/>
      <c r="Y772" s="10"/>
      <c r="Z772" s="10"/>
    </row>
    <row r="773" spans="1:26" ht="12.75" customHeight="1" x14ac:dyDescent="0.2">
      <c r="A773" s="82">
        <f t="shared" si="34"/>
        <v>0</v>
      </c>
      <c r="B773" s="83"/>
      <c r="C773" s="84"/>
      <c r="D773" s="29" t="e">
        <f t="shared" si="35"/>
        <v>#NAME?</v>
      </c>
      <c r="E773" s="62"/>
      <c r="F773" s="30" t="e">
        <f t="shared" si="36"/>
        <v>#NAME?</v>
      </c>
      <c r="G773" s="34" t="e">
        <f t="shared" si="37"/>
        <v>#NAME?</v>
      </c>
      <c r="H773" s="30" t="e">
        <f t="shared" si="38"/>
        <v>#NAME?</v>
      </c>
      <c r="I773" s="85"/>
      <c r="J773" s="86"/>
      <c r="K773" s="31"/>
      <c r="L773" s="63"/>
      <c r="M773" s="33"/>
      <c r="N773" s="33" t="e">
        <f t="shared" si="39"/>
        <v>#NAME?</v>
      </c>
      <c r="O773" s="64" t="e">
        <f t="shared" si="40"/>
        <v>#NAME?</v>
      </c>
      <c r="P773" s="94" t="e">
        <f t="shared" si="41"/>
        <v>#NAME?</v>
      </c>
      <c r="Q773" s="91" t="str">
        <f t="shared" si="42"/>
        <v>-</v>
      </c>
      <c r="R773" s="92" t="str">
        <f t="shared" si="43"/>
        <v>-</v>
      </c>
      <c r="S773" s="93" t="str">
        <f t="shared" si="44"/>
        <v>-</v>
      </c>
      <c r="T773" s="10"/>
      <c r="U773" s="10"/>
      <c r="V773" s="10"/>
      <c r="W773" s="10"/>
      <c r="X773" s="10"/>
      <c r="Y773" s="10"/>
      <c r="Z773" s="10"/>
    </row>
    <row r="774" spans="1:26" ht="12.75" customHeight="1" x14ac:dyDescent="0.2">
      <c r="A774" s="82">
        <f t="shared" si="34"/>
        <v>0</v>
      </c>
      <c r="B774" s="83"/>
      <c r="C774" s="84"/>
      <c r="D774" s="29" t="e">
        <f t="shared" si="35"/>
        <v>#NAME?</v>
      </c>
      <c r="E774" s="62"/>
      <c r="F774" s="30" t="e">
        <f t="shared" si="36"/>
        <v>#NAME?</v>
      </c>
      <c r="G774" s="34" t="e">
        <f t="shared" si="37"/>
        <v>#NAME?</v>
      </c>
      <c r="H774" s="30" t="e">
        <f t="shared" si="38"/>
        <v>#NAME?</v>
      </c>
      <c r="I774" s="85"/>
      <c r="J774" s="86"/>
      <c r="K774" s="31"/>
      <c r="L774" s="63"/>
      <c r="M774" s="33"/>
      <c r="N774" s="33" t="e">
        <f t="shared" si="39"/>
        <v>#NAME?</v>
      </c>
      <c r="O774" s="64" t="e">
        <f t="shared" si="40"/>
        <v>#NAME?</v>
      </c>
      <c r="P774" s="94" t="e">
        <f t="shared" si="41"/>
        <v>#NAME?</v>
      </c>
      <c r="Q774" s="91" t="str">
        <f t="shared" si="42"/>
        <v>-</v>
      </c>
      <c r="R774" s="92" t="str">
        <f t="shared" si="43"/>
        <v>-</v>
      </c>
      <c r="S774" s="93" t="str">
        <f t="shared" si="44"/>
        <v>-</v>
      </c>
      <c r="T774" s="10"/>
      <c r="U774" s="10"/>
      <c r="V774" s="10"/>
      <c r="W774" s="10"/>
      <c r="X774" s="10"/>
      <c r="Y774" s="10"/>
      <c r="Z774" s="10"/>
    </row>
    <row r="775" spans="1:26" ht="12.75" customHeight="1" x14ac:dyDescent="0.2">
      <c r="A775" s="82">
        <f t="shared" si="34"/>
        <v>0</v>
      </c>
      <c r="B775" s="83"/>
      <c r="C775" s="84"/>
      <c r="D775" s="29" t="e">
        <f t="shared" si="35"/>
        <v>#NAME?</v>
      </c>
      <c r="E775" s="62"/>
      <c r="F775" s="30" t="e">
        <f t="shared" si="36"/>
        <v>#NAME?</v>
      </c>
      <c r="G775" s="34" t="e">
        <f t="shared" si="37"/>
        <v>#NAME?</v>
      </c>
      <c r="H775" s="30" t="e">
        <f t="shared" si="38"/>
        <v>#NAME?</v>
      </c>
      <c r="I775" s="85"/>
      <c r="J775" s="86"/>
      <c r="K775" s="31"/>
      <c r="L775" s="63"/>
      <c r="M775" s="33"/>
      <c r="N775" s="33" t="e">
        <f t="shared" si="39"/>
        <v>#NAME?</v>
      </c>
      <c r="O775" s="64" t="e">
        <f t="shared" si="40"/>
        <v>#NAME?</v>
      </c>
      <c r="P775" s="94" t="e">
        <f t="shared" si="41"/>
        <v>#NAME?</v>
      </c>
      <c r="Q775" s="91" t="str">
        <f t="shared" si="42"/>
        <v>-</v>
      </c>
      <c r="R775" s="92" t="str">
        <f t="shared" si="43"/>
        <v>-</v>
      </c>
      <c r="S775" s="93" t="str">
        <f t="shared" si="44"/>
        <v>-</v>
      </c>
      <c r="T775" s="10"/>
      <c r="U775" s="10"/>
      <c r="V775" s="10"/>
      <c r="W775" s="10"/>
      <c r="X775" s="10"/>
      <c r="Y775" s="10"/>
      <c r="Z775" s="10"/>
    </row>
    <row r="776" spans="1:26" ht="12.75" customHeight="1" x14ac:dyDescent="0.2">
      <c r="A776" s="82">
        <f t="shared" si="34"/>
        <v>0</v>
      </c>
      <c r="B776" s="83"/>
      <c r="C776" s="84"/>
      <c r="D776" s="29" t="e">
        <f t="shared" si="35"/>
        <v>#NAME?</v>
      </c>
      <c r="E776" s="62"/>
      <c r="F776" s="30" t="e">
        <f t="shared" si="36"/>
        <v>#NAME?</v>
      </c>
      <c r="G776" s="34" t="e">
        <f t="shared" si="37"/>
        <v>#NAME?</v>
      </c>
      <c r="H776" s="30" t="e">
        <f t="shared" si="38"/>
        <v>#NAME?</v>
      </c>
      <c r="I776" s="85"/>
      <c r="J776" s="86"/>
      <c r="K776" s="31"/>
      <c r="L776" s="63"/>
      <c r="M776" s="33"/>
      <c r="N776" s="33" t="e">
        <f t="shared" si="39"/>
        <v>#NAME?</v>
      </c>
      <c r="O776" s="64" t="e">
        <f t="shared" si="40"/>
        <v>#NAME?</v>
      </c>
      <c r="P776" s="94" t="e">
        <f t="shared" si="41"/>
        <v>#NAME?</v>
      </c>
      <c r="Q776" s="91" t="str">
        <f t="shared" si="42"/>
        <v>-</v>
      </c>
      <c r="R776" s="92" t="str">
        <f t="shared" si="43"/>
        <v>-</v>
      </c>
      <c r="S776" s="93" t="str">
        <f t="shared" si="44"/>
        <v>-</v>
      </c>
      <c r="T776" s="10"/>
      <c r="U776" s="10"/>
      <c r="V776" s="10"/>
      <c r="W776" s="10"/>
      <c r="X776" s="10"/>
      <c r="Y776" s="10"/>
      <c r="Z776" s="10"/>
    </row>
    <row r="777" spans="1:26" ht="12.75" customHeight="1" x14ac:dyDescent="0.2">
      <c r="A777" s="82">
        <f t="shared" si="34"/>
        <v>0</v>
      </c>
      <c r="B777" s="83"/>
      <c r="C777" s="84"/>
      <c r="D777" s="29" t="e">
        <f t="shared" si="35"/>
        <v>#NAME?</v>
      </c>
      <c r="E777" s="62"/>
      <c r="F777" s="30" t="e">
        <f t="shared" si="36"/>
        <v>#NAME?</v>
      </c>
      <c r="G777" s="34" t="e">
        <f t="shared" si="37"/>
        <v>#NAME?</v>
      </c>
      <c r="H777" s="30" t="e">
        <f t="shared" si="38"/>
        <v>#NAME?</v>
      </c>
      <c r="I777" s="85"/>
      <c r="J777" s="86"/>
      <c r="K777" s="31"/>
      <c r="L777" s="63"/>
      <c r="M777" s="33"/>
      <c r="N777" s="33" t="e">
        <f t="shared" si="39"/>
        <v>#NAME?</v>
      </c>
      <c r="O777" s="64" t="e">
        <f t="shared" si="40"/>
        <v>#NAME?</v>
      </c>
      <c r="P777" s="94" t="e">
        <f t="shared" si="41"/>
        <v>#NAME?</v>
      </c>
      <c r="Q777" s="91" t="str">
        <f t="shared" si="42"/>
        <v>-</v>
      </c>
      <c r="R777" s="92" t="str">
        <f t="shared" si="43"/>
        <v>-</v>
      </c>
      <c r="S777" s="93" t="str">
        <f t="shared" si="44"/>
        <v>-</v>
      </c>
      <c r="T777" s="10"/>
      <c r="U777" s="10"/>
      <c r="V777" s="10"/>
      <c r="W777" s="10"/>
      <c r="X777" s="10"/>
      <c r="Y777" s="10"/>
      <c r="Z777" s="10"/>
    </row>
    <row r="778" spans="1:26" ht="12.75" customHeight="1" x14ac:dyDescent="0.2">
      <c r="A778" s="82">
        <f t="shared" si="34"/>
        <v>0</v>
      </c>
      <c r="B778" s="83"/>
      <c r="C778" s="84"/>
      <c r="D778" s="29" t="e">
        <f t="shared" si="35"/>
        <v>#NAME?</v>
      </c>
      <c r="E778" s="62"/>
      <c r="F778" s="30" t="e">
        <f t="shared" si="36"/>
        <v>#NAME?</v>
      </c>
      <c r="G778" s="34" t="e">
        <f t="shared" si="37"/>
        <v>#NAME?</v>
      </c>
      <c r="H778" s="30" t="e">
        <f t="shared" si="38"/>
        <v>#NAME?</v>
      </c>
      <c r="I778" s="85"/>
      <c r="J778" s="86"/>
      <c r="K778" s="31"/>
      <c r="L778" s="63"/>
      <c r="M778" s="33"/>
      <c r="N778" s="33" t="e">
        <f t="shared" si="39"/>
        <v>#NAME?</v>
      </c>
      <c r="O778" s="64" t="e">
        <f t="shared" si="40"/>
        <v>#NAME?</v>
      </c>
      <c r="P778" s="94" t="e">
        <f t="shared" si="41"/>
        <v>#NAME?</v>
      </c>
      <c r="Q778" s="91" t="str">
        <f t="shared" si="42"/>
        <v>-</v>
      </c>
      <c r="R778" s="92" t="str">
        <f t="shared" si="43"/>
        <v>-</v>
      </c>
      <c r="S778" s="93" t="str">
        <f t="shared" si="44"/>
        <v>-</v>
      </c>
      <c r="T778" s="10"/>
      <c r="U778" s="10"/>
      <c r="V778" s="10"/>
      <c r="W778" s="10"/>
      <c r="X778" s="10"/>
      <c r="Y778" s="10"/>
      <c r="Z778" s="10"/>
    </row>
    <row r="779" spans="1:26" ht="12.75" customHeight="1" x14ac:dyDescent="0.2">
      <c r="A779" s="82">
        <f t="shared" si="34"/>
        <v>0</v>
      </c>
      <c r="B779" s="83"/>
      <c r="C779" s="84"/>
      <c r="D779" s="29" t="e">
        <f t="shared" si="35"/>
        <v>#NAME?</v>
      </c>
      <c r="E779" s="62"/>
      <c r="F779" s="30" t="e">
        <f t="shared" si="36"/>
        <v>#NAME?</v>
      </c>
      <c r="G779" s="34" t="e">
        <f t="shared" si="37"/>
        <v>#NAME?</v>
      </c>
      <c r="H779" s="30" t="e">
        <f t="shared" si="38"/>
        <v>#NAME?</v>
      </c>
      <c r="I779" s="85"/>
      <c r="J779" s="86"/>
      <c r="K779" s="31"/>
      <c r="L779" s="63"/>
      <c r="M779" s="33"/>
      <c r="N779" s="33" t="e">
        <f t="shared" si="39"/>
        <v>#NAME?</v>
      </c>
      <c r="O779" s="64" t="e">
        <f t="shared" si="40"/>
        <v>#NAME?</v>
      </c>
      <c r="P779" s="94" t="e">
        <f t="shared" si="41"/>
        <v>#NAME?</v>
      </c>
      <c r="Q779" s="91" t="str">
        <f t="shared" si="42"/>
        <v>-</v>
      </c>
      <c r="R779" s="92" t="str">
        <f t="shared" si="43"/>
        <v>-</v>
      </c>
      <c r="S779" s="93" t="str">
        <f t="shared" si="44"/>
        <v>-</v>
      </c>
      <c r="T779" s="10"/>
      <c r="U779" s="10"/>
      <c r="V779" s="10"/>
      <c r="W779" s="10"/>
      <c r="X779" s="10"/>
      <c r="Y779" s="10"/>
      <c r="Z779" s="10"/>
    </row>
    <row r="780" spans="1:26" ht="12.75" customHeight="1" x14ac:dyDescent="0.2">
      <c r="A780" s="82">
        <f t="shared" si="34"/>
        <v>0</v>
      </c>
      <c r="B780" s="83"/>
      <c r="C780" s="84"/>
      <c r="D780" s="29" t="e">
        <f t="shared" si="35"/>
        <v>#NAME?</v>
      </c>
      <c r="E780" s="62"/>
      <c r="F780" s="30" t="e">
        <f t="shared" si="36"/>
        <v>#NAME?</v>
      </c>
      <c r="G780" s="34" t="e">
        <f t="shared" si="37"/>
        <v>#NAME?</v>
      </c>
      <c r="H780" s="30" t="e">
        <f t="shared" si="38"/>
        <v>#NAME?</v>
      </c>
      <c r="I780" s="85"/>
      <c r="J780" s="86"/>
      <c r="K780" s="31"/>
      <c r="L780" s="63"/>
      <c r="M780" s="33"/>
      <c r="N780" s="33" t="e">
        <f t="shared" si="39"/>
        <v>#NAME?</v>
      </c>
      <c r="O780" s="64" t="e">
        <f t="shared" si="40"/>
        <v>#NAME?</v>
      </c>
      <c r="P780" s="94" t="e">
        <f t="shared" si="41"/>
        <v>#NAME?</v>
      </c>
      <c r="Q780" s="91" t="str">
        <f t="shared" si="42"/>
        <v>-</v>
      </c>
      <c r="R780" s="92" t="str">
        <f t="shared" si="43"/>
        <v>-</v>
      </c>
      <c r="S780" s="93" t="str">
        <f t="shared" si="44"/>
        <v>-</v>
      </c>
      <c r="T780" s="10"/>
      <c r="U780" s="10"/>
      <c r="V780" s="10"/>
      <c r="W780" s="10"/>
      <c r="X780" s="10"/>
      <c r="Y780" s="10"/>
      <c r="Z780" s="10"/>
    </row>
    <row r="781" spans="1:26" ht="12.75" customHeight="1" x14ac:dyDescent="0.2">
      <c r="A781" s="82">
        <f t="shared" si="34"/>
        <v>0</v>
      </c>
      <c r="B781" s="83"/>
      <c r="C781" s="84"/>
      <c r="D781" s="29" t="e">
        <f t="shared" si="35"/>
        <v>#NAME?</v>
      </c>
      <c r="E781" s="62"/>
      <c r="F781" s="30" t="e">
        <f t="shared" si="36"/>
        <v>#NAME?</v>
      </c>
      <c r="G781" s="34" t="e">
        <f t="shared" si="37"/>
        <v>#NAME?</v>
      </c>
      <c r="H781" s="30" t="e">
        <f t="shared" si="38"/>
        <v>#NAME?</v>
      </c>
      <c r="I781" s="85"/>
      <c r="J781" s="86"/>
      <c r="K781" s="31"/>
      <c r="L781" s="63"/>
      <c r="M781" s="33"/>
      <c r="N781" s="33" t="e">
        <f t="shared" si="39"/>
        <v>#NAME?</v>
      </c>
      <c r="O781" s="64" t="e">
        <f t="shared" si="40"/>
        <v>#NAME?</v>
      </c>
      <c r="P781" s="94" t="e">
        <f t="shared" si="41"/>
        <v>#NAME?</v>
      </c>
      <c r="Q781" s="91" t="str">
        <f t="shared" si="42"/>
        <v>-</v>
      </c>
      <c r="R781" s="92" t="str">
        <f t="shared" si="43"/>
        <v>-</v>
      </c>
      <c r="S781" s="93" t="str">
        <f t="shared" si="44"/>
        <v>-</v>
      </c>
      <c r="T781" s="10"/>
      <c r="U781" s="10"/>
      <c r="V781" s="10"/>
      <c r="W781" s="10"/>
      <c r="X781" s="10"/>
      <c r="Y781" s="10"/>
      <c r="Z781" s="10"/>
    </row>
    <row r="782" spans="1:26" ht="12.75" customHeight="1" x14ac:dyDescent="0.2">
      <c r="A782" s="82">
        <f t="shared" si="34"/>
        <v>0</v>
      </c>
      <c r="B782" s="83"/>
      <c r="C782" s="84"/>
      <c r="D782" s="29" t="e">
        <f t="shared" si="35"/>
        <v>#NAME?</v>
      </c>
      <c r="E782" s="62"/>
      <c r="F782" s="30" t="e">
        <f t="shared" si="36"/>
        <v>#NAME?</v>
      </c>
      <c r="G782" s="34" t="e">
        <f t="shared" si="37"/>
        <v>#NAME?</v>
      </c>
      <c r="H782" s="30" t="e">
        <f t="shared" si="38"/>
        <v>#NAME?</v>
      </c>
      <c r="I782" s="85"/>
      <c r="J782" s="86"/>
      <c r="K782" s="31"/>
      <c r="L782" s="63"/>
      <c r="M782" s="33"/>
      <c r="N782" s="33" t="e">
        <f t="shared" si="39"/>
        <v>#NAME?</v>
      </c>
      <c r="O782" s="64" t="e">
        <f t="shared" si="40"/>
        <v>#NAME?</v>
      </c>
      <c r="P782" s="94" t="e">
        <f t="shared" si="41"/>
        <v>#NAME?</v>
      </c>
      <c r="Q782" s="91" t="str">
        <f t="shared" si="42"/>
        <v>-</v>
      </c>
      <c r="R782" s="92" t="str">
        <f t="shared" si="43"/>
        <v>-</v>
      </c>
      <c r="S782" s="93" t="str">
        <f t="shared" si="44"/>
        <v>-</v>
      </c>
      <c r="T782" s="10"/>
      <c r="U782" s="10"/>
      <c r="V782" s="10"/>
      <c r="W782" s="10"/>
      <c r="X782" s="10"/>
      <c r="Y782" s="10"/>
      <c r="Z782" s="10"/>
    </row>
    <row r="783" spans="1:26" ht="12.75" customHeight="1" x14ac:dyDescent="0.2">
      <c r="A783" s="82">
        <f t="shared" si="34"/>
        <v>0</v>
      </c>
      <c r="B783" s="83"/>
      <c r="C783" s="84"/>
      <c r="D783" s="29" t="e">
        <f t="shared" si="35"/>
        <v>#NAME?</v>
      </c>
      <c r="E783" s="62"/>
      <c r="F783" s="30" t="e">
        <f t="shared" si="36"/>
        <v>#NAME?</v>
      </c>
      <c r="G783" s="34" t="e">
        <f t="shared" si="37"/>
        <v>#NAME?</v>
      </c>
      <c r="H783" s="30" t="e">
        <f t="shared" si="38"/>
        <v>#NAME?</v>
      </c>
      <c r="I783" s="85"/>
      <c r="J783" s="86"/>
      <c r="K783" s="31"/>
      <c r="L783" s="63"/>
      <c r="M783" s="33"/>
      <c r="N783" s="33" t="e">
        <f t="shared" si="39"/>
        <v>#NAME?</v>
      </c>
      <c r="O783" s="64" t="e">
        <f t="shared" si="40"/>
        <v>#NAME?</v>
      </c>
      <c r="P783" s="94" t="e">
        <f t="shared" si="41"/>
        <v>#NAME?</v>
      </c>
      <c r="Q783" s="91" t="str">
        <f t="shared" si="42"/>
        <v>-</v>
      </c>
      <c r="R783" s="92" t="str">
        <f t="shared" si="43"/>
        <v>-</v>
      </c>
      <c r="S783" s="93" t="str">
        <f t="shared" si="44"/>
        <v>-</v>
      </c>
      <c r="T783" s="10"/>
      <c r="U783" s="10"/>
      <c r="V783" s="10"/>
      <c r="W783" s="10"/>
      <c r="X783" s="10"/>
      <c r="Y783" s="10"/>
      <c r="Z783" s="10"/>
    </row>
    <row r="784" spans="1:26" ht="12.75" customHeight="1" x14ac:dyDescent="0.2">
      <c r="A784" s="82">
        <f t="shared" si="34"/>
        <v>0</v>
      </c>
      <c r="B784" s="83"/>
      <c r="C784" s="84"/>
      <c r="D784" s="29" t="e">
        <f t="shared" si="35"/>
        <v>#NAME?</v>
      </c>
      <c r="E784" s="62"/>
      <c r="F784" s="30" t="e">
        <f t="shared" si="36"/>
        <v>#NAME?</v>
      </c>
      <c r="G784" s="34" t="e">
        <f t="shared" si="37"/>
        <v>#NAME?</v>
      </c>
      <c r="H784" s="30" t="e">
        <f t="shared" si="38"/>
        <v>#NAME?</v>
      </c>
      <c r="I784" s="85"/>
      <c r="J784" s="86"/>
      <c r="K784" s="31"/>
      <c r="L784" s="63"/>
      <c r="M784" s="33"/>
      <c r="N784" s="33" t="e">
        <f t="shared" si="39"/>
        <v>#NAME?</v>
      </c>
      <c r="O784" s="64" t="e">
        <f t="shared" si="40"/>
        <v>#NAME?</v>
      </c>
      <c r="P784" s="94" t="e">
        <f t="shared" si="41"/>
        <v>#NAME?</v>
      </c>
      <c r="Q784" s="91" t="str">
        <f t="shared" si="42"/>
        <v>-</v>
      </c>
      <c r="R784" s="92" t="str">
        <f t="shared" si="43"/>
        <v>-</v>
      </c>
      <c r="S784" s="93" t="str">
        <f t="shared" si="44"/>
        <v>-</v>
      </c>
      <c r="T784" s="10"/>
      <c r="U784" s="10"/>
      <c r="V784" s="10"/>
      <c r="W784" s="10"/>
      <c r="X784" s="10"/>
      <c r="Y784" s="10"/>
      <c r="Z784" s="10"/>
    </row>
    <row r="785" spans="1:26" ht="12.75" customHeight="1" x14ac:dyDescent="0.2">
      <c r="A785" s="82">
        <f t="shared" si="34"/>
        <v>0</v>
      </c>
      <c r="B785" s="83"/>
      <c r="C785" s="84"/>
      <c r="D785" s="29" t="e">
        <f t="shared" si="35"/>
        <v>#NAME?</v>
      </c>
      <c r="E785" s="62"/>
      <c r="F785" s="30" t="e">
        <f t="shared" si="36"/>
        <v>#NAME?</v>
      </c>
      <c r="G785" s="34" t="e">
        <f t="shared" si="37"/>
        <v>#NAME?</v>
      </c>
      <c r="H785" s="30" t="e">
        <f t="shared" si="38"/>
        <v>#NAME?</v>
      </c>
      <c r="I785" s="85"/>
      <c r="J785" s="86"/>
      <c r="K785" s="31"/>
      <c r="L785" s="63"/>
      <c r="M785" s="33"/>
      <c r="N785" s="33" t="e">
        <f t="shared" si="39"/>
        <v>#NAME?</v>
      </c>
      <c r="O785" s="64" t="e">
        <f t="shared" si="40"/>
        <v>#NAME?</v>
      </c>
      <c r="P785" s="94" t="e">
        <f t="shared" si="41"/>
        <v>#NAME?</v>
      </c>
      <c r="Q785" s="91" t="str">
        <f t="shared" si="42"/>
        <v>-</v>
      </c>
      <c r="R785" s="92" t="str">
        <f t="shared" si="43"/>
        <v>-</v>
      </c>
      <c r="S785" s="93" t="str">
        <f t="shared" si="44"/>
        <v>-</v>
      </c>
      <c r="T785" s="10"/>
      <c r="U785" s="10"/>
      <c r="V785" s="10"/>
      <c r="W785" s="10"/>
      <c r="X785" s="10"/>
      <c r="Y785" s="10"/>
      <c r="Z785" s="10"/>
    </row>
    <row r="786" spans="1:26" ht="12.75" customHeight="1" x14ac:dyDescent="0.2">
      <c r="A786" s="82">
        <f t="shared" si="34"/>
        <v>0</v>
      </c>
      <c r="B786" s="83"/>
      <c r="C786" s="84"/>
      <c r="D786" s="29" t="e">
        <f t="shared" si="35"/>
        <v>#NAME?</v>
      </c>
      <c r="E786" s="62"/>
      <c r="F786" s="30" t="e">
        <f t="shared" si="36"/>
        <v>#NAME?</v>
      </c>
      <c r="G786" s="34" t="e">
        <f t="shared" si="37"/>
        <v>#NAME?</v>
      </c>
      <c r="H786" s="30" t="e">
        <f t="shared" si="38"/>
        <v>#NAME?</v>
      </c>
      <c r="I786" s="85"/>
      <c r="J786" s="86"/>
      <c r="K786" s="31"/>
      <c r="L786" s="63"/>
      <c r="M786" s="33"/>
      <c r="N786" s="33" t="e">
        <f t="shared" si="39"/>
        <v>#NAME?</v>
      </c>
      <c r="O786" s="64" t="e">
        <f t="shared" si="40"/>
        <v>#NAME?</v>
      </c>
      <c r="P786" s="94" t="e">
        <f t="shared" si="41"/>
        <v>#NAME?</v>
      </c>
      <c r="Q786" s="91" t="str">
        <f t="shared" si="42"/>
        <v>-</v>
      </c>
      <c r="R786" s="92" t="str">
        <f t="shared" si="43"/>
        <v>-</v>
      </c>
      <c r="S786" s="93" t="str">
        <f t="shared" si="44"/>
        <v>-</v>
      </c>
      <c r="T786" s="10"/>
      <c r="U786" s="10"/>
      <c r="V786" s="10"/>
      <c r="W786" s="10"/>
      <c r="X786" s="10"/>
      <c r="Y786" s="10"/>
      <c r="Z786" s="10"/>
    </row>
    <row r="787" spans="1:26" ht="12.75" customHeight="1" x14ac:dyDescent="0.2">
      <c r="A787" s="82">
        <f t="shared" si="34"/>
        <v>0</v>
      </c>
      <c r="B787" s="83"/>
      <c r="C787" s="84"/>
      <c r="D787" s="29" t="e">
        <f t="shared" si="35"/>
        <v>#NAME?</v>
      </c>
      <c r="E787" s="62"/>
      <c r="F787" s="30" t="e">
        <f t="shared" si="36"/>
        <v>#NAME?</v>
      </c>
      <c r="G787" s="34" t="e">
        <f t="shared" si="37"/>
        <v>#NAME?</v>
      </c>
      <c r="H787" s="30" t="e">
        <f t="shared" si="38"/>
        <v>#NAME?</v>
      </c>
      <c r="I787" s="85"/>
      <c r="J787" s="86"/>
      <c r="K787" s="31"/>
      <c r="L787" s="63"/>
      <c r="M787" s="33"/>
      <c r="N787" s="33" t="e">
        <f t="shared" si="39"/>
        <v>#NAME?</v>
      </c>
      <c r="O787" s="64" t="e">
        <f t="shared" si="40"/>
        <v>#NAME?</v>
      </c>
      <c r="P787" s="94" t="e">
        <f t="shared" si="41"/>
        <v>#NAME?</v>
      </c>
      <c r="Q787" s="91" t="str">
        <f t="shared" si="42"/>
        <v>-</v>
      </c>
      <c r="R787" s="92" t="str">
        <f t="shared" si="43"/>
        <v>-</v>
      </c>
      <c r="S787" s="93" t="str">
        <f t="shared" si="44"/>
        <v>-</v>
      </c>
      <c r="T787" s="10"/>
      <c r="U787" s="10"/>
      <c r="V787" s="10"/>
      <c r="W787" s="10"/>
      <c r="X787" s="10"/>
      <c r="Y787" s="10"/>
      <c r="Z787" s="10"/>
    </row>
    <row r="788" spans="1:26" ht="12.75" customHeight="1" x14ac:dyDescent="0.2">
      <c r="A788" s="82">
        <f t="shared" si="34"/>
        <v>0</v>
      </c>
      <c r="B788" s="83"/>
      <c r="C788" s="84"/>
      <c r="D788" s="29" t="e">
        <f t="shared" si="35"/>
        <v>#NAME?</v>
      </c>
      <c r="E788" s="62"/>
      <c r="F788" s="30" t="e">
        <f t="shared" si="36"/>
        <v>#NAME?</v>
      </c>
      <c r="G788" s="34" t="e">
        <f t="shared" si="37"/>
        <v>#NAME?</v>
      </c>
      <c r="H788" s="30" t="e">
        <f t="shared" si="38"/>
        <v>#NAME?</v>
      </c>
      <c r="I788" s="85"/>
      <c r="J788" s="86"/>
      <c r="K788" s="31"/>
      <c r="L788" s="63"/>
      <c r="M788" s="33"/>
      <c r="N788" s="33" t="e">
        <f t="shared" si="39"/>
        <v>#NAME?</v>
      </c>
      <c r="O788" s="64" t="e">
        <f t="shared" si="40"/>
        <v>#NAME?</v>
      </c>
      <c r="P788" s="94" t="e">
        <f t="shared" si="41"/>
        <v>#NAME?</v>
      </c>
      <c r="Q788" s="91" t="str">
        <f t="shared" si="42"/>
        <v>-</v>
      </c>
      <c r="R788" s="92" t="str">
        <f t="shared" si="43"/>
        <v>-</v>
      </c>
      <c r="S788" s="93" t="str">
        <f t="shared" si="44"/>
        <v>-</v>
      </c>
      <c r="T788" s="10"/>
      <c r="U788" s="10"/>
      <c r="V788" s="10"/>
      <c r="W788" s="10"/>
      <c r="X788" s="10"/>
      <c r="Y788" s="10"/>
      <c r="Z788" s="10"/>
    </row>
    <row r="789" spans="1:26" ht="12.75" customHeight="1" x14ac:dyDescent="0.2">
      <c r="A789" s="82">
        <f t="shared" si="34"/>
        <v>0</v>
      </c>
      <c r="B789" s="83"/>
      <c r="C789" s="84"/>
      <c r="D789" s="29" t="e">
        <f t="shared" si="35"/>
        <v>#NAME?</v>
      </c>
      <c r="E789" s="62"/>
      <c r="F789" s="30" t="e">
        <f t="shared" si="36"/>
        <v>#NAME?</v>
      </c>
      <c r="G789" s="34" t="e">
        <f t="shared" si="37"/>
        <v>#NAME?</v>
      </c>
      <c r="H789" s="30" t="e">
        <f t="shared" si="38"/>
        <v>#NAME?</v>
      </c>
      <c r="I789" s="85"/>
      <c r="J789" s="86"/>
      <c r="K789" s="31"/>
      <c r="L789" s="63"/>
      <c r="M789" s="33"/>
      <c r="N789" s="33" t="e">
        <f t="shared" si="39"/>
        <v>#NAME?</v>
      </c>
      <c r="O789" s="64" t="e">
        <f t="shared" si="40"/>
        <v>#NAME?</v>
      </c>
      <c r="P789" s="94" t="e">
        <f t="shared" si="41"/>
        <v>#NAME?</v>
      </c>
      <c r="Q789" s="91" t="str">
        <f t="shared" si="42"/>
        <v>-</v>
      </c>
      <c r="R789" s="92" t="str">
        <f t="shared" si="43"/>
        <v>-</v>
      </c>
      <c r="S789" s="93" t="str">
        <f t="shared" si="44"/>
        <v>-</v>
      </c>
      <c r="T789" s="10"/>
      <c r="U789" s="10"/>
      <c r="V789" s="10"/>
      <c r="W789" s="10"/>
      <c r="X789" s="10"/>
      <c r="Y789" s="10"/>
      <c r="Z789" s="10"/>
    </row>
    <row r="790" spans="1:26" ht="12.75" customHeight="1" x14ac:dyDescent="0.2">
      <c r="A790" s="82">
        <f t="shared" si="34"/>
        <v>0</v>
      </c>
      <c r="B790" s="83"/>
      <c r="C790" s="84"/>
      <c r="D790" s="29" t="e">
        <f t="shared" si="35"/>
        <v>#NAME?</v>
      </c>
      <c r="E790" s="62"/>
      <c r="F790" s="30" t="e">
        <f t="shared" si="36"/>
        <v>#NAME?</v>
      </c>
      <c r="G790" s="34" t="e">
        <f t="shared" si="37"/>
        <v>#NAME?</v>
      </c>
      <c r="H790" s="30" t="e">
        <f t="shared" si="38"/>
        <v>#NAME?</v>
      </c>
      <c r="I790" s="85"/>
      <c r="J790" s="86"/>
      <c r="K790" s="31"/>
      <c r="L790" s="63"/>
      <c r="M790" s="33"/>
      <c r="N790" s="33" t="e">
        <f t="shared" si="39"/>
        <v>#NAME?</v>
      </c>
      <c r="O790" s="64" t="e">
        <f t="shared" si="40"/>
        <v>#NAME?</v>
      </c>
      <c r="P790" s="94" t="e">
        <f t="shared" si="41"/>
        <v>#NAME?</v>
      </c>
      <c r="Q790" s="91" t="str">
        <f t="shared" si="42"/>
        <v>-</v>
      </c>
      <c r="R790" s="92" t="str">
        <f t="shared" si="43"/>
        <v>-</v>
      </c>
      <c r="S790" s="93" t="str">
        <f t="shared" si="44"/>
        <v>-</v>
      </c>
      <c r="T790" s="10"/>
      <c r="U790" s="10"/>
      <c r="V790" s="10"/>
      <c r="W790" s="10"/>
      <c r="X790" s="10"/>
      <c r="Y790" s="10"/>
      <c r="Z790" s="10"/>
    </row>
    <row r="791" spans="1:26" ht="12.75" customHeight="1" x14ac:dyDescent="0.2">
      <c r="A791" s="82">
        <f t="shared" si="34"/>
        <v>0</v>
      </c>
      <c r="B791" s="83"/>
      <c r="C791" s="84"/>
      <c r="D791" s="29" t="e">
        <f t="shared" si="35"/>
        <v>#NAME?</v>
      </c>
      <c r="E791" s="62"/>
      <c r="F791" s="30" t="e">
        <f t="shared" si="36"/>
        <v>#NAME?</v>
      </c>
      <c r="G791" s="34" t="e">
        <f t="shared" si="37"/>
        <v>#NAME?</v>
      </c>
      <c r="H791" s="30" t="e">
        <f t="shared" si="38"/>
        <v>#NAME?</v>
      </c>
      <c r="I791" s="85"/>
      <c r="J791" s="86"/>
      <c r="K791" s="31"/>
      <c r="L791" s="63"/>
      <c r="M791" s="33"/>
      <c r="N791" s="33" t="e">
        <f t="shared" si="39"/>
        <v>#NAME?</v>
      </c>
      <c r="O791" s="64" t="e">
        <f t="shared" si="40"/>
        <v>#NAME?</v>
      </c>
      <c r="P791" s="94" t="e">
        <f t="shared" si="41"/>
        <v>#NAME?</v>
      </c>
      <c r="Q791" s="91" t="str">
        <f t="shared" si="42"/>
        <v>-</v>
      </c>
      <c r="R791" s="92" t="str">
        <f t="shared" si="43"/>
        <v>-</v>
      </c>
      <c r="S791" s="93" t="str">
        <f t="shared" si="44"/>
        <v>-</v>
      </c>
      <c r="T791" s="10"/>
      <c r="U791" s="10"/>
      <c r="V791" s="10"/>
      <c r="W791" s="10"/>
      <c r="X791" s="10"/>
      <c r="Y791" s="10"/>
      <c r="Z791" s="10"/>
    </row>
    <row r="792" spans="1:26" ht="12.75" customHeight="1" x14ac:dyDescent="0.2">
      <c r="A792" s="82">
        <f t="shared" si="34"/>
        <v>0</v>
      </c>
      <c r="B792" s="83"/>
      <c r="C792" s="84"/>
      <c r="D792" s="29" t="e">
        <f t="shared" si="35"/>
        <v>#NAME?</v>
      </c>
      <c r="E792" s="62"/>
      <c r="F792" s="30" t="e">
        <f t="shared" si="36"/>
        <v>#NAME?</v>
      </c>
      <c r="G792" s="34" t="e">
        <f t="shared" si="37"/>
        <v>#NAME?</v>
      </c>
      <c r="H792" s="30" t="e">
        <f t="shared" si="38"/>
        <v>#NAME?</v>
      </c>
      <c r="I792" s="85"/>
      <c r="J792" s="86"/>
      <c r="K792" s="31"/>
      <c r="L792" s="63"/>
      <c r="M792" s="33"/>
      <c r="N792" s="33" t="e">
        <f t="shared" si="39"/>
        <v>#NAME?</v>
      </c>
      <c r="O792" s="64" t="e">
        <f t="shared" si="40"/>
        <v>#NAME?</v>
      </c>
      <c r="P792" s="94" t="e">
        <f t="shared" si="41"/>
        <v>#NAME?</v>
      </c>
      <c r="Q792" s="91" t="str">
        <f t="shared" si="42"/>
        <v>-</v>
      </c>
      <c r="R792" s="92" t="str">
        <f t="shared" si="43"/>
        <v>-</v>
      </c>
      <c r="S792" s="93" t="str">
        <f t="shared" si="44"/>
        <v>-</v>
      </c>
      <c r="T792" s="10"/>
      <c r="U792" s="10"/>
      <c r="V792" s="10"/>
      <c r="W792" s="10"/>
      <c r="X792" s="10"/>
      <c r="Y792" s="10"/>
      <c r="Z792" s="10"/>
    </row>
    <row r="793" spans="1:26" ht="12.75" customHeight="1" x14ac:dyDescent="0.2">
      <c r="A793" s="82">
        <f t="shared" si="34"/>
        <v>0</v>
      </c>
      <c r="B793" s="83"/>
      <c r="C793" s="84"/>
      <c r="D793" s="29" t="e">
        <f t="shared" si="35"/>
        <v>#NAME?</v>
      </c>
      <c r="E793" s="62"/>
      <c r="F793" s="30" t="e">
        <f t="shared" si="36"/>
        <v>#NAME?</v>
      </c>
      <c r="G793" s="34" t="e">
        <f t="shared" si="37"/>
        <v>#NAME?</v>
      </c>
      <c r="H793" s="30" t="e">
        <f t="shared" si="38"/>
        <v>#NAME?</v>
      </c>
      <c r="I793" s="85"/>
      <c r="J793" s="86"/>
      <c r="K793" s="31"/>
      <c r="L793" s="63"/>
      <c r="M793" s="33"/>
      <c r="N793" s="33" t="e">
        <f t="shared" si="39"/>
        <v>#NAME?</v>
      </c>
      <c r="O793" s="64" t="e">
        <f t="shared" si="40"/>
        <v>#NAME?</v>
      </c>
      <c r="P793" s="94" t="e">
        <f t="shared" si="41"/>
        <v>#NAME?</v>
      </c>
      <c r="Q793" s="91" t="str">
        <f t="shared" si="42"/>
        <v>-</v>
      </c>
      <c r="R793" s="92" t="str">
        <f t="shared" si="43"/>
        <v>-</v>
      </c>
      <c r="S793" s="93" t="str">
        <f t="shared" si="44"/>
        <v>-</v>
      </c>
      <c r="T793" s="10"/>
      <c r="U793" s="10"/>
      <c r="V793" s="10"/>
      <c r="W793" s="10"/>
      <c r="X793" s="10"/>
      <c r="Y793" s="10"/>
      <c r="Z793" s="10"/>
    </row>
    <row r="794" spans="1:26" ht="12.75" customHeight="1" x14ac:dyDescent="0.2">
      <c r="A794" s="82">
        <f t="shared" si="34"/>
        <v>0</v>
      </c>
      <c r="B794" s="83"/>
      <c r="C794" s="84"/>
      <c r="D794" s="29" t="e">
        <f t="shared" si="35"/>
        <v>#NAME?</v>
      </c>
      <c r="E794" s="62"/>
      <c r="F794" s="30" t="e">
        <f t="shared" si="36"/>
        <v>#NAME?</v>
      </c>
      <c r="G794" s="34" t="e">
        <f t="shared" si="37"/>
        <v>#NAME?</v>
      </c>
      <c r="H794" s="30" t="e">
        <f t="shared" si="38"/>
        <v>#NAME?</v>
      </c>
      <c r="I794" s="85"/>
      <c r="J794" s="86"/>
      <c r="K794" s="31"/>
      <c r="L794" s="63"/>
      <c r="M794" s="33"/>
      <c r="N794" s="33" t="e">
        <f t="shared" si="39"/>
        <v>#NAME?</v>
      </c>
      <c r="O794" s="64" t="e">
        <f t="shared" si="40"/>
        <v>#NAME?</v>
      </c>
      <c r="P794" s="94" t="e">
        <f t="shared" si="41"/>
        <v>#NAME?</v>
      </c>
      <c r="Q794" s="91" t="str">
        <f t="shared" si="42"/>
        <v>-</v>
      </c>
      <c r="R794" s="92" t="str">
        <f t="shared" si="43"/>
        <v>-</v>
      </c>
      <c r="S794" s="93" t="str">
        <f t="shared" si="44"/>
        <v>-</v>
      </c>
      <c r="T794" s="10"/>
      <c r="U794" s="10"/>
      <c r="V794" s="10"/>
      <c r="W794" s="10"/>
      <c r="X794" s="10"/>
      <c r="Y794" s="10"/>
      <c r="Z794" s="10"/>
    </row>
    <row r="795" spans="1:26" ht="12.75" customHeight="1" x14ac:dyDescent="0.2">
      <c r="A795" s="82">
        <f t="shared" si="34"/>
        <v>0</v>
      </c>
      <c r="B795" s="83"/>
      <c r="C795" s="84"/>
      <c r="D795" s="29" t="e">
        <f t="shared" si="35"/>
        <v>#NAME?</v>
      </c>
      <c r="E795" s="62"/>
      <c r="F795" s="30" t="e">
        <f t="shared" si="36"/>
        <v>#NAME?</v>
      </c>
      <c r="G795" s="34" t="e">
        <f t="shared" si="37"/>
        <v>#NAME?</v>
      </c>
      <c r="H795" s="30" t="e">
        <f t="shared" si="38"/>
        <v>#NAME?</v>
      </c>
      <c r="I795" s="85"/>
      <c r="J795" s="86"/>
      <c r="K795" s="31"/>
      <c r="L795" s="63"/>
      <c r="M795" s="33"/>
      <c r="N795" s="33" t="e">
        <f t="shared" si="39"/>
        <v>#NAME?</v>
      </c>
      <c r="O795" s="64" t="e">
        <f t="shared" si="40"/>
        <v>#NAME?</v>
      </c>
      <c r="P795" s="94" t="e">
        <f t="shared" si="41"/>
        <v>#NAME?</v>
      </c>
      <c r="Q795" s="91" t="str">
        <f t="shared" si="42"/>
        <v>-</v>
      </c>
      <c r="R795" s="92" t="str">
        <f t="shared" si="43"/>
        <v>-</v>
      </c>
      <c r="S795" s="93" t="str">
        <f t="shared" si="44"/>
        <v>-</v>
      </c>
      <c r="T795" s="10"/>
      <c r="U795" s="10"/>
      <c r="V795" s="10"/>
      <c r="W795" s="10"/>
      <c r="X795" s="10"/>
      <c r="Y795" s="10"/>
      <c r="Z795" s="10"/>
    </row>
    <row r="796" spans="1:26" ht="12.75" customHeight="1" x14ac:dyDescent="0.2">
      <c r="A796" s="82">
        <f t="shared" si="34"/>
        <v>0</v>
      </c>
      <c r="B796" s="83"/>
      <c r="C796" s="84"/>
      <c r="D796" s="29" t="e">
        <f t="shared" si="35"/>
        <v>#NAME?</v>
      </c>
      <c r="E796" s="62"/>
      <c r="F796" s="30" t="e">
        <f t="shared" si="36"/>
        <v>#NAME?</v>
      </c>
      <c r="G796" s="34" t="e">
        <f t="shared" si="37"/>
        <v>#NAME?</v>
      </c>
      <c r="H796" s="30" t="e">
        <f t="shared" si="38"/>
        <v>#NAME?</v>
      </c>
      <c r="I796" s="85"/>
      <c r="J796" s="86"/>
      <c r="K796" s="31"/>
      <c r="L796" s="63"/>
      <c r="M796" s="33"/>
      <c r="N796" s="33" t="e">
        <f t="shared" si="39"/>
        <v>#NAME?</v>
      </c>
      <c r="O796" s="64" t="e">
        <f t="shared" si="40"/>
        <v>#NAME?</v>
      </c>
      <c r="P796" s="94" t="e">
        <f t="shared" si="41"/>
        <v>#NAME?</v>
      </c>
      <c r="Q796" s="91" t="str">
        <f t="shared" si="42"/>
        <v>-</v>
      </c>
      <c r="R796" s="92" t="str">
        <f t="shared" si="43"/>
        <v>-</v>
      </c>
      <c r="S796" s="93" t="str">
        <f t="shared" si="44"/>
        <v>-</v>
      </c>
      <c r="T796" s="10"/>
      <c r="U796" s="10"/>
      <c r="V796" s="10"/>
      <c r="W796" s="10"/>
      <c r="X796" s="10"/>
      <c r="Y796" s="10"/>
      <c r="Z796" s="10"/>
    </row>
    <row r="797" spans="1:26" ht="12.75" customHeight="1" x14ac:dyDescent="0.2">
      <c r="A797" s="82">
        <f t="shared" si="34"/>
        <v>0</v>
      </c>
      <c r="B797" s="83"/>
      <c r="C797" s="84"/>
      <c r="D797" s="29" t="e">
        <f t="shared" si="35"/>
        <v>#NAME?</v>
      </c>
      <c r="E797" s="62"/>
      <c r="F797" s="30" t="e">
        <f t="shared" si="36"/>
        <v>#NAME?</v>
      </c>
      <c r="G797" s="34" t="e">
        <f t="shared" si="37"/>
        <v>#NAME?</v>
      </c>
      <c r="H797" s="30" t="e">
        <f t="shared" si="38"/>
        <v>#NAME?</v>
      </c>
      <c r="I797" s="85"/>
      <c r="J797" s="86"/>
      <c r="K797" s="31"/>
      <c r="L797" s="63"/>
      <c r="M797" s="33"/>
      <c r="N797" s="33" t="e">
        <f t="shared" si="39"/>
        <v>#NAME?</v>
      </c>
      <c r="O797" s="64" t="e">
        <f t="shared" si="40"/>
        <v>#NAME?</v>
      </c>
      <c r="P797" s="94" t="e">
        <f t="shared" si="41"/>
        <v>#NAME?</v>
      </c>
      <c r="Q797" s="91" t="str">
        <f t="shared" si="42"/>
        <v>-</v>
      </c>
      <c r="R797" s="92" t="str">
        <f t="shared" si="43"/>
        <v>-</v>
      </c>
      <c r="S797" s="93" t="str">
        <f t="shared" si="44"/>
        <v>-</v>
      </c>
      <c r="T797" s="10"/>
      <c r="U797" s="10"/>
      <c r="V797" s="10"/>
      <c r="W797" s="10"/>
      <c r="X797" s="10"/>
      <c r="Y797" s="10"/>
      <c r="Z797" s="10"/>
    </row>
    <row r="798" spans="1:26" ht="12.75" customHeight="1" x14ac:dyDescent="0.2">
      <c r="A798" s="82">
        <f t="shared" si="34"/>
        <v>0</v>
      </c>
      <c r="B798" s="83"/>
      <c r="C798" s="84"/>
      <c r="D798" s="29" t="e">
        <f t="shared" si="35"/>
        <v>#NAME?</v>
      </c>
      <c r="E798" s="62"/>
      <c r="F798" s="30" t="e">
        <f t="shared" si="36"/>
        <v>#NAME?</v>
      </c>
      <c r="G798" s="34" t="e">
        <f t="shared" si="37"/>
        <v>#NAME?</v>
      </c>
      <c r="H798" s="30" t="e">
        <f t="shared" si="38"/>
        <v>#NAME?</v>
      </c>
      <c r="I798" s="85"/>
      <c r="J798" s="86"/>
      <c r="K798" s="31"/>
      <c r="L798" s="63"/>
      <c r="M798" s="33"/>
      <c r="N798" s="33" t="e">
        <f t="shared" si="39"/>
        <v>#NAME?</v>
      </c>
      <c r="O798" s="64" t="e">
        <f t="shared" si="40"/>
        <v>#NAME?</v>
      </c>
      <c r="P798" s="94" t="e">
        <f t="shared" si="41"/>
        <v>#NAME?</v>
      </c>
      <c r="Q798" s="91" t="str">
        <f t="shared" si="42"/>
        <v>-</v>
      </c>
      <c r="R798" s="92" t="str">
        <f t="shared" si="43"/>
        <v>-</v>
      </c>
      <c r="S798" s="93" t="str">
        <f t="shared" si="44"/>
        <v>-</v>
      </c>
      <c r="T798" s="10"/>
      <c r="U798" s="10"/>
      <c r="V798" s="10"/>
      <c r="W798" s="10"/>
      <c r="X798" s="10"/>
      <c r="Y798" s="10"/>
      <c r="Z798" s="10"/>
    </row>
    <row r="799" spans="1:26" ht="12.75" customHeight="1" x14ac:dyDescent="0.2">
      <c r="A799" s="82">
        <f t="shared" si="34"/>
        <v>0</v>
      </c>
      <c r="B799" s="83"/>
      <c r="C799" s="84"/>
      <c r="D799" s="29" t="e">
        <f t="shared" si="35"/>
        <v>#NAME?</v>
      </c>
      <c r="E799" s="62"/>
      <c r="F799" s="30" t="e">
        <f t="shared" si="36"/>
        <v>#NAME?</v>
      </c>
      <c r="G799" s="34" t="e">
        <f t="shared" si="37"/>
        <v>#NAME?</v>
      </c>
      <c r="H799" s="30" t="e">
        <f t="shared" si="38"/>
        <v>#NAME?</v>
      </c>
      <c r="I799" s="85"/>
      <c r="J799" s="86"/>
      <c r="K799" s="31"/>
      <c r="L799" s="63"/>
      <c r="M799" s="33"/>
      <c r="N799" s="33" t="e">
        <f t="shared" si="39"/>
        <v>#NAME?</v>
      </c>
      <c r="O799" s="64" t="e">
        <f t="shared" si="40"/>
        <v>#NAME?</v>
      </c>
      <c r="P799" s="94" t="e">
        <f t="shared" si="41"/>
        <v>#NAME?</v>
      </c>
      <c r="Q799" s="91" t="str">
        <f t="shared" si="42"/>
        <v>-</v>
      </c>
      <c r="R799" s="92" t="str">
        <f t="shared" si="43"/>
        <v>-</v>
      </c>
      <c r="S799" s="93" t="str">
        <f t="shared" si="44"/>
        <v>-</v>
      </c>
      <c r="T799" s="10"/>
      <c r="U799" s="10"/>
      <c r="V799" s="10"/>
      <c r="W799" s="10"/>
      <c r="X799" s="10"/>
      <c r="Y799" s="10"/>
      <c r="Z799" s="10"/>
    </row>
    <row r="800" spans="1:26" ht="12.75" customHeight="1" x14ac:dyDescent="0.2">
      <c r="A800" s="82">
        <f t="shared" si="34"/>
        <v>0</v>
      </c>
      <c r="B800" s="83"/>
      <c r="C800" s="84"/>
      <c r="D800" s="29" t="e">
        <f t="shared" si="35"/>
        <v>#NAME?</v>
      </c>
      <c r="E800" s="62"/>
      <c r="F800" s="30" t="e">
        <f t="shared" si="36"/>
        <v>#NAME?</v>
      </c>
      <c r="G800" s="34" t="e">
        <f t="shared" si="37"/>
        <v>#NAME?</v>
      </c>
      <c r="H800" s="30" t="e">
        <f t="shared" si="38"/>
        <v>#NAME?</v>
      </c>
      <c r="I800" s="85"/>
      <c r="J800" s="86"/>
      <c r="K800" s="31"/>
      <c r="L800" s="63"/>
      <c r="M800" s="33"/>
      <c r="N800" s="33" t="e">
        <f t="shared" si="39"/>
        <v>#NAME?</v>
      </c>
      <c r="O800" s="64" t="e">
        <f t="shared" si="40"/>
        <v>#NAME?</v>
      </c>
      <c r="P800" s="94" t="e">
        <f t="shared" si="41"/>
        <v>#NAME?</v>
      </c>
      <c r="Q800" s="91" t="str">
        <f t="shared" si="42"/>
        <v>-</v>
      </c>
      <c r="R800" s="92" t="str">
        <f t="shared" si="43"/>
        <v>-</v>
      </c>
      <c r="S800" s="93" t="str">
        <f t="shared" si="44"/>
        <v>-</v>
      </c>
      <c r="T800" s="10"/>
      <c r="U800" s="10"/>
      <c r="V800" s="10"/>
      <c r="W800" s="10"/>
      <c r="X800" s="10"/>
      <c r="Y800" s="10"/>
      <c r="Z800" s="10"/>
    </row>
    <row r="801" spans="1:26" ht="12.75" customHeight="1" x14ac:dyDescent="0.2">
      <c r="A801" s="82">
        <f t="shared" si="34"/>
        <v>0</v>
      </c>
      <c r="B801" s="83"/>
      <c r="C801" s="84"/>
      <c r="D801" s="29" t="e">
        <f t="shared" si="35"/>
        <v>#NAME?</v>
      </c>
      <c r="E801" s="62"/>
      <c r="F801" s="30" t="e">
        <f t="shared" si="36"/>
        <v>#NAME?</v>
      </c>
      <c r="G801" s="34" t="e">
        <f t="shared" si="37"/>
        <v>#NAME?</v>
      </c>
      <c r="H801" s="30" t="e">
        <f t="shared" si="38"/>
        <v>#NAME?</v>
      </c>
      <c r="I801" s="85"/>
      <c r="J801" s="86"/>
      <c r="K801" s="31"/>
      <c r="L801" s="63"/>
      <c r="M801" s="33"/>
      <c r="N801" s="33" t="e">
        <f t="shared" si="39"/>
        <v>#NAME?</v>
      </c>
      <c r="O801" s="64" t="e">
        <f t="shared" si="40"/>
        <v>#NAME?</v>
      </c>
      <c r="P801" s="94" t="e">
        <f t="shared" si="41"/>
        <v>#NAME?</v>
      </c>
      <c r="Q801" s="91" t="str">
        <f t="shared" si="42"/>
        <v>-</v>
      </c>
      <c r="R801" s="92" t="str">
        <f t="shared" si="43"/>
        <v>-</v>
      </c>
      <c r="S801" s="93" t="str">
        <f t="shared" si="44"/>
        <v>-</v>
      </c>
      <c r="T801" s="10"/>
      <c r="U801" s="10"/>
      <c r="V801" s="10"/>
      <c r="W801" s="10"/>
      <c r="X801" s="10"/>
      <c r="Y801" s="10"/>
      <c r="Z801" s="10"/>
    </row>
    <row r="802" spans="1:26" ht="12.75" customHeight="1" x14ac:dyDescent="0.2">
      <c r="A802" s="82">
        <f t="shared" si="34"/>
        <v>0</v>
      </c>
      <c r="B802" s="83"/>
      <c r="C802" s="84"/>
      <c r="D802" s="29" t="e">
        <f t="shared" si="35"/>
        <v>#NAME?</v>
      </c>
      <c r="E802" s="62"/>
      <c r="F802" s="30" t="e">
        <f t="shared" si="36"/>
        <v>#NAME?</v>
      </c>
      <c r="G802" s="34" t="e">
        <f t="shared" si="37"/>
        <v>#NAME?</v>
      </c>
      <c r="H802" s="30" t="e">
        <f t="shared" si="38"/>
        <v>#NAME?</v>
      </c>
      <c r="I802" s="85"/>
      <c r="J802" s="86"/>
      <c r="K802" s="31"/>
      <c r="L802" s="63"/>
      <c r="M802" s="33"/>
      <c r="N802" s="33" t="e">
        <f t="shared" si="39"/>
        <v>#NAME?</v>
      </c>
      <c r="O802" s="64" t="e">
        <f t="shared" si="40"/>
        <v>#NAME?</v>
      </c>
      <c r="P802" s="94" t="e">
        <f t="shared" si="41"/>
        <v>#NAME?</v>
      </c>
      <c r="Q802" s="91" t="str">
        <f t="shared" si="42"/>
        <v>-</v>
      </c>
      <c r="R802" s="92" t="str">
        <f t="shared" si="43"/>
        <v>-</v>
      </c>
      <c r="S802" s="93" t="str">
        <f t="shared" si="44"/>
        <v>-</v>
      </c>
      <c r="T802" s="10"/>
      <c r="U802" s="10"/>
      <c r="V802" s="10"/>
      <c r="W802" s="10"/>
      <c r="X802" s="10"/>
      <c r="Y802" s="10"/>
      <c r="Z802" s="10"/>
    </row>
    <row r="803" spans="1:26" ht="12.75" customHeight="1" x14ac:dyDescent="0.2">
      <c r="A803" s="82">
        <f t="shared" si="34"/>
        <v>0</v>
      </c>
      <c r="B803" s="83"/>
      <c r="C803" s="84"/>
      <c r="D803" s="29" t="e">
        <f t="shared" si="35"/>
        <v>#NAME?</v>
      </c>
      <c r="E803" s="62"/>
      <c r="F803" s="30" t="e">
        <f t="shared" si="36"/>
        <v>#NAME?</v>
      </c>
      <c r="G803" s="34" t="e">
        <f t="shared" si="37"/>
        <v>#NAME?</v>
      </c>
      <c r="H803" s="30" t="e">
        <f t="shared" si="38"/>
        <v>#NAME?</v>
      </c>
      <c r="I803" s="85"/>
      <c r="J803" s="86"/>
      <c r="K803" s="31"/>
      <c r="L803" s="63"/>
      <c r="M803" s="33"/>
      <c r="N803" s="33" t="e">
        <f t="shared" si="39"/>
        <v>#NAME?</v>
      </c>
      <c r="O803" s="64" t="e">
        <f t="shared" si="40"/>
        <v>#NAME?</v>
      </c>
      <c r="P803" s="94" t="e">
        <f t="shared" si="41"/>
        <v>#NAME?</v>
      </c>
      <c r="Q803" s="91" t="str">
        <f t="shared" si="42"/>
        <v>-</v>
      </c>
      <c r="R803" s="92" t="str">
        <f t="shared" si="43"/>
        <v>-</v>
      </c>
      <c r="S803" s="93" t="str">
        <f t="shared" si="44"/>
        <v>-</v>
      </c>
      <c r="T803" s="10"/>
      <c r="U803" s="10"/>
      <c r="V803" s="10"/>
      <c r="W803" s="10"/>
      <c r="X803" s="10"/>
      <c r="Y803" s="10"/>
      <c r="Z803" s="10"/>
    </row>
    <row r="804" spans="1:26" ht="12.75" customHeight="1" x14ac:dyDescent="0.2">
      <c r="A804" s="82">
        <f t="shared" si="34"/>
        <v>0</v>
      </c>
      <c r="B804" s="83"/>
      <c r="C804" s="84"/>
      <c r="D804" s="29" t="e">
        <f t="shared" si="35"/>
        <v>#NAME?</v>
      </c>
      <c r="E804" s="62"/>
      <c r="F804" s="30" t="e">
        <f t="shared" si="36"/>
        <v>#NAME?</v>
      </c>
      <c r="G804" s="34" t="e">
        <f t="shared" si="37"/>
        <v>#NAME?</v>
      </c>
      <c r="H804" s="30" t="e">
        <f t="shared" si="38"/>
        <v>#NAME?</v>
      </c>
      <c r="I804" s="85"/>
      <c r="J804" s="86"/>
      <c r="K804" s="31"/>
      <c r="L804" s="63"/>
      <c r="M804" s="33"/>
      <c r="N804" s="33" t="e">
        <f t="shared" si="39"/>
        <v>#NAME?</v>
      </c>
      <c r="O804" s="64" t="e">
        <f t="shared" si="40"/>
        <v>#NAME?</v>
      </c>
      <c r="P804" s="94" t="e">
        <f t="shared" si="41"/>
        <v>#NAME?</v>
      </c>
      <c r="Q804" s="91" t="str">
        <f t="shared" si="42"/>
        <v>-</v>
      </c>
      <c r="R804" s="92" t="str">
        <f t="shared" si="43"/>
        <v>-</v>
      </c>
      <c r="S804" s="93" t="str">
        <f t="shared" si="44"/>
        <v>-</v>
      </c>
      <c r="T804" s="10"/>
      <c r="U804" s="10"/>
      <c r="V804" s="10"/>
      <c r="W804" s="10"/>
      <c r="X804" s="10"/>
      <c r="Y804" s="10"/>
      <c r="Z804" s="10"/>
    </row>
    <row r="805" spans="1:26" ht="12.75" customHeight="1" x14ac:dyDescent="0.2">
      <c r="A805" s="82">
        <f t="shared" si="34"/>
        <v>0</v>
      </c>
      <c r="B805" s="83"/>
      <c r="C805" s="84"/>
      <c r="D805" s="29" t="e">
        <f t="shared" si="35"/>
        <v>#NAME?</v>
      </c>
      <c r="E805" s="62"/>
      <c r="F805" s="30" t="e">
        <f t="shared" si="36"/>
        <v>#NAME?</v>
      </c>
      <c r="G805" s="34" t="e">
        <f t="shared" si="37"/>
        <v>#NAME?</v>
      </c>
      <c r="H805" s="30" t="e">
        <f t="shared" si="38"/>
        <v>#NAME?</v>
      </c>
      <c r="I805" s="85"/>
      <c r="J805" s="86"/>
      <c r="K805" s="31"/>
      <c r="L805" s="63"/>
      <c r="M805" s="33"/>
      <c r="N805" s="33" t="e">
        <f t="shared" si="39"/>
        <v>#NAME?</v>
      </c>
      <c r="O805" s="64" t="e">
        <f t="shared" si="40"/>
        <v>#NAME?</v>
      </c>
      <c r="P805" s="94" t="e">
        <f t="shared" si="41"/>
        <v>#NAME?</v>
      </c>
      <c r="Q805" s="91" t="str">
        <f t="shared" si="42"/>
        <v>-</v>
      </c>
      <c r="R805" s="92" t="str">
        <f t="shared" si="43"/>
        <v>-</v>
      </c>
      <c r="S805" s="93" t="str">
        <f t="shared" si="44"/>
        <v>-</v>
      </c>
      <c r="T805" s="10"/>
      <c r="U805" s="10"/>
      <c r="V805" s="10"/>
      <c r="W805" s="10"/>
      <c r="X805" s="10"/>
      <c r="Y805" s="10"/>
      <c r="Z805" s="10"/>
    </row>
    <row r="806" spans="1:26" ht="12.75" customHeight="1" x14ac:dyDescent="0.2">
      <c r="A806" s="82">
        <f t="shared" si="34"/>
        <v>0</v>
      </c>
      <c r="B806" s="83"/>
      <c r="C806" s="84"/>
      <c r="D806" s="29" t="e">
        <f t="shared" si="35"/>
        <v>#NAME?</v>
      </c>
      <c r="E806" s="62"/>
      <c r="F806" s="30" t="e">
        <f t="shared" si="36"/>
        <v>#NAME?</v>
      </c>
      <c r="G806" s="34" t="e">
        <f t="shared" si="37"/>
        <v>#NAME?</v>
      </c>
      <c r="H806" s="30" t="e">
        <f t="shared" si="38"/>
        <v>#NAME?</v>
      </c>
      <c r="I806" s="85"/>
      <c r="J806" s="86"/>
      <c r="K806" s="31"/>
      <c r="L806" s="63"/>
      <c r="M806" s="33"/>
      <c r="N806" s="33" t="e">
        <f t="shared" si="39"/>
        <v>#NAME?</v>
      </c>
      <c r="O806" s="64" t="e">
        <f t="shared" si="40"/>
        <v>#NAME?</v>
      </c>
      <c r="P806" s="94" t="e">
        <f t="shared" si="41"/>
        <v>#NAME?</v>
      </c>
      <c r="Q806" s="91" t="str">
        <f t="shared" si="42"/>
        <v>-</v>
      </c>
      <c r="R806" s="92" t="str">
        <f t="shared" si="43"/>
        <v>-</v>
      </c>
      <c r="S806" s="93" t="str">
        <f t="shared" si="44"/>
        <v>-</v>
      </c>
      <c r="T806" s="10"/>
      <c r="U806" s="10"/>
      <c r="V806" s="10"/>
      <c r="W806" s="10"/>
      <c r="X806" s="10"/>
      <c r="Y806" s="10"/>
      <c r="Z806" s="10"/>
    </row>
    <row r="807" spans="1:26" ht="12.75" customHeight="1" x14ac:dyDescent="0.2">
      <c r="A807" s="82">
        <f t="shared" si="34"/>
        <v>0</v>
      </c>
      <c r="B807" s="83"/>
      <c r="C807" s="84"/>
      <c r="D807" s="29" t="e">
        <f t="shared" si="35"/>
        <v>#NAME?</v>
      </c>
      <c r="E807" s="62"/>
      <c r="F807" s="30" t="e">
        <f t="shared" si="36"/>
        <v>#NAME?</v>
      </c>
      <c r="G807" s="34" t="e">
        <f t="shared" si="37"/>
        <v>#NAME?</v>
      </c>
      <c r="H807" s="30" t="e">
        <f t="shared" si="38"/>
        <v>#NAME?</v>
      </c>
      <c r="I807" s="85"/>
      <c r="J807" s="86"/>
      <c r="K807" s="31"/>
      <c r="L807" s="63"/>
      <c r="M807" s="33"/>
      <c r="N807" s="33" t="e">
        <f t="shared" si="39"/>
        <v>#NAME?</v>
      </c>
      <c r="O807" s="64" t="e">
        <f t="shared" si="40"/>
        <v>#NAME?</v>
      </c>
      <c r="P807" s="94" t="e">
        <f t="shared" si="41"/>
        <v>#NAME?</v>
      </c>
      <c r="Q807" s="91" t="str">
        <f t="shared" si="42"/>
        <v>-</v>
      </c>
      <c r="R807" s="92" t="str">
        <f t="shared" si="43"/>
        <v>-</v>
      </c>
      <c r="S807" s="93" t="str">
        <f t="shared" si="44"/>
        <v>-</v>
      </c>
      <c r="T807" s="10"/>
      <c r="U807" s="10"/>
      <c r="V807" s="10"/>
      <c r="W807" s="10"/>
      <c r="X807" s="10"/>
      <c r="Y807" s="10"/>
      <c r="Z807" s="10"/>
    </row>
    <row r="808" spans="1:26" ht="12.75" customHeight="1" x14ac:dyDescent="0.2">
      <c r="A808" s="82">
        <f t="shared" si="34"/>
        <v>0</v>
      </c>
      <c r="B808" s="83"/>
      <c r="C808" s="84"/>
      <c r="D808" s="29" t="e">
        <f t="shared" si="35"/>
        <v>#NAME?</v>
      </c>
      <c r="E808" s="62"/>
      <c r="F808" s="30" t="e">
        <f t="shared" si="36"/>
        <v>#NAME?</v>
      </c>
      <c r="G808" s="34" t="e">
        <f t="shared" si="37"/>
        <v>#NAME?</v>
      </c>
      <c r="H808" s="30" t="e">
        <f t="shared" si="38"/>
        <v>#NAME?</v>
      </c>
      <c r="I808" s="85"/>
      <c r="J808" s="86"/>
      <c r="K808" s="31"/>
      <c r="L808" s="63"/>
      <c r="M808" s="33"/>
      <c r="N808" s="33" t="e">
        <f t="shared" si="39"/>
        <v>#NAME?</v>
      </c>
      <c r="O808" s="64" t="e">
        <f t="shared" si="40"/>
        <v>#NAME?</v>
      </c>
      <c r="P808" s="94" t="e">
        <f t="shared" si="41"/>
        <v>#NAME?</v>
      </c>
      <c r="Q808" s="91" t="str">
        <f t="shared" si="42"/>
        <v>-</v>
      </c>
      <c r="R808" s="92" t="str">
        <f t="shared" si="43"/>
        <v>-</v>
      </c>
      <c r="S808" s="93" t="str">
        <f t="shared" si="44"/>
        <v>-</v>
      </c>
      <c r="T808" s="10"/>
      <c r="U808" s="10"/>
      <c r="V808" s="10"/>
      <c r="W808" s="10"/>
      <c r="X808" s="10"/>
      <c r="Y808" s="10"/>
      <c r="Z808" s="10"/>
    </row>
    <row r="809" spans="1:26" ht="12.75" customHeight="1" x14ac:dyDescent="0.2">
      <c r="A809" s="82">
        <f t="shared" si="34"/>
        <v>0</v>
      </c>
      <c r="B809" s="83"/>
      <c r="C809" s="84"/>
      <c r="D809" s="29" t="e">
        <f t="shared" si="35"/>
        <v>#NAME?</v>
      </c>
      <c r="E809" s="62"/>
      <c r="F809" s="30" t="e">
        <f t="shared" si="36"/>
        <v>#NAME?</v>
      </c>
      <c r="G809" s="34" t="e">
        <f t="shared" si="37"/>
        <v>#NAME?</v>
      </c>
      <c r="H809" s="30" t="e">
        <f t="shared" si="38"/>
        <v>#NAME?</v>
      </c>
      <c r="I809" s="85"/>
      <c r="J809" s="86"/>
      <c r="K809" s="31"/>
      <c r="L809" s="63"/>
      <c r="M809" s="33"/>
      <c r="N809" s="33" t="e">
        <f t="shared" si="39"/>
        <v>#NAME?</v>
      </c>
      <c r="O809" s="64" t="e">
        <f t="shared" si="40"/>
        <v>#NAME?</v>
      </c>
      <c r="P809" s="94" t="e">
        <f t="shared" si="41"/>
        <v>#NAME?</v>
      </c>
      <c r="Q809" s="91" t="str">
        <f t="shared" si="42"/>
        <v>-</v>
      </c>
      <c r="R809" s="92" t="str">
        <f t="shared" si="43"/>
        <v>-</v>
      </c>
      <c r="S809" s="93" t="str">
        <f t="shared" si="44"/>
        <v>-</v>
      </c>
      <c r="T809" s="10"/>
      <c r="U809" s="10"/>
      <c r="V809" s="10"/>
      <c r="W809" s="10"/>
      <c r="X809" s="10"/>
      <c r="Y809" s="10"/>
      <c r="Z809" s="10"/>
    </row>
    <row r="810" spans="1:26" ht="12.75" customHeight="1" x14ac:dyDescent="0.2">
      <c r="A810" s="82">
        <f t="shared" si="34"/>
        <v>0</v>
      </c>
      <c r="B810" s="83"/>
      <c r="C810" s="84"/>
      <c r="D810" s="29" t="e">
        <f t="shared" si="35"/>
        <v>#NAME?</v>
      </c>
      <c r="E810" s="62"/>
      <c r="F810" s="30" t="e">
        <f t="shared" si="36"/>
        <v>#NAME?</v>
      </c>
      <c r="G810" s="34" t="e">
        <f t="shared" si="37"/>
        <v>#NAME?</v>
      </c>
      <c r="H810" s="30" t="e">
        <f t="shared" si="38"/>
        <v>#NAME?</v>
      </c>
      <c r="I810" s="85"/>
      <c r="J810" s="86"/>
      <c r="K810" s="31"/>
      <c r="L810" s="63"/>
      <c r="M810" s="33"/>
      <c r="N810" s="33" t="e">
        <f t="shared" si="39"/>
        <v>#NAME?</v>
      </c>
      <c r="O810" s="64" t="e">
        <f t="shared" si="40"/>
        <v>#NAME?</v>
      </c>
      <c r="P810" s="94" t="e">
        <f t="shared" si="41"/>
        <v>#NAME?</v>
      </c>
      <c r="Q810" s="91" t="str">
        <f t="shared" si="42"/>
        <v>-</v>
      </c>
      <c r="R810" s="92" t="str">
        <f t="shared" si="43"/>
        <v>-</v>
      </c>
      <c r="S810" s="93" t="str">
        <f t="shared" si="44"/>
        <v>-</v>
      </c>
      <c r="T810" s="10"/>
      <c r="U810" s="10"/>
      <c r="V810" s="10"/>
      <c r="W810" s="10"/>
      <c r="X810" s="10"/>
      <c r="Y810" s="10"/>
      <c r="Z810" s="10"/>
    </row>
    <row r="811" spans="1:26" ht="12.75" customHeight="1" x14ac:dyDescent="0.2">
      <c r="A811" s="82">
        <f t="shared" si="34"/>
        <v>0</v>
      </c>
      <c r="B811" s="83"/>
      <c r="C811" s="84"/>
      <c r="D811" s="29" t="e">
        <f t="shared" si="35"/>
        <v>#NAME?</v>
      </c>
      <c r="E811" s="62"/>
      <c r="F811" s="30" t="e">
        <f t="shared" si="36"/>
        <v>#NAME?</v>
      </c>
      <c r="G811" s="34" t="e">
        <f t="shared" si="37"/>
        <v>#NAME?</v>
      </c>
      <c r="H811" s="30" t="e">
        <f t="shared" si="38"/>
        <v>#NAME?</v>
      </c>
      <c r="I811" s="85"/>
      <c r="J811" s="86"/>
      <c r="K811" s="31"/>
      <c r="L811" s="63"/>
      <c r="M811" s="33"/>
      <c r="N811" s="33" t="e">
        <f t="shared" si="39"/>
        <v>#NAME?</v>
      </c>
      <c r="O811" s="64" t="e">
        <f t="shared" si="40"/>
        <v>#NAME?</v>
      </c>
      <c r="P811" s="94" t="e">
        <f t="shared" si="41"/>
        <v>#NAME?</v>
      </c>
      <c r="Q811" s="91" t="str">
        <f t="shared" si="42"/>
        <v>-</v>
      </c>
      <c r="R811" s="92" t="str">
        <f t="shared" si="43"/>
        <v>-</v>
      </c>
      <c r="S811" s="93" t="str">
        <f t="shared" si="44"/>
        <v>-</v>
      </c>
      <c r="T811" s="10"/>
      <c r="U811" s="10"/>
      <c r="V811" s="10"/>
      <c r="W811" s="10"/>
      <c r="X811" s="10"/>
      <c r="Y811" s="10"/>
      <c r="Z811" s="10"/>
    </row>
    <row r="812" spans="1:26" ht="12.75" customHeight="1" x14ac:dyDescent="0.2">
      <c r="A812" s="82">
        <f t="shared" si="34"/>
        <v>0</v>
      </c>
      <c r="B812" s="83"/>
      <c r="C812" s="84"/>
      <c r="D812" s="29" t="e">
        <f t="shared" si="35"/>
        <v>#NAME?</v>
      </c>
      <c r="E812" s="62"/>
      <c r="F812" s="30" t="e">
        <f t="shared" si="36"/>
        <v>#NAME?</v>
      </c>
      <c r="G812" s="34" t="e">
        <f t="shared" si="37"/>
        <v>#NAME?</v>
      </c>
      <c r="H812" s="30" t="e">
        <f t="shared" si="38"/>
        <v>#NAME?</v>
      </c>
      <c r="I812" s="85"/>
      <c r="J812" s="86"/>
      <c r="K812" s="31"/>
      <c r="L812" s="63"/>
      <c r="M812" s="33"/>
      <c r="N812" s="33" t="e">
        <f t="shared" si="39"/>
        <v>#NAME?</v>
      </c>
      <c r="O812" s="64" t="e">
        <f t="shared" si="40"/>
        <v>#NAME?</v>
      </c>
      <c r="P812" s="94" t="e">
        <f t="shared" si="41"/>
        <v>#NAME?</v>
      </c>
      <c r="Q812" s="91" t="str">
        <f t="shared" si="42"/>
        <v>-</v>
      </c>
      <c r="R812" s="92" t="str">
        <f t="shared" si="43"/>
        <v>-</v>
      </c>
      <c r="S812" s="93" t="str">
        <f t="shared" si="44"/>
        <v>-</v>
      </c>
      <c r="T812" s="10"/>
      <c r="U812" s="10"/>
      <c r="V812" s="10"/>
      <c r="W812" s="10"/>
      <c r="X812" s="10"/>
      <c r="Y812" s="10"/>
      <c r="Z812" s="10"/>
    </row>
    <row r="813" spans="1:26" ht="12.75" customHeight="1" x14ac:dyDescent="0.2">
      <c r="A813" s="82">
        <f t="shared" si="34"/>
        <v>0</v>
      </c>
      <c r="B813" s="83"/>
      <c r="C813" s="84"/>
      <c r="D813" s="29" t="e">
        <f t="shared" si="35"/>
        <v>#NAME?</v>
      </c>
      <c r="E813" s="62"/>
      <c r="F813" s="30" t="e">
        <f t="shared" si="36"/>
        <v>#NAME?</v>
      </c>
      <c r="G813" s="34" t="e">
        <f t="shared" si="37"/>
        <v>#NAME?</v>
      </c>
      <c r="H813" s="30" t="e">
        <f t="shared" si="38"/>
        <v>#NAME?</v>
      </c>
      <c r="I813" s="85"/>
      <c r="J813" s="86"/>
      <c r="K813" s="31"/>
      <c r="L813" s="63"/>
      <c r="M813" s="33"/>
      <c r="N813" s="33" t="e">
        <f t="shared" si="39"/>
        <v>#NAME?</v>
      </c>
      <c r="O813" s="64" t="e">
        <f t="shared" si="40"/>
        <v>#NAME?</v>
      </c>
      <c r="P813" s="94" t="e">
        <f t="shared" si="41"/>
        <v>#NAME?</v>
      </c>
      <c r="Q813" s="91" t="str">
        <f t="shared" si="42"/>
        <v>-</v>
      </c>
      <c r="R813" s="92" t="str">
        <f t="shared" si="43"/>
        <v>-</v>
      </c>
      <c r="S813" s="93" t="str">
        <f t="shared" si="44"/>
        <v>-</v>
      </c>
      <c r="T813" s="10"/>
      <c r="U813" s="10"/>
      <c r="V813" s="10"/>
      <c r="W813" s="10"/>
      <c r="X813" s="10"/>
      <c r="Y813" s="10"/>
      <c r="Z813" s="10"/>
    </row>
    <row r="814" spans="1:26" ht="12.75" customHeight="1" x14ac:dyDescent="0.2">
      <c r="A814" s="82">
        <f t="shared" si="34"/>
        <v>0</v>
      </c>
      <c r="B814" s="83"/>
      <c r="C814" s="84"/>
      <c r="D814" s="29" t="e">
        <f t="shared" si="35"/>
        <v>#NAME?</v>
      </c>
      <c r="E814" s="62"/>
      <c r="F814" s="30" t="e">
        <f t="shared" si="36"/>
        <v>#NAME?</v>
      </c>
      <c r="G814" s="34" t="e">
        <f t="shared" si="37"/>
        <v>#NAME?</v>
      </c>
      <c r="H814" s="30" t="e">
        <f t="shared" si="38"/>
        <v>#NAME?</v>
      </c>
      <c r="I814" s="85"/>
      <c r="J814" s="86"/>
      <c r="K814" s="31"/>
      <c r="L814" s="63"/>
      <c r="M814" s="33"/>
      <c r="N814" s="33" t="e">
        <f t="shared" si="39"/>
        <v>#NAME?</v>
      </c>
      <c r="O814" s="64" t="e">
        <f t="shared" si="40"/>
        <v>#NAME?</v>
      </c>
      <c r="P814" s="94" t="e">
        <f t="shared" si="41"/>
        <v>#NAME?</v>
      </c>
      <c r="Q814" s="91" t="str">
        <f t="shared" si="42"/>
        <v>-</v>
      </c>
      <c r="R814" s="92" t="str">
        <f t="shared" si="43"/>
        <v>-</v>
      </c>
      <c r="S814" s="93" t="str">
        <f t="shared" si="44"/>
        <v>-</v>
      </c>
      <c r="T814" s="10"/>
      <c r="U814" s="10"/>
      <c r="V814" s="10"/>
      <c r="W814" s="10"/>
      <c r="X814" s="10"/>
      <c r="Y814" s="10"/>
      <c r="Z814" s="10"/>
    </row>
    <row r="815" spans="1:26" ht="12.75" customHeight="1" x14ac:dyDescent="0.2">
      <c r="A815" s="82">
        <f t="shared" si="34"/>
        <v>0</v>
      </c>
      <c r="B815" s="83"/>
      <c r="C815" s="84"/>
      <c r="D815" s="29" t="e">
        <f t="shared" si="35"/>
        <v>#NAME?</v>
      </c>
      <c r="E815" s="62"/>
      <c r="F815" s="30" t="e">
        <f t="shared" si="36"/>
        <v>#NAME?</v>
      </c>
      <c r="G815" s="34" t="e">
        <f t="shared" si="37"/>
        <v>#NAME?</v>
      </c>
      <c r="H815" s="30" t="e">
        <f t="shared" si="38"/>
        <v>#NAME?</v>
      </c>
      <c r="I815" s="85"/>
      <c r="J815" s="86"/>
      <c r="K815" s="31"/>
      <c r="L815" s="63"/>
      <c r="M815" s="33"/>
      <c r="N815" s="33" t="e">
        <f t="shared" si="39"/>
        <v>#NAME?</v>
      </c>
      <c r="O815" s="64" t="e">
        <f t="shared" si="40"/>
        <v>#NAME?</v>
      </c>
      <c r="P815" s="94" t="e">
        <f t="shared" si="41"/>
        <v>#NAME?</v>
      </c>
      <c r="Q815" s="91" t="str">
        <f t="shared" si="42"/>
        <v>-</v>
      </c>
      <c r="R815" s="92" t="str">
        <f t="shared" si="43"/>
        <v>-</v>
      </c>
      <c r="S815" s="93" t="str">
        <f t="shared" si="44"/>
        <v>-</v>
      </c>
      <c r="T815" s="10"/>
      <c r="U815" s="10"/>
      <c r="V815" s="10"/>
      <c r="W815" s="10"/>
      <c r="X815" s="10"/>
      <c r="Y815" s="10"/>
      <c r="Z815" s="10"/>
    </row>
    <row r="816" spans="1:26" ht="12.75" customHeight="1" x14ac:dyDescent="0.2">
      <c r="A816" s="82">
        <f t="shared" si="34"/>
        <v>0</v>
      </c>
      <c r="B816" s="83"/>
      <c r="C816" s="84"/>
      <c r="D816" s="29" t="e">
        <f t="shared" si="35"/>
        <v>#NAME?</v>
      </c>
      <c r="E816" s="62"/>
      <c r="F816" s="30" t="e">
        <f t="shared" si="36"/>
        <v>#NAME?</v>
      </c>
      <c r="G816" s="34" t="e">
        <f t="shared" si="37"/>
        <v>#NAME?</v>
      </c>
      <c r="H816" s="30" t="e">
        <f t="shared" si="38"/>
        <v>#NAME?</v>
      </c>
      <c r="I816" s="85"/>
      <c r="J816" s="86"/>
      <c r="K816" s="31"/>
      <c r="L816" s="63"/>
      <c r="M816" s="33"/>
      <c r="N816" s="33" t="e">
        <f t="shared" si="39"/>
        <v>#NAME?</v>
      </c>
      <c r="O816" s="64" t="e">
        <f t="shared" si="40"/>
        <v>#NAME?</v>
      </c>
      <c r="P816" s="94" t="e">
        <f t="shared" si="41"/>
        <v>#NAME?</v>
      </c>
      <c r="Q816" s="91" t="str">
        <f t="shared" si="42"/>
        <v>-</v>
      </c>
      <c r="R816" s="92" t="str">
        <f t="shared" si="43"/>
        <v>-</v>
      </c>
      <c r="S816" s="93" t="str">
        <f t="shared" si="44"/>
        <v>-</v>
      </c>
      <c r="T816" s="10"/>
      <c r="U816" s="10"/>
      <c r="V816" s="10"/>
      <c r="W816" s="10"/>
      <c r="X816" s="10"/>
      <c r="Y816" s="10"/>
      <c r="Z816" s="10"/>
    </row>
    <row r="817" spans="1:26" ht="12.75" customHeight="1" x14ac:dyDescent="0.2">
      <c r="A817" s="82">
        <f t="shared" si="34"/>
        <v>0</v>
      </c>
      <c r="B817" s="83"/>
      <c r="C817" s="84"/>
      <c r="D817" s="29" t="e">
        <f t="shared" si="35"/>
        <v>#NAME?</v>
      </c>
      <c r="E817" s="62"/>
      <c r="F817" s="30" t="e">
        <f t="shared" si="36"/>
        <v>#NAME?</v>
      </c>
      <c r="G817" s="34" t="e">
        <f t="shared" si="37"/>
        <v>#NAME?</v>
      </c>
      <c r="H817" s="30" t="e">
        <f t="shared" si="38"/>
        <v>#NAME?</v>
      </c>
      <c r="I817" s="85"/>
      <c r="J817" s="86"/>
      <c r="K817" s="31"/>
      <c r="L817" s="63"/>
      <c r="M817" s="33"/>
      <c r="N817" s="33" t="e">
        <f t="shared" si="39"/>
        <v>#NAME?</v>
      </c>
      <c r="O817" s="64" t="e">
        <f t="shared" si="40"/>
        <v>#NAME?</v>
      </c>
      <c r="P817" s="94" t="e">
        <f t="shared" si="41"/>
        <v>#NAME?</v>
      </c>
      <c r="Q817" s="91" t="str">
        <f t="shared" si="42"/>
        <v>-</v>
      </c>
      <c r="R817" s="92" t="str">
        <f t="shared" si="43"/>
        <v>-</v>
      </c>
      <c r="S817" s="93" t="str">
        <f t="shared" si="44"/>
        <v>-</v>
      </c>
      <c r="T817" s="10"/>
      <c r="U817" s="10"/>
      <c r="V817" s="10"/>
      <c r="W817" s="10"/>
      <c r="X817" s="10"/>
      <c r="Y817" s="10"/>
      <c r="Z817" s="10"/>
    </row>
    <row r="818" spans="1:26" ht="12.75" customHeight="1" x14ac:dyDescent="0.2">
      <c r="A818" s="82">
        <f t="shared" si="34"/>
        <v>0</v>
      </c>
      <c r="B818" s="83"/>
      <c r="C818" s="84"/>
      <c r="D818" s="29" t="e">
        <f t="shared" si="35"/>
        <v>#NAME?</v>
      </c>
      <c r="E818" s="62"/>
      <c r="F818" s="30" t="e">
        <f t="shared" si="36"/>
        <v>#NAME?</v>
      </c>
      <c r="G818" s="34" t="e">
        <f t="shared" si="37"/>
        <v>#NAME?</v>
      </c>
      <c r="H818" s="30" t="e">
        <f t="shared" si="38"/>
        <v>#NAME?</v>
      </c>
      <c r="I818" s="85"/>
      <c r="J818" s="86"/>
      <c r="K818" s="31"/>
      <c r="L818" s="63"/>
      <c r="M818" s="33"/>
      <c r="N818" s="33" t="e">
        <f t="shared" si="39"/>
        <v>#NAME?</v>
      </c>
      <c r="O818" s="64" t="e">
        <f t="shared" si="40"/>
        <v>#NAME?</v>
      </c>
      <c r="P818" s="94" t="e">
        <f t="shared" si="41"/>
        <v>#NAME?</v>
      </c>
      <c r="Q818" s="91" t="str">
        <f t="shared" si="42"/>
        <v>-</v>
      </c>
      <c r="R818" s="92" t="str">
        <f t="shared" si="43"/>
        <v>-</v>
      </c>
      <c r="S818" s="93" t="str">
        <f t="shared" si="44"/>
        <v>-</v>
      </c>
      <c r="T818" s="10"/>
      <c r="U818" s="10"/>
      <c r="V818" s="10"/>
      <c r="W818" s="10"/>
      <c r="X818" s="10"/>
      <c r="Y818" s="10"/>
      <c r="Z818" s="10"/>
    </row>
    <row r="819" spans="1:26" ht="12.75" customHeight="1" x14ac:dyDescent="0.2">
      <c r="A819" s="82">
        <f t="shared" si="34"/>
        <v>0</v>
      </c>
      <c r="B819" s="83"/>
      <c r="C819" s="84"/>
      <c r="D819" s="29" t="e">
        <f t="shared" si="35"/>
        <v>#NAME?</v>
      </c>
      <c r="E819" s="62"/>
      <c r="F819" s="30" t="e">
        <f t="shared" si="36"/>
        <v>#NAME?</v>
      </c>
      <c r="G819" s="34" t="e">
        <f t="shared" si="37"/>
        <v>#NAME?</v>
      </c>
      <c r="H819" s="30" t="e">
        <f t="shared" si="38"/>
        <v>#NAME?</v>
      </c>
      <c r="I819" s="85"/>
      <c r="J819" s="86"/>
      <c r="K819" s="31"/>
      <c r="L819" s="63"/>
      <c r="M819" s="33"/>
      <c r="N819" s="33" t="e">
        <f t="shared" si="39"/>
        <v>#NAME?</v>
      </c>
      <c r="O819" s="64" t="e">
        <f t="shared" si="40"/>
        <v>#NAME?</v>
      </c>
      <c r="P819" s="94" t="e">
        <f t="shared" si="41"/>
        <v>#NAME?</v>
      </c>
      <c r="Q819" s="91" t="str">
        <f t="shared" si="42"/>
        <v>-</v>
      </c>
      <c r="R819" s="92" t="str">
        <f t="shared" si="43"/>
        <v>-</v>
      </c>
      <c r="S819" s="93" t="str">
        <f t="shared" si="44"/>
        <v>-</v>
      </c>
      <c r="T819" s="10"/>
      <c r="U819" s="10"/>
      <c r="V819" s="10"/>
      <c r="W819" s="10"/>
      <c r="X819" s="10"/>
      <c r="Y819" s="10"/>
      <c r="Z819" s="10"/>
    </row>
    <row r="820" spans="1:26" ht="12.75" customHeight="1" x14ac:dyDescent="0.2">
      <c r="A820" s="82">
        <f t="shared" si="34"/>
        <v>0</v>
      </c>
      <c r="B820" s="83"/>
      <c r="C820" s="84"/>
      <c r="D820" s="29" t="e">
        <f t="shared" si="35"/>
        <v>#NAME?</v>
      </c>
      <c r="E820" s="62"/>
      <c r="F820" s="30" t="e">
        <f t="shared" si="36"/>
        <v>#NAME?</v>
      </c>
      <c r="G820" s="34" t="e">
        <f t="shared" si="37"/>
        <v>#NAME?</v>
      </c>
      <c r="H820" s="30" t="e">
        <f t="shared" si="38"/>
        <v>#NAME?</v>
      </c>
      <c r="I820" s="85"/>
      <c r="J820" s="86"/>
      <c r="K820" s="31"/>
      <c r="L820" s="63"/>
      <c r="M820" s="33"/>
      <c r="N820" s="33" t="e">
        <f t="shared" si="39"/>
        <v>#NAME?</v>
      </c>
      <c r="O820" s="64" t="e">
        <f t="shared" si="40"/>
        <v>#NAME?</v>
      </c>
      <c r="P820" s="94" t="e">
        <f t="shared" si="41"/>
        <v>#NAME?</v>
      </c>
      <c r="Q820" s="91" t="str">
        <f t="shared" si="42"/>
        <v>-</v>
      </c>
      <c r="R820" s="92" t="str">
        <f t="shared" si="43"/>
        <v>-</v>
      </c>
      <c r="S820" s="93" t="str">
        <f t="shared" si="44"/>
        <v>-</v>
      </c>
      <c r="T820" s="10"/>
      <c r="U820" s="10"/>
      <c r="V820" s="10"/>
      <c r="W820" s="10"/>
      <c r="X820" s="10"/>
      <c r="Y820" s="10"/>
      <c r="Z820" s="10"/>
    </row>
    <row r="821" spans="1:26" ht="12.75" customHeight="1" x14ac:dyDescent="0.2">
      <c r="A821" s="82">
        <f t="shared" si="34"/>
        <v>0</v>
      </c>
      <c r="B821" s="83"/>
      <c r="C821" s="84"/>
      <c r="D821" s="29" t="e">
        <f t="shared" si="35"/>
        <v>#NAME?</v>
      </c>
      <c r="E821" s="62"/>
      <c r="F821" s="30" t="e">
        <f t="shared" si="36"/>
        <v>#NAME?</v>
      </c>
      <c r="G821" s="34" t="e">
        <f t="shared" si="37"/>
        <v>#NAME?</v>
      </c>
      <c r="H821" s="30" t="e">
        <f t="shared" si="38"/>
        <v>#NAME?</v>
      </c>
      <c r="I821" s="85"/>
      <c r="J821" s="86"/>
      <c r="K821" s="31"/>
      <c r="L821" s="63"/>
      <c r="M821" s="33"/>
      <c r="N821" s="33" t="e">
        <f t="shared" si="39"/>
        <v>#NAME?</v>
      </c>
      <c r="O821" s="64" t="e">
        <f t="shared" si="40"/>
        <v>#NAME?</v>
      </c>
      <c r="P821" s="94" t="e">
        <f t="shared" si="41"/>
        <v>#NAME?</v>
      </c>
      <c r="Q821" s="91" t="str">
        <f t="shared" si="42"/>
        <v>-</v>
      </c>
      <c r="R821" s="92" t="str">
        <f t="shared" si="43"/>
        <v>-</v>
      </c>
      <c r="S821" s="93" t="str">
        <f t="shared" si="44"/>
        <v>-</v>
      </c>
      <c r="T821" s="10"/>
      <c r="U821" s="10"/>
      <c r="V821" s="10"/>
      <c r="W821" s="10"/>
      <c r="X821" s="10"/>
      <c r="Y821" s="10"/>
      <c r="Z821" s="10"/>
    </row>
    <row r="822" spans="1:26" ht="12.75" customHeight="1" x14ac:dyDescent="0.2">
      <c r="A822" s="82">
        <f t="shared" si="34"/>
        <v>0</v>
      </c>
      <c r="B822" s="83"/>
      <c r="C822" s="84"/>
      <c r="D822" s="29" t="e">
        <f t="shared" si="35"/>
        <v>#NAME?</v>
      </c>
      <c r="E822" s="62"/>
      <c r="F822" s="30" t="e">
        <f t="shared" si="36"/>
        <v>#NAME?</v>
      </c>
      <c r="G822" s="34" t="e">
        <f t="shared" si="37"/>
        <v>#NAME?</v>
      </c>
      <c r="H822" s="30" t="e">
        <f t="shared" si="38"/>
        <v>#NAME?</v>
      </c>
      <c r="I822" s="85"/>
      <c r="J822" s="86"/>
      <c r="K822" s="31"/>
      <c r="L822" s="63"/>
      <c r="M822" s="33"/>
      <c r="N822" s="33" t="e">
        <f t="shared" si="39"/>
        <v>#NAME?</v>
      </c>
      <c r="O822" s="64" t="e">
        <f t="shared" si="40"/>
        <v>#NAME?</v>
      </c>
      <c r="P822" s="94" t="e">
        <f t="shared" si="41"/>
        <v>#NAME?</v>
      </c>
      <c r="Q822" s="91" t="str">
        <f t="shared" si="42"/>
        <v>-</v>
      </c>
      <c r="R822" s="92" t="str">
        <f t="shared" si="43"/>
        <v>-</v>
      </c>
      <c r="S822" s="93" t="str">
        <f t="shared" si="44"/>
        <v>-</v>
      </c>
      <c r="T822" s="10"/>
      <c r="U822" s="10"/>
      <c r="V822" s="10"/>
      <c r="W822" s="10"/>
      <c r="X822" s="10"/>
      <c r="Y822" s="10"/>
      <c r="Z822" s="10"/>
    </row>
    <row r="823" spans="1:26" ht="12.75" customHeight="1" x14ac:dyDescent="0.2">
      <c r="A823" s="82">
        <f t="shared" si="34"/>
        <v>0</v>
      </c>
      <c r="B823" s="83"/>
      <c r="C823" s="84"/>
      <c r="D823" s="29" t="e">
        <f t="shared" si="35"/>
        <v>#NAME?</v>
      </c>
      <c r="E823" s="62"/>
      <c r="F823" s="30" t="e">
        <f t="shared" si="36"/>
        <v>#NAME?</v>
      </c>
      <c r="G823" s="34" t="e">
        <f t="shared" si="37"/>
        <v>#NAME?</v>
      </c>
      <c r="H823" s="30" t="e">
        <f t="shared" si="38"/>
        <v>#NAME?</v>
      </c>
      <c r="I823" s="85"/>
      <c r="J823" s="86"/>
      <c r="K823" s="31"/>
      <c r="L823" s="63"/>
      <c r="M823" s="33"/>
      <c r="N823" s="33" t="e">
        <f t="shared" si="39"/>
        <v>#NAME?</v>
      </c>
      <c r="O823" s="64" t="e">
        <f t="shared" si="40"/>
        <v>#NAME?</v>
      </c>
      <c r="P823" s="94" t="e">
        <f t="shared" si="41"/>
        <v>#NAME?</v>
      </c>
      <c r="Q823" s="91" t="str">
        <f t="shared" si="42"/>
        <v>-</v>
      </c>
      <c r="R823" s="92" t="str">
        <f t="shared" si="43"/>
        <v>-</v>
      </c>
      <c r="S823" s="93" t="str">
        <f t="shared" si="44"/>
        <v>-</v>
      </c>
      <c r="T823" s="10"/>
      <c r="U823" s="10"/>
      <c r="V823" s="10"/>
      <c r="W823" s="10"/>
      <c r="X823" s="10"/>
      <c r="Y823" s="10"/>
      <c r="Z823" s="10"/>
    </row>
    <row r="824" spans="1:26" ht="12.75" customHeight="1" x14ac:dyDescent="0.2">
      <c r="A824" s="82">
        <f t="shared" si="34"/>
        <v>0</v>
      </c>
      <c r="B824" s="83"/>
      <c r="C824" s="84"/>
      <c r="D824" s="29" t="e">
        <f t="shared" si="35"/>
        <v>#NAME?</v>
      </c>
      <c r="E824" s="62"/>
      <c r="F824" s="30" t="e">
        <f t="shared" si="36"/>
        <v>#NAME?</v>
      </c>
      <c r="G824" s="34" t="e">
        <f t="shared" si="37"/>
        <v>#NAME?</v>
      </c>
      <c r="H824" s="30" t="e">
        <f t="shared" si="38"/>
        <v>#NAME?</v>
      </c>
      <c r="I824" s="85"/>
      <c r="J824" s="86"/>
      <c r="K824" s="31"/>
      <c r="L824" s="63"/>
      <c r="M824" s="33"/>
      <c r="N824" s="33" t="e">
        <f t="shared" si="39"/>
        <v>#NAME?</v>
      </c>
      <c r="O824" s="64" t="e">
        <f t="shared" si="40"/>
        <v>#NAME?</v>
      </c>
      <c r="P824" s="94" t="e">
        <f t="shared" si="41"/>
        <v>#NAME?</v>
      </c>
      <c r="Q824" s="91" t="str">
        <f t="shared" si="42"/>
        <v>-</v>
      </c>
      <c r="R824" s="92" t="str">
        <f t="shared" si="43"/>
        <v>-</v>
      </c>
      <c r="S824" s="93" t="str">
        <f t="shared" si="44"/>
        <v>-</v>
      </c>
      <c r="T824" s="10"/>
      <c r="U824" s="10"/>
      <c r="V824" s="10"/>
      <c r="W824" s="10"/>
      <c r="X824" s="10"/>
      <c r="Y824" s="10"/>
      <c r="Z824" s="10"/>
    </row>
    <row r="825" spans="1:26" ht="12.75" customHeight="1" x14ac:dyDescent="0.2">
      <c r="A825" s="82">
        <f t="shared" si="34"/>
        <v>0</v>
      </c>
      <c r="B825" s="83"/>
      <c r="C825" s="84"/>
      <c r="D825" s="29" t="e">
        <f t="shared" si="35"/>
        <v>#NAME?</v>
      </c>
      <c r="E825" s="62"/>
      <c r="F825" s="30" t="e">
        <f t="shared" si="36"/>
        <v>#NAME?</v>
      </c>
      <c r="G825" s="34" t="e">
        <f t="shared" si="37"/>
        <v>#NAME?</v>
      </c>
      <c r="H825" s="30" t="e">
        <f t="shared" si="38"/>
        <v>#NAME?</v>
      </c>
      <c r="I825" s="85"/>
      <c r="J825" s="86"/>
      <c r="K825" s="31"/>
      <c r="L825" s="63"/>
      <c r="M825" s="33"/>
      <c r="N825" s="33" t="e">
        <f t="shared" si="39"/>
        <v>#NAME?</v>
      </c>
      <c r="O825" s="64" t="e">
        <f t="shared" si="40"/>
        <v>#NAME?</v>
      </c>
      <c r="P825" s="94" t="e">
        <f t="shared" si="41"/>
        <v>#NAME?</v>
      </c>
      <c r="Q825" s="91" t="str">
        <f t="shared" si="42"/>
        <v>-</v>
      </c>
      <c r="R825" s="92" t="str">
        <f t="shared" si="43"/>
        <v>-</v>
      </c>
      <c r="S825" s="93" t="str">
        <f t="shared" si="44"/>
        <v>-</v>
      </c>
      <c r="T825" s="10"/>
      <c r="U825" s="10"/>
      <c r="V825" s="10"/>
      <c r="W825" s="10"/>
      <c r="X825" s="10"/>
      <c r="Y825" s="10"/>
      <c r="Z825" s="10"/>
    </row>
    <row r="826" spans="1:26" ht="12.75" customHeight="1" x14ac:dyDescent="0.2">
      <c r="A826" s="82">
        <f t="shared" si="34"/>
        <v>0</v>
      </c>
      <c r="B826" s="83"/>
      <c r="C826" s="84"/>
      <c r="D826" s="29" t="e">
        <f t="shared" si="35"/>
        <v>#NAME?</v>
      </c>
      <c r="E826" s="62"/>
      <c r="F826" s="30" t="e">
        <f t="shared" si="36"/>
        <v>#NAME?</v>
      </c>
      <c r="G826" s="34" t="e">
        <f t="shared" si="37"/>
        <v>#NAME?</v>
      </c>
      <c r="H826" s="30" t="e">
        <f t="shared" si="38"/>
        <v>#NAME?</v>
      </c>
      <c r="I826" s="85"/>
      <c r="J826" s="86"/>
      <c r="K826" s="31"/>
      <c r="L826" s="63"/>
      <c r="M826" s="33"/>
      <c r="N826" s="33" t="e">
        <f t="shared" si="39"/>
        <v>#NAME?</v>
      </c>
      <c r="O826" s="64" t="e">
        <f t="shared" si="40"/>
        <v>#NAME?</v>
      </c>
      <c r="P826" s="94" t="e">
        <f t="shared" si="41"/>
        <v>#NAME?</v>
      </c>
      <c r="Q826" s="91" t="str">
        <f t="shared" si="42"/>
        <v>-</v>
      </c>
      <c r="R826" s="92" t="str">
        <f t="shared" si="43"/>
        <v>-</v>
      </c>
      <c r="S826" s="93" t="str">
        <f t="shared" si="44"/>
        <v>-</v>
      </c>
      <c r="T826" s="10"/>
      <c r="U826" s="10"/>
      <c r="V826" s="10"/>
      <c r="W826" s="10"/>
      <c r="X826" s="10"/>
      <c r="Y826" s="10"/>
      <c r="Z826" s="10"/>
    </row>
    <row r="827" spans="1:26" ht="12.75" customHeight="1" x14ac:dyDescent="0.2">
      <c r="A827" s="82">
        <f t="shared" si="34"/>
        <v>0</v>
      </c>
      <c r="B827" s="83"/>
      <c r="C827" s="84"/>
      <c r="D827" s="29" t="e">
        <f t="shared" si="35"/>
        <v>#NAME?</v>
      </c>
      <c r="E827" s="62"/>
      <c r="F827" s="30" t="e">
        <f t="shared" si="36"/>
        <v>#NAME?</v>
      </c>
      <c r="G827" s="34" t="e">
        <f t="shared" si="37"/>
        <v>#NAME?</v>
      </c>
      <c r="H827" s="30" t="e">
        <f t="shared" si="38"/>
        <v>#NAME?</v>
      </c>
      <c r="I827" s="85"/>
      <c r="J827" s="86"/>
      <c r="K827" s="31"/>
      <c r="L827" s="63"/>
      <c r="M827" s="33"/>
      <c r="N827" s="33" t="e">
        <f t="shared" si="39"/>
        <v>#NAME?</v>
      </c>
      <c r="O827" s="64" t="e">
        <f t="shared" si="40"/>
        <v>#NAME?</v>
      </c>
      <c r="P827" s="94" t="e">
        <f t="shared" si="41"/>
        <v>#NAME?</v>
      </c>
      <c r="Q827" s="91" t="str">
        <f t="shared" si="42"/>
        <v>-</v>
      </c>
      <c r="R827" s="92" t="str">
        <f t="shared" si="43"/>
        <v>-</v>
      </c>
      <c r="S827" s="93" t="str">
        <f t="shared" si="44"/>
        <v>-</v>
      </c>
      <c r="T827" s="10"/>
      <c r="U827" s="10"/>
      <c r="V827" s="10"/>
      <c r="W827" s="10"/>
      <c r="X827" s="10"/>
      <c r="Y827" s="10"/>
      <c r="Z827" s="10"/>
    </row>
    <row r="828" spans="1:26" ht="12.75" customHeight="1" x14ac:dyDescent="0.2">
      <c r="A828" s="82">
        <f t="shared" si="34"/>
        <v>0</v>
      </c>
      <c r="B828" s="83"/>
      <c r="C828" s="84"/>
      <c r="D828" s="29" t="e">
        <f t="shared" si="35"/>
        <v>#NAME?</v>
      </c>
      <c r="E828" s="62"/>
      <c r="F828" s="30" t="e">
        <f t="shared" si="36"/>
        <v>#NAME?</v>
      </c>
      <c r="G828" s="34" t="e">
        <f t="shared" si="37"/>
        <v>#NAME?</v>
      </c>
      <c r="H828" s="30" t="e">
        <f t="shared" si="38"/>
        <v>#NAME?</v>
      </c>
      <c r="I828" s="85"/>
      <c r="J828" s="86"/>
      <c r="K828" s="31"/>
      <c r="L828" s="63"/>
      <c r="M828" s="33"/>
      <c r="N828" s="33" t="e">
        <f t="shared" si="39"/>
        <v>#NAME?</v>
      </c>
      <c r="O828" s="64" t="e">
        <f t="shared" si="40"/>
        <v>#NAME?</v>
      </c>
      <c r="P828" s="94" t="e">
        <f t="shared" si="41"/>
        <v>#NAME?</v>
      </c>
      <c r="Q828" s="91" t="str">
        <f t="shared" si="42"/>
        <v>-</v>
      </c>
      <c r="R828" s="92" t="str">
        <f t="shared" si="43"/>
        <v>-</v>
      </c>
      <c r="S828" s="93" t="str">
        <f t="shared" si="44"/>
        <v>-</v>
      </c>
      <c r="T828" s="10"/>
      <c r="U828" s="10"/>
      <c r="V828" s="10"/>
      <c r="W828" s="10"/>
      <c r="X828" s="10"/>
      <c r="Y828" s="10"/>
      <c r="Z828" s="10"/>
    </row>
    <row r="829" spans="1:26" ht="12.75" customHeight="1" x14ac:dyDescent="0.2">
      <c r="A829" s="82">
        <f t="shared" si="34"/>
        <v>0</v>
      </c>
      <c r="B829" s="83"/>
      <c r="C829" s="84"/>
      <c r="D829" s="29" t="e">
        <f t="shared" si="35"/>
        <v>#NAME?</v>
      </c>
      <c r="E829" s="62"/>
      <c r="F829" s="30" t="e">
        <f t="shared" si="36"/>
        <v>#NAME?</v>
      </c>
      <c r="G829" s="34" t="e">
        <f t="shared" si="37"/>
        <v>#NAME?</v>
      </c>
      <c r="H829" s="30" t="e">
        <f t="shared" si="38"/>
        <v>#NAME?</v>
      </c>
      <c r="I829" s="85"/>
      <c r="J829" s="86"/>
      <c r="K829" s="31"/>
      <c r="L829" s="63"/>
      <c r="M829" s="33"/>
      <c r="N829" s="33" t="e">
        <f t="shared" si="39"/>
        <v>#NAME?</v>
      </c>
      <c r="O829" s="64" t="e">
        <f t="shared" si="40"/>
        <v>#NAME?</v>
      </c>
      <c r="P829" s="94" t="e">
        <f t="shared" si="41"/>
        <v>#NAME?</v>
      </c>
      <c r="Q829" s="91" t="str">
        <f t="shared" si="42"/>
        <v>-</v>
      </c>
      <c r="R829" s="92" t="str">
        <f t="shared" si="43"/>
        <v>-</v>
      </c>
      <c r="S829" s="93" t="str">
        <f t="shared" si="44"/>
        <v>-</v>
      </c>
      <c r="T829" s="10"/>
      <c r="U829" s="10"/>
      <c r="V829" s="10"/>
      <c r="W829" s="10"/>
      <c r="X829" s="10"/>
      <c r="Y829" s="10"/>
      <c r="Z829" s="10"/>
    </row>
    <row r="830" spans="1:26" ht="12.75" customHeight="1" x14ac:dyDescent="0.2">
      <c r="A830" s="82">
        <f t="shared" si="34"/>
        <v>0</v>
      </c>
      <c r="B830" s="83"/>
      <c r="C830" s="84"/>
      <c r="D830" s="29" t="e">
        <f t="shared" si="35"/>
        <v>#NAME?</v>
      </c>
      <c r="E830" s="62"/>
      <c r="F830" s="30" t="e">
        <f t="shared" si="36"/>
        <v>#NAME?</v>
      </c>
      <c r="G830" s="34" t="e">
        <f t="shared" si="37"/>
        <v>#NAME?</v>
      </c>
      <c r="H830" s="30" t="e">
        <f t="shared" si="38"/>
        <v>#NAME?</v>
      </c>
      <c r="I830" s="85"/>
      <c r="J830" s="86"/>
      <c r="K830" s="31"/>
      <c r="L830" s="63"/>
      <c r="M830" s="33"/>
      <c r="N830" s="33" t="e">
        <f t="shared" si="39"/>
        <v>#NAME?</v>
      </c>
      <c r="O830" s="64" t="e">
        <f t="shared" si="40"/>
        <v>#NAME?</v>
      </c>
      <c r="P830" s="94" t="e">
        <f t="shared" si="41"/>
        <v>#NAME?</v>
      </c>
      <c r="Q830" s="91" t="str">
        <f t="shared" si="42"/>
        <v>-</v>
      </c>
      <c r="R830" s="92" t="str">
        <f t="shared" si="43"/>
        <v>-</v>
      </c>
      <c r="S830" s="93" t="str">
        <f t="shared" si="44"/>
        <v>-</v>
      </c>
      <c r="T830" s="10"/>
      <c r="U830" s="10"/>
      <c r="V830" s="10"/>
      <c r="W830" s="10"/>
      <c r="X830" s="10"/>
      <c r="Y830" s="10"/>
      <c r="Z830" s="10"/>
    </row>
    <row r="831" spans="1:26" ht="12.75" customHeight="1" x14ac:dyDescent="0.2">
      <c r="A831" s="82">
        <f t="shared" si="34"/>
        <v>0</v>
      </c>
      <c r="B831" s="83"/>
      <c r="C831" s="84"/>
      <c r="D831" s="29" t="e">
        <f t="shared" si="35"/>
        <v>#NAME?</v>
      </c>
      <c r="E831" s="62"/>
      <c r="F831" s="30" t="e">
        <f t="shared" si="36"/>
        <v>#NAME?</v>
      </c>
      <c r="G831" s="34" t="e">
        <f t="shared" si="37"/>
        <v>#NAME?</v>
      </c>
      <c r="H831" s="30" t="e">
        <f t="shared" si="38"/>
        <v>#NAME?</v>
      </c>
      <c r="I831" s="85"/>
      <c r="J831" s="86"/>
      <c r="K831" s="31"/>
      <c r="L831" s="63"/>
      <c r="M831" s="33"/>
      <c r="N831" s="33" t="e">
        <f t="shared" si="39"/>
        <v>#NAME?</v>
      </c>
      <c r="O831" s="64" t="e">
        <f t="shared" si="40"/>
        <v>#NAME?</v>
      </c>
      <c r="P831" s="94" t="e">
        <f t="shared" si="41"/>
        <v>#NAME?</v>
      </c>
      <c r="Q831" s="91" t="str">
        <f t="shared" si="42"/>
        <v>-</v>
      </c>
      <c r="R831" s="92" t="str">
        <f t="shared" si="43"/>
        <v>-</v>
      </c>
      <c r="S831" s="93" t="str">
        <f t="shared" si="44"/>
        <v>-</v>
      </c>
      <c r="T831" s="10"/>
      <c r="U831" s="10"/>
      <c r="V831" s="10"/>
      <c r="W831" s="10"/>
      <c r="X831" s="10"/>
      <c r="Y831" s="10"/>
      <c r="Z831" s="10"/>
    </row>
    <row r="832" spans="1:26" ht="12.75" customHeight="1" x14ac:dyDescent="0.2">
      <c r="A832" s="82">
        <f t="shared" si="34"/>
        <v>0</v>
      </c>
      <c r="B832" s="83"/>
      <c r="C832" s="84"/>
      <c r="D832" s="29" t="e">
        <f t="shared" si="35"/>
        <v>#NAME?</v>
      </c>
      <c r="E832" s="62"/>
      <c r="F832" s="30" t="e">
        <f t="shared" si="36"/>
        <v>#NAME?</v>
      </c>
      <c r="G832" s="34" t="e">
        <f t="shared" si="37"/>
        <v>#NAME?</v>
      </c>
      <c r="H832" s="30" t="e">
        <f t="shared" si="38"/>
        <v>#NAME?</v>
      </c>
      <c r="I832" s="85"/>
      <c r="J832" s="86"/>
      <c r="K832" s="31"/>
      <c r="L832" s="63"/>
      <c r="M832" s="33"/>
      <c r="N832" s="33" t="e">
        <f t="shared" si="39"/>
        <v>#NAME?</v>
      </c>
      <c r="O832" s="64" t="e">
        <f t="shared" si="40"/>
        <v>#NAME?</v>
      </c>
      <c r="P832" s="94" t="e">
        <f t="shared" si="41"/>
        <v>#NAME?</v>
      </c>
      <c r="Q832" s="91" t="str">
        <f t="shared" si="42"/>
        <v>-</v>
      </c>
      <c r="R832" s="92" t="str">
        <f t="shared" si="43"/>
        <v>-</v>
      </c>
      <c r="S832" s="93" t="str">
        <f t="shared" si="44"/>
        <v>-</v>
      </c>
      <c r="T832" s="10"/>
      <c r="U832" s="10"/>
      <c r="V832" s="10"/>
      <c r="W832" s="10"/>
      <c r="X832" s="10"/>
      <c r="Y832" s="10"/>
      <c r="Z832" s="10"/>
    </row>
    <row r="833" spans="1:26" ht="12.75" customHeight="1" x14ac:dyDescent="0.2">
      <c r="A833" s="82">
        <f t="shared" si="34"/>
        <v>0</v>
      </c>
      <c r="B833" s="83"/>
      <c r="C833" s="84"/>
      <c r="D833" s="29" t="e">
        <f t="shared" si="35"/>
        <v>#NAME?</v>
      </c>
      <c r="E833" s="62"/>
      <c r="F833" s="30" t="e">
        <f t="shared" si="36"/>
        <v>#NAME?</v>
      </c>
      <c r="G833" s="34" t="e">
        <f t="shared" si="37"/>
        <v>#NAME?</v>
      </c>
      <c r="H833" s="30" t="e">
        <f t="shared" si="38"/>
        <v>#NAME?</v>
      </c>
      <c r="I833" s="85"/>
      <c r="J833" s="86"/>
      <c r="K833" s="31"/>
      <c r="L833" s="63"/>
      <c r="M833" s="33"/>
      <c r="N833" s="33" t="e">
        <f t="shared" si="39"/>
        <v>#NAME?</v>
      </c>
      <c r="O833" s="64" t="e">
        <f t="shared" si="40"/>
        <v>#NAME?</v>
      </c>
      <c r="P833" s="94" t="e">
        <f t="shared" si="41"/>
        <v>#NAME?</v>
      </c>
      <c r="Q833" s="91" t="str">
        <f t="shared" si="42"/>
        <v>-</v>
      </c>
      <c r="R833" s="92" t="str">
        <f t="shared" si="43"/>
        <v>-</v>
      </c>
      <c r="S833" s="93" t="str">
        <f t="shared" si="44"/>
        <v>-</v>
      </c>
      <c r="T833" s="10"/>
      <c r="U833" s="10"/>
      <c r="V833" s="10"/>
      <c r="W833" s="10"/>
      <c r="X833" s="10"/>
      <c r="Y833" s="10"/>
      <c r="Z833" s="10"/>
    </row>
    <row r="834" spans="1:26" ht="12.75" customHeight="1" x14ac:dyDescent="0.2">
      <c r="A834" s="82">
        <f t="shared" si="34"/>
        <v>0</v>
      </c>
      <c r="B834" s="83"/>
      <c r="C834" s="84"/>
      <c r="D834" s="29" t="e">
        <f t="shared" si="35"/>
        <v>#NAME?</v>
      </c>
      <c r="E834" s="62"/>
      <c r="F834" s="30" t="e">
        <f t="shared" si="36"/>
        <v>#NAME?</v>
      </c>
      <c r="G834" s="34" t="e">
        <f t="shared" si="37"/>
        <v>#NAME?</v>
      </c>
      <c r="H834" s="30" t="e">
        <f t="shared" si="38"/>
        <v>#NAME?</v>
      </c>
      <c r="I834" s="85"/>
      <c r="J834" s="86"/>
      <c r="K834" s="31"/>
      <c r="L834" s="63"/>
      <c r="M834" s="33"/>
      <c r="N834" s="33" t="e">
        <f t="shared" si="39"/>
        <v>#NAME?</v>
      </c>
      <c r="O834" s="64" t="e">
        <f t="shared" si="40"/>
        <v>#NAME?</v>
      </c>
      <c r="P834" s="94" t="e">
        <f t="shared" si="41"/>
        <v>#NAME?</v>
      </c>
      <c r="Q834" s="91" t="str">
        <f t="shared" si="42"/>
        <v>-</v>
      </c>
      <c r="R834" s="92" t="str">
        <f t="shared" si="43"/>
        <v>-</v>
      </c>
      <c r="S834" s="93" t="str">
        <f t="shared" si="44"/>
        <v>-</v>
      </c>
      <c r="T834" s="10"/>
      <c r="U834" s="10"/>
      <c r="V834" s="10"/>
      <c r="W834" s="10"/>
      <c r="X834" s="10"/>
      <c r="Y834" s="10"/>
      <c r="Z834" s="10"/>
    </row>
    <row r="835" spans="1:26" ht="12.75" customHeight="1" x14ac:dyDescent="0.2">
      <c r="A835" s="82">
        <f t="shared" si="34"/>
        <v>0</v>
      </c>
      <c r="B835" s="83"/>
      <c r="C835" s="84"/>
      <c r="D835" s="29" t="e">
        <f t="shared" si="35"/>
        <v>#NAME?</v>
      </c>
      <c r="E835" s="62"/>
      <c r="F835" s="30" t="e">
        <f t="shared" si="36"/>
        <v>#NAME?</v>
      </c>
      <c r="G835" s="34" t="e">
        <f t="shared" si="37"/>
        <v>#NAME?</v>
      </c>
      <c r="H835" s="30" t="e">
        <f t="shared" si="38"/>
        <v>#NAME?</v>
      </c>
      <c r="I835" s="85"/>
      <c r="J835" s="86"/>
      <c r="K835" s="31"/>
      <c r="L835" s="63"/>
      <c r="M835" s="33"/>
      <c r="N835" s="33" t="e">
        <f t="shared" si="39"/>
        <v>#NAME?</v>
      </c>
      <c r="O835" s="64" t="e">
        <f t="shared" si="40"/>
        <v>#NAME?</v>
      </c>
      <c r="P835" s="94" t="e">
        <f t="shared" si="41"/>
        <v>#NAME?</v>
      </c>
      <c r="Q835" s="91" t="str">
        <f t="shared" si="42"/>
        <v>-</v>
      </c>
      <c r="R835" s="92" t="str">
        <f t="shared" si="43"/>
        <v>-</v>
      </c>
      <c r="S835" s="93" t="str">
        <f t="shared" si="44"/>
        <v>-</v>
      </c>
      <c r="T835" s="10"/>
      <c r="U835" s="10"/>
      <c r="V835" s="10"/>
      <c r="W835" s="10"/>
      <c r="X835" s="10"/>
      <c r="Y835" s="10"/>
      <c r="Z835" s="10"/>
    </row>
    <row r="836" spans="1:26" ht="12.75" customHeight="1" x14ac:dyDescent="0.2">
      <c r="A836" s="82">
        <f t="shared" si="34"/>
        <v>0</v>
      </c>
      <c r="B836" s="83"/>
      <c r="C836" s="84"/>
      <c r="D836" s="29" t="e">
        <f t="shared" si="35"/>
        <v>#NAME?</v>
      </c>
      <c r="E836" s="62"/>
      <c r="F836" s="30" t="e">
        <f t="shared" si="36"/>
        <v>#NAME?</v>
      </c>
      <c r="G836" s="34" t="e">
        <f t="shared" si="37"/>
        <v>#NAME?</v>
      </c>
      <c r="H836" s="30" t="e">
        <f t="shared" si="38"/>
        <v>#NAME?</v>
      </c>
      <c r="I836" s="85"/>
      <c r="J836" s="86"/>
      <c r="K836" s="31"/>
      <c r="L836" s="63"/>
      <c r="M836" s="33"/>
      <c r="N836" s="33" t="e">
        <f t="shared" si="39"/>
        <v>#NAME?</v>
      </c>
      <c r="O836" s="64" t="e">
        <f t="shared" si="40"/>
        <v>#NAME?</v>
      </c>
      <c r="P836" s="94" t="e">
        <f t="shared" si="41"/>
        <v>#NAME?</v>
      </c>
      <c r="Q836" s="91" t="str">
        <f t="shared" si="42"/>
        <v>-</v>
      </c>
      <c r="R836" s="92" t="str">
        <f t="shared" si="43"/>
        <v>-</v>
      </c>
      <c r="S836" s="93" t="str">
        <f t="shared" si="44"/>
        <v>-</v>
      </c>
      <c r="T836" s="10"/>
      <c r="U836" s="10"/>
      <c r="V836" s="10"/>
      <c r="W836" s="10"/>
      <c r="X836" s="10"/>
      <c r="Y836" s="10"/>
      <c r="Z836" s="10"/>
    </row>
    <row r="837" spans="1:26" ht="12.75" customHeight="1" x14ac:dyDescent="0.2">
      <c r="A837" s="82">
        <f t="shared" si="34"/>
        <v>0</v>
      </c>
      <c r="B837" s="83"/>
      <c r="C837" s="84"/>
      <c r="D837" s="29" t="e">
        <f t="shared" si="35"/>
        <v>#NAME?</v>
      </c>
      <c r="E837" s="62"/>
      <c r="F837" s="30" t="e">
        <f t="shared" si="36"/>
        <v>#NAME?</v>
      </c>
      <c r="G837" s="34" t="e">
        <f t="shared" si="37"/>
        <v>#NAME?</v>
      </c>
      <c r="H837" s="30" t="e">
        <f t="shared" si="38"/>
        <v>#NAME?</v>
      </c>
      <c r="I837" s="85"/>
      <c r="J837" s="86"/>
      <c r="K837" s="31"/>
      <c r="L837" s="63"/>
      <c r="M837" s="33"/>
      <c r="N837" s="33" t="e">
        <f t="shared" si="39"/>
        <v>#NAME?</v>
      </c>
      <c r="O837" s="64" t="e">
        <f t="shared" si="40"/>
        <v>#NAME?</v>
      </c>
      <c r="P837" s="94" t="e">
        <f t="shared" si="41"/>
        <v>#NAME?</v>
      </c>
      <c r="Q837" s="91" t="str">
        <f t="shared" si="42"/>
        <v>-</v>
      </c>
      <c r="R837" s="92" t="str">
        <f t="shared" si="43"/>
        <v>-</v>
      </c>
      <c r="S837" s="93" t="str">
        <f t="shared" si="44"/>
        <v>-</v>
      </c>
      <c r="T837" s="10"/>
      <c r="U837" s="10"/>
      <c r="V837" s="10"/>
      <c r="W837" s="10"/>
      <c r="X837" s="10"/>
      <c r="Y837" s="10"/>
      <c r="Z837" s="10"/>
    </row>
    <row r="838" spans="1:26" ht="12.75" customHeight="1" x14ac:dyDescent="0.2">
      <c r="A838" s="82">
        <f t="shared" si="34"/>
        <v>0</v>
      </c>
      <c r="B838" s="83"/>
      <c r="C838" s="84"/>
      <c r="D838" s="29" t="e">
        <f t="shared" si="35"/>
        <v>#NAME?</v>
      </c>
      <c r="E838" s="62"/>
      <c r="F838" s="30" t="e">
        <f t="shared" si="36"/>
        <v>#NAME?</v>
      </c>
      <c r="G838" s="34" t="e">
        <f t="shared" si="37"/>
        <v>#NAME?</v>
      </c>
      <c r="H838" s="30" t="e">
        <f t="shared" si="38"/>
        <v>#NAME?</v>
      </c>
      <c r="I838" s="85"/>
      <c r="J838" s="86"/>
      <c r="K838" s="31"/>
      <c r="L838" s="63"/>
      <c r="M838" s="33"/>
      <c r="N838" s="33" t="e">
        <f t="shared" si="39"/>
        <v>#NAME?</v>
      </c>
      <c r="O838" s="64" t="e">
        <f t="shared" si="40"/>
        <v>#NAME?</v>
      </c>
      <c r="P838" s="94" t="e">
        <f t="shared" si="41"/>
        <v>#NAME?</v>
      </c>
      <c r="Q838" s="91" t="str">
        <f t="shared" si="42"/>
        <v>-</v>
      </c>
      <c r="R838" s="92" t="str">
        <f t="shared" si="43"/>
        <v>-</v>
      </c>
      <c r="S838" s="93" t="str">
        <f t="shared" si="44"/>
        <v>-</v>
      </c>
      <c r="T838" s="10"/>
      <c r="U838" s="10"/>
      <c r="V838" s="10"/>
      <c r="W838" s="10"/>
      <c r="X838" s="10"/>
      <c r="Y838" s="10"/>
      <c r="Z838" s="10"/>
    </row>
    <row r="839" spans="1:26" ht="12.75" customHeight="1" x14ac:dyDescent="0.2">
      <c r="A839" s="82">
        <f t="shared" si="34"/>
        <v>0</v>
      </c>
      <c r="B839" s="83"/>
      <c r="C839" s="84"/>
      <c r="D839" s="29" t="e">
        <f t="shared" si="35"/>
        <v>#NAME?</v>
      </c>
      <c r="E839" s="62"/>
      <c r="F839" s="30" t="e">
        <f t="shared" si="36"/>
        <v>#NAME?</v>
      </c>
      <c r="G839" s="34" t="e">
        <f t="shared" si="37"/>
        <v>#NAME?</v>
      </c>
      <c r="H839" s="30" t="e">
        <f t="shared" si="38"/>
        <v>#NAME?</v>
      </c>
      <c r="I839" s="85"/>
      <c r="J839" s="86"/>
      <c r="K839" s="31"/>
      <c r="L839" s="63"/>
      <c r="M839" s="33"/>
      <c r="N839" s="33" t="e">
        <f t="shared" si="39"/>
        <v>#NAME?</v>
      </c>
      <c r="O839" s="64" t="e">
        <f t="shared" si="40"/>
        <v>#NAME?</v>
      </c>
      <c r="P839" s="94" t="e">
        <f t="shared" si="41"/>
        <v>#NAME?</v>
      </c>
      <c r="Q839" s="91" t="str">
        <f t="shared" si="42"/>
        <v>-</v>
      </c>
      <c r="R839" s="92" t="str">
        <f t="shared" si="43"/>
        <v>-</v>
      </c>
      <c r="S839" s="93" t="str">
        <f t="shared" si="44"/>
        <v>-</v>
      </c>
      <c r="T839" s="10"/>
      <c r="U839" s="10"/>
      <c r="V839" s="10"/>
      <c r="W839" s="10"/>
      <c r="X839" s="10"/>
      <c r="Y839" s="10"/>
      <c r="Z839" s="10"/>
    </row>
    <row r="840" spans="1:26" ht="12.75" customHeight="1" x14ac:dyDescent="0.2">
      <c r="A840" s="82">
        <f t="shared" si="34"/>
        <v>0</v>
      </c>
      <c r="B840" s="83"/>
      <c r="C840" s="84"/>
      <c r="D840" s="29" t="e">
        <f t="shared" si="35"/>
        <v>#NAME?</v>
      </c>
      <c r="E840" s="62"/>
      <c r="F840" s="30" t="e">
        <f t="shared" si="36"/>
        <v>#NAME?</v>
      </c>
      <c r="G840" s="34" t="e">
        <f t="shared" si="37"/>
        <v>#NAME?</v>
      </c>
      <c r="H840" s="30" t="e">
        <f t="shared" si="38"/>
        <v>#NAME?</v>
      </c>
      <c r="I840" s="85"/>
      <c r="J840" s="86"/>
      <c r="K840" s="31"/>
      <c r="L840" s="63"/>
      <c r="M840" s="33"/>
      <c r="N840" s="33" t="e">
        <f t="shared" si="39"/>
        <v>#NAME?</v>
      </c>
      <c r="O840" s="64" t="e">
        <f t="shared" si="40"/>
        <v>#NAME?</v>
      </c>
      <c r="P840" s="94" t="e">
        <f t="shared" si="41"/>
        <v>#NAME?</v>
      </c>
      <c r="Q840" s="91" t="str">
        <f t="shared" si="42"/>
        <v>-</v>
      </c>
      <c r="R840" s="92" t="str">
        <f t="shared" si="43"/>
        <v>-</v>
      </c>
      <c r="S840" s="93" t="str">
        <f t="shared" si="44"/>
        <v>-</v>
      </c>
      <c r="T840" s="10"/>
      <c r="U840" s="10"/>
      <c r="V840" s="10"/>
      <c r="W840" s="10"/>
      <c r="X840" s="10"/>
      <c r="Y840" s="10"/>
      <c r="Z840" s="10"/>
    </row>
    <row r="841" spans="1:26" ht="12.75" customHeight="1" x14ac:dyDescent="0.2">
      <c r="A841" s="82">
        <f t="shared" si="34"/>
        <v>0</v>
      </c>
      <c r="B841" s="83"/>
      <c r="C841" s="84"/>
      <c r="D841" s="29" t="e">
        <f t="shared" si="35"/>
        <v>#NAME?</v>
      </c>
      <c r="E841" s="62"/>
      <c r="F841" s="30" t="e">
        <f t="shared" si="36"/>
        <v>#NAME?</v>
      </c>
      <c r="G841" s="34" t="e">
        <f t="shared" si="37"/>
        <v>#NAME?</v>
      </c>
      <c r="H841" s="30" t="e">
        <f t="shared" si="38"/>
        <v>#NAME?</v>
      </c>
      <c r="I841" s="85"/>
      <c r="J841" s="86"/>
      <c r="K841" s="31"/>
      <c r="L841" s="63"/>
      <c r="M841" s="33"/>
      <c r="N841" s="33" t="e">
        <f t="shared" si="39"/>
        <v>#NAME?</v>
      </c>
      <c r="O841" s="64" t="e">
        <f t="shared" si="40"/>
        <v>#NAME?</v>
      </c>
      <c r="P841" s="94" t="e">
        <f t="shared" si="41"/>
        <v>#NAME?</v>
      </c>
      <c r="Q841" s="91" t="str">
        <f t="shared" si="42"/>
        <v>-</v>
      </c>
      <c r="R841" s="92" t="str">
        <f t="shared" si="43"/>
        <v>-</v>
      </c>
      <c r="S841" s="93" t="str">
        <f t="shared" si="44"/>
        <v>-</v>
      </c>
      <c r="T841" s="10"/>
      <c r="U841" s="10"/>
      <c r="V841" s="10"/>
      <c r="W841" s="10"/>
      <c r="X841" s="10"/>
      <c r="Y841" s="10"/>
      <c r="Z841" s="10"/>
    </row>
    <row r="842" spans="1:26" ht="12.75" customHeight="1" x14ac:dyDescent="0.2">
      <c r="A842" s="82">
        <f t="shared" si="34"/>
        <v>0</v>
      </c>
      <c r="B842" s="83"/>
      <c r="C842" s="84"/>
      <c r="D842" s="29" t="e">
        <f t="shared" si="35"/>
        <v>#NAME?</v>
      </c>
      <c r="E842" s="62"/>
      <c r="F842" s="30" t="e">
        <f t="shared" si="36"/>
        <v>#NAME?</v>
      </c>
      <c r="G842" s="34" t="e">
        <f t="shared" si="37"/>
        <v>#NAME?</v>
      </c>
      <c r="H842" s="30" t="e">
        <f t="shared" si="38"/>
        <v>#NAME?</v>
      </c>
      <c r="I842" s="85"/>
      <c r="J842" s="86"/>
      <c r="K842" s="31"/>
      <c r="L842" s="63"/>
      <c r="M842" s="33"/>
      <c r="N842" s="33" t="e">
        <f t="shared" si="39"/>
        <v>#NAME?</v>
      </c>
      <c r="O842" s="64" t="e">
        <f t="shared" si="40"/>
        <v>#NAME?</v>
      </c>
      <c r="P842" s="94" t="e">
        <f t="shared" si="41"/>
        <v>#NAME?</v>
      </c>
      <c r="Q842" s="91" t="str">
        <f t="shared" si="42"/>
        <v>-</v>
      </c>
      <c r="R842" s="92" t="str">
        <f t="shared" si="43"/>
        <v>-</v>
      </c>
      <c r="S842" s="93" t="str">
        <f t="shared" si="44"/>
        <v>-</v>
      </c>
      <c r="T842" s="10"/>
      <c r="U842" s="10"/>
      <c r="V842" s="10"/>
      <c r="W842" s="10"/>
      <c r="X842" s="10"/>
      <c r="Y842" s="10"/>
      <c r="Z842" s="10"/>
    </row>
    <row r="843" spans="1:26" ht="12.75" customHeight="1" x14ac:dyDescent="0.2">
      <c r="A843" s="82">
        <f t="shared" si="34"/>
        <v>0</v>
      </c>
      <c r="B843" s="83"/>
      <c r="C843" s="84"/>
      <c r="D843" s="29" t="e">
        <f t="shared" si="35"/>
        <v>#NAME?</v>
      </c>
      <c r="E843" s="62"/>
      <c r="F843" s="30" t="e">
        <f t="shared" si="36"/>
        <v>#NAME?</v>
      </c>
      <c r="G843" s="34" t="e">
        <f t="shared" si="37"/>
        <v>#NAME?</v>
      </c>
      <c r="H843" s="30" t="e">
        <f t="shared" si="38"/>
        <v>#NAME?</v>
      </c>
      <c r="I843" s="85"/>
      <c r="J843" s="86"/>
      <c r="K843" s="31"/>
      <c r="L843" s="63"/>
      <c r="M843" s="33"/>
      <c r="N843" s="33" t="e">
        <f t="shared" si="39"/>
        <v>#NAME?</v>
      </c>
      <c r="O843" s="64" t="e">
        <f t="shared" si="40"/>
        <v>#NAME?</v>
      </c>
      <c r="P843" s="94" t="e">
        <f t="shared" si="41"/>
        <v>#NAME?</v>
      </c>
      <c r="Q843" s="91" t="str">
        <f t="shared" si="42"/>
        <v>-</v>
      </c>
      <c r="R843" s="92" t="str">
        <f t="shared" si="43"/>
        <v>-</v>
      </c>
      <c r="S843" s="93" t="str">
        <f t="shared" si="44"/>
        <v>-</v>
      </c>
      <c r="T843" s="10"/>
      <c r="U843" s="10"/>
      <c r="V843" s="10"/>
      <c r="W843" s="10"/>
      <c r="X843" s="10"/>
      <c r="Y843" s="10"/>
      <c r="Z843" s="10"/>
    </row>
    <row r="844" spans="1:26" ht="12.75" customHeight="1" x14ac:dyDescent="0.2">
      <c r="A844" s="82">
        <f t="shared" si="34"/>
        <v>0</v>
      </c>
      <c r="B844" s="83"/>
      <c r="C844" s="84"/>
      <c r="D844" s="29" t="e">
        <f t="shared" si="35"/>
        <v>#NAME?</v>
      </c>
      <c r="E844" s="62"/>
      <c r="F844" s="30" t="e">
        <f t="shared" si="36"/>
        <v>#NAME?</v>
      </c>
      <c r="G844" s="34" t="e">
        <f t="shared" si="37"/>
        <v>#NAME?</v>
      </c>
      <c r="H844" s="30" t="e">
        <f t="shared" si="38"/>
        <v>#NAME?</v>
      </c>
      <c r="I844" s="85"/>
      <c r="J844" s="86"/>
      <c r="K844" s="31"/>
      <c r="L844" s="63"/>
      <c r="M844" s="33"/>
      <c r="N844" s="33" t="e">
        <f t="shared" si="39"/>
        <v>#NAME?</v>
      </c>
      <c r="O844" s="64" t="e">
        <f t="shared" si="40"/>
        <v>#NAME?</v>
      </c>
      <c r="P844" s="94" t="e">
        <f t="shared" si="41"/>
        <v>#NAME?</v>
      </c>
      <c r="Q844" s="91" t="str">
        <f t="shared" si="42"/>
        <v>-</v>
      </c>
      <c r="R844" s="92" t="str">
        <f t="shared" si="43"/>
        <v>-</v>
      </c>
      <c r="S844" s="93" t="str">
        <f t="shared" si="44"/>
        <v>-</v>
      </c>
      <c r="T844" s="10"/>
      <c r="U844" s="10"/>
      <c r="V844" s="10"/>
      <c r="W844" s="10"/>
      <c r="X844" s="10"/>
      <c r="Y844" s="10"/>
      <c r="Z844" s="10"/>
    </row>
    <row r="845" spans="1:26" ht="12.75" customHeight="1" x14ac:dyDescent="0.2">
      <c r="A845" s="82">
        <f t="shared" si="34"/>
        <v>0</v>
      </c>
      <c r="B845" s="83"/>
      <c r="C845" s="84"/>
      <c r="D845" s="29" t="e">
        <f t="shared" si="35"/>
        <v>#NAME?</v>
      </c>
      <c r="E845" s="62"/>
      <c r="F845" s="30" t="e">
        <f t="shared" si="36"/>
        <v>#NAME?</v>
      </c>
      <c r="G845" s="34" t="e">
        <f t="shared" si="37"/>
        <v>#NAME?</v>
      </c>
      <c r="H845" s="30" t="e">
        <f t="shared" si="38"/>
        <v>#NAME?</v>
      </c>
      <c r="I845" s="85"/>
      <c r="J845" s="86"/>
      <c r="K845" s="31"/>
      <c r="L845" s="63"/>
      <c r="M845" s="33"/>
      <c r="N845" s="33" t="e">
        <f t="shared" si="39"/>
        <v>#NAME?</v>
      </c>
      <c r="O845" s="64" t="e">
        <f t="shared" si="40"/>
        <v>#NAME?</v>
      </c>
      <c r="P845" s="94" t="e">
        <f t="shared" si="41"/>
        <v>#NAME?</v>
      </c>
      <c r="Q845" s="91" t="str">
        <f t="shared" si="42"/>
        <v>-</v>
      </c>
      <c r="R845" s="92" t="str">
        <f t="shared" si="43"/>
        <v>-</v>
      </c>
      <c r="S845" s="93" t="str">
        <f t="shared" si="44"/>
        <v>-</v>
      </c>
      <c r="T845" s="10"/>
      <c r="U845" s="10"/>
      <c r="V845" s="10"/>
      <c r="W845" s="10"/>
      <c r="X845" s="10"/>
      <c r="Y845" s="10"/>
      <c r="Z845" s="10"/>
    </row>
    <row r="846" spans="1:26" ht="12.75" customHeight="1" x14ac:dyDescent="0.2">
      <c r="A846" s="82">
        <f t="shared" si="34"/>
        <v>0</v>
      </c>
      <c r="B846" s="83"/>
      <c r="C846" s="84"/>
      <c r="D846" s="29" t="e">
        <f t="shared" si="35"/>
        <v>#NAME?</v>
      </c>
      <c r="E846" s="62"/>
      <c r="F846" s="30" t="e">
        <f t="shared" si="36"/>
        <v>#NAME?</v>
      </c>
      <c r="G846" s="34" t="e">
        <f t="shared" si="37"/>
        <v>#NAME?</v>
      </c>
      <c r="H846" s="30" t="e">
        <f t="shared" si="38"/>
        <v>#NAME?</v>
      </c>
      <c r="I846" s="85"/>
      <c r="J846" s="86"/>
      <c r="K846" s="31"/>
      <c r="L846" s="63"/>
      <c r="M846" s="33"/>
      <c r="N846" s="33" t="e">
        <f t="shared" si="39"/>
        <v>#NAME?</v>
      </c>
      <c r="O846" s="64" t="e">
        <f t="shared" si="40"/>
        <v>#NAME?</v>
      </c>
      <c r="P846" s="94" t="e">
        <f t="shared" si="41"/>
        <v>#NAME?</v>
      </c>
      <c r="Q846" s="91" t="str">
        <f t="shared" si="42"/>
        <v>-</v>
      </c>
      <c r="R846" s="92" t="str">
        <f t="shared" si="43"/>
        <v>-</v>
      </c>
      <c r="S846" s="93" t="str">
        <f t="shared" si="44"/>
        <v>-</v>
      </c>
      <c r="T846" s="10"/>
      <c r="U846" s="10"/>
      <c r="V846" s="10"/>
      <c r="W846" s="10"/>
      <c r="X846" s="10"/>
      <c r="Y846" s="10"/>
      <c r="Z846" s="10"/>
    </row>
    <row r="847" spans="1:26" ht="12.75" customHeight="1" x14ac:dyDescent="0.2">
      <c r="A847" s="82">
        <f t="shared" si="34"/>
        <v>0</v>
      </c>
      <c r="B847" s="83"/>
      <c r="C847" s="84"/>
      <c r="D847" s="29" t="e">
        <f t="shared" si="35"/>
        <v>#NAME?</v>
      </c>
      <c r="E847" s="62"/>
      <c r="F847" s="30" t="e">
        <f t="shared" si="36"/>
        <v>#NAME?</v>
      </c>
      <c r="G847" s="34" t="e">
        <f t="shared" si="37"/>
        <v>#NAME?</v>
      </c>
      <c r="H847" s="30" t="e">
        <f t="shared" si="38"/>
        <v>#NAME?</v>
      </c>
      <c r="I847" s="85"/>
      <c r="J847" s="86"/>
      <c r="K847" s="31"/>
      <c r="L847" s="63"/>
      <c r="M847" s="33"/>
      <c r="N847" s="33" t="e">
        <f t="shared" si="39"/>
        <v>#NAME?</v>
      </c>
      <c r="O847" s="64" t="e">
        <f t="shared" si="40"/>
        <v>#NAME?</v>
      </c>
      <c r="P847" s="94" t="e">
        <f t="shared" si="41"/>
        <v>#NAME?</v>
      </c>
      <c r="Q847" s="91" t="str">
        <f t="shared" si="42"/>
        <v>-</v>
      </c>
      <c r="R847" s="92" t="str">
        <f t="shared" si="43"/>
        <v>-</v>
      </c>
      <c r="S847" s="93" t="str">
        <f t="shared" si="44"/>
        <v>-</v>
      </c>
      <c r="T847" s="10"/>
      <c r="U847" s="10"/>
      <c r="V847" s="10"/>
      <c r="W847" s="10"/>
      <c r="X847" s="10"/>
      <c r="Y847" s="10"/>
      <c r="Z847" s="10"/>
    </row>
    <row r="848" spans="1:26" ht="12.75" customHeight="1" x14ac:dyDescent="0.2">
      <c r="A848" s="82">
        <f t="shared" si="34"/>
        <v>0</v>
      </c>
      <c r="B848" s="83"/>
      <c r="C848" s="84"/>
      <c r="D848" s="29" t="e">
        <f t="shared" si="35"/>
        <v>#NAME?</v>
      </c>
      <c r="E848" s="62"/>
      <c r="F848" s="30" t="e">
        <f t="shared" si="36"/>
        <v>#NAME?</v>
      </c>
      <c r="G848" s="34" t="e">
        <f t="shared" si="37"/>
        <v>#NAME?</v>
      </c>
      <c r="H848" s="30" t="e">
        <f t="shared" si="38"/>
        <v>#NAME?</v>
      </c>
      <c r="I848" s="85"/>
      <c r="J848" s="86"/>
      <c r="K848" s="31"/>
      <c r="L848" s="63"/>
      <c r="M848" s="33"/>
      <c r="N848" s="33" t="e">
        <f t="shared" si="39"/>
        <v>#NAME?</v>
      </c>
      <c r="O848" s="64" t="e">
        <f t="shared" si="40"/>
        <v>#NAME?</v>
      </c>
      <c r="P848" s="94" t="e">
        <f t="shared" si="41"/>
        <v>#NAME?</v>
      </c>
      <c r="Q848" s="91" t="str">
        <f t="shared" si="42"/>
        <v>-</v>
      </c>
      <c r="R848" s="92" t="str">
        <f t="shared" si="43"/>
        <v>-</v>
      </c>
      <c r="S848" s="93" t="str">
        <f t="shared" si="44"/>
        <v>-</v>
      </c>
      <c r="T848" s="10"/>
      <c r="U848" s="10"/>
      <c r="V848" s="10"/>
      <c r="W848" s="10"/>
      <c r="X848" s="10"/>
      <c r="Y848" s="10"/>
      <c r="Z848" s="10"/>
    </row>
    <row r="849" spans="1:26" ht="12.75" customHeight="1" x14ac:dyDescent="0.2">
      <c r="A849" s="82">
        <f t="shared" si="34"/>
        <v>0</v>
      </c>
      <c r="B849" s="83"/>
      <c r="C849" s="84"/>
      <c r="D849" s="29" t="e">
        <f t="shared" si="35"/>
        <v>#NAME?</v>
      </c>
      <c r="E849" s="62"/>
      <c r="F849" s="30" t="e">
        <f t="shared" si="36"/>
        <v>#NAME?</v>
      </c>
      <c r="G849" s="34" t="e">
        <f t="shared" si="37"/>
        <v>#NAME?</v>
      </c>
      <c r="H849" s="30" t="e">
        <f t="shared" si="38"/>
        <v>#NAME?</v>
      </c>
      <c r="I849" s="85"/>
      <c r="J849" s="86"/>
      <c r="K849" s="31"/>
      <c r="L849" s="63"/>
      <c r="M849" s="33"/>
      <c r="N849" s="33" t="e">
        <f t="shared" si="39"/>
        <v>#NAME?</v>
      </c>
      <c r="O849" s="64" t="e">
        <f t="shared" si="40"/>
        <v>#NAME?</v>
      </c>
      <c r="P849" s="94" t="e">
        <f t="shared" si="41"/>
        <v>#NAME?</v>
      </c>
      <c r="Q849" s="91" t="str">
        <f t="shared" si="42"/>
        <v>-</v>
      </c>
      <c r="R849" s="92" t="str">
        <f t="shared" si="43"/>
        <v>-</v>
      </c>
      <c r="S849" s="93" t="str">
        <f t="shared" si="44"/>
        <v>-</v>
      </c>
      <c r="T849" s="10"/>
      <c r="U849" s="10"/>
      <c r="V849" s="10"/>
      <c r="W849" s="10"/>
      <c r="X849" s="10"/>
      <c r="Y849" s="10"/>
      <c r="Z849" s="10"/>
    </row>
    <row r="850" spans="1:26" ht="12.75" customHeight="1" x14ac:dyDescent="0.2">
      <c r="A850" s="82">
        <f t="shared" si="34"/>
        <v>0</v>
      </c>
      <c r="B850" s="83"/>
      <c r="C850" s="84"/>
      <c r="D850" s="29" t="e">
        <f t="shared" si="35"/>
        <v>#NAME?</v>
      </c>
      <c r="E850" s="62"/>
      <c r="F850" s="30" t="e">
        <f t="shared" si="36"/>
        <v>#NAME?</v>
      </c>
      <c r="G850" s="34" t="e">
        <f t="shared" si="37"/>
        <v>#NAME?</v>
      </c>
      <c r="H850" s="30" t="e">
        <f t="shared" si="38"/>
        <v>#NAME?</v>
      </c>
      <c r="I850" s="85"/>
      <c r="J850" s="86"/>
      <c r="K850" s="31"/>
      <c r="L850" s="63"/>
      <c r="M850" s="33"/>
      <c r="N850" s="33" t="e">
        <f t="shared" si="39"/>
        <v>#NAME?</v>
      </c>
      <c r="O850" s="64" t="e">
        <f t="shared" si="40"/>
        <v>#NAME?</v>
      </c>
      <c r="P850" s="94" t="e">
        <f t="shared" si="41"/>
        <v>#NAME?</v>
      </c>
      <c r="Q850" s="91" t="str">
        <f t="shared" si="42"/>
        <v>-</v>
      </c>
      <c r="R850" s="92" t="str">
        <f t="shared" si="43"/>
        <v>-</v>
      </c>
      <c r="S850" s="93" t="str">
        <f t="shared" si="44"/>
        <v>-</v>
      </c>
      <c r="T850" s="10"/>
      <c r="U850" s="10"/>
      <c r="V850" s="10"/>
      <c r="W850" s="10"/>
      <c r="X850" s="10"/>
      <c r="Y850" s="10"/>
      <c r="Z850" s="10"/>
    </row>
    <row r="851" spans="1:26" ht="12.75" customHeight="1" x14ac:dyDescent="0.2">
      <c r="A851" s="82">
        <f t="shared" si="34"/>
        <v>0</v>
      </c>
      <c r="B851" s="83"/>
      <c r="C851" s="84"/>
      <c r="D851" s="29" t="e">
        <f t="shared" si="35"/>
        <v>#NAME?</v>
      </c>
      <c r="E851" s="62"/>
      <c r="F851" s="30" t="e">
        <f t="shared" si="36"/>
        <v>#NAME?</v>
      </c>
      <c r="G851" s="34" t="e">
        <f t="shared" si="37"/>
        <v>#NAME?</v>
      </c>
      <c r="H851" s="30" t="e">
        <f t="shared" si="38"/>
        <v>#NAME?</v>
      </c>
      <c r="I851" s="85"/>
      <c r="J851" s="86"/>
      <c r="K851" s="31"/>
      <c r="L851" s="63"/>
      <c r="M851" s="33"/>
      <c r="N851" s="33" t="e">
        <f t="shared" si="39"/>
        <v>#NAME?</v>
      </c>
      <c r="O851" s="64" t="e">
        <f t="shared" si="40"/>
        <v>#NAME?</v>
      </c>
      <c r="P851" s="94" t="e">
        <f t="shared" si="41"/>
        <v>#NAME?</v>
      </c>
      <c r="Q851" s="91" t="str">
        <f t="shared" si="42"/>
        <v>-</v>
      </c>
      <c r="R851" s="92" t="str">
        <f t="shared" si="43"/>
        <v>-</v>
      </c>
      <c r="S851" s="93" t="str">
        <f t="shared" si="44"/>
        <v>-</v>
      </c>
      <c r="T851" s="10"/>
      <c r="U851" s="10"/>
      <c r="V851" s="10"/>
      <c r="W851" s="10"/>
      <c r="X851" s="10"/>
      <c r="Y851" s="10"/>
      <c r="Z851" s="10"/>
    </row>
    <row r="852" spans="1:26" ht="12.75" customHeight="1" x14ac:dyDescent="0.2">
      <c r="A852" s="82">
        <f t="shared" si="34"/>
        <v>0</v>
      </c>
      <c r="B852" s="83"/>
      <c r="C852" s="84"/>
      <c r="D852" s="29" t="e">
        <f t="shared" si="35"/>
        <v>#NAME?</v>
      </c>
      <c r="E852" s="62"/>
      <c r="F852" s="30" t="e">
        <f t="shared" si="36"/>
        <v>#NAME?</v>
      </c>
      <c r="G852" s="34" t="e">
        <f t="shared" si="37"/>
        <v>#NAME?</v>
      </c>
      <c r="H852" s="30" t="e">
        <f t="shared" si="38"/>
        <v>#NAME?</v>
      </c>
      <c r="I852" s="85"/>
      <c r="J852" s="86"/>
      <c r="K852" s="31"/>
      <c r="L852" s="63"/>
      <c r="M852" s="33"/>
      <c r="N852" s="33" t="e">
        <f t="shared" si="39"/>
        <v>#NAME?</v>
      </c>
      <c r="O852" s="64" t="e">
        <f t="shared" si="40"/>
        <v>#NAME?</v>
      </c>
      <c r="P852" s="94" t="e">
        <f t="shared" si="41"/>
        <v>#NAME?</v>
      </c>
      <c r="Q852" s="91" t="str">
        <f t="shared" si="42"/>
        <v>-</v>
      </c>
      <c r="R852" s="92" t="str">
        <f t="shared" si="43"/>
        <v>-</v>
      </c>
      <c r="S852" s="93" t="str">
        <f t="shared" si="44"/>
        <v>-</v>
      </c>
      <c r="T852" s="10"/>
      <c r="U852" s="10"/>
      <c r="V852" s="10"/>
      <c r="W852" s="10"/>
      <c r="X852" s="10"/>
      <c r="Y852" s="10"/>
      <c r="Z852" s="10"/>
    </row>
    <row r="853" spans="1:26" ht="12.75" customHeight="1" x14ac:dyDescent="0.2">
      <c r="A853" s="82">
        <f t="shared" si="34"/>
        <v>0</v>
      </c>
      <c r="B853" s="83"/>
      <c r="C853" s="84"/>
      <c r="D853" s="29" t="e">
        <f t="shared" si="35"/>
        <v>#NAME?</v>
      </c>
      <c r="E853" s="62"/>
      <c r="F853" s="30" t="e">
        <f t="shared" si="36"/>
        <v>#NAME?</v>
      </c>
      <c r="G853" s="34" t="e">
        <f t="shared" si="37"/>
        <v>#NAME?</v>
      </c>
      <c r="H853" s="30" t="e">
        <f t="shared" si="38"/>
        <v>#NAME?</v>
      </c>
      <c r="I853" s="85"/>
      <c r="J853" s="86"/>
      <c r="K853" s="31"/>
      <c r="L853" s="63"/>
      <c r="M853" s="33"/>
      <c r="N853" s="33" t="e">
        <f t="shared" si="39"/>
        <v>#NAME?</v>
      </c>
      <c r="O853" s="64" t="e">
        <f t="shared" si="40"/>
        <v>#NAME?</v>
      </c>
      <c r="P853" s="94" t="e">
        <f t="shared" si="41"/>
        <v>#NAME?</v>
      </c>
      <c r="Q853" s="91" t="str">
        <f t="shared" si="42"/>
        <v>-</v>
      </c>
      <c r="R853" s="92" t="str">
        <f t="shared" si="43"/>
        <v>-</v>
      </c>
      <c r="S853" s="93" t="str">
        <f t="shared" si="44"/>
        <v>-</v>
      </c>
      <c r="T853" s="10"/>
      <c r="U853" s="10"/>
      <c r="V853" s="10"/>
      <c r="W853" s="10"/>
      <c r="X853" s="10"/>
      <c r="Y853" s="10"/>
      <c r="Z853" s="10"/>
    </row>
    <row r="854" spans="1:26" ht="12.75" customHeight="1" x14ac:dyDescent="0.2">
      <c r="A854" s="82">
        <f t="shared" si="34"/>
        <v>0</v>
      </c>
      <c r="B854" s="83"/>
      <c r="C854" s="84"/>
      <c r="D854" s="29" t="e">
        <f t="shared" si="35"/>
        <v>#NAME?</v>
      </c>
      <c r="E854" s="62"/>
      <c r="F854" s="30" t="e">
        <f t="shared" si="36"/>
        <v>#NAME?</v>
      </c>
      <c r="G854" s="34" t="e">
        <f t="shared" si="37"/>
        <v>#NAME?</v>
      </c>
      <c r="H854" s="30" t="e">
        <f t="shared" si="38"/>
        <v>#NAME?</v>
      </c>
      <c r="I854" s="85"/>
      <c r="J854" s="86"/>
      <c r="K854" s="31"/>
      <c r="L854" s="63"/>
      <c r="M854" s="33"/>
      <c r="N854" s="33" t="e">
        <f t="shared" si="39"/>
        <v>#NAME?</v>
      </c>
      <c r="O854" s="64" t="e">
        <f t="shared" si="40"/>
        <v>#NAME?</v>
      </c>
      <c r="P854" s="94" t="e">
        <f t="shared" si="41"/>
        <v>#NAME?</v>
      </c>
      <c r="Q854" s="91" t="str">
        <f t="shared" si="42"/>
        <v>-</v>
      </c>
      <c r="R854" s="92" t="str">
        <f t="shared" si="43"/>
        <v>-</v>
      </c>
      <c r="S854" s="93" t="str">
        <f t="shared" si="44"/>
        <v>-</v>
      </c>
      <c r="T854" s="10"/>
      <c r="U854" s="10"/>
      <c r="V854" s="10"/>
      <c r="W854" s="10"/>
      <c r="X854" s="10"/>
      <c r="Y854" s="10"/>
      <c r="Z854" s="10"/>
    </row>
    <row r="855" spans="1:26" ht="12.75" customHeight="1" x14ac:dyDescent="0.2">
      <c r="A855" s="82">
        <f t="shared" si="34"/>
        <v>0</v>
      </c>
      <c r="B855" s="83"/>
      <c r="C855" s="84"/>
      <c r="D855" s="29" t="e">
        <f t="shared" si="35"/>
        <v>#NAME?</v>
      </c>
      <c r="E855" s="62"/>
      <c r="F855" s="30" t="e">
        <f t="shared" si="36"/>
        <v>#NAME?</v>
      </c>
      <c r="G855" s="34" t="e">
        <f t="shared" si="37"/>
        <v>#NAME?</v>
      </c>
      <c r="H855" s="30" t="e">
        <f t="shared" si="38"/>
        <v>#NAME?</v>
      </c>
      <c r="I855" s="85"/>
      <c r="J855" s="86"/>
      <c r="K855" s="31"/>
      <c r="L855" s="63"/>
      <c r="M855" s="33"/>
      <c r="N855" s="33" t="e">
        <f t="shared" si="39"/>
        <v>#NAME?</v>
      </c>
      <c r="O855" s="64" t="e">
        <f t="shared" si="40"/>
        <v>#NAME?</v>
      </c>
      <c r="P855" s="94" t="e">
        <f t="shared" si="41"/>
        <v>#NAME?</v>
      </c>
      <c r="Q855" s="91" t="str">
        <f t="shared" si="42"/>
        <v>-</v>
      </c>
      <c r="R855" s="92" t="str">
        <f t="shared" si="43"/>
        <v>-</v>
      </c>
      <c r="S855" s="93" t="str">
        <f t="shared" si="44"/>
        <v>-</v>
      </c>
      <c r="T855" s="10"/>
      <c r="U855" s="10"/>
      <c r="V855" s="10"/>
      <c r="W855" s="10"/>
      <c r="X855" s="10"/>
      <c r="Y855" s="10"/>
      <c r="Z855" s="10"/>
    </row>
    <row r="856" spans="1:26" ht="12.75" customHeight="1" x14ac:dyDescent="0.2">
      <c r="A856" s="82">
        <f t="shared" si="34"/>
        <v>0</v>
      </c>
      <c r="B856" s="83"/>
      <c r="C856" s="84"/>
      <c r="D856" s="29" t="e">
        <f t="shared" si="35"/>
        <v>#NAME?</v>
      </c>
      <c r="E856" s="62"/>
      <c r="F856" s="30" t="e">
        <f t="shared" si="36"/>
        <v>#NAME?</v>
      </c>
      <c r="G856" s="34" t="e">
        <f t="shared" si="37"/>
        <v>#NAME?</v>
      </c>
      <c r="H856" s="30" t="e">
        <f t="shared" si="38"/>
        <v>#NAME?</v>
      </c>
      <c r="I856" s="85"/>
      <c r="J856" s="86"/>
      <c r="K856" s="31"/>
      <c r="L856" s="63"/>
      <c r="M856" s="33"/>
      <c r="N856" s="33" t="e">
        <f t="shared" si="39"/>
        <v>#NAME?</v>
      </c>
      <c r="O856" s="64" t="e">
        <f t="shared" si="40"/>
        <v>#NAME?</v>
      </c>
      <c r="P856" s="94" t="e">
        <f t="shared" si="41"/>
        <v>#NAME?</v>
      </c>
      <c r="Q856" s="91" t="str">
        <f t="shared" si="42"/>
        <v>-</v>
      </c>
      <c r="R856" s="92" t="str">
        <f t="shared" si="43"/>
        <v>-</v>
      </c>
      <c r="S856" s="93" t="str">
        <f t="shared" si="44"/>
        <v>-</v>
      </c>
      <c r="T856" s="10"/>
      <c r="U856" s="10"/>
      <c r="V856" s="10"/>
      <c r="W856" s="10"/>
      <c r="X856" s="10"/>
      <c r="Y856" s="10"/>
      <c r="Z856" s="10"/>
    </row>
    <row r="857" spans="1:26" ht="12.75" customHeight="1" x14ac:dyDescent="0.2">
      <c r="A857" s="82">
        <f t="shared" si="34"/>
        <v>0</v>
      </c>
      <c r="B857" s="83"/>
      <c r="C857" s="84"/>
      <c r="D857" s="29" t="e">
        <f t="shared" si="35"/>
        <v>#NAME?</v>
      </c>
      <c r="E857" s="62"/>
      <c r="F857" s="30" t="e">
        <f t="shared" si="36"/>
        <v>#NAME?</v>
      </c>
      <c r="G857" s="34" t="e">
        <f t="shared" si="37"/>
        <v>#NAME?</v>
      </c>
      <c r="H857" s="30" t="e">
        <f t="shared" si="38"/>
        <v>#NAME?</v>
      </c>
      <c r="I857" s="85"/>
      <c r="J857" s="86"/>
      <c r="K857" s="31"/>
      <c r="L857" s="63"/>
      <c r="M857" s="33"/>
      <c r="N857" s="33" t="e">
        <f t="shared" si="39"/>
        <v>#NAME?</v>
      </c>
      <c r="O857" s="64" t="e">
        <f t="shared" si="40"/>
        <v>#NAME?</v>
      </c>
      <c r="P857" s="94" t="e">
        <f t="shared" si="41"/>
        <v>#NAME?</v>
      </c>
      <c r="Q857" s="91" t="str">
        <f t="shared" si="42"/>
        <v>-</v>
      </c>
      <c r="R857" s="92" t="str">
        <f t="shared" si="43"/>
        <v>-</v>
      </c>
      <c r="S857" s="93" t="str">
        <f t="shared" si="44"/>
        <v>-</v>
      </c>
      <c r="T857" s="10"/>
      <c r="U857" s="10"/>
      <c r="V857" s="10"/>
      <c r="W857" s="10"/>
      <c r="X857" s="10"/>
      <c r="Y857" s="10"/>
      <c r="Z857" s="10"/>
    </row>
    <row r="858" spans="1:26" ht="12.75" customHeight="1" x14ac:dyDescent="0.2">
      <c r="A858" s="82">
        <f t="shared" si="34"/>
        <v>0</v>
      </c>
      <c r="B858" s="83"/>
      <c r="C858" s="84"/>
      <c r="D858" s="29" t="e">
        <f t="shared" si="35"/>
        <v>#NAME?</v>
      </c>
      <c r="E858" s="62"/>
      <c r="F858" s="30" t="e">
        <f t="shared" si="36"/>
        <v>#NAME?</v>
      </c>
      <c r="G858" s="34" t="e">
        <f t="shared" si="37"/>
        <v>#NAME?</v>
      </c>
      <c r="H858" s="30" t="e">
        <f t="shared" si="38"/>
        <v>#NAME?</v>
      </c>
      <c r="I858" s="85"/>
      <c r="J858" s="86"/>
      <c r="K858" s="31"/>
      <c r="L858" s="63"/>
      <c r="M858" s="33"/>
      <c r="N858" s="33" t="e">
        <f t="shared" si="39"/>
        <v>#NAME?</v>
      </c>
      <c r="O858" s="64" t="e">
        <f t="shared" si="40"/>
        <v>#NAME?</v>
      </c>
      <c r="P858" s="94" t="e">
        <f t="shared" si="41"/>
        <v>#NAME?</v>
      </c>
      <c r="Q858" s="91" t="str">
        <f t="shared" si="42"/>
        <v>-</v>
      </c>
      <c r="R858" s="92" t="str">
        <f t="shared" si="43"/>
        <v>-</v>
      </c>
      <c r="S858" s="93" t="str">
        <f t="shared" si="44"/>
        <v>-</v>
      </c>
      <c r="T858" s="10"/>
      <c r="U858" s="10"/>
      <c r="V858" s="10"/>
      <c r="W858" s="10"/>
      <c r="X858" s="10"/>
      <c r="Y858" s="10"/>
      <c r="Z858" s="10"/>
    </row>
    <row r="859" spans="1:26" ht="12.75" customHeight="1" x14ac:dyDescent="0.2">
      <c r="A859" s="82">
        <f t="shared" si="34"/>
        <v>0</v>
      </c>
      <c r="B859" s="83"/>
      <c r="C859" s="84"/>
      <c r="D859" s="29" t="e">
        <f t="shared" si="35"/>
        <v>#NAME?</v>
      </c>
      <c r="E859" s="62"/>
      <c r="F859" s="30" t="e">
        <f t="shared" si="36"/>
        <v>#NAME?</v>
      </c>
      <c r="G859" s="34" t="e">
        <f t="shared" si="37"/>
        <v>#NAME?</v>
      </c>
      <c r="H859" s="30" t="e">
        <f t="shared" si="38"/>
        <v>#NAME?</v>
      </c>
      <c r="I859" s="85"/>
      <c r="J859" s="86"/>
      <c r="K859" s="31"/>
      <c r="L859" s="63"/>
      <c r="M859" s="33"/>
      <c r="N859" s="33" t="e">
        <f t="shared" si="39"/>
        <v>#NAME?</v>
      </c>
      <c r="O859" s="64" t="e">
        <f t="shared" si="40"/>
        <v>#NAME?</v>
      </c>
      <c r="P859" s="94" t="e">
        <f t="shared" si="41"/>
        <v>#NAME?</v>
      </c>
      <c r="Q859" s="91" t="str">
        <f t="shared" si="42"/>
        <v>-</v>
      </c>
      <c r="R859" s="92" t="str">
        <f t="shared" si="43"/>
        <v>-</v>
      </c>
      <c r="S859" s="93" t="str">
        <f t="shared" si="44"/>
        <v>-</v>
      </c>
      <c r="T859" s="10"/>
      <c r="U859" s="10"/>
      <c r="V859" s="10"/>
      <c r="W859" s="10"/>
      <c r="X859" s="10"/>
      <c r="Y859" s="10"/>
      <c r="Z859" s="10"/>
    </row>
    <row r="860" spans="1:26" ht="12.75" customHeight="1" x14ac:dyDescent="0.2">
      <c r="A860" s="82">
        <f t="shared" si="34"/>
        <v>0</v>
      </c>
      <c r="B860" s="83"/>
      <c r="C860" s="84"/>
      <c r="D860" s="29" t="e">
        <f t="shared" si="35"/>
        <v>#NAME?</v>
      </c>
      <c r="E860" s="62"/>
      <c r="F860" s="30" t="e">
        <f t="shared" si="36"/>
        <v>#NAME?</v>
      </c>
      <c r="G860" s="34" t="e">
        <f t="shared" si="37"/>
        <v>#NAME?</v>
      </c>
      <c r="H860" s="30" t="e">
        <f t="shared" si="38"/>
        <v>#NAME?</v>
      </c>
      <c r="I860" s="85"/>
      <c r="J860" s="86"/>
      <c r="K860" s="31"/>
      <c r="L860" s="63"/>
      <c r="M860" s="33"/>
      <c r="N860" s="33" t="e">
        <f t="shared" si="39"/>
        <v>#NAME?</v>
      </c>
      <c r="O860" s="64" t="e">
        <f t="shared" si="40"/>
        <v>#NAME?</v>
      </c>
      <c r="P860" s="94" t="e">
        <f t="shared" si="41"/>
        <v>#NAME?</v>
      </c>
      <c r="Q860" s="91" t="str">
        <f t="shared" si="42"/>
        <v>-</v>
      </c>
      <c r="R860" s="92" t="str">
        <f t="shared" si="43"/>
        <v>-</v>
      </c>
      <c r="S860" s="93" t="str">
        <f t="shared" si="44"/>
        <v>-</v>
      </c>
      <c r="T860" s="10"/>
      <c r="U860" s="10"/>
      <c r="V860" s="10"/>
      <c r="W860" s="10"/>
      <c r="X860" s="10"/>
      <c r="Y860" s="10"/>
      <c r="Z860" s="10"/>
    </row>
    <row r="861" spans="1:26" ht="12.75" customHeight="1" x14ac:dyDescent="0.2">
      <c r="A861" s="82">
        <f t="shared" si="34"/>
        <v>0</v>
      </c>
      <c r="B861" s="83"/>
      <c r="C861" s="84"/>
      <c r="D861" s="29" t="e">
        <f t="shared" si="35"/>
        <v>#NAME?</v>
      </c>
      <c r="E861" s="62"/>
      <c r="F861" s="30" t="e">
        <f t="shared" si="36"/>
        <v>#NAME?</v>
      </c>
      <c r="G861" s="34" t="e">
        <f t="shared" si="37"/>
        <v>#NAME?</v>
      </c>
      <c r="H861" s="30" t="e">
        <f t="shared" si="38"/>
        <v>#NAME?</v>
      </c>
      <c r="I861" s="85"/>
      <c r="J861" s="86"/>
      <c r="K861" s="31"/>
      <c r="L861" s="63"/>
      <c r="M861" s="33"/>
      <c r="N861" s="33" t="e">
        <f t="shared" si="39"/>
        <v>#NAME?</v>
      </c>
      <c r="O861" s="64" t="e">
        <f t="shared" si="40"/>
        <v>#NAME?</v>
      </c>
      <c r="P861" s="94" t="e">
        <f t="shared" si="41"/>
        <v>#NAME?</v>
      </c>
      <c r="Q861" s="91" t="str">
        <f t="shared" si="42"/>
        <v>-</v>
      </c>
      <c r="R861" s="92" t="str">
        <f t="shared" si="43"/>
        <v>-</v>
      </c>
      <c r="S861" s="93" t="str">
        <f t="shared" si="44"/>
        <v>-</v>
      </c>
      <c r="T861" s="10"/>
      <c r="U861" s="10"/>
      <c r="V861" s="10"/>
      <c r="W861" s="10"/>
      <c r="X861" s="10"/>
      <c r="Y861" s="10"/>
      <c r="Z861" s="10"/>
    </row>
    <row r="862" spans="1:26" ht="12.75" customHeight="1" x14ac:dyDescent="0.2">
      <c r="A862" s="82">
        <f t="shared" si="34"/>
        <v>0</v>
      </c>
      <c r="B862" s="83"/>
      <c r="C862" s="84"/>
      <c r="D862" s="29" t="e">
        <f t="shared" si="35"/>
        <v>#NAME?</v>
      </c>
      <c r="E862" s="62"/>
      <c r="F862" s="30" t="e">
        <f t="shared" si="36"/>
        <v>#NAME?</v>
      </c>
      <c r="G862" s="34" t="e">
        <f t="shared" si="37"/>
        <v>#NAME?</v>
      </c>
      <c r="H862" s="30" t="e">
        <f t="shared" si="38"/>
        <v>#NAME?</v>
      </c>
      <c r="I862" s="85"/>
      <c r="J862" s="86"/>
      <c r="K862" s="31"/>
      <c r="L862" s="63"/>
      <c r="M862" s="33"/>
      <c r="N862" s="33" t="e">
        <f t="shared" si="39"/>
        <v>#NAME?</v>
      </c>
      <c r="O862" s="64" t="e">
        <f t="shared" si="40"/>
        <v>#NAME?</v>
      </c>
      <c r="P862" s="94" t="e">
        <f t="shared" si="41"/>
        <v>#NAME?</v>
      </c>
      <c r="Q862" s="91" t="str">
        <f t="shared" si="42"/>
        <v>-</v>
      </c>
      <c r="R862" s="92" t="str">
        <f t="shared" si="43"/>
        <v>-</v>
      </c>
      <c r="S862" s="93" t="str">
        <f t="shared" si="44"/>
        <v>-</v>
      </c>
      <c r="T862" s="10"/>
      <c r="U862" s="10"/>
      <c r="V862" s="10"/>
      <c r="W862" s="10"/>
      <c r="X862" s="10"/>
      <c r="Y862" s="10"/>
      <c r="Z862" s="10"/>
    </row>
    <row r="863" spans="1:26" ht="12.75" customHeight="1" x14ac:dyDescent="0.2">
      <c r="A863" s="82">
        <f t="shared" si="34"/>
        <v>0</v>
      </c>
      <c r="B863" s="83"/>
      <c r="C863" s="84"/>
      <c r="D863" s="29" t="e">
        <f t="shared" si="35"/>
        <v>#NAME?</v>
      </c>
      <c r="E863" s="62"/>
      <c r="F863" s="30" t="e">
        <f t="shared" si="36"/>
        <v>#NAME?</v>
      </c>
      <c r="G863" s="34" t="e">
        <f t="shared" si="37"/>
        <v>#NAME?</v>
      </c>
      <c r="H863" s="30" t="e">
        <f t="shared" si="38"/>
        <v>#NAME?</v>
      </c>
      <c r="I863" s="85"/>
      <c r="J863" s="86"/>
      <c r="K863" s="31"/>
      <c r="L863" s="63"/>
      <c r="M863" s="33"/>
      <c r="N863" s="33" t="e">
        <f t="shared" si="39"/>
        <v>#NAME?</v>
      </c>
      <c r="O863" s="64" t="e">
        <f t="shared" si="40"/>
        <v>#NAME?</v>
      </c>
      <c r="P863" s="94" t="e">
        <f t="shared" si="41"/>
        <v>#NAME?</v>
      </c>
      <c r="Q863" s="91" t="str">
        <f t="shared" si="42"/>
        <v>-</v>
      </c>
      <c r="R863" s="92" t="str">
        <f t="shared" si="43"/>
        <v>-</v>
      </c>
      <c r="S863" s="93" t="str">
        <f t="shared" si="44"/>
        <v>-</v>
      </c>
      <c r="T863" s="10"/>
      <c r="U863" s="10"/>
      <c r="V863" s="10"/>
      <c r="W863" s="10"/>
      <c r="X863" s="10"/>
      <c r="Y863" s="10"/>
      <c r="Z863" s="10"/>
    </row>
    <row r="864" spans="1:26" ht="12.75" customHeight="1" x14ac:dyDescent="0.2">
      <c r="A864" s="82">
        <f t="shared" si="34"/>
        <v>0</v>
      </c>
      <c r="B864" s="83"/>
      <c r="C864" s="84"/>
      <c r="D864" s="29" t="e">
        <f t="shared" si="35"/>
        <v>#NAME?</v>
      </c>
      <c r="E864" s="62"/>
      <c r="F864" s="30" t="e">
        <f t="shared" si="36"/>
        <v>#NAME?</v>
      </c>
      <c r="G864" s="34" t="e">
        <f t="shared" si="37"/>
        <v>#NAME?</v>
      </c>
      <c r="H864" s="30" t="e">
        <f t="shared" si="38"/>
        <v>#NAME?</v>
      </c>
      <c r="I864" s="85"/>
      <c r="J864" s="86"/>
      <c r="K864" s="31"/>
      <c r="L864" s="63"/>
      <c r="M864" s="33"/>
      <c r="N864" s="33" t="e">
        <f t="shared" si="39"/>
        <v>#NAME?</v>
      </c>
      <c r="O864" s="64" t="e">
        <f t="shared" si="40"/>
        <v>#NAME?</v>
      </c>
      <c r="P864" s="94" t="e">
        <f t="shared" si="41"/>
        <v>#NAME?</v>
      </c>
      <c r="Q864" s="91" t="str">
        <f t="shared" si="42"/>
        <v>-</v>
      </c>
      <c r="R864" s="92" t="str">
        <f t="shared" si="43"/>
        <v>-</v>
      </c>
      <c r="S864" s="93" t="str">
        <f t="shared" si="44"/>
        <v>-</v>
      </c>
      <c r="T864" s="10"/>
      <c r="U864" s="10"/>
      <c r="V864" s="10"/>
      <c r="W864" s="10"/>
      <c r="X864" s="10"/>
      <c r="Y864" s="10"/>
      <c r="Z864" s="10"/>
    </row>
    <row r="865" spans="1:26" ht="12.75" customHeight="1" x14ac:dyDescent="0.2">
      <c r="A865" s="82">
        <f t="shared" si="34"/>
        <v>0</v>
      </c>
      <c r="B865" s="83"/>
      <c r="C865" s="84"/>
      <c r="D865" s="29" t="e">
        <f t="shared" si="35"/>
        <v>#NAME?</v>
      </c>
      <c r="E865" s="62"/>
      <c r="F865" s="30" t="e">
        <f t="shared" si="36"/>
        <v>#NAME?</v>
      </c>
      <c r="G865" s="34" t="e">
        <f t="shared" si="37"/>
        <v>#NAME?</v>
      </c>
      <c r="H865" s="30" t="e">
        <f t="shared" si="38"/>
        <v>#NAME?</v>
      </c>
      <c r="I865" s="85"/>
      <c r="J865" s="86"/>
      <c r="K865" s="31"/>
      <c r="L865" s="63"/>
      <c r="M865" s="33"/>
      <c r="N865" s="33" t="e">
        <f t="shared" si="39"/>
        <v>#NAME?</v>
      </c>
      <c r="O865" s="64" t="e">
        <f t="shared" si="40"/>
        <v>#NAME?</v>
      </c>
      <c r="P865" s="94" t="e">
        <f t="shared" si="41"/>
        <v>#NAME?</v>
      </c>
      <c r="Q865" s="91" t="str">
        <f t="shared" si="42"/>
        <v>-</v>
      </c>
      <c r="R865" s="92" t="str">
        <f t="shared" si="43"/>
        <v>-</v>
      </c>
      <c r="S865" s="93" t="str">
        <f t="shared" si="44"/>
        <v>-</v>
      </c>
      <c r="T865" s="10"/>
      <c r="U865" s="10"/>
      <c r="V865" s="10"/>
      <c r="W865" s="10"/>
      <c r="X865" s="10"/>
      <c r="Y865" s="10"/>
      <c r="Z865" s="10"/>
    </row>
    <row r="866" spans="1:26" ht="12.75" customHeight="1" x14ac:dyDescent="0.2">
      <c r="A866" s="82">
        <f t="shared" si="34"/>
        <v>0</v>
      </c>
      <c r="B866" s="83"/>
      <c r="C866" s="84"/>
      <c r="D866" s="29" t="e">
        <f t="shared" si="35"/>
        <v>#NAME?</v>
      </c>
      <c r="E866" s="62"/>
      <c r="F866" s="30" t="e">
        <f t="shared" si="36"/>
        <v>#NAME?</v>
      </c>
      <c r="G866" s="34" t="e">
        <f t="shared" si="37"/>
        <v>#NAME?</v>
      </c>
      <c r="H866" s="30" t="e">
        <f t="shared" si="38"/>
        <v>#NAME?</v>
      </c>
      <c r="I866" s="85"/>
      <c r="J866" s="86"/>
      <c r="K866" s="31"/>
      <c r="L866" s="63"/>
      <c r="M866" s="33"/>
      <c r="N866" s="33" t="e">
        <f t="shared" si="39"/>
        <v>#NAME?</v>
      </c>
      <c r="O866" s="64" t="e">
        <f t="shared" si="40"/>
        <v>#NAME?</v>
      </c>
      <c r="P866" s="94" t="e">
        <f t="shared" si="41"/>
        <v>#NAME?</v>
      </c>
      <c r="Q866" s="91" t="str">
        <f t="shared" si="42"/>
        <v>-</v>
      </c>
      <c r="R866" s="92" t="str">
        <f t="shared" si="43"/>
        <v>-</v>
      </c>
      <c r="S866" s="93" t="str">
        <f t="shared" si="44"/>
        <v>-</v>
      </c>
      <c r="T866" s="10"/>
      <c r="U866" s="10"/>
      <c r="V866" s="10"/>
      <c r="W866" s="10"/>
      <c r="X866" s="10"/>
      <c r="Y866" s="10"/>
      <c r="Z866" s="10"/>
    </row>
    <row r="867" spans="1:26" ht="12.75" customHeight="1" x14ac:dyDescent="0.2">
      <c r="A867" s="82">
        <f t="shared" si="34"/>
        <v>0</v>
      </c>
      <c r="B867" s="83"/>
      <c r="C867" s="84"/>
      <c r="D867" s="29" t="e">
        <f t="shared" si="35"/>
        <v>#NAME?</v>
      </c>
      <c r="E867" s="62"/>
      <c r="F867" s="30" t="e">
        <f t="shared" si="36"/>
        <v>#NAME?</v>
      </c>
      <c r="G867" s="34" t="e">
        <f t="shared" si="37"/>
        <v>#NAME?</v>
      </c>
      <c r="H867" s="30" t="e">
        <f t="shared" si="38"/>
        <v>#NAME?</v>
      </c>
      <c r="I867" s="85"/>
      <c r="J867" s="86"/>
      <c r="K867" s="31"/>
      <c r="L867" s="63"/>
      <c r="M867" s="33"/>
      <c r="N867" s="33" t="e">
        <f t="shared" si="39"/>
        <v>#NAME?</v>
      </c>
      <c r="O867" s="64" t="e">
        <f t="shared" si="40"/>
        <v>#NAME?</v>
      </c>
      <c r="P867" s="94" t="e">
        <f t="shared" si="41"/>
        <v>#NAME?</v>
      </c>
      <c r="Q867" s="91" t="str">
        <f t="shared" si="42"/>
        <v>-</v>
      </c>
      <c r="R867" s="92" t="str">
        <f t="shared" si="43"/>
        <v>-</v>
      </c>
      <c r="S867" s="93" t="str">
        <f t="shared" si="44"/>
        <v>-</v>
      </c>
      <c r="T867" s="10"/>
      <c r="U867" s="10"/>
      <c r="V867" s="10"/>
      <c r="W867" s="10"/>
      <c r="X867" s="10"/>
      <c r="Y867" s="10"/>
      <c r="Z867" s="10"/>
    </row>
    <row r="868" spans="1:26" ht="12.75" customHeight="1" x14ac:dyDescent="0.2">
      <c r="A868" s="82">
        <f t="shared" si="34"/>
        <v>0</v>
      </c>
      <c r="B868" s="83"/>
      <c r="C868" s="84"/>
      <c r="D868" s="29" t="e">
        <f t="shared" si="35"/>
        <v>#NAME?</v>
      </c>
      <c r="E868" s="62"/>
      <c r="F868" s="30" t="e">
        <f t="shared" si="36"/>
        <v>#NAME?</v>
      </c>
      <c r="G868" s="34" t="e">
        <f t="shared" si="37"/>
        <v>#NAME?</v>
      </c>
      <c r="H868" s="30" t="e">
        <f t="shared" si="38"/>
        <v>#NAME?</v>
      </c>
      <c r="I868" s="85"/>
      <c r="J868" s="86"/>
      <c r="K868" s="31"/>
      <c r="L868" s="63"/>
      <c r="M868" s="33"/>
      <c r="N868" s="33" t="e">
        <f t="shared" si="39"/>
        <v>#NAME?</v>
      </c>
      <c r="O868" s="64" t="e">
        <f t="shared" si="40"/>
        <v>#NAME?</v>
      </c>
      <c r="P868" s="94" t="e">
        <f t="shared" si="41"/>
        <v>#NAME?</v>
      </c>
      <c r="Q868" s="91" t="str">
        <f t="shared" si="42"/>
        <v>-</v>
      </c>
      <c r="R868" s="92" t="str">
        <f t="shared" si="43"/>
        <v>-</v>
      </c>
      <c r="S868" s="93" t="str">
        <f t="shared" si="44"/>
        <v>-</v>
      </c>
      <c r="T868" s="10"/>
      <c r="U868" s="10"/>
      <c r="V868" s="10"/>
      <c r="W868" s="10"/>
      <c r="X868" s="10"/>
      <c r="Y868" s="10"/>
      <c r="Z868" s="10"/>
    </row>
    <row r="869" spans="1:26" ht="12.75" customHeight="1" x14ac:dyDescent="0.2">
      <c r="A869" s="82">
        <f t="shared" si="34"/>
        <v>0</v>
      </c>
      <c r="B869" s="83"/>
      <c r="C869" s="84"/>
      <c r="D869" s="29" t="e">
        <f t="shared" si="35"/>
        <v>#NAME?</v>
      </c>
      <c r="E869" s="62"/>
      <c r="F869" s="30" t="e">
        <f t="shared" si="36"/>
        <v>#NAME?</v>
      </c>
      <c r="G869" s="34" t="e">
        <f t="shared" si="37"/>
        <v>#NAME?</v>
      </c>
      <c r="H869" s="30" t="e">
        <f t="shared" si="38"/>
        <v>#NAME?</v>
      </c>
      <c r="I869" s="85"/>
      <c r="J869" s="86"/>
      <c r="K869" s="31"/>
      <c r="L869" s="63"/>
      <c r="M869" s="33"/>
      <c r="N869" s="33" t="e">
        <f t="shared" si="39"/>
        <v>#NAME?</v>
      </c>
      <c r="O869" s="64" t="e">
        <f t="shared" si="40"/>
        <v>#NAME?</v>
      </c>
      <c r="P869" s="94" t="e">
        <f t="shared" si="41"/>
        <v>#NAME?</v>
      </c>
      <c r="Q869" s="91" t="str">
        <f t="shared" si="42"/>
        <v>-</v>
      </c>
      <c r="R869" s="92" t="str">
        <f t="shared" si="43"/>
        <v>-</v>
      </c>
      <c r="S869" s="93" t="str">
        <f t="shared" si="44"/>
        <v>-</v>
      </c>
      <c r="T869" s="10"/>
      <c r="U869" s="10"/>
      <c r="V869" s="10"/>
      <c r="W869" s="10"/>
      <c r="X869" s="10"/>
      <c r="Y869" s="10"/>
      <c r="Z869" s="10"/>
    </row>
    <row r="870" spans="1:26" ht="12.75" customHeight="1" x14ac:dyDescent="0.2">
      <c r="A870" s="82">
        <f t="shared" si="34"/>
        <v>0</v>
      </c>
      <c r="B870" s="83"/>
      <c r="C870" s="84"/>
      <c r="D870" s="29" t="e">
        <f t="shared" si="35"/>
        <v>#NAME?</v>
      </c>
      <c r="E870" s="62"/>
      <c r="F870" s="30" t="e">
        <f t="shared" si="36"/>
        <v>#NAME?</v>
      </c>
      <c r="G870" s="34" t="e">
        <f t="shared" si="37"/>
        <v>#NAME?</v>
      </c>
      <c r="H870" s="30" t="e">
        <f t="shared" si="38"/>
        <v>#NAME?</v>
      </c>
      <c r="I870" s="85"/>
      <c r="J870" s="86"/>
      <c r="K870" s="31"/>
      <c r="L870" s="63"/>
      <c r="M870" s="33"/>
      <c r="N870" s="33" t="e">
        <f t="shared" si="39"/>
        <v>#NAME?</v>
      </c>
      <c r="O870" s="64" t="e">
        <f t="shared" si="40"/>
        <v>#NAME?</v>
      </c>
      <c r="P870" s="94" t="e">
        <f t="shared" si="41"/>
        <v>#NAME?</v>
      </c>
      <c r="Q870" s="91" t="str">
        <f t="shared" si="42"/>
        <v>-</v>
      </c>
      <c r="R870" s="92" t="str">
        <f t="shared" si="43"/>
        <v>-</v>
      </c>
      <c r="S870" s="93" t="str">
        <f t="shared" si="44"/>
        <v>-</v>
      </c>
      <c r="T870" s="10"/>
      <c r="U870" s="10"/>
      <c r="V870" s="10"/>
      <c r="W870" s="10"/>
      <c r="X870" s="10"/>
      <c r="Y870" s="10"/>
      <c r="Z870" s="10"/>
    </row>
    <row r="871" spans="1:26" ht="12.75" customHeight="1" x14ac:dyDescent="0.2">
      <c r="A871" s="82">
        <f t="shared" si="34"/>
        <v>0</v>
      </c>
      <c r="B871" s="83"/>
      <c r="C871" s="84"/>
      <c r="D871" s="29" t="e">
        <f t="shared" si="35"/>
        <v>#NAME?</v>
      </c>
      <c r="E871" s="62"/>
      <c r="F871" s="30" t="e">
        <f t="shared" si="36"/>
        <v>#NAME?</v>
      </c>
      <c r="G871" s="34" t="e">
        <f t="shared" si="37"/>
        <v>#NAME?</v>
      </c>
      <c r="H871" s="30" t="e">
        <f t="shared" si="38"/>
        <v>#NAME?</v>
      </c>
      <c r="I871" s="85"/>
      <c r="J871" s="86"/>
      <c r="K871" s="31"/>
      <c r="L871" s="63"/>
      <c r="M871" s="33"/>
      <c r="N871" s="33" t="e">
        <f t="shared" si="39"/>
        <v>#NAME?</v>
      </c>
      <c r="O871" s="64" t="e">
        <f t="shared" si="40"/>
        <v>#NAME?</v>
      </c>
      <c r="P871" s="94" t="e">
        <f t="shared" si="41"/>
        <v>#NAME?</v>
      </c>
      <c r="Q871" s="91" t="str">
        <f t="shared" si="42"/>
        <v>-</v>
      </c>
      <c r="R871" s="92" t="str">
        <f t="shared" si="43"/>
        <v>-</v>
      </c>
      <c r="S871" s="93" t="str">
        <f t="shared" si="44"/>
        <v>-</v>
      </c>
      <c r="T871" s="10"/>
      <c r="U871" s="10"/>
      <c r="V871" s="10"/>
      <c r="W871" s="10"/>
      <c r="X871" s="10"/>
      <c r="Y871" s="10"/>
      <c r="Z871" s="10"/>
    </row>
    <row r="872" spans="1:26" ht="12.75" customHeight="1" x14ac:dyDescent="0.2">
      <c r="A872" s="82">
        <f t="shared" si="34"/>
        <v>0</v>
      </c>
      <c r="B872" s="83"/>
      <c r="C872" s="84"/>
      <c r="D872" s="29" t="e">
        <f t="shared" si="35"/>
        <v>#NAME?</v>
      </c>
      <c r="E872" s="62"/>
      <c r="F872" s="30" t="e">
        <f t="shared" si="36"/>
        <v>#NAME?</v>
      </c>
      <c r="G872" s="34" t="e">
        <f t="shared" si="37"/>
        <v>#NAME?</v>
      </c>
      <c r="H872" s="30" t="e">
        <f t="shared" si="38"/>
        <v>#NAME?</v>
      </c>
      <c r="I872" s="85"/>
      <c r="J872" s="86"/>
      <c r="K872" s="31"/>
      <c r="L872" s="63"/>
      <c r="M872" s="33"/>
      <c r="N872" s="33" t="e">
        <f t="shared" si="39"/>
        <v>#NAME?</v>
      </c>
      <c r="O872" s="64" t="e">
        <f t="shared" si="40"/>
        <v>#NAME?</v>
      </c>
      <c r="P872" s="94" t="e">
        <f t="shared" si="41"/>
        <v>#NAME?</v>
      </c>
      <c r="Q872" s="91" t="str">
        <f t="shared" si="42"/>
        <v>-</v>
      </c>
      <c r="R872" s="92" t="str">
        <f t="shared" si="43"/>
        <v>-</v>
      </c>
      <c r="S872" s="93" t="str">
        <f t="shared" si="44"/>
        <v>-</v>
      </c>
      <c r="T872" s="10"/>
      <c r="U872" s="10"/>
      <c r="V872" s="10"/>
      <c r="W872" s="10"/>
      <c r="X872" s="10"/>
      <c r="Y872" s="10"/>
      <c r="Z872" s="10"/>
    </row>
    <row r="873" spans="1:26" ht="12.75" customHeight="1" x14ac:dyDescent="0.2">
      <c r="A873" s="82">
        <f t="shared" si="34"/>
        <v>0</v>
      </c>
      <c r="B873" s="83"/>
      <c r="C873" s="84"/>
      <c r="D873" s="29" t="e">
        <f t="shared" si="35"/>
        <v>#NAME?</v>
      </c>
      <c r="E873" s="62"/>
      <c r="F873" s="30" t="e">
        <f t="shared" si="36"/>
        <v>#NAME?</v>
      </c>
      <c r="G873" s="34" t="e">
        <f t="shared" si="37"/>
        <v>#NAME?</v>
      </c>
      <c r="H873" s="30" t="e">
        <f t="shared" si="38"/>
        <v>#NAME?</v>
      </c>
      <c r="I873" s="85"/>
      <c r="J873" s="86"/>
      <c r="K873" s="31"/>
      <c r="L873" s="63"/>
      <c r="M873" s="33"/>
      <c r="N873" s="33" t="e">
        <f t="shared" si="39"/>
        <v>#NAME?</v>
      </c>
      <c r="O873" s="64" t="e">
        <f t="shared" si="40"/>
        <v>#NAME?</v>
      </c>
      <c r="P873" s="94" t="e">
        <f t="shared" si="41"/>
        <v>#NAME?</v>
      </c>
      <c r="Q873" s="91" t="str">
        <f t="shared" si="42"/>
        <v>-</v>
      </c>
      <c r="R873" s="92" t="str">
        <f t="shared" si="43"/>
        <v>-</v>
      </c>
      <c r="S873" s="93" t="str">
        <f t="shared" si="44"/>
        <v>-</v>
      </c>
      <c r="T873" s="10"/>
      <c r="U873" s="10"/>
      <c r="V873" s="10"/>
      <c r="W873" s="10"/>
      <c r="X873" s="10"/>
      <c r="Y873" s="10"/>
      <c r="Z873" s="10"/>
    </row>
    <row r="874" spans="1:26" ht="12.75" customHeight="1" x14ac:dyDescent="0.2">
      <c r="A874" s="82">
        <f t="shared" si="34"/>
        <v>0</v>
      </c>
      <c r="B874" s="83"/>
      <c r="C874" s="84"/>
      <c r="D874" s="29" t="e">
        <f t="shared" si="35"/>
        <v>#NAME?</v>
      </c>
      <c r="E874" s="62"/>
      <c r="F874" s="30" t="e">
        <f t="shared" si="36"/>
        <v>#NAME?</v>
      </c>
      <c r="G874" s="34" t="e">
        <f t="shared" si="37"/>
        <v>#NAME?</v>
      </c>
      <c r="H874" s="30" t="e">
        <f t="shared" si="38"/>
        <v>#NAME?</v>
      </c>
      <c r="I874" s="85"/>
      <c r="J874" s="86"/>
      <c r="K874" s="31"/>
      <c r="L874" s="63"/>
      <c r="M874" s="33"/>
      <c r="N874" s="33" t="e">
        <f t="shared" si="39"/>
        <v>#NAME?</v>
      </c>
      <c r="O874" s="64" t="e">
        <f t="shared" si="40"/>
        <v>#NAME?</v>
      </c>
      <c r="P874" s="94" t="e">
        <f t="shared" si="41"/>
        <v>#NAME?</v>
      </c>
      <c r="Q874" s="91" t="str">
        <f t="shared" si="42"/>
        <v>-</v>
      </c>
      <c r="R874" s="92" t="str">
        <f t="shared" si="43"/>
        <v>-</v>
      </c>
      <c r="S874" s="93" t="str">
        <f t="shared" si="44"/>
        <v>-</v>
      </c>
      <c r="T874" s="10"/>
      <c r="U874" s="10"/>
      <c r="V874" s="10"/>
      <c r="W874" s="10"/>
      <c r="X874" s="10"/>
      <c r="Y874" s="10"/>
      <c r="Z874" s="10"/>
    </row>
    <row r="875" spans="1:26" ht="12.75" customHeight="1" x14ac:dyDescent="0.2">
      <c r="A875" s="82">
        <f t="shared" si="34"/>
        <v>0</v>
      </c>
      <c r="B875" s="83"/>
      <c r="C875" s="84"/>
      <c r="D875" s="29" t="e">
        <f t="shared" si="35"/>
        <v>#NAME?</v>
      </c>
      <c r="E875" s="62"/>
      <c r="F875" s="30" t="e">
        <f t="shared" si="36"/>
        <v>#NAME?</v>
      </c>
      <c r="G875" s="34" t="e">
        <f t="shared" si="37"/>
        <v>#NAME?</v>
      </c>
      <c r="H875" s="30" t="e">
        <f t="shared" si="38"/>
        <v>#NAME?</v>
      </c>
      <c r="I875" s="85"/>
      <c r="J875" s="86"/>
      <c r="K875" s="31"/>
      <c r="L875" s="63"/>
      <c r="M875" s="33"/>
      <c r="N875" s="33" t="e">
        <f t="shared" si="39"/>
        <v>#NAME?</v>
      </c>
      <c r="O875" s="64" t="e">
        <f t="shared" si="40"/>
        <v>#NAME?</v>
      </c>
      <c r="P875" s="94" t="e">
        <f t="shared" si="41"/>
        <v>#NAME?</v>
      </c>
      <c r="Q875" s="91" t="str">
        <f t="shared" si="42"/>
        <v>-</v>
      </c>
      <c r="R875" s="92" t="str">
        <f t="shared" si="43"/>
        <v>-</v>
      </c>
      <c r="S875" s="93" t="str">
        <f t="shared" si="44"/>
        <v>-</v>
      </c>
      <c r="T875" s="10"/>
      <c r="U875" s="10"/>
      <c r="V875" s="10"/>
      <c r="W875" s="10"/>
      <c r="X875" s="10"/>
      <c r="Y875" s="10"/>
      <c r="Z875" s="10"/>
    </row>
    <row r="876" spans="1:26" ht="12.75" customHeight="1" x14ac:dyDescent="0.2">
      <c r="A876" s="82">
        <f t="shared" si="34"/>
        <v>0</v>
      </c>
      <c r="B876" s="83"/>
      <c r="C876" s="84"/>
      <c r="D876" s="29" t="e">
        <f t="shared" si="35"/>
        <v>#NAME?</v>
      </c>
      <c r="E876" s="62"/>
      <c r="F876" s="30" t="e">
        <f t="shared" si="36"/>
        <v>#NAME?</v>
      </c>
      <c r="G876" s="34" t="e">
        <f t="shared" si="37"/>
        <v>#NAME?</v>
      </c>
      <c r="H876" s="30" t="e">
        <f t="shared" si="38"/>
        <v>#NAME?</v>
      </c>
      <c r="I876" s="85"/>
      <c r="J876" s="86"/>
      <c r="K876" s="31"/>
      <c r="L876" s="63"/>
      <c r="M876" s="33"/>
      <c r="N876" s="33" t="e">
        <f t="shared" si="39"/>
        <v>#NAME?</v>
      </c>
      <c r="O876" s="64" t="e">
        <f t="shared" si="40"/>
        <v>#NAME?</v>
      </c>
      <c r="P876" s="94" t="e">
        <f t="shared" si="41"/>
        <v>#NAME?</v>
      </c>
      <c r="Q876" s="91" t="str">
        <f t="shared" si="42"/>
        <v>-</v>
      </c>
      <c r="R876" s="92" t="str">
        <f t="shared" si="43"/>
        <v>-</v>
      </c>
      <c r="S876" s="93" t="str">
        <f t="shared" si="44"/>
        <v>-</v>
      </c>
      <c r="T876" s="10"/>
      <c r="U876" s="10"/>
      <c r="V876" s="10"/>
      <c r="W876" s="10"/>
      <c r="X876" s="10"/>
      <c r="Y876" s="10"/>
      <c r="Z876" s="10"/>
    </row>
    <row r="877" spans="1:26" ht="12.75" customHeight="1" x14ac:dyDescent="0.2">
      <c r="A877" s="82">
        <f t="shared" si="34"/>
        <v>0</v>
      </c>
      <c r="B877" s="83"/>
      <c r="C877" s="84"/>
      <c r="D877" s="29" t="e">
        <f t="shared" si="35"/>
        <v>#NAME?</v>
      </c>
      <c r="E877" s="62"/>
      <c r="F877" s="30" t="e">
        <f t="shared" si="36"/>
        <v>#NAME?</v>
      </c>
      <c r="G877" s="34" t="e">
        <f t="shared" si="37"/>
        <v>#NAME?</v>
      </c>
      <c r="H877" s="30" t="e">
        <f t="shared" si="38"/>
        <v>#NAME?</v>
      </c>
      <c r="I877" s="85"/>
      <c r="J877" s="86"/>
      <c r="K877" s="31"/>
      <c r="L877" s="63"/>
      <c r="M877" s="33"/>
      <c r="N877" s="33" t="e">
        <f t="shared" si="39"/>
        <v>#NAME?</v>
      </c>
      <c r="O877" s="64" t="e">
        <f t="shared" si="40"/>
        <v>#NAME?</v>
      </c>
      <c r="P877" s="94" t="e">
        <f t="shared" si="41"/>
        <v>#NAME?</v>
      </c>
      <c r="Q877" s="91" t="str">
        <f t="shared" si="42"/>
        <v>-</v>
      </c>
      <c r="R877" s="92" t="str">
        <f t="shared" si="43"/>
        <v>-</v>
      </c>
      <c r="S877" s="93" t="str">
        <f t="shared" si="44"/>
        <v>-</v>
      </c>
      <c r="T877" s="10"/>
      <c r="U877" s="10"/>
      <c r="V877" s="10"/>
      <c r="W877" s="10"/>
      <c r="X877" s="10"/>
      <c r="Y877" s="10"/>
      <c r="Z877" s="10"/>
    </row>
    <row r="878" spans="1:26" ht="12.75" customHeight="1" x14ac:dyDescent="0.2">
      <c r="A878" s="82">
        <f t="shared" si="34"/>
        <v>0</v>
      </c>
      <c r="B878" s="83"/>
      <c r="C878" s="84"/>
      <c r="D878" s="29" t="e">
        <f t="shared" si="35"/>
        <v>#NAME?</v>
      </c>
      <c r="E878" s="62"/>
      <c r="F878" s="30" t="e">
        <f t="shared" si="36"/>
        <v>#NAME?</v>
      </c>
      <c r="G878" s="34" t="e">
        <f t="shared" si="37"/>
        <v>#NAME?</v>
      </c>
      <c r="H878" s="30" t="e">
        <f t="shared" si="38"/>
        <v>#NAME?</v>
      </c>
      <c r="I878" s="85"/>
      <c r="J878" s="86"/>
      <c r="K878" s="31"/>
      <c r="L878" s="63"/>
      <c r="M878" s="33"/>
      <c r="N878" s="33" t="e">
        <f t="shared" si="39"/>
        <v>#NAME?</v>
      </c>
      <c r="O878" s="64" t="e">
        <f t="shared" si="40"/>
        <v>#NAME?</v>
      </c>
      <c r="P878" s="94" t="e">
        <f t="shared" si="41"/>
        <v>#NAME?</v>
      </c>
      <c r="Q878" s="91" t="str">
        <f t="shared" si="42"/>
        <v>-</v>
      </c>
      <c r="R878" s="92" t="str">
        <f t="shared" si="43"/>
        <v>-</v>
      </c>
      <c r="S878" s="93" t="str">
        <f t="shared" si="44"/>
        <v>-</v>
      </c>
      <c r="T878" s="10"/>
      <c r="U878" s="10"/>
      <c r="V878" s="10"/>
      <c r="W878" s="10"/>
      <c r="X878" s="10"/>
      <c r="Y878" s="10"/>
      <c r="Z878" s="10"/>
    </row>
    <row r="879" spans="1:26" ht="12.75" customHeight="1" x14ac:dyDescent="0.2">
      <c r="A879" s="82">
        <f t="shared" si="34"/>
        <v>0</v>
      </c>
      <c r="B879" s="83"/>
      <c r="C879" s="84"/>
      <c r="D879" s="29" t="e">
        <f t="shared" si="35"/>
        <v>#NAME?</v>
      </c>
      <c r="E879" s="62"/>
      <c r="F879" s="30" t="e">
        <f t="shared" si="36"/>
        <v>#NAME?</v>
      </c>
      <c r="G879" s="34" t="e">
        <f t="shared" si="37"/>
        <v>#NAME?</v>
      </c>
      <c r="H879" s="30" t="e">
        <f t="shared" si="38"/>
        <v>#NAME?</v>
      </c>
      <c r="I879" s="85"/>
      <c r="J879" s="86"/>
      <c r="K879" s="31"/>
      <c r="L879" s="63"/>
      <c r="M879" s="33"/>
      <c r="N879" s="33" t="e">
        <f t="shared" si="39"/>
        <v>#NAME?</v>
      </c>
      <c r="O879" s="64" t="e">
        <f t="shared" si="40"/>
        <v>#NAME?</v>
      </c>
      <c r="P879" s="94" t="e">
        <f t="shared" si="41"/>
        <v>#NAME?</v>
      </c>
      <c r="Q879" s="91" t="str">
        <f t="shared" si="42"/>
        <v>-</v>
      </c>
      <c r="R879" s="92" t="str">
        <f t="shared" si="43"/>
        <v>-</v>
      </c>
      <c r="S879" s="93" t="str">
        <f t="shared" si="44"/>
        <v>-</v>
      </c>
      <c r="T879" s="10"/>
      <c r="U879" s="10"/>
      <c r="V879" s="10"/>
      <c r="W879" s="10"/>
      <c r="X879" s="10"/>
      <c r="Y879" s="10"/>
      <c r="Z879" s="10"/>
    </row>
    <row r="880" spans="1:26" ht="12.75" customHeight="1" x14ac:dyDescent="0.2">
      <c r="A880" s="82">
        <f t="shared" si="34"/>
        <v>0</v>
      </c>
      <c r="B880" s="83"/>
      <c r="C880" s="84"/>
      <c r="D880" s="29" t="e">
        <f t="shared" si="35"/>
        <v>#NAME?</v>
      </c>
      <c r="E880" s="62"/>
      <c r="F880" s="30" t="e">
        <f t="shared" si="36"/>
        <v>#NAME?</v>
      </c>
      <c r="G880" s="34" t="e">
        <f t="shared" si="37"/>
        <v>#NAME?</v>
      </c>
      <c r="H880" s="30" t="e">
        <f t="shared" si="38"/>
        <v>#NAME?</v>
      </c>
      <c r="I880" s="85"/>
      <c r="J880" s="86"/>
      <c r="K880" s="31"/>
      <c r="L880" s="63"/>
      <c r="M880" s="33"/>
      <c r="N880" s="33" t="e">
        <f t="shared" si="39"/>
        <v>#NAME?</v>
      </c>
      <c r="O880" s="64" t="e">
        <f t="shared" si="40"/>
        <v>#NAME?</v>
      </c>
      <c r="P880" s="94" t="e">
        <f t="shared" si="41"/>
        <v>#NAME?</v>
      </c>
      <c r="Q880" s="91" t="str">
        <f t="shared" si="42"/>
        <v>-</v>
      </c>
      <c r="R880" s="92" t="str">
        <f t="shared" si="43"/>
        <v>-</v>
      </c>
      <c r="S880" s="93" t="str">
        <f t="shared" si="44"/>
        <v>-</v>
      </c>
      <c r="T880" s="10"/>
      <c r="U880" s="10"/>
      <c r="V880" s="10"/>
      <c r="W880" s="10"/>
      <c r="X880" s="10"/>
      <c r="Y880" s="10"/>
      <c r="Z880" s="10"/>
    </row>
    <row r="881" spans="1:26" ht="12.75" customHeight="1" x14ac:dyDescent="0.2">
      <c r="A881" s="82">
        <f t="shared" si="34"/>
        <v>0</v>
      </c>
      <c r="B881" s="83"/>
      <c r="C881" s="84"/>
      <c r="D881" s="29" t="e">
        <f t="shared" si="35"/>
        <v>#NAME?</v>
      </c>
      <c r="E881" s="62"/>
      <c r="F881" s="30" t="e">
        <f t="shared" si="36"/>
        <v>#NAME?</v>
      </c>
      <c r="G881" s="34" t="e">
        <f t="shared" si="37"/>
        <v>#NAME?</v>
      </c>
      <c r="H881" s="30" t="e">
        <f t="shared" si="38"/>
        <v>#NAME?</v>
      </c>
      <c r="I881" s="85"/>
      <c r="J881" s="86"/>
      <c r="K881" s="31"/>
      <c r="L881" s="63"/>
      <c r="M881" s="33"/>
      <c r="N881" s="33" t="e">
        <f t="shared" si="39"/>
        <v>#NAME?</v>
      </c>
      <c r="O881" s="64" t="e">
        <f t="shared" si="40"/>
        <v>#NAME?</v>
      </c>
      <c r="P881" s="94" t="e">
        <f t="shared" si="41"/>
        <v>#NAME?</v>
      </c>
      <c r="Q881" s="91" t="str">
        <f t="shared" si="42"/>
        <v>-</v>
      </c>
      <c r="R881" s="92" t="str">
        <f t="shared" si="43"/>
        <v>-</v>
      </c>
      <c r="S881" s="93" t="str">
        <f t="shared" si="44"/>
        <v>-</v>
      </c>
      <c r="T881" s="10"/>
      <c r="U881" s="10"/>
      <c r="V881" s="10"/>
      <c r="W881" s="10"/>
      <c r="X881" s="10"/>
      <c r="Y881" s="10"/>
      <c r="Z881" s="10"/>
    </row>
    <row r="882" spans="1:26" ht="12.75" customHeight="1" x14ac:dyDescent="0.2">
      <c r="A882" s="82">
        <f t="shared" si="34"/>
        <v>0</v>
      </c>
      <c r="B882" s="83"/>
      <c r="C882" s="84"/>
      <c r="D882" s="29" t="e">
        <f t="shared" si="35"/>
        <v>#NAME?</v>
      </c>
      <c r="E882" s="62"/>
      <c r="F882" s="30" t="e">
        <f t="shared" si="36"/>
        <v>#NAME?</v>
      </c>
      <c r="G882" s="34" t="e">
        <f t="shared" si="37"/>
        <v>#NAME?</v>
      </c>
      <c r="H882" s="30" t="e">
        <f t="shared" si="38"/>
        <v>#NAME?</v>
      </c>
      <c r="I882" s="85"/>
      <c r="J882" s="86"/>
      <c r="K882" s="31"/>
      <c r="L882" s="63"/>
      <c r="M882" s="33"/>
      <c r="N882" s="33" t="e">
        <f t="shared" si="39"/>
        <v>#NAME?</v>
      </c>
      <c r="O882" s="64" t="e">
        <f t="shared" si="40"/>
        <v>#NAME?</v>
      </c>
      <c r="P882" s="94" t="e">
        <f t="shared" si="41"/>
        <v>#NAME?</v>
      </c>
      <c r="Q882" s="91" t="str">
        <f t="shared" si="42"/>
        <v>-</v>
      </c>
      <c r="R882" s="92" t="str">
        <f t="shared" si="43"/>
        <v>-</v>
      </c>
      <c r="S882" s="93" t="str">
        <f t="shared" si="44"/>
        <v>-</v>
      </c>
      <c r="T882" s="10"/>
      <c r="U882" s="10"/>
      <c r="V882" s="10"/>
      <c r="W882" s="10"/>
      <c r="X882" s="10"/>
      <c r="Y882" s="10"/>
      <c r="Z882" s="10"/>
    </row>
    <row r="883" spans="1:26" ht="12.75" customHeight="1" x14ac:dyDescent="0.2">
      <c r="A883" s="82">
        <f t="shared" si="34"/>
        <v>0</v>
      </c>
      <c r="B883" s="83"/>
      <c r="C883" s="84"/>
      <c r="D883" s="29" t="e">
        <f t="shared" si="35"/>
        <v>#NAME?</v>
      </c>
      <c r="E883" s="62"/>
      <c r="F883" s="30" t="e">
        <f t="shared" si="36"/>
        <v>#NAME?</v>
      </c>
      <c r="G883" s="34" t="e">
        <f t="shared" si="37"/>
        <v>#NAME?</v>
      </c>
      <c r="H883" s="30" t="e">
        <f t="shared" si="38"/>
        <v>#NAME?</v>
      </c>
      <c r="I883" s="85"/>
      <c r="J883" s="86"/>
      <c r="K883" s="31"/>
      <c r="L883" s="63"/>
      <c r="M883" s="33"/>
      <c r="N883" s="33" t="e">
        <f t="shared" si="39"/>
        <v>#NAME?</v>
      </c>
      <c r="O883" s="64" t="e">
        <f t="shared" si="40"/>
        <v>#NAME?</v>
      </c>
      <c r="P883" s="94" t="e">
        <f t="shared" si="41"/>
        <v>#NAME?</v>
      </c>
      <c r="Q883" s="91" t="str">
        <f t="shared" si="42"/>
        <v>-</v>
      </c>
      <c r="R883" s="92" t="str">
        <f t="shared" si="43"/>
        <v>-</v>
      </c>
      <c r="S883" s="93" t="str">
        <f t="shared" si="44"/>
        <v>-</v>
      </c>
      <c r="T883" s="10"/>
      <c r="U883" s="10"/>
      <c r="V883" s="10"/>
      <c r="W883" s="10"/>
      <c r="X883" s="10"/>
      <c r="Y883" s="10"/>
      <c r="Z883" s="10"/>
    </row>
    <row r="884" spans="1:26" ht="12.75" customHeight="1" x14ac:dyDescent="0.2">
      <c r="A884" s="82">
        <f t="shared" si="34"/>
        <v>0</v>
      </c>
      <c r="B884" s="83"/>
      <c r="C884" s="84"/>
      <c r="D884" s="29" t="e">
        <f t="shared" si="35"/>
        <v>#NAME?</v>
      </c>
      <c r="E884" s="62"/>
      <c r="F884" s="30" t="e">
        <f t="shared" si="36"/>
        <v>#NAME?</v>
      </c>
      <c r="G884" s="34" t="e">
        <f t="shared" si="37"/>
        <v>#NAME?</v>
      </c>
      <c r="H884" s="30" t="e">
        <f t="shared" si="38"/>
        <v>#NAME?</v>
      </c>
      <c r="I884" s="85"/>
      <c r="J884" s="86"/>
      <c r="K884" s="31"/>
      <c r="L884" s="63"/>
      <c r="M884" s="33"/>
      <c r="N884" s="33" t="e">
        <f t="shared" si="39"/>
        <v>#NAME?</v>
      </c>
      <c r="O884" s="64" t="e">
        <f t="shared" si="40"/>
        <v>#NAME?</v>
      </c>
      <c r="P884" s="94" t="e">
        <f t="shared" si="41"/>
        <v>#NAME?</v>
      </c>
      <c r="Q884" s="91" t="str">
        <f t="shared" si="42"/>
        <v>-</v>
      </c>
      <c r="R884" s="92" t="str">
        <f t="shared" si="43"/>
        <v>-</v>
      </c>
      <c r="S884" s="93" t="str">
        <f t="shared" si="44"/>
        <v>-</v>
      </c>
      <c r="T884" s="10"/>
      <c r="U884" s="10"/>
      <c r="V884" s="10"/>
      <c r="W884" s="10"/>
      <c r="X884" s="10"/>
      <c r="Y884" s="10"/>
      <c r="Z884" s="10"/>
    </row>
    <row r="885" spans="1:26" ht="12.75" customHeight="1" x14ac:dyDescent="0.2">
      <c r="A885" s="82">
        <f t="shared" si="34"/>
        <v>0</v>
      </c>
      <c r="B885" s="83"/>
      <c r="C885" s="84"/>
      <c r="D885" s="29" t="e">
        <f t="shared" si="35"/>
        <v>#NAME?</v>
      </c>
      <c r="E885" s="62"/>
      <c r="F885" s="30" t="e">
        <f t="shared" si="36"/>
        <v>#NAME?</v>
      </c>
      <c r="G885" s="34" t="e">
        <f t="shared" si="37"/>
        <v>#NAME?</v>
      </c>
      <c r="H885" s="30" t="e">
        <f t="shared" si="38"/>
        <v>#NAME?</v>
      </c>
      <c r="I885" s="85"/>
      <c r="J885" s="86"/>
      <c r="K885" s="31"/>
      <c r="L885" s="63"/>
      <c r="M885" s="33"/>
      <c r="N885" s="33" t="e">
        <f t="shared" si="39"/>
        <v>#NAME?</v>
      </c>
      <c r="O885" s="64" t="e">
        <f t="shared" si="40"/>
        <v>#NAME?</v>
      </c>
      <c r="P885" s="94" t="e">
        <f t="shared" si="41"/>
        <v>#NAME?</v>
      </c>
      <c r="Q885" s="91" t="str">
        <f t="shared" si="42"/>
        <v>-</v>
      </c>
      <c r="R885" s="92" t="str">
        <f t="shared" si="43"/>
        <v>-</v>
      </c>
      <c r="S885" s="93" t="str">
        <f t="shared" si="44"/>
        <v>-</v>
      </c>
      <c r="T885" s="10"/>
      <c r="U885" s="10"/>
      <c r="V885" s="10"/>
      <c r="W885" s="10"/>
      <c r="X885" s="10"/>
      <c r="Y885" s="10"/>
      <c r="Z885" s="10"/>
    </row>
    <row r="886" spans="1:26" ht="12.75" customHeight="1" x14ac:dyDescent="0.2">
      <c r="A886" s="82">
        <f t="shared" si="34"/>
        <v>0</v>
      </c>
      <c r="B886" s="83"/>
      <c r="C886" s="84"/>
      <c r="D886" s="29" t="e">
        <f t="shared" si="35"/>
        <v>#NAME?</v>
      </c>
      <c r="E886" s="62"/>
      <c r="F886" s="30" t="e">
        <f t="shared" si="36"/>
        <v>#NAME?</v>
      </c>
      <c r="G886" s="34" t="e">
        <f t="shared" si="37"/>
        <v>#NAME?</v>
      </c>
      <c r="H886" s="30" t="e">
        <f t="shared" si="38"/>
        <v>#NAME?</v>
      </c>
      <c r="I886" s="85"/>
      <c r="J886" s="86"/>
      <c r="K886" s="31"/>
      <c r="L886" s="63"/>
      <c r="M886" s="33"/>
      <c r="N886" s="33" t="e">
        <f t="shared" si="39"/>
        <v>#NAME?</v>
      </c>
      <c r="O886" s="64" t="e">
        <f t="shared" si="40"/>
        <v>#NAME?</v>
      </c>
      <c r="P886" s="94" t="e">
        <f t="shared" si="41"/>
        <v>#NAME?</v>
      </c>
      <c r="Q886" s="91" t="str">
        <f t="shared" si="42"/>
        <v>-</v>
      </c>
      <c r="R886" s="92" t="str">
        <f t="shared" si="43"/>
        <v>-</v>
      </c>
      <c r="S886" s="93" t="str">
        <f t="shared" si="44"/>
        <v>-</v>
      </c>
      <c r="T886" s="10"/>
      <c r="U886" s="10"/>
      <c r="V886" s="10"/>
      <c r="W886" s="10"/>
      <c r="X886" s="10"/>
      <c r="Y886" s="10"/>
      <c r="Z886" s="10"/>
    </row>
    <row r="887" spans="1:26" ht="12.75" customHeight="1" x14ac:dyDescent="0.2">
      <c r="A887" s="82">
        <f t="shared" si="34"/>
        <v>0</v>
      </c>
      <c r="B887" s="83"/>
      <c r="C887" s="84"/>
      <c r="D887" s="29" t="e">
        <f t="shared" si="35"/>
        <v>#NAME?</v>
      </c>
      <c r="E887" s="62"/>
      <c r="F887" s="30" t="e">
        <f t="shared" si="36"/>
        <v>#NAME?</v>
      </c>
      <c r="G887" s="34" t="e">
        <f t="shared" si="37"/>
        <v>#NAME?</v>
      </c>
      <c r="H887" s="30" t="e">
        <f t="shared" si="38"/>
        <v>#NAME?</v>
      </c>
      <c r="I887" s="85"/>
      <c r="J887" s="86"/>
      <c r="K887" s="31"/>
      <c r="L887" s="63"/>
      <c r="M887" s="33"/>
      <c r="N887" s="33" t="e">
        <f t="shared" si="39"/>
        <v>#NAME?</v>
      </c>
      <c r="O887" s="64" t="e">
        <f t="shared" si="40"/>
        <v>#NAME?</v>
      </c>
      <c r="P887" s="94" t="e">
        <f t="shared" si="41"/>
        <v>#NAME?</v>
      </c>
      <c r="Q887" s="91" t="str">
        <f t="shared" si="42"/>
        <v>-</v>
      </c>
      <c r="R887" s="92" t="str">
        <f t="shared" si="43"/>
        <v>-</v>
      </c>
      <c r="S887" s="93" t="str">
        <f t="shared" si="44"/>
        <v>-</v>
      </c>
      <c r="T887" s="10"/>
      <c r="U887" s="10"/>
      <c r="V887" s="10"/>
      <c r="W887" s="10"/>
      <c r="X887" s="10"/>
      <c r="Y887" s="10"/>
      <c r="Z887" s="10"/>
    </row>
    <row r="888" spans="1:26" ht="12.75" customHeight="1" x14ac:dyDescent="0.2">
      <c r="A888" s="82">
        <f t="shared" si="34"/>
        <v>0</v>
      </c>
      <c r="B888" s="83"/>
      <c r="C888" s="84"/>
      <c r="D888" s="29" t="e">
        <f t="shared" si="35"/>
        <v>#NAME?</v>
      </c>
      <c r="E888" s="62"/>
      <c r="F888" s="30" t="e">
        <f t="shared" si="36"/>
        <v>#NAME?</v>
      </c>
      <c r="G888" s="34" t="e">
        <f t="shared" si="37"/>
        <v>#NAME?</v>
      </c>
      <c r="H888" s="30" t="e">
        <f t="shared" si="38"/>
        <v>#NAME?</v>
      </c>
      <c r="I888" s="85"/>
      <c r="J888" s="86"/>
      <c r="K888" s="31"/>
      <c r="L888" s="63"/>
      <c r="M888" s="33"/>
      <c r="N888" s="33" t="e">
        <f t="shared" si="39"/>
        <v>#NAME?</v>
      </c>
      <c r="O888" s="64" t="e">
        <f t="shared" si="40"/>
        <v>#NAME?</v>
      </c>
      <c r="P888" s="94" t="e">
        <f t="shared" si="41"/>
        <v>#NAME?</v>
      </c>
      <c r="Q888" s="91" t="str">
        <f t="shared" si="42"/>
        <v>-</v>
      </c>
      <c r="R888" s="92" t="str">
        <f t="shared" si="43"/>
        <v>-</v>
      </c>
      <c r="S888" s="93" t="str">
        <f t="shared" si="44"/>
        <v>-</v>
      </c>
      <c r="T888" s="10"/>
      <c r="U888" s="10"/>
      <c r="V888" s="10"/>
      <c r="W888" s="10"/>
      <c r="X888" s="10"/>
      <c r="Y888" s="10"/>
      <c r="Z888" s="10"/>
    </row>
    <row r="889" spans="1:26" ht="12.75" customHeight="1" x14ac:dyDescent="0.2">
      <c r="A889" s="82">
        <f t="shared" si="34"/>
        <v>0</v>
      </c>
      <c r="B889" s="83"/>
      <c r="C889" s="84"/>
      <c r="D889" s="29" t="e">
        <f t="shared" si="35"/>
        <v>#NAME?</v>
      </c>
      <c r="E889" s="62"/>
      <c r="F889" s="30" t="e">
        <f t="shared" si="36"/>
        <v>#NAME?</v>
      </c>
      <c r="G889" s="34" t="e">
        <f t="shared" si="37"/>
        <v>#NAME?</v>
      </c>
      <c r="H889" s="30" t="e">
        <f t="shared" si="38"/>
        <v>#NAME?</v>
      </c>
      <c r="I889" s="85"/>
      <c r="J889" s="86"/>
      <c r="K889" s="31"/>
      <c r="L889" s="63"/>
      <c r="M889" s="33"/>
      <c r="N889" s="33" t="e">
        <f t="shared" si="39"/>
        <v>#NAME?</v>
      </c>
      <c r="O889" s="64" t="e">
        <f t="shared" si="40"/>
        <v>#NAME?</v>
      </c>
      <c r="P889" s="94" t="e">
        <f t="shared" si="41"/>
        <v>#NAME?</v>
      </c>
      <c r="Q889" s="91" t="str">
        <f t="shared" si="42"/>
        <v>-</v>
      </c>
      <c r="R889" s="92" t="str">
        <f t="shared" si="43"/>
        <v>-</v>
      </c>
      <c r="S889" s="93" t="str">
        <f t="shared" si="44"/>
        <v>-</v>
      </c>
      <c r="T889" s="10"/>
      <c r="U889" s="10"/>
      <c r="V889" s="10"/>
      <c r="W889" s="10"/>
      <c r="X889" s="10"/>
      <c r="Y889" s="10"/>
      <c r="Z889" s="10"/>
    </row>
    <row r="890" spans="1:26" ht="12.75" customHeight="1" x14ac:dyDescent="0.2">
      <c r="A890" s="82">
        <f t="shared" si="34"/>
        <v>0</v>
      </c>
      <c r="B890" s="83"/>
      <c r="C890" s="84"/>
      <c r="D890" s="29" t="e">
        <f t="shared" si="35"/>
        <v>#NAME?</v>
      </c>
      <c r="E890" s="62"/>
      <c r="F890" s="30" t="e">
        <f t="shared" si="36"/>
        <v>#NAME?</v>
      </c>
      <c r="G890" s="34" t="e">
        <f t="shared" si="37"/>
        <v>#NAME?</v>
      </c>
      <c r="H890" s="30" t="e">
        <f t="shared" si="38"/>
        <v>#NAME?</v>
      </c>
      <c r="I890" s="85"/>
      <c r="J890" s="86"/>
      <c r="K890" s="31"/>
      <c r="L890" s="63"/>
      <c r="M890" s="33"/>
      <c r="N890" s="33" t="e">
        <f t="shared" si="39"/>
        <v>#NAME?</v>
      </c>
      <c r="O890" s="64" t="e">
        <f t="shared" si="40"/>
        <v>#NAME?</v>
      </c>
      <c r="P890" s="94" t="e">
        <f t="shared" si="41"/>
        <v>#NAME?</v>
      </c>
      <c r="Q890" s="91" t="str">
        <f t="shared" si="42"/>
        <v>-</v>
      </c>
      <c r="R890" s="92" t="str">
        <f t="shared" si="43"/>
        <v>-</v>
      </c>
      <c r="S890" s="93" t="str">
        <f t="shared" si="44"/>
        <v>-</v>
      </c>
      <c r="T890" s="10"/>
      <c r="U890" s="10"/>
      <c r="V890" s="10"/>
      <c r="W890" s="10"/>
      <c r="X890" s="10"/>
      <c r="Y890" s="10"/>
      <c r="Z890" s="10"/>
    </row>
    <row r="891" spans="1:26" ht="12.75" customHeight="1" x14ac:dyDescent="0.2">
      <c r="A891" s="82">
        <f t="shared" si="34"/>
        <v>0</v>
      </c>
      <c r="B891" s="83"/>
      <c r="C891" s="84"/>
      <c r="D891" s="29" t="e">
        <f t="shared" si="35"/>
        <v>#NAME?</v>
      </c>
      <c r="E891" s="62"/>
      <c r="F891" s="30" t="e">
        <f t="shared" si="36"/>
        <v>#NAME?</v>
      </c>
      <c r="G891" s="34" t="e">
        <f t="shared" si="37"/>
        <v>#NAME?</v>
      </c>
      <c r="H891" s="30" t="e">
        <f t="shared" si="38"/>
        <v>#NAME?</v>
      </c>
      <c r="I891" s="85"/>
      <c r="J891" s="86"/>
      <c r="K891" s="31"/>
      <c r="L891" s="63"/>
      <c r="M891" s="33"/>
      <c r="N891" s="33" t="e">
        <f t="shared" si="39"/>
        <v>#NAME?</v>
      </c>
      <c r="O891" s="64" t="e">
        <f t="shared" si="40"/>
        <v>#NAME?</v>
      </c>
      <c r="P891" s="94" t="e">
        <f t="shared" si="41"/>
        <v>#NAME?</v>
      </c>
      <c r="Q891" s="91" t="str">
        <f t="shared" si="42"/>
        <v>-</v>
      </c>
      <c r="R891" s="92" t="str">
        <f t="shared" si="43"/>
        <v>-</v>
      </c>
      <c r="S891" s="93" t="str">
        <f t="shared" si="44"/>
        <v>-</v>
      </c>
      <c r="T891" s="10"/>
      <c r="U891" s="10"/>
      <c r="V891" s="10"/>
      <c r="W891" s="10"/>
      <c r="X891" s="10"/>
      <c r="Y891" s="10"/>
      <c r="Z891" s="10"/>
    </row>
    <row r="892" spans="1:26" ht="12.75" customHeight="1" x14ac:dyDescent="0.2">
      <c r="A892" s="82">
        <f t="shared" si="34"/>
        <v>0</v>
      </c>
      <c r="B892" s="83"/>
      <c r="C892" s="84"/>
      <c r="D892" s="29" t="e">
        <f t="shared" si="35"/>
        <v>#NAME?</v>
      </c>
      <c r="E892" s="62"/>
      <c r="F892" s="30" t="e">
        <f t="shared" si="36"/>
        <v>#NAME?</v>
      </c>
      <c r="G892" s="34" t="e">
        <f t="shared" si="37"/>
        <v>#NAME?</v>
      </c>
      <c r="H892" s="30" t="e">
        <f t="shared" si="38"/>
        <v>#NAME?</v>
      </c>
      <c r="I892" s="85"/>
      <c r="J892" s="86"/>
      <c r="K892" s="31"/>
      <c r="L892" s="63"/>
      <c r="M892" s="33"/>
      <c r="N892" s="33" t="e">
        <f t="shared" si="39"/>
        <v>#NAME?</v>
      </c>
      <c r="O892" s="64" t="e">
        <f t="shared" si="40"/>
        <v>#NAME?</v>
      </c>
      <c r="P892" s="94" t="e">
        <f t="shared" si="41"/>
        <v>#NAME?</v>
      </c>
      <c r="Q892" s="91" t="str">
        <f t="shared" si="42"/>
        <v>-</v>
      </c>
      <c r="R892" s="92" t="str">
        <f t="shared" si="43"/>
        <v>-</v>
      </c>
      <c r="S892" s="93" t="str">
        <f t="shared" si="44"/>
        <v>-</v>
      </c>
      <c r="T892" s="10"/>
      <c r="U892" s="10"/>
      <c r="V892" s="10"/>
      <c r="W892" s="10"/>
      <c r="X892" s="10"/>
      <c r="Y892" s="10"/>
      <c r="Z892" s="10"/>
    </row>
    <row r="893" spans="1:26" ht="12.75" customHeight="1" x14ac:dyDescent="0.2">
      <c r="A893" s="82">
        <f t="shared" si="34"/>
        <v>0</v>
      </c>
      <c r="B893" s="83"/>
      <c r="C893" s="84"/>
      <c r="D893" s="29" t="e">
        <f t="shared" si="35"/>
        <v>#NAME?</v>
      </c>
      <c r="E893" s="62"/>
      <c r="F893" s="30" t="e">
        <f t="shared" si="36"/>
        <v>#NAME?</v>
      </c>
      <c r="G893" s="34" t="e">
        <f t="shared" si="37"/>
        <v>#NAME?</v>
      </c>
      <c r="H893" s="30" t="e">
        <f t="shared" si="38"/>
        <v>#NAME?</v>
      </c>
      <c r="I893" s="85"/>
      <c r="J893" s="86"/>
      <c r="K893" s="31"/>
      <c r="L893" s="63"/>
      <c r="M893" s="33"/>
      <c r="N893" s="33" t="e">
        <f t="shared" si="39"/>
        <v>#NAME?</v>
      </c>
      <c r="O893" s="64" t="e">
        <f t="shared" si="40"/>
        <v>#NAME?</v>
      </c>
      <c r="P893" s="94" t="e">
        <f t="shared" si="41"/>
        <v>#NAME?</v>
      </c>
      <c r="Q893" s="91" t="str">
        <f t="shared" si="42"/>
        <v>-</v>
      </c>
      <c r="R893" s="92" t="str">
        <f t="shared" si="43"/>
        <v>-</v>
      </c>
      <c r="S893" s="93" t="str">
        <f t="shared" si="44"/>
        <v>-</v>
      </c>
      <c r="T893" s="10"/>
      <c r="U893" s="10"/>
      <c r="V893" s="10"/>
      <c r="W893" s="10"/>
      <c r="X893" s="10"/>
      <c r="Y893" s="10"/>
      <c r="Z893" s="10"/>
    </row>
    <row r="894" spans="1:26" ht="12.75" customHeight="1" x14ac:dyDescent="0.2">
      <c r="A894" s="82">
        <f t="shared" si="34"/>
        <v>0</v>
      </c>
      <c r="B894" s="83"/>
      <c r="C894" s="84"/>
      <c r="D894" s="29" t="e">
        <f t="shared" si="35"/>
        <v>#NAME?</v>
      </c>
      <c r="E894" s="62"/>
      <c r="F894" s="30" t="e">
        <f t="shared" si="36"/>
        <v>#NAME?</v>
      </c>
      <c r="G894" s="34" t="e">
        <f t="shared" si="37"/>
        <v>#NAME?</v>
      </c>
      <c r="H894" s="30" t="e">
        <f t="shared" si="38"/>
        <v>#NAME?</v>
      </c>
      <c r="I894" s="85"/>
      <c r="J894" s="86"/>
      <c r="K894" s="31"/>
      <c r="L894" s="63"/>
      <c r="M894" s="33"/>
      <c r="N894" s="33" t="e">
        <f t="shared" si="39"/>
        <v>#NAME?</v>
      </c>
      <c r="O894" s="64" t="e">
        <f t="shared" si="40"/>
        <v>#NAME?</v>
      </c>
      <c r="P894" s="94" t="e">
        <f t="shared" si="41"/>
        <v>#NAME?</v>
      </c>
      <c r="Q894" s="91" t="str">
        <f t="shared" si="42"/>
        <v>-</v>
      </c>
      <c r="R894" s="92" t="str">
        <f t="shared" si="43"/>
        <v>-</v>
      </c>
      <c r="S894" s="93" t="str">
        <f t="shared" si="44"/>
        <v>-</v>
      </c>
      <c r="T894" s="10"/>
      <c r="U894" s="10"/>
      <c r="V894" s="10"/>
      <c r="W894" s="10"/>
      <c r="X894" s="10"/>
      <c r="Y894" s="10"/>
      <c r="Z894" s="10"/>
    </row>
    <row r="895" spans="1:26" ht="12.75" customHeight="1" x14ac:dyDescent="0.2">
      <c r="A895" s="82">
        <f t="shared" si="34"/>
        <v>0</v>
      </c>
      <c r="B895" s="83"/>
      <c r="C895" s="84"/>
      <c r="D895" s="29" t="e">
        <f t="shared" si="35"/>
        <v>#NAME?</v>
      </c>
      <c r="E895" s="62"/>
      <c r="F895" s="30" t="e">
        <f t="shared" si="36"/>
        <v>#NAME?</v>
      </c>
      <c r="G895" s="34" t="e">
        <f t="shared" si="37"/>
        <v>#NAME?</v>
      </c>
      <c r="H895" s="30" t="e">
        <f t="shared" si="38"/>
        <v>#NAME?</v>
      </c>
      <c r="I895" s="85"/>
      <c r="J895" s="86"/>
      <c r="K895" s="31"/>
      <c r="L895" s="63"/>
      <c r="M895" s="33"/>
      <c r="N895" s="33" t="e">
        <f t="shared" si="39"/>
        <v>#NAME?</v>
      </c>
      <c r="O895" s="64" t="e">
        <f t="shared" si="40"/>
        <v>#NAME?</v>
      </c>
      <c r="P895" s="94" t="e">
        <f t="shared" si="41"/>
        <v>#NAME?</v>
      </c>
      <c r="Q895" s="91" t="str">
        <f t="shared" si="42"/>
        <v>-</v>
      </c>
      <c r="R895" s="92" t="str">
        <f t="shared" si="43"/>
        <v>-</v>
      </c>
      <c r="S895" s="93" t="str">
        <f t="shared" si="44"/>
        <v>-</v>
      </c>
      <c r="T895" s="10"/>
      <c r="U895" s="10"/>
      <c r="V895" s="10"/>
      <c r="W895" s="10"/>
      <c r="X895" s="10"/>
      <c r="Y895" s="10"/>
      <c r="Z895" s="10"/>
    </row>
    <row r="896" spans="1:26" ht="12.75" customHeight="1" x14ac:dyDescent="0.2">
      <c r="A896" s="82">
        <f t="shared" si="34"/>
        <v>0</v>
      </c>
      <c r="B896" s="83"/>
      <c r="C896" s="84"/>
      <c r="D896" s="29" t="e">
        <f t="shared" si="35"/>
        <v>#NAME?</v>
      </c>
      <c r="E896" s="62"/>
      <c r="F896" s="30" t="e">
        <f t="shared" si="36"/>
        <v>#NAME?</v>
      </c>
      <c r="G896" s="34" t="e">
        <f t="shared" si="37"/>
        <v>#NAME?</v>
      </c>
      <c r="H896" s="30" t="e">
        <f t="shared" si="38"/>
        <v>#NAME?</v>
      </c>
      <c r="I896" s="85"/>
      <c r="J896" s="86"/>
      <c r="K896" s="31"/>
      <c r="L896" s="63"/>
      <c r="M896" s="33"/>
      <c r="N896" s="33" t="e">
        <f t="shared" si="39"/>
        <v>#NAME?</v>
      </c>
      <c r="O896" s="64" t="e">
        <f t="shared" si="40"/>
        <v>#NAME?</v>
      </c>
      <c r="P896" s="94" t="e">
        <f t="shared" si="41"/>
        <v>#NAME?</v>
      </c>
      <c r="Q896" s="91" t="str">
        <f t="shared" si="42"/>
        <v>-</v>
      </c>
      <c r="R896" s="92" t="str">
        <f t="shared" si="43"/>
        <v>-</v>
      </c>
      <c r="S896" s="93" t="str">
        <f t="shared" si="44"/>
        <v>-</v>
      </c>
      <c r="T896" s="10"/>
      <c r="U896" s="10"/>
      <c r="V896" s="10"/>
      <c r="W896" s="10"/>
      <c r="X896" s="10"/>
      <c r="Y896" s="10"/>
      <c r="Z896" s="10"/>
    </row>
    <row r="897" spans="1:26" ht="12.75" customHeight="1" x14ac:dyDescent="0.2">
      <c r="A897" s="82">
        <f t="shared" si="34"/>
        <v>0</v>
      </c>
      <c r="B897" s="83"/>
      <c r="C897" s="84"/>
      <c r="D897" s="29" t="e">
        <f t="shared" si="35"/>
        <v>#NAME?</v>
      </c>
      <c r="E897" s="62"/>
      <c r="F897" s="30" t="e">
        <f t="shared" si="36"/>
        <v>#NAME?</v>
      </c>
      <c r="G897" s="34" t="e">
        <f t="shared" si="37"/>
        <v>#NAME?</v>
      </c>
      <c r="H897" s="30" t="e">
        <f t="shared" si="38"/>
        <v>#NAME?</v>
      </c>
      <c r="I897" s="85"/>
      <c r="J897" s="86"/>
      <c r="K897" s="31"/>
      <c r="L897" s="63"/>
      <c r="M897" s="33"/>
      <c r="N897" s="33" t="e">
        <f t="shared" si="39"/>
        <v>#NAME?</v>
      </c>
      <c r="O897" s="64" t="e">
        <f t="shared" si="40"/>
        <v>#NAME?</v>
      </c>
      <c r="P897" s="94" t="e">
        <f t="shared" si="41"/>
        <v>#NAME?</v>
      </c>
      <c r="Q897" s="91" t="str">
        <f t="shared" si="42"/>
        <v>-</v>
      </c>
      <c r="R897" s="92" t="str">
        <f t="shared" si="43"/>
        <v>-</v>
      </c>
      <c r="S897" s="93" t="str">
        <f t="shared" si="44"/>
        <v>-</v>
      </c>
      <c r="T897" s="10"/>
      <c r="U897" s="10"/>
      <c r="V897" s="10"/>
      <c r="W897" s="10"/>
      <c r="X897" s="10"/>
      <c r="Y897" s="10"/>
      <c r="Z897" s="10"/>
    </row>
    <row r="898" spans="1:26" ht="12.75" customHeight="1" x14ac:dyDescent="0.2">
      <c r="A898" s="82">
        <f t="shared" si="34"/>
        <v>0</v>
      </c>
      <c r="B898" s="83"/>
      <c r="C898" s="84"/>
      <c r="D898" s="29" t="e">
        <f t="shared" si="35"/>
        <v>#NAME?</v>
      </c>
      <c r="E898" s="62"/>
      <c r="F898" s="30" t="e">
        <f t="shared" si="36"/>
        <v>#NAME?</v>
      </c>
      <c r="G898" s="34" t="e">
        <f t="shared" si="37"/>
        <v>#NAME?</v>
      </c>
      <c r="H898" s="30" t="e">
        <f t="shared" si="38"/>
        <v>#NAME?</v>
      </c>
      <c r="I898" s="85"/>
      <c r="J898" s="86"/>
      <c r="K898" s="31"/>
      <c r="L898" s="63"/>
      <c r="M898" s="33"/>
      <c r="N898" s="33" t="e">
        <f t="shared" si="39"/>
        <v>#NAME?</v>
      </c>
      <c r="O898" s="64" t="e">
        <f t="shared" si="40"/>
        <v>#NAME?</v>
      </c>
      <c r="P898" s="94" t="e">
        <f t="shared" si="41"/>
        <v>#NAME?</v>
      </c>
      <c r="Q898" s="91" t="str">
        <f t="shared" si="42"/>
        <v>-</v>
      </c>
      <c r="R898" s="92" t="str">
        <f t="shared" si="43"/>
        <v>-</v>
      </c>
      <c r="S898" s="93" t="str">
        <f t="shared" si="44"/>
        <v>-</v>
      </c>
      <c r="T898" s="10"/>
      <c r="U898" s="10"/>
      <c r="V898" s="10"/>
      <c r="W898" s="10"/>
      <c r="X898" s="10"/>
      <c r="Y898" s="10"/>
      <c r="Z898" s="10"/>
    </row>
    <row r="899" spans="1:26" ht="12.75" customHeight="1" x14ac:dyDescent="0.2">
      <c r="A899" s="82">
        <f t="shared" si="34"/>
        <v>0</v>
      </c>
      <c r="B899" s="83"/>
      <c r="C899" s="84"/>
      <c r="D899" s="29" t="e">
        <f t="shared" si="35"/>
        <v>#NAME?</v>
      </c>
      <c r="E899" s="62"/>
      <c r="F899" s="30" t="e">
        <f t="shared" si="36"/>
        <v>#NAME?</v>
      </c>
      <c r="G899" s="34" t="e">
        <f t="shared" si="37"/>
        <v>#NAME?</v>
      </c>
      <c r="H899" s="30" t="e">
        <f t="shared" si="38"/>
        <v>#NAME?</v>
      </c>
      <c r="I899" s="85"/>
      <c r="J899" s="86"/>
      <c r="K899" s="31"/>
      <c r="L899" s="63"/>
      <c r="M899" s="33"/>
      <c r="N899" s="33" t="e">
        <f t="shared" si="39"/>
        <v>#NAME?</v>
      </c>
      <c r="O899" s="64" t="e">
        <f t="shared" si="40"/>
        <v>#NAME?</v>
      </c>
      <c r="P899" s="94" t="e">
        <f t="shared" si="41"/>
        <v>#NAME?</v>
      </c>
      <c r="Q899" s="91" t="str">
        <f t="shared" si="42"/>
        <v>-</v>
      </c>
      <c r="R899" s="92" t="str">
        <f t="shared" si="43"/>
        <v>-</v>
      </c>
      <c r="S899" s="93" t="str">
        <f t="shared" si="44"/>
        <v>-</v>
      </c>
      <c r="T899" s="10"/>
      <c r="U899" s="10"/>
      <c r="V899" s="10"/>
      <c r="W899" s="10"/>
      <c r="X899" s="10"/>
      <c r="Y899" s="10"/>
      <c r="Z899" s="10"/>
    </row>
    <row r="900" spans="1:26" ht="12.75" customHeight="1" x14ac:dyDescent="0.2">
      <c r="A900" s="82">
        <f t="shared" si="34"/>
        <v>0</v>
      </c>
      <c r="B900" s="83"/>
      <c r="C900" s="84"/>
      <c r="D900" s="29" t="e">
        <f t="shared" si="35"/>
        <v>#NAME?</v>
      </c>
      <c r="E900" s="62"/>
      <c r="F900" s="30" t="e">
        <f t="shared" si="36"/>
        <v>#NAME?</v>
      </c>
      <c r="G900" s="34" t="e">
        <f t="shared" si="37"/>
        <v>#NAME?</v>
      </c>
      <c r="H900" s="30" t="e">
        <f t="shared" si="38"/>
        <v>#NAME?</v>
      </c>
      <c r="I900" s="85"/>
      <c r="J900" s="86"/>
      <c r="K900" s="31"/>
      <c r="L900" s="63"/>
      <c r="M900" s="33"/>
      <c r="N900" s="33" t="e">
        <f t="shared" si="39"/>
        <v>#NAME?</v>
      </c>
      <c r="O900" s="64" t="e">
        <f t="shared" si="40"/>
        <v>#NAME?</v>
      </c>
      <c r="P900" s="94" t="e">
        <f t="shared" si="41"/>
        <v>#NAME?</v>
      </c>
      <c r="Q900" s="91" t="str">
        <f t="shared" si="42"/>
        <v>-</v>
      </c>
      <c r="R900" s="92" t="str">
        <f t="shared" si="43"/>
        <v>-</v>
      </c>
      <c r="S900" s="93" t="str">
        <f t="shared" si="44"/>
        <v>-</v>
      </c>
      <c r="T900" s="10"/>
      <c r="U900" s="10"/>
      <c r="V900" s="10"/>
      <c r="W900" s="10"/>
      <c r="X900" s="10"/>
      <c r="Y900" s="10"/>
      <c r="Z900" s="10"/>
    </row>
    <row r="901" spans="1:26" ht="12.75" customHeight="1" x14ac:dyDescent="0.2">
      <c r="A901" s="82">
        <f t="shared" si="34"/>
        <v>0</v>
      </c>
      <c r="B901" s="83"/>
      <c r="C901" s="84"/>
      <c r="D901" s="29" t="e">
        <f t="shared" si="35"/>
        <v>#NAME?</v>
      </c>
      <c r="E901" s="62"/>
      <c r="F901" s="30" t="e">
        <f t="shared" si="36"/>
        <v>#NAME?</v>
      </c>
      <c r="G901" s="34" t="e">
        <f t="shared" si="37"/>
        <v>#NAME?</v>
      </c>
      <c r="H901" s="30" t="e">
        <f t="shared" si="38"/>
        <v>#NAME?</v>
      </c>
      <c r="I901" s="85"/>
      <c r="J901" s="86"/>
      <c r="K901" s="31"/>
      <c r="L901" s="63"/>
      <c r="M901" s="33"/>
      <c r="N901" s="33" t="e">
        <f t="shared" si="39"/>
        <v>#NAME?</v>
      </c>
      <c r="O901" s="64" t="e">
        <f t="shared" si="40"/>
        <v>#NAME?</v>
      </c>
      <c r="P901" s="94" t="e">
        <f t="shared" si="41"/>
        <v>#NAME?</v>
      </c>
      <c r="Q901" s="91" t="str">
        <f t="shared" si="42"/>
        <v>-</v>
      </c>
      <c r="R901" s="92" t="str">
        <f t="shared" si="43"/>
        <v>-</v>
      </c>
      <c r="S901" s="93" t="str">
        <f t="shared" si="44"/>
        <v>-</v>
      </c>
      <c r="T901" s="10"/>
      <c r="U901" s="10"/>
      <c r="V901" s="10"/>
      <c r="W901" s="10"/>
      <c r="X901" s="10"/>
      <c r="Y901" s="10"/>
      <c r="Z901" s="10"/>
    </row>
    <row r="902" spans="1:26" ht="12.75" customHeight="1" x14ac:dyDescent="0.2">
      <c r="A902" s="82">
        <f t="shared" si="34"/>
        <v>0</v>
      </c>
      <c r="B902" s="83"/>
      <c r="C902" s="84"/>
      <c r="D902" s="29" t="e">
        <f t="shared" si="35"/>
        <v>#NAME?</v>
      </c>
      <c r="E902" s="62"/>
      <c r="F902" s="30" t="e">
        <f t="shared" si="36"/>
        <v>#NAME?</v>
      </c>
      <c r="G902" s="34" t="e">
        <f t="shared" si="37"/>
        <v>#NAME?</v>
      </c>
      <c r="H902" s="30" t="e">
        <f t="shared" si="38"/>
        <v>#NAME?</v>
      </c>
      <c r="I902" s="85"/>
      <c r="J902" s="86"/>
      <c r="K902" s="31"/>
      <c r="L902" s="63"/>
      <c r="M902" s="33"/>
      <c r="N902" s="33" t="e">
        <f t="shared" si="39"/>
        <v>#NAME?</v>
      </c>
      <c r="O902" s="64" t="e">
        <f t="shared" si="40"/>
        <v>#NAME?</v>
      </c>
      <c r="P902" s="94" t="e">
        <f t="shared" si="41"/>
        <v>#NAME?</v>
      </c>
      <c r="Q902" s="91" t="str">
        <f t="shared" si="42"/>
        <v>-</v>
      </c>
      <c r="R902" s="92" t="str">
        <f t="shared" si="43"/>
        <v>-</v>
      </c>
      <c r="S902" s="93" t="str">
        <f t="shared" si="44"/>
        <v>-</v>
      </c>
      <c r="T902" s="10"/>
      <c r="U902" s="10"/>
      <c r="V902" s="10"/>
      <c r="W902" s="10"/>
      <c r="X902" s="10"/>
      <c r="Y902" s="10"/>
      <c r="Z902" s="10"/>
    </row>
    <row r="903" spans="1:26" ht="12.75" customHeight="1" x14ac:dyDescent="0.2">
      <c r="A903" s="82">
        <f t="shared" si="34"/>
        <v>0</v>
      </c>
      <c r="B903" s="83"/>
      <c r="C903" s="84"/>
      <c r="D903" s="29" t="e">
        <f t="shared" si="35"/>
        <v>#NAME?</v>
      </c>
      <c r="E903" s="62"/>
      <c r="F903" s="30" t="e">
        <f t="shared" si="36"/>
        <v>#NAME?</v>
      </c>
      <c r="G903" s="34" t="e">
        <f t="shared" si="37"/>
        <v>#NAME?</v>
      </c>
      <c r="H903" s="30" t="e">
        <f t="shared" si="38"/>
        <v>#NAME?</v>
      </c>
      <c r="I903" s="85"/>
      <c r="J903" s="86"/>
      <c r="K903" s="31"/>
      <c r="L903" s="63"/>
      <c r="M903" s="33"/>
      <c r="N903" s="33" t="e">
        <f t="shared" si="39"/>
        <v>#NAME?</v>
      </c>
      <c r="O903" s="64" t="e">
        <f t="shared" si="40"/>
        <v>#NAME?</v>
      </c>
      <c r="P903" s="94" t="e">
        <f t="shared" si="41"/>
        <v>#NAME?</v>
      </c>
      <c r="Q903" s="91" t="str">
        <f t="shared" si="42"/>
        <v>-</v>
      </c>
      <c r="R903" s="92" t="str">
        <f t="shared" si="43"/>
        <v>-</v>
      </c>
      <c r="S903" s="93" t="str">
        <f t="shared" si="44"/>
        <v>-</v>
      </c>
      <c r="T903" s="10"/>
      <c r="U903" s="10"/>
      <c r="V903" s="10"/>
      <c r="W903" s="10"/>
      <c r="X903" s="10"/>
      <c r="Y903" s="10"/>
      <c r="Z903" s="10"/>
    </row>
    <row r="904" spans="1:26" ht="12.75" customHeight="1" x14ac:dyDescent="0.2">
      <c r="A904" s="82">
        <f t="shared" si="34"/>
        <v>0</v>
      </c>
      <c r="B904" s="83"/>
      <c r="C904" s="84"/>
      <c r="D904" s="29" t="e">
        <f t="shared" si="35"/>
        <v>#NAME?</v>
      </c>
      <c r="E904" s="62"/>
      <c r="F904" s="30" t="e">
        <f t="shared" si="36"/>
        <v>#NAME?</v>
      </c>
      <c r="G904" s="34" t="e">
        <f t="shared" si="37"/>
        <v>#NAME?</v>
      </c>
      <c r="H904" s="30" t="e">
        <f t="shared" si="38"/>
        <v>#NAME?</v>
      </c>
      <c r="I904" s="85"/>
      <c r="J904" s="86"/>
      <c r="K904" s="31"/>
      <c r="L904" s="63"/>
      <c r="M904" s="33"/>
      <c r="N904" s="33" t="e">
        <f t="shared" si="39"/>
        <v>#NAME?</v>
      </c>
      <c r="O904" s="64" t="e">
        <f t="shared" si="40"/>
        <v>#NAME?</v>
      </c>
      <c r="P904" s="94" t="e">
        <f t="shared" si="41"/>
        <v>#NAME?</v>
      </c>
      <c r="Q904" s="91" t="str">
        <f t="shared" si="42"/>
        <v>-</v>
      </c>
      <c r="R904" s="92" t="str">
        <f t="shared" si="43"/>
        <v>-</v>
      </c>
      <c r="S904" s="93" t="str">
        <f t="shared" si="44"/>
        <v>-</v>
      </c>
      <c r="T904" s="10"/>
      <c r="U904" s="10"/>
      <c r="V904" s="10"/>
      <c r="W904" s="10"/>
      <c r="X904" s="10"/>
      <c r="Y904" s="10"/>
      <c r="Z904" s="10"/>
    </row>
    <row r="905" spans="1:26" ht="12.75" customHeight="1" x14ac:dyDescent="0.2">
      <c r="A905" s="82">
        <f t="shared" si="34"/>
        <v>0</v>
      </c>
      <c r="B905" s="83"/>
      <c r="C905" s="84"/>
      <c r="D905" s="29" t="e">
        <f t="shared" si="35"/>
        <v>#NAME?</v>
      </c>
      <c r="E905" s="62"/>
      <c r="F905" s="30" t="e">
        <f t="shared" si="36"/>
        <v>#NAME?</v>
      </c>
      <c r="G905" s="34" t="e">
        <f t="shared" si="37"/>
        <v>#NAME?</v>
      </c>
      <c r="H905" s="30" t="e">
        <f t="shared" si="38"/>
        <v>#NAME?</v>
      </c>
      <c r="I905" s="85"/>
      <c r="J905" s="86"/>
      <c r="K905" s="31"/>
      <c r="L905" s="63"/>
      <c r="M905" s="33"/>
      <c r="N905" s="33" t="e">
        <f t="shared" si="39"/>
        <v>#NAME?</v>
      </c>
      <c r="O905" s="64" t="e">
        <f t="shared" si="40"/>
        <v>#NAME?</v>
      </c>
      <c r="P905" s="94" t="e">
        <f t="shared" si="41"/>
        <v>#NAME?</v>
      </c>
      <c r="Q905" s="91" t="str">
        <f t="shared" si="42"/>
        <v>-</v>
      </c>
      <c r="R905" s="92" t="str">
        <f t="shared" si="43"/>
        <v>-</v>
      </c>
      <c r="S905" s="93" t="str">
        <f t="shared" si="44"/>
        <v>-</v>
      </c>
      <c r="T905" s="10"/>
      <c r="U905" s="10"/>
      <c r="V905" s="10"/>
      <c r="W905" s="10"/>
      <c r="X905" s="10"/>
      <c r="Y905" s="10"/>
      <c r="Z905" s="10"/>
    </row>
    <row r="906" spans="1:26" ht="12.75" customHeight="1" x14ac:dyDescent="0.2">
      <c r="A906" s="82">
        <f t="shared" si="34"/>
        <v>0</v>
      </c>
      <c r="B906" s="83"/>
      <c r="C906" s="84"/>
      <c r="D906" s="29" t="e">
        <f t="shared" si="35"/>
        <v>#NAME?</v>
      </c>
      <c r="E906" s="62"/>
      <c r="F906" s="30" t="e">
        <f t="shared" si="36"/>
        <v>#NAME?</v>
      </c>
      <c r="G906" s="34" t="e">
        <f t="shared" si="37"/>
        <v>#NAME?</v>
      </c>
      <c r="H906" s="30" t="e">
        <f t="shared" si="38"/>
        <v>#NAME?</v>
      </c>
      <c r="I906" s="85"/>
      <c r="J906" s="86"/>
      <c r="K906" s="31"/>
      <c r="L906" s="63"/>
      <c r="M906" s="33"/>
      <c r="N906" s="33" t="e">
        <f t="shared" si="39"/>
        <v>#NAME?</v>
      </c>
      <c r="O906" s="64" t="e">
        <f t="shared" si="40"/>
        <v>#NAME?</v>
      </c>
      <c r="P906" s="94" t="e">
        <f t="shared" si="41"/>
        <v>#NAME?</v>
      </c>
      <c r="Q906" s="91" t="str">
        <f t="shared" si="42"/>
        <v>-</v>
      </c>
      <c r="R906" s="92" t="str">
        <f t="shared" si="43"/>
        <v>-</v>
      </c>
      <c r="S906" s="93" t="str">
        <f t="shared" si="44"/>
        <v>-</v>
      </c>
      <c r="T906" s="10"/>
      <c r="U906" s="10"/>
      <c r="V906" s="10"/>
      <c r="W906" s="10"/>
      <c r="X906" s="10"/>
      <c r="Y906" s="10"/>
      <c r="Z906" s="10"/>
    </row>
    <row r="907" spans="1:26" ht="12.75" customHeight="1" x14ac:dyDescent="0.2">
      <c r="A907" s="82">
        <f t="shared" si="34"/>
        <v>0</v>
      </c>
      <c r="B907" s="83"/>
      <c r="C907" s="84"/>
      <c r="D907" s="29" t="e">
        <f t="shared" si="35"/>
        <v>#NAME?</v>
      </c>
      <c r="E907" s="62"/>
      <c r="F907" s="30" t="e">
        <f t="shared" si="36"/>
        <v>#NAME?</v>
      </c>
      <c r="G907" s="34" t="e">
        <f t="shared" si="37"/>
        <v>#NAME?</v>
      </c>
      <c r="H907" s="30" t="e">
        <f t="shared" si="38"/>
        <v>#NAME?</v>
      </c>
      <c r="I907" s="85"/>
      <c r="J907" s="86"/>
      <c r="K907" s="31"/>
      <c r="L907" s="63"/>
      <c r="M907" s="33"/>
      <c r="N907" s="33" t="e">
        <f t="shared" si="39"/>
        <v>#NAME?</v>
      </c>
      <c r="O907" s="64" t="e">
        <f t="shared" si="40"/>
        <v>#NAME?</v>
      </c>
      <c r="P907" s="94" t="e">
        <f t="shared" si="41"/>
        <v>#NAME?</v>
      </c>
      <c r="Q907" s="91" t="str">
        <f t="shared" si="42"/>
        <v>-</v>
      </c>
      <c r="R907" s="92" t="str">
        <f t="shared" si="43"/>
        <v>-</v>
      </c>
      <c r="S907" s="93" t="str">
        <f t="shared" si="44"/>
        <v>-</v>
      </c>
      <c r="T907" s="10"/>
      <c r="U907" s="10"/>
      <c r="V907" s="10"/>
      <c r="W907" s="10"/>
      <c r="X907" s="10"/>
      <c r="Y907" s="10"/>
      <c r="Z907" s="10"/>
    </row>
    <row r="908" spans="1:26" ht="12.75" customHeight="1" x14ac:dyDescent="0.2">
      <c r="A908" s="82">
        <f t="shared" si="34"/>
        <v>0</v>
      </c>
      <c r="B908" s="83"/>
      <c r="C908" s="84"/>
      <c r="D908" s="29" t="e">
        <f t="shared" si="35"/>
        <v>#NAME?</v>
      </c>
      <c r="E908" s="62"/>
      <c r="F908" s="30" t="e">
        <f t="shared" si="36"/>
        <v>#NAME?</v>
      </c>
      <c r="G908" s="34" t="e">
        <f t="shared" si="37"/>
        <v>#NAME?</v>
      </c>
      <c r="H908" s="30" t="e">
        <f t="shared" si="38"/>
        <v>#NAME?</v>
      </c>
      <c r="I908" s="85"/>
      <c r="J908" s="86"/>
      <c r="K908" s="31"/>
      <c r="L908" s="63"/>
      <c r="M908" s="33"/>
      <c r="N908" s="33" t="e">
        <f t="shared" si="39"/>
        <v>#NAME?</v>
      </c>
      <c r="O908" s="64" t="e">
        <f t="shared" si="40"/>
        <v>#NAME?</v>
      </c>
      <c r="P908" s="94" t="e">
        <f t="shared" si="41"/>
        <v>#NAME?</v>
      </c>
      <c r="Q908" s="91" t="str">
        <f t="shared" si="42"/>
        <v>-</v>
      </c>
      <c r="R908" s="92" t="str">
        <f t="shared" si="43"/>
        <v>-</v>
      </c>
      <c r="S908" s="93" t="str">
        <f t="shared" si="44"/>
        <v>-</v>
      </c>
      <c r="T908" s="10"/>
      <c r="U908" s="10"/>
      <c r="V908" s="10"/>
      <c r="W908" s="10"/>
      <c r="X908" s="10"/>
      <c r="Y908" s="10"/>
      <c r="Z908" s="10"/>
    </row>
    <row r="909" spans="1:26" ht="12.75" customHeight="1" x14ac:dyDescent="0.2">
      <c r="A909" s="82">
        <f t="shared" si="34"/>
        <v>0</v>
      </c>
      <c r="B909" s="83"/>
      <c r="C909" s="84"/>
      <c r="D909" s="29" t="e">
        <f t="shared" si="35"/>
        <v>#NAME?</v>
      </c>
      <c r="E909" s="62"/>
      <c r="F909" s="30" t="e">
        <f t="shared" si="36"/>
        <v>#NAME?</v>
      </c>
      <c r="G909" s="34" t="e">
        <f t="shared" si="37"/>
        <v>#NAME?</v>
      </c>
      <c r="H909" s="30" t="e">
        <f t="shared" si="38"/>
        <v>#NAME?</v>
      </c>
      <c r="I909" s="85"/>
      <c r="J909" s="86"/>
      <c r="K909" s="31"/>
      <c r="L909" s="63"/>
      <c r="M909" s="33"/>
      <c r="N909" s="33" t="e">
        <f t="shared" si="39"/>
        <v>#NAME?</v>
      </c>
      <c r="O909" s="64" t="e">
        <f t="shared" si="40"/>
        <v>#NAME?</v>
      </c>
      <c r="P909" s="94" t="e">
        <f t="shared" si="41"/>
        <v>#NAME?</v>
      </c>
      <c r="Q909" s="91" t="str">
        <f t="shared" si="42"/>
        <v>-</v>
      </c>
      <c r="R909" s="92" t="str">
        <f t="shared" si="43"/>
        <v>-</v>
      </c>
      <c r="S909" s="93" t="str">
        <f t="shared" si="44"/>
        <v>-</v>
      </c>
      <c r="T909" s="10"/>
      <c r="U909" s="10"/>
      <c r="V909" s="10"/>
      <c r="W909" s="10"/>
      <c r="X909" s="10"/>
      <c r="Y909" s="10"/>
      <c r="Z909" s="10"/>
    </row>
    <row r="910" spans="1:26" ht="12.75" customHeight="1" x14ac:dyDescent="0.2">
      <c r="A910" s="82">
        <f t="shared" si="34"/>
        <v>0</v>
      </c>
      <c r="B910" s="83"/>
      <c r="C910" s="84"/>
      <c r="D910" s="29" t="e">
        <f t="shared" si="35"/>
        <v>#NAME?</v>
      </c>
      <c r="E910" s="62"/>
      <c r="F910" s="30" t="e">
        <f t="shared" si="36"/>
        <v>#NAME?</v>
      </c>
      <c r="G910" s="34" t="e">
        <f t="shared" si="37"/>
        <v>#NAME?</v>
      </c>
      <c r="H910" s="30" t="e">
        <f t="shared" si="38"/>
        <v>#NAME?</v>
      </c>
      <c r="I910" s="85"/>
      <c r="J910" s="86"/>
      <c r="K910" s="31"/>
      <c r="L910" s="63"/>
      <c r="M910" s="33"/>
      <c r="N910" s="33" t="e">
        <f t="shared" si="39"/>
        <v>#NAME?</v>
      </c>
      <c r="O910" s="64" t="e">
        <f t="shared" si="40"/>
        <v>#NAME?</v>
      </c>
      <c r="P910" s="94" t="e">
        <f t="shared" si="41"/>
        <v>#NAME?</v>
      </c>
      <c r="Q910" s="91" t="str">
        <f t="shared" si="42"/>
        <v>-</v>
      </c>
      <c r="R910" s="92" t="str">
        <f t="shared" si="43"/>
        <v>-</v>
      </c>
      <c r="S910" s="93" t="str">
        <f t="shared" si="44"/>
        <v>-</v>
      </c>
      <c r="T910" s="10"/>
      <c r="U910" s="10"/>
      <c r="V910" s="10"/>
      <c r="W910" s="10"/>
      <c r="X910" s="10"/>
      <c r="Y910" s="10"/>
      <c r="Z910" s="10"/>
    </row>
    <row r="911" spans="1:26" ht="12.75" customHeight="1" x14ac:dyDescent="0.2">
      <c r="A911" s="82">
        <f t="shared" si="34"/>
        <v>0</v>
      </c>
      <c r="B911" s="83"/>
      <c r="C911" s="84"/>
      <c r="D911" s="29" t="e">
        <f t="shared" si="35"/>
        <v>#NAME?</v>
      </c>
      <c r="E911" s="62"/>
      <c r="F911" s="30" t="e">
        <f t="shared" si="36"/>
        <v>#NAME?</v>
      </c>
      <c r="G911" s="34" t="e">
        <f t="shared" si="37"/>
        <v>#NAME?</v>
      </c>
      <c r="H911" s="30" t="e">
        <f t="shared" si="38"/>
        <v>#NAME?</v>
      </c>
      <c r="I911" s="85"/>
      <c r="J911" s="86"/>
      <c r="K911" s="31"/>
      <c r="L911" s="63"/>
      <c r="M911" s="33"/>
      <c r="N911" s="33" t="e">
        <f t="shared" si="39"/>
        <v>#NAME?</v>
      </c>
      <c r="O911" s="64" t="e">
        <f t="shared" si="40"/>
        <v>#NAME?</v>
      </c>
      <c r="P911" s="94" t="e">
        <f t="shared" si="41"/>
        <v>#NAME?</v>
      </c>
      <c r="Q911" s="91" t="str">
        <f t="shared" si="42"/>
        <v>-</v>
      </c>
      <c r="R911" s="92" t="str">
        <f t="shared" si="43"/>
        <v>-</v>
      </c>
      <c r="S911" s="93" t="str">
        <f t="shared" si="44"/>
        <v>-</v>
      </c>
      <c r="T911" s="10"/>
      <c r="U911" s="10"/>
      <c r="V911" s="10"/>
      <c r="W911" s="10"/>
      <c r="X911" s="10"/>
      <c r="Y911" s="10"/>
      <c r="Z911" s="10"/>
    </row>
    <row r="912" spans="1:26" ht="12.75" customHeight="1" x14ac:dyDescent="0.2">
      <c r="A912" s="82">
        <f t="shared" si="34"/>
        <v>0</v>
      </c>
      <c r="B912" s="83"/>
      <c r="C912" s="84"/>
      <c r="D912" s="29" t="e">
        <f t="shared" si="35"/>
        <v>#NAME?</v>
      </c>
      <c r="E912" s="62"/>
      <c r="F912" s="30" t="e">
        <f t="shared" si="36"/>
        <v>#NAME?</v>
      </c>
      <c r="G912" s="34" t="e">
        <f t="shared" si="37"/>
        <v>#NAME?</v>
      </c>
      <c r="H912" s="30" t="e">
        <f t="shared" si="38"/>
        <v>#NAME?</v>
      </c>
      <c r="I912" s="85"/>
      <c r="J912" s="86"/>
      <c r="K912" s="31"/>
      <c r="L912" s="63"/>
      <c r="M912" s="33"/>
      <c r="N912" s="33" t="e">
        <f t="shared" si="39"/>
        <v>#NAME?</v>
      </c>
      <c r="O912" s="64" t="e">
        <f t="shared" si="40"/>
        <v>#NAME?</v>
      </c>
      <c r="P912" s="94" t="e">
        <f t="shared" si="41"/>
        <v>#NAME?</v>
      </c>
      <c r="Q912" s="91" t="str">
        <f t="shared" si="42"/>
        <v>-</v>
      </c>
      <c r="R912" s="92" t="str">
        <f t="shared" si="43"/>
        <v>-</v>
      </c>
      <c r="S912" s="93" t="str">
        <f t="shared" si="44"/>
        <v>-</v>
      </c>
      <c r="T912" s="10"/>
      <c r="U912" s="10"/>
      <c r="V912" s="10"/>
      <c r="W912" s="10"/>
      <c r="X912" s="10"/>
      <c r="Y912" s="10"/>
      <c r="Z912" s="10"/>
    </row>
    <row r="913" spans="1:26" ht="12.75" customHeight="1" x14ac:dyDescent="0.2">
      <c r="A913" s="82">
        <f t="shared" si="34"/>
        <v>0</v>
      </c>
      <c r="B913" s="83"/>
      <c r="C913" s="84"/>
      <c r="D913" s="29" t="e">
        <f t="shared" si="35"/>
        <v>#NAME?</v>
      </c>
      <c r="E913" s="62"/>
      <c r="F913" s="30" t="e">
        <f t="shared" si="36"/>
        <v>#NAME?</v>
      </c>
      <c r="G913" s="34" t="e">
        <f t="shared" si="37"/>
        <v>#NAME?</v>
      </c>
      <c r="H913" s="30" t="e">
        <f t="shared" si="38"/>
        <v>#NAME?</v>
      </c>
      <c r="I913" s="85"/>
      <c r="J913" s="86"/>
      <c r="K913" s="31"/>
      <c r="L913" s="63"/>
      <c r="M913" s="33"/>
      <c r="N913" s="33" t="e">
        <f t="shared" si="39"/>
        <v>#NAME?</v>
      </c>
      <c r="O913" s="64" t="e">
        <f t="shared" si="40"/>
        <v>#NAME?</v>
      </c>
      <c r="P913" s="94" t="e">
        <f t="shared" si="41"/>
        <v>#NAME?</v>
      </c>
      <c r="Q913" s="91" t="str">
        <f t="shared" si="42"/>
        <v>-</v>
      </c>
      <c r="R913" s="92" t="str">
        <f t="shared" si="43"/>
        <v>-</v>
      </c>
      <c r="S913" s="93" t="str">
        <f t="shared" si="44"/>
        <v>-</v>
      </c>
      <c r="T913" s="10"/>
      <c r="U913" s="10"/>
      <c r="V913" s="10"/>
      <c r="W913" s="10"/>
      <c r="X913" s="10"/>
      <c r="Y913" s="10"/>
      <c r="Z913" s="10"/>
    </row>
    <row r="914" spans="1:26" ht="12.75" customHeight="1" x14ac:dyDescent="0.2">
      <c r="A914" s="82">
        <f t="shared" si="34"/>
        <v>0</v>
      </c>
      <c r="B914" s="83"/>
      <c r="C914" s="84"/>
      <c r="D914" s="29" t="e">
        <f t="shared" si="35"/>
        <v>#NAME?</v>
      </c>
      <c r="E914" s="62"/>
      <c r="F914" s="30" t="e">
        <f t="shared" si="36"/>
        <v>#NAME?</v>
      </c>
      <c r="G914" s="34" t="e">
        <f t="shared" si="37"/>
        <v>#NAME?</v>
      </c>
      <c r="H914" s="30" t="e">
        <f t="shared" si="38"/>
        <v>#NAME?</v>
      </c>
      <c r="I914" s="85"/>
      <c r="J914" s="86"/>
      <c r="K914" s="31"/>
      <c r="L914" s="63"/>
      <c r="M914" s="33"/>
      <c r="N914" s="33" t="e">
        <f t="shared" si="39"/>
        <v>#NAME?</v>
      </c>
      <c r="O914" s="64" t="e">
        <f t="shared" si="40"/>
        <v>#NAME?</v>
      </c>
      <c r="P914" s="94" t="e">
        <f t="shared" si="41"/>
        <v>#NAME?</v>
      </c>
      <c r="Q914" s="91" t="str">
        <f t="shared" si="42"/>
        <v>-</v>
      </c>
      <c r="R914" s="92" t="str">
        <f t="shared" si="43"/>
        <v>-</v>
      </c>
      <c r="S914" s="93" t="str">
        <f t="shared" si="44"/>
        <v>-</v>
      </c>
      <c r="T914" s="10"/>
      <c r="U914" s="10"/>
      <c r="V914" s="10"/>
      <c r="W914" s="10"/>
      <c r="X914" s="10"/>
      <c r="Y914" s="10"/>
      <c r="Z914" s="10"/>
    </row>
    <row r="915" spans="1:26" ht="12.75" customHeight="1" x14ac:dyDescent="0.2">
      <c r="A915" s="82">
        <f t="shared" si="34"/>
        <v>0</v>
      </c>
      <c r="B915" s="83"/>
      <c r="C915" s="84"/>
      <c r="D915" s="29" t="e">
        <f t="shared" si="35"/>
        <v>#NAME?</v>
      </c>
      <c r="E915" s="62"/>
      <c r="F915" s="30" t="e">
        <f t="shared" si="36"/>
        <v>#NAME?</v>
      </c>
      <c r="G915" s="34" t="e">
        <f t="shared" si="37"/>
        <v>#NAME?</v>
      </c>
      <c r="H915" s="30" t="e">
        <f t="shared" si="38"/>
        <v>#NAME?</v>
      </c>
      <c r="I915" s="85"/>
      <c r="J915" s="86"/>
      <c r="K915" s="31"/>
      <c r="L915" s="63"/>
      <c r="M915" s="33"/>
      <c r="N915" s="33" t="e">
        <f t="shared" si="39"/>
        <v>#NAME?</v>
      </c>
      <c r="O915" s="64" t="e">
        <f t="shared" si="40"/>
        <v>#NAME?</v>
      </c>
      <c r="P915" s="94" t="e">
        <f t="shared" si="41"/>
        <v>#NAME?</v>
      </c>
      <c r="Q915" s="91" t="str">
        <f t="shared" si="42"/>
        <v>-</v>
      </c>
      <c r="R915" s="92" t="str">
        <f t="shared" si="43"/>
        <v>-</v>
      </c>
      <c r="S915" s="93" t="str">
        <f t="shared" si="44"/>
        <v>-</v>
      </c>
      <c r="T915" s="10"/>
      <c r="U915" s="10"/>
      <c r="V915" s="10"/>
      <c r="W915" s="10"/>
      <c r="X915" s="10"/>
      <c r="Y915" s="10"/>
      <c r="Z915" s="10"/>
    </row>
    <row r="916" spans="1:26" ht="12.75" customHeight="1" x14ac:dyDescent="0.2">
      <c r="A916" s="82">
        <f t="shared" si="34"/>
        <v>0</v>
      </c>
      <c r="B916" s="83"/>
      <c r="C916" s="84"/>
      <c r="D916" s="29" t="e">
        <f t="shared" si="35"/>
        <v>#NAME?</v>
      </c>
      <c r="E916" s="62"/>
      <c r="F916" s="30" t="e">
        <f t="shared" si="36"/>
        <v>#NAME?</v>
      </c>
      <c r="G916" s="34" t="e">
        <f t="shared" si="37"/>
        <v>#NAME?</v>
      </c>
      <c r="H916" s="30" t="e">
        <f t="shared" si="38"/>
        <v>#NAME?</v>
      </c>
      <c r="I916" s="85"/>
      <c r="J916" s="86"/>
      <c r="K916" s="31"/>
      <c r="L916" s="63"/>
      <c r="M916" s="33"/>
      <c r="N916" s="33" t="e">
        <f t="shared" si="39"/>
        <v>#NAME?</v>
      </c>
      <c r="O916" s="64" t="e">
        <f t="shared" si="40"/>
        <v>#NAME?</v>
      </c>
      <c r="P916" s="94" t="e">
        <f t="shared" si="41"/>
        <v>#NAME?</v>
      </c>
      <c r="Q916" s="91" t="str">
        <f t="shared" si="42"/>
        <v>-</v>
      </c>
      <c r="R916" s="92" t="str">
        <f t="shared" si="43"/>
        <v>-</v>
      </c>
      <c r="S916" s="93" t="str">
        <f t="shared" si="44"/>
        <v>-</v>
      </c>
      <c r="T916" s="10"/>
      <c r="U916" s="10"/>
      <c r="V916" s="10"/>
      <c r="W916" s="10"/>
      <c r="X916" s="10"/>
      <c r="Y916" s="10"/>
      <c r="Z916" s="10"/>
    </row>
    <row r="917" spans="1:26" ht="12.75" customHeight="1" x14ac:dyDescent="0.2">
      <c r="A917" s="82">
        <f t="shared" si="34"/>
        <v>0</v>
      </c>
      <c r="B917" s="83"/>
      <c r="C917" s="84"/>
      <c r="D917" s="29" t="e">
        <f t="shared" si="35"/>
        <v>#NAME?</v>
      </c>
      <c r="E917" s="62"/>
      <c r="F917" s="30" t="e">
        <f t="shared" si="36"/>
        <v>#NAME?</v>
      </c>
      <c r="G917" s="34" t="e">
        <f t="shared" si="37"/>
        <v>#NAME?</v>
      </c>
      <c r="H917" s="30" t="e">
        <f t="shared" si="38"/>
        <v>#NAME?</v>
      </c>
      <c r="I917" s="85"/>
      <c r="J917" s="86"/>
      <c r="K917" s="31"/>
      <c r="L917" s="63"/>
      <c r="M917" s="33"/>
      <c r="N917" s="33" t="e">
        <f t="shared" si="39"/>
        <v>#NAME?</v>
      </c>
      <c r="O917" s="64" t="e">
        <f t="shared" si="40"/>
        <v>#NAME?</v>
      </c>
      <c r="P917" s="94" t="e">
        <f t="shared" si="41"/>
        <v>#NAME?</v>
      </c>
      <c r="Q917" s="91" t="str">
        <f t="shared" si="42"/>
        <v>-</v>
      </c>
      <c r="R917" s="92" t="str">
        <f t="shared" si="43"/>
        <v>-</v>
      </c>
      <c r="S917" s="93" t="str">
        <f t="shared" si="44"/>
        <v>-</v>
      </c>
      <c r="T917" s="10"/>
      <c r="U917" s="10"/>
      <c r="V917" s="10"/>
      <c r="W917" s="10"/>
      <c r="X917" s="10"/>
      <c r="Y917" s="10"/>
      <c r="Z917" s="10"/>
    </row>
    <row r="918" spans="1:26" ht="12.75" customHeight="1" x14ac:dyDescent="0.2">
      <c r="A918" s="82">
        <f t="shared" si="34"/>
        <v>0</v>
      </c>
      <c r="B918" s="83"/>
      <c r="C918" s="84"/>
      <c r="D918" s="29" t="e">
        <f t="shared" si="35"/>
        <v>#NAME?</v>
      </c>
      <c r="E918" s="62"/>
      <c r="F918" s="30" t="e">
        <f t="shared" si="36"/>
        <v>#NAME?</v>
      </c>
      <c r="G918" s="34" t="e">
        <f t="shared" si="37"/>
        <v>#NAME?</v>
      </c>
      <c r="H918" s="30" t="e">
        <f t="shared" si="38"/>
        <v>#NAME?</v>
      </c>
      <c r="I918" s="85"/>
      <c r="J918" s="86"/>
      <c r="K918" s="31"/>
      <c r="L918" s="63"/>
      <c r="M918" s="33"/>
      <c r="N918" s="33" t="e">
        <f t="shared" si="39"/>
        <v>#NAME?</v>
      </c>
      <c r="O918" s="64" t="e">
        <f t="shared" si="40"/>
        <v>#NAME?</v>
      </c>
      <c r="P918" s="94" t="e">
        <f t="shared" si="41"/>
        <v>#NAME?</v>
      </c>
      <c r="Q918" s="91" t="str">
        <f t="shared" si="42"/>
        <v>-</v>
      </c>
      <c r="R918" s="92" t="str">
        <f t="shared" si="43"/>
        <v>-</v>
      </c>
      <c r="S918" s="93" t="str">
        <f t="shared" si="44"/>
        <v>-</v>
      </c>
      <c r="T918" s="10"/>
      <c r="U918" s="10"/>
      <c r="V918" s="10"/>
      <c r="W918" s="10"/>
      <c r="X918" s="10"/>
      <c r="Y918" s="10"/>
      <c r="Z918" s="10"/>
    </row>
    <row r="919" spans="1:26" ht="12.75" customHeight="1" x14ac:dyDescent="0.2">
      <c r="A919" s="82">
        <f t="shared" si="34"/>
        <v>0</v>
      </c>
      <c r="B919" s="83"/>
      <c r="C919" s="84"/>
      <c r="D919" s="29" t="e">
        <f t="shared" si="35"/>
        <v>#NAME?</v>
      </c>
      <c r="E919" s="62"/>
      <c r="F919" s="30" t="e">
        <f t="shared" si="36"/>
        <v>#NAME?</v>
      </c>
      <c r="G919" s="34" t="e">
        <f t="shared" si="37"/>
        <v>#NAME?</v>
      </c>
      <c r="H919" s="30" t="e">
        <f t="shared" si="38"/>
        <v>#NAME?</v>
      </c>
      <c r="I919" s="85"/>
      <c r="J919" s="86"/>
      <c r="K919" s="31"/>
      <c r="L919" s="63"/>
      <c r="M919" s="33"/>
      <c r="N919" s="33" t="e">
        <f t="shared" si="39"/>
        <v>#NAME?</v>
      </c>
      <c r="O919" s="64" t="e">
        <f t="shared" si="40"/>
        <v>#NAME?</v>
      </c>
      <c r="P919" s="94" t="e">
        <f t="shared" si="41"/>
        <v>#NAME?</v>
      </c>
      <c r="Q919" s="91" t="str">
        <f t="shared" si="42"/>
        <v>-</v>
      </c>
      <c r="R919" s="92" t="str">
        <f t="shared" si="43"/>
        <v>-</v>
      </c>
      <c r="S919" s="93" t="str">
        <f t="shared" si="44"/>
        <v>-</v>
      </c>
      <c r="T919" s="10"/>
      <c r="U919" s="10"/>
      <c r="V919" s="10"/>
      <c r="W919" s="10"/>
      <c r="X919" s="10"/>
      <c r="Y919" s="10"/>
      <c r="Z919" s="10"/>
    </row>
    <row r="920" spans="1:26" ht="12.75" customHeight="1" x14ac:dyDescent="0.2">
      <c r="A920" s="82">
        <f t="shared" si="34"/>
        <v>0</v>
      </c>
      <c r="B920" s="83"/>
      <c r="C920" s="84"/>
      <c r="D920" s="29" t="e">
        <f t="shared" si="35"/>
        <v>#NAME?</v>
      </c>
      <c r="E920" s="62"/>
      <c r="F920" s="30" t="e">
        <f t="shared" si="36"/>
        <v>#NAME?</v>
      </c>
      <c r="G920" s="34" t="e">
        <f t="shared" si="37"/>
        <v>#NAME?</v>
      </c>
      <c r="H920" s="30" t="e">
        <f t="shared" si="38"/>
        <v>#NAME?</v>
      </c>
      <c r="I920" s="85"/>
      <c r="J920" s="86"/>
      <c r="K920" s="31"/>
      <c r="L920" s="63"/>
      <c r="M920" s="33"/>
      <c r="N920" s="33" t="e">
        <f t="shared" si="39"/>
        <v>#NAME?</v>
      </c>
      <c r="O920" s="64" t="e">
        <f t="shared" si="40"/>
        <v>#NAME?</v>
      </c>
      <c r="P920" s="94" t="e">
        <f t="shared" si="41"/>
        <v>#NAME?</v>
      </c>
      <c r="Q920" s="91" t="str">
        <f t="shared" si="42"/>
        <v>-</v>
      </c>
      <c r="R920" s="92" t="str">
        <f t="shared" si="43"/>
        <v>-</v>
      </c>
      <c r="S920" s="93" t="str">
        <f t="shared" si="44"/>
        <v>-</v>
      </c>
      <c r="T920" s="10"/>
      <c r="U920" s="10"/>
      <c r="V920" s="10"/>
      <c r="W920" s="10"/>
      <c r="X920" s="10"/>
      <c r="Y920" s="10"/>
      <c r="Z920" s="10"/>
    </row>
    <row r="921" spans="1:26" ht="12.75" customHeight="1" x14ac:dyDescent="0.2">
      <c r="A921" s="82">
        <f t="shared" si="34"/>
        <v>0</v>
      </c>
      <c r="B921" s="83"/>
      <c r="C921" s="84"/>
      <c r="D921" s="29" t="e">
        <f t="shared" si="35"/>
        <v>#NAME?</v>
      </c>
      <c r="E921" s="62"/>
      <c r="F921" s="30" t="e">
        <f t="shared" si="36"/>
        <v>#NAME?</v>
      </c>
      <c r="G921" s="34" t="e">
        <f t="shared" si="37"/>
        <v>#NAME?</v>
      </c>
      <c r="H921" s="30" t="e">
        <f t="shared" si="38"/>
        <v>#NAME?</v>
      </c>
      <c r="I921" s="85"/>
      <c r="J921" s="86"/>
      <c r="K921" s="31"/>
      <c r="L921" s="63"/>
      <c r="M921" s="33"/>
      <c r="N921" s="33" t="e">
        <f t="shared" si="39"/>
        <v>#NAME?</v>
      </c>
      <c r="O921" s="64" t="e">
        <f t="shared" si="40"/>
        <v>#NAME?</v>
      </c>
      <c r="P921" s="94" t="e">
        <f t="shared" si="41"/>
        <v>#NAME?</v>
      </c>
      <c r="Q921" s="91" t="str">
        <f t="shared" si="42"/>
        <v>-</v>
      </c>
      <c r="R921" s="92" t="str">
        <f t="shared" si="43"/>
        <v>-</v>
      </c>
      <c r="S921" s="93" t="str">
        <f t="shared" si="44"/>
        <v>-</v>
      </c>
      <c r="T921" s="10"/>
      <c r="U921" s="10"/>
      <c r="V921" s="10"/>
      <c r="W921" s="10"/>
      <c r="X921" s="10"/>
      <c r="Y921" s="10"/>
      <c r="Z921" s="10"/>
    </row>
    <row r="922" spans="1:26" ht="12.75" customHeight="1" x14ac:dyDescent="0.2">
      <c r="A922" s="82">
        <f t="shared" si="34"/>
        <v>0</v>
      </c>
      <c r="B922" s="83"/>
      <c r="C922" s="84"/>
      <c r="D922" s="29" t="e">
        <f t="shared" si="35"/>
        <v>#NAME?</v>
      </c>
      <c r="E922" s="62"/>
      <c r="F922" s="30" t="e">
        <f t="shared" si="36"/>
        <v>#NAME?</v>
      </c>
      <c r="G922" s="34" t="e">
        <f t="shared" si="37"/>
        <v>#NAME?</v>
      </c>
      <c r="H922" s="30" t="e">
        <f t="shared" si="38"/>
        <v>#NAME?</v>
      </c>
      <c r="I922" s="85"/>
      <c r="J922" s="86"/>
      <c r="K922" s="31"/>
      <c r="L922" s="63"/>
      <c r="M922" s="33"/>
      <c r="N922" s="33" t="e">
        <f t="shared" si="39"/>
        <v>#NAME?</v>
      </c>
      <c r="O922" s="64" t="e">
        <f t="shared" si="40"/>
        <v>#NAME?</v>
      </c>
      <c r="P922" s="94" t="e">
        <f t="shared" si="41"/>
        <v>#NAME?</v>
      </c>
      <c r="Q922" s="91" t="str">
        <f t="shared" si="42"/>
        <v>-</v>
      </c>
      <c r="R922" s="92" t="str">
        <f t="shared" si="43"/>
        <v>-</v>
      </c>
      <c r="S922" s="93" t="str">
        <f t="shared" si="44"/>
        <v>-</v>
      </c>
      <c r="T922" s="10"/>
      <c r="U922" s="10"/>
      <c r="V922" s="10"/>
      <c r="W922" s="10"/>
      <c r="X922" s="10"/>
      <c r="Y922" s="10"/>
      <c r="Z922" s="10"/>
    </row>
    <row r="923" spans="1:26" ht="12.75" customHeight="1" x14ac:dyDescent="0.2">
      <c r="A923" s="82">
        <f t="shared" si="34"/>
        <v>0</v>
      </c>
      <c r="B923" s="83"/>
      <c r="C923" s="84"/>
      <c r="D923" s="29" t="e">
        <f t="shared" si="35"/>
        <v>#NAME?</v>
      </c>
      <c r="E923" s="62"/>
      <c r="F923" s="30" t="e">
        <f t="shared" si="36"/>
        <v>#NAME?</v>
      </c>
      <c r="G923" s="34" t="e">
        <f t="shared" si="37"/>
        <v>#NAME?</v>
      </c>
      <c r="H923" s="30" t="e">
        <f t="shared" si="38"/>
        <v>#NAME?</v>
      </c>
      <c r="I923" s="85"/>
      <c r="J923" s="86"/>
      <c r="K923" s="31"/>
      <c r="L923" s="63"/>
      <c r="M923" s="33"/>
      <c r="N923" s="33" t="e">
        <f t="shared" si="39"/>
        <v>#NAME?</v>
      </c>
      <c r="O923" s="64" t="e">
        <f t="shared" si="40"/>
        <v>#NAME?</v>
      </c>
      <c r="P923" s="94" t="e">
        <f t="shared" si="41"/>
        <v>#NAME?</v>
      </c>
      <c r="Q923" s="91" t="str">
        <f t="shared" si="42"/>
        <v>-</v>
      </c>
      <c r="R923" s="92" t="str">
        <f t="shared" si="43"/>
        <v>-</v>
      </c>
      <c r="S923" s="93" t="str">
        <f t="shared" si="44"/>
        <v>-</v>
      </c>
      <c r="T923" s="10"/>
      <c r="U923" s="10"/>
      <c r="V923" s="10"/>
      <c r="W923" s="10"/>
      <c r="X923" s="10"/>
      <c r="Y923" s="10"/>
      <c r="Z923" s="10"/>
    </row>
    <row r="924" spans="1:26" ht="12.75" customHeight="1" x14ac:dyDescent="0.2">
      <c r="A924" s="82">
        <f t="shared" si="34"/>
        <v>0</v>
      </c>
      <c r="B924" s="83"/>
      <c r="C924" s="84"/>
      <c r="D924" s="29" t="e">
        <f t="shared" si="35"/>
        <v>#NAME?</v>
      </c>
      <c r="E924" s="62"/>
      <c r="F924" s="30" t="e">
        <f t="shared" si="36"/>
        <v>#NAME?</v>
      </c>
      <c r="G924" s="34" t="e">
        <f t="shared" si="37"/>
        <v>#NAME?</v>
      </c>
      <c r="H924" s="30" t="e">
        <f t="shared" si="38"/>
        <v>#NAME?</v>
      </c>
      <c r="I924" s="85"/>
      <c r="J924" s="86"/>
      <c r="K924" s="31"/>
      <c r="L924" s="63"/>
      <c r="M924" s="33"/>
      <c r="N924" s="33" t="e">
        <f t="shared" si="39"/>
        <v>#NAME?</v>
      </c>
      <c r="O924" s="64" t="e">
        <f t="shared" si="40"/>
        <v>#NAME?</v>
      </c>
      <c r="P924" s="94" t="e">
        <f t="shared" si="41"/>
        <v>#NAME?</v>
      </c>
      <c r="Q924" s="91" t="str">
        <f t="shared" si="42"/>
        <v>-</v>
      </c>
      <c r="R924" s="92" t="str">
        <f t="shared" si="43"/>
        <v>-</v>
      </c>
      <c r="S924" s="93" t="str">
        <f t="shared" si="44"/>
        <v>-</v>
      </c>
      <c r="T924" s="10"/>
      <c r="U924" s="10"/>
      <c r="V924" s="10"/>
      <c r="W924" s="10"/>
      <c r="X924" s="10"/>
      <c r="Y924" s="10"/>
      <c r="Z924" s="10"/>
    </row>
    <row r="925" spans="1:26" ht="12.75" customHeight="1" x14ac:dyDescent="0.2">
      <c r="A925" s="82">
        <f t="shared" si="34"/>
        <v>0</v>
      </c>
      <c r="B925" s="83"/>
      <c r="C925" s="84"/>
      <c r="D925" s="29" t="e">
        <f t="shared" si="35"/>
        <v>#NAME?</v>
      </c>
      <c r="E925" s="62"/>
      <c r="F925" s="30" t="e">
        <f t="shared" si="36"/>
        <v>#NAME?</v>
      </c>
      <c r="G925" s="34" t="e">
        <f t="shared" si="37"/>
        <v>#NAME?</v>
      </c>
      <c r="H925" s="30" t="e">
        <f t="shared" si="38"/>
        <v>#NAME?</v>
      </c>
      <c r="I925" s="85"/>
      <c r="J925" s="86"/>
      <c r="K925" s="31"/>
      <c r="L925" s="63"/>
      <c r="M925" s="33"/>
      <c r="N925" s="33" t="e">
        <f t="shared" si="39"/>
        <v>#NAME?</v>
      </c>
      <c r="O925" s="64" t="e">
        <f t="shared" si="40"/>
        <v>#NAME?</v>
      </c>
      <c r="P925" s="94" t="e">
        <f t="shared" si="41"/>
        <v>#NAME?</v>
      </c>
      <c r="Q925" s="91" t="str">
        <f t="shared" si="42"/>
        <v>-</v>
      </c>
      <c r="R925" s="92" t="str">
        <f t="shared" si="43"/>
        <v>-</v>
      </c>
      <c r="S925" s="93" t="str">
        <f t="shared" si="44"/>
        <v>-</v>
      </c>
      <c r="T925" s="10"/>
      <c r="U925" s="10"/>
      <c r="V925" s="10"/>
      <c r="W925" s="10"/>
      <c r="X925" s="10"/>
      <c r="Y925" s="10"/>
      <c r="Z925" s="10"/>
    </row>
    <row r="926" spans="1:26" ht="12.75" customHeight="1" x14ac:dyDescent="0.2">
      <c r="A926" s="82">
        <f t="shared" si="34"/>
        <v>0</v>
      </c>
      <c r="B926" s="83"/>
      <c r="C926" s="84"/>
      <c r="D926" s="29" t="e">
        <f t="shared" si="35"/>
        <v>#NAME?</v>
      </c>
      <c r="E926" s="62"/>
      <c r="F926" s="30" t="e">
        <f t="shared" si="36"/>
        <v>#NAME?</v>
      </c>
      <c r="G926" s="34" t="e">
        <f t="shared" si="37"/>
        <v>#NAME?</v>
      </c>
      <c r="H926" s="30" t="e">
        <f t="shared" si="38"/>
        <v>#NAME?</v>
      </c>
      <c r="I926" s="85"/>
      <c r="J926" s="86"/>
      <c r="K926" s="31"/>
      <c r="L926" s="63"/>
      <c r="M926" s="33"/>
      <c r="N926" s="33" t="e">
        <f t="shared" si="39"/>
        <v>#NAME?</v>
      </c>
      <c r="O926" s="64" t="e">
        <f t="shared" si="40"/>
        <v>#NAME?</v>
      </c>
      <c r="P926" s="94" t="e">
        <f t="shared" si="41"/>
        <v>#NAME?</v>
      </c>
      <c r="Q926" s="91" t="str">
        <f t="shared" si="42"/>
        <v>-</v>
      </c>
      <c r="R926" s="92" t="str">
        <f t="shared" si="43"/>
        <v>-</v>
      </c>
      <c r="S926" s="93" t="str">
        <f t="shared" si="44"/>
        <v>-</v>
      </c>
      <c r="T926" s="10"/>
      <c r="U926" s="10"/>
      <c r="V926" s="10"/>
      <c r="W926" s="10"/>
      <c r="X926" s="10"/>
      <c r="Y926" s="10"/>
      <c r="Z926" s="10"/>
    </row>
    <row r="927" spans="1:26" ht="12.75" customHeight="1" x14ac:dyDescent="0.2">
      <c r="A927" s="82">
        <f t="shared" si="34"/>
        <v>0</v>
      </c>
      <c r="B927" s="83"/>
      <c r="C927" s="84"/>
      <c r="D927" s="29" t="e">
        <f t="shared" si="35"/>
        <v>#NAME?</v>
      </c>
      <c r="E927" s="62"/>
      <c r="F927" s="30" t="e">
        <f t="shared" si="36"/>
        <v>#NAME?</v>
      </c>
      <c r="G927" s="34" t="e">
        <f t="shared" si="37"/>
        <v>#NAME?</v>
      </c>
      <c r="H927" s="30" t="e">
        <f t="shared" si="38"/>
        <v>#NAME?</v>
      </c>
      <c r="I927" s="85"/>
      <c r="J927" s="86"/>
      <c r="K927" s="31"/>
      <c r="L927" s="63"/>
      <c r="M927" s="33"/>
      <c r="N927" s="33" t="e">
        <f t="shared" si="39"/>
        <v>#NAME?</v>
      </c>
      <c r="O927" s="64" t="e">
        <f t="shared" si="40"/>
        <v>#NAME?</v>
      </c>
      <c r="P927" s="94" t="e">
        <f t="shared" si="41"/>
        <v>#NAME?</v>
      </c>
      <c r="Q927" s="91" t="str">
        <f t="shared" si="42"/>
        <v>-</v>
      </c>
      <c r="R927" s="92" t="str">
        <f t="shared" si="43"/>
        <v>-</v>
      </c>
      <c r="S927" s="93" t="str">
        <f t="shared" si="44"/>
        <v>-</v>
      </c>
      <c r="T927" s="10"/>
      <c r="U927" s="10"/>
      <c r="V927" s="10"/>
      <c r="W927" s="10"/>
      <c r="X927" s="10"/>
      <c r="Y927" s="10"/>
      <c r="Z927" s="10"/>
    </row>
    <row r="928" spans="1:26" ht="12.75" customHeight="1" x14ac:dyDescent="0.2">
      <c r="A928" s="82">
        <f t="shared" si="34"/>
        <v>0</v>
      </c>
      <c r="B928" s="83"/>
      <c r="C928" s="84"/>
      <c r="D928" s="29" t="e">
        <f t="shared" si="35"/>
        <v>#NAME?</v>
      </c>
      <c r="E928" s="62"/>
      <c r="F928" s="30" t="e">
        <f t="shared" si="36"/>
        <v>#NAME?</v>
      </c>
      <c r="G928" s="34" t="e">
        <f t="shared" si="37"/>
        <v>#NAME?</v>
      </c>
      <c r="H928" s="30" t="e">
        <f t="shared" si="38"/>
        <v>#NAME?</v>
      </c>
      <c r="I928" s="85"/>
      <c r="J928" s="86"/>
      <c r="K928" s="31"/>
      <c r="L928" s="63"/>
      <c r="M928" s="33"/>
      <c r="N928" s="33" t="e">
        <f t="shared" si="39"/>
        <v>#NAME?</v>
      </c>
      <c r="O928" s="64" t="e">
        <f t="shared" si="40"/>
        <v>#NAME?</v>
      </c>
      <c r="P928" s="94" t="e">
        <f t="shared" si="41"/>
        <v>#NAME?</v>
      </c>
      <c r="Q928" s="91" t="str">
        <f t="shared" si="42"/>
        <v>-</v>
      </c>
      <c r="R928" s="92" t="str">
        <f t="shared" si="43"/>
        <v>-</v>
      </c>
      <c r="S928" s="93" t="str">
        <f t="shared" si="44"/>
        <v>-</v>
      </c>
      <c r="T928" s="10"/>
      <c r="U928" s="10"/>
      <c r="V928" s="10"/>
      <c r="W928" s="10"/>
      <c r="X928" s="10"/>
      <c r="Y928" s="10"/>
      <c r="Z928" s="10"/>
    </row>
    <row r="929" spans="1:26" ht="12.75" customHeight="1" x14ac:dyDescent="0.2">
      <c r="A929" s="82">
        <f t="shared" si="34"/>
        <v>0</v>
      </c>
      <c r="B929" s="83"/>
      <c r="C929" s="84"/>
      <c r="D929" s="29" t="e">
        <f t="shared" si="35"/>
        <v>#NAME?</v>
      </c>
      <c r="E929" s="62"/>
      <c r="F929" s="30" t="e">
        <f t="shared" si="36"/>
        <v>#NAME?</v>
      </c>
      <c r="G929" s="34" t="e">
        <f t="shared" si="37"/>
        <v>#NAME?</v>
      </c>
      <c r="H929" s="30" t="e">
        <f t="shared" si="38"/>
        <v>#NAME?</v>
      </c>
      <c r="I929" s="85"/>
      <c r="J929" s="86"/>
      <c r="K929" s="31"/>
      <c r="L929" s="63"/>
      <c r="M929" s="33"/>
      <c r="N929" s="33" t="e">
        <f t="shared" si="39"/>
        <v>#NAME?</v>
      </c>
      <c r="O929" s="64" t="e">
        <f t="shared" si="40"/>
        <v>#NAME?</v>
      </c>
      <c r="P929" s="94" t="e">
        <f t="shared" si="41"/>
        <v>#NAME?</v>
      </c>
      <c r="Q929" s="91" t="str">
        <f t="shared" si="42"/>
        <v>-</v>
      </c>
      <c r="R929" s="92" t="str">
        <f t="shared" si="43"/>
        <v>-</v>
      </c>
      <c r="S929" s="93" t="str">
        <f t="shared" si="44"/>
        <v>-</v>
      </c>
      <c r="T929" s="10"/>
      <c r="U929" s="10"/>
      <c r="V929" s="10"/>
      <c r="W929" s="10"/>
      <c r="X929" s="10"/>
      <c r="Y929" s="10"/>
      <c r="Z929" s="10"/>
    </row>
    <row r="930" spans="1:26" ht="12.75" customHeight="1" x14ac:dyDescent="0.2">
      <c r="A930" s="82">
        <f t="shared" si="34"/>
        <v>0</v>
      </c>
      <c r="B930" s="83"/>
      <c r="C930" s="84"/>
      <c r="D930" s="29" t="e">
        <f t="shared" si="35"/>
        <v>#NAME?</v>
      </c>
      <c r="E930" s="62"/>
      <c r="F930" s="30" t="e">
        <f t="shared" si="36"/>
        <v>#NAME?</v>
      </c>
      <c r="G930" s="34" t="e">
        <f t="shared" si="37"/>
        <v>#NAME?</v>
      </c>
      <c r="H930" s="30" t="e">
        <f t="shared" si="38"/>
        <v>#NAME?</v>
      </c>
      <c r="I930" s="85"/>
      <c r="J930" s="86"/>
      <c r="K930" s="31"/>
      <c r="L930" s="63"/>
      <c r="M930" s="33"/>
      <c r="N930" s="33" t="e">
        <f t="shared" si="39"/>
        <v>#NAME?</v>
      </c>
      <c r="O930" s="64" t="e">
        <f t="shared" si="40"/>
        <v>#NAME?</v>
      </c>
      <c r="P930" s="94" t="e">
        <f t="shared" si="41"/>
        <v>#NAME?</v>
      </c>
      <c r="Q930" s="91" t="str">
        <f t="shared" si="42"/>
        <v>-</v>
      </c>
      <c r="R930" s="92" t="str">
        <f t="shared" si="43"/>
        <v>-</v>
      </c>
      <c r="S930" s="93" t="str">
        <f t="shared" si="44"/>
        <v>-</v>
      </c>
      <c r="T930" s="10"/>
      <c r="U930" s="10"/>
      <c r="V930" s="10"/>
      <c r="W930" s="10"/>
      <c r="X930" s="10"/>
      <c r="Y930" s="10"/>
      <c r="Z930" s="10"/>
    </row>
    <row r="931" spans="1:26" ht="12.75" customHeight="1" x14ac:dyDescent="0.2">
      <c r="A931" s="82">
        <f t="shared" si="34"/>
        <v>0</v>
      </c>
      <c r="B931" s="83"/>
      <c r="C931" s="84"/>
      <c r="D931" s="29" t="e">
        <f t="shared" si="35"/>
        <v>#NAME?</v>
      </c>
      <c r="E931" s="62"/>
      <c r="F931" s="30" t="e">
        <f t="shared" si="36"/>
        <v>#NAME?</v>
      </c>
      <c r="G931" s="34" t="e">
        <f t="shared" si="37"/>
        <v>#NAME?</v>
      </c>
      <c r="H931" s="30" t="e">
        <f t="shared" si="38"/>
        <v>#NAME?</v>
      </c>
      <c r="I931" s="85"/>
      <c r="J931" s="86"/>
      <c r="K931" s="31"/>
      <c r="L931" s="63"/>
      <c r="M931" s="33"/>
      <c r="N931" s="33" t="e">
        <f t="shared" si="39"/>
        <v>#NAME?</v>
      </c>
      <c r="O931" s="64" t="e">
        <f t="shared" si="40"/>
        <v>#NAME?</v>
      </c>
      <c r="P931" s="94" t="e">
        <f t="shared" si="41"/>
        <v>#NAME?</v>
      </c>
      <c r="Q931" s="91" t="str">
        <f t="shared" si="42"/>
        <v>-</v>
      </c>
      <c r="R931" s="92" t="str">
        <f t="shared" si="43"/>
        <v>-</v>
      </c>
      <c r="S931" s="93" t="str">
        <f t="shared" si="44"/>
        <v>-</v>
      </c>
      <c r="T931" s="10"/>
      <c r="U931" s="10"/>
      <c r="V931" s="10"/>
      <c r="W931" s="10"/>
      <c r="X931" s="10"/>
      <c r="Y931" s="10"/>
      <c r="Z931" s="10"/>
    </row>
    <row r="932" spans="1:26" ht="12.75" customHeight="1" x14ac:dyDescent="0.2">
      <c r="A932" s="82">
        <f t="shared" si="34"/>
        <v>0</v>
      </c>
      <c r="B932" s="83"/>
      <c r="C932" s="84"/>
      <c r="D932" s="29" t="e">
        <f t="shared" si="35"/>
        <v>#NAME?</v>
      </c>
      <c r="E932" s="62"/>
      <c r="F932" s="30" t="e">
        <f t="shared" si="36"/>
        <v>#NAME?</v>
      </c>
      <c r="G932" s="34" t="e">
        <f t="shared" si="37"/>
        <v>#NAME?</v>
      </c>
      <c r="H932" s="30" t="e">
        <f t="shared" si="38"/>
        <v>#NAME?</v>
      </c>
      <c r="I932" s="85"/>
      <c r="J932" s="86"/>
      <c r="K932" s="31"/>
      <c r="L932" s="63"/>
      <c r="M932" s="33"/>
      <c r="N932" s="33" t="e">
        <f t="shared" si="39"/>
        <v>#NAME?</v>
      </c>
      <c r="O932" s="64" t="e">
        <f t="shared" si="40"/>
        <v>#NAME?</v>
      </c>
      <c r="P932" s="94" t="e">
        <f t="shared" si="41"/>
        <v>#NAME?</v>
      </c>
      <c r="Q932" s="91" t="str">
        <f t="shared" si="42"/>
        <v>-</v>
      </c>
      <c r="R932" s="92" t="str">
        <f t="shared" si="43"/>
        <v>-</v>
      </c>
      <c r="S932" s="93" t="str">
        <f t="shared" si="44"/>
        <v>-</v>
      </c>
      <c r="T932" s="10"/>
      <c r="U932" s="10"/>
      <c r="V932" s="10"/>
      <c r="W932" s="10"/>
      <c r="X932" s="10"/>
      <c r="Y932" s="10"/>
      <c r="Z932" s="10"/>
    </row>
    <row r="933" spans="1:26" ht="12.75" customHeight="1" x14ac:dyDescent="0.2">
      <c r="A933" s="82">
        <f t="shared" si="34"/>
        <v>0</v>
      </c>
      <c r="B933" s="83"/>
      <c r="C933" s="84"/>
      <c r="D933" s="29" t="e">
        <f t="shared" si="35"/>
        <v>#NAME?</v>
      </c>
      <c r="E933" s="62"/>
      <c r="F933" s="30" t="e">
        <f t="shared" si="36"/>
        <v>#NAME?</v>
      </c>
      <c r="G933" s="34" t="e">
        <f t="shared" si="37"/>
        <v>#NAME?</v>
      </c>
      <c r="H933" s="30" t="e">
        <f t="shared" si="38"/>
        <v>#NAME?</v>
      </c>
      <c r="I933" s="85"/>
      <c r="J933" s="86"/>
      <c r="K933" s="31"/>
      <c r="L933" s="63"/>
      <c r="M933" s="33"/>
      <c r="N933" s="33" t="e">
        <f t="shared" si="39"/>
        <v>#NAME?</v>
      </c>
      <c r="O933" s="64" t="e">
        <f t="shared" si="40"/>
        <v>#NAME?</v>
      </c>
      <c r="P933" s="94" t="e">
        <f t="shared" si="41"/>
        <v>#NAME?</v>
      </c>
      <c r="Q933" s="91" t="str">
        <f t="shared" si="42"/>
        <v>-</v>
      </c>
      <c r="R933" s="92" t="str">
        <f t="shared" si="43"/>
        <v>-</v>
      </c>
      <c r="S933" s="93" t="str">
        <f t="shared" si="44"/>
        <v>-</v>
      </c>
      <c r="T933" s="10"/>
      <c r="U933" s="10"/>
      <c r="V933" s="10"/>
      <c r="W933" s="10"/>
      <c r="X933" s="10"/>
      <c r="Y933" s="10"/>
      <c r="Z933" s="10"/>
    </row>
    <row r="934" spans="1:26" ht="12.75" customHeight="1" x14ac:dyDescent="0.2">
      <c r="A934" s="82">
        <f t="shared" si="34"/>
        <v>0</v>
      </c>
      <c r="B934" s="83"/>
      <c r="C934" s="84"/>
      <c r="D934" s="29" t="e">
        <f t="shared" si="35"/>
        <v>#NAME?</v>
      </c>
      <c r="E934" s="62"/>
      <c r="F934" s="30" t="e">
        <f t="shared" si="36"/>
        <v>#NAME?</v>
      </c>
      <c r="G934" s="34" t="e">
        <f t="shared" si="37"/>
        <v>#NAME?</v>
      </c>
      <c r="H934" s="30" t="e">
        <f t="shared" si="38"/>
        <v>#NAME?</v>
      </c>
      <c r="I934" s="85"/>
      <c r="J934" s="86"/>
      <c r="K934" s="31"/>
      <c r="L934" s="63"/>
      <c r="M934" s="33"/>
      <c r="N934" s="33" t="e">
        <f t="shared" si="39"/>
        <v>#NAME?</v>
      </c>
      <c r="O934" s="64" t="e">
        <f t="shared" si="40"/>
        <v>#NAME?</v>
      </c>
      <c r="P934" s="94" t="e">
        <f t="shared" si="41"/>
        <v>#NAME?</v>
      </c>
      <c r="Q934" s="91" t="str">
        <f t="shared" si="42"/>
        <v>-</v>
      </c>
      <c r="R934" s="92" t="str">
        <f t="shared" si="43"/>
        <v>-</v>
      </c>
      <c r="S934" s="93" t="str">
        <f t="shared" si="44"/>
        <v>-</v>
      </c>
      <c r="T934" s="10"/>
      <c r="U934" s="10"/>
      <c r="V934" s="10"/>
      <c r="W934" s="10"/>
      <c r="X934" s="10"/>
      <c r="Y934" s="10"/>
      <c r="Z934" s="10"/>
    </row>
    <row r="935" spans="1:26" ht="12.75" customHeight="1" x14ac:dyDescent="0.2">
      <c r="A935" s="82">
        <f t="shared" si="34"/>
        <v>0</v>
      </c>
      <c r="B935" s="83"/>
      <c r="C935" s="84"/>
      <c r="D935" s="29" t="e">
        <f t="shared" si="35"/>
        <v>#NAME?</v>
      </c>
      <c r="E935" s="62"/>
      <c r="F935" s="30" t="e">
        <f t="shared" si="36"/>
        <v>#NAME?</v>
      </c>
      <c r="G935" s="34" t="e">
        <f t="shared" si="37"/>
        <v>#NAME?</v>
      </c>
      <c r="H935" s="30" t="e">
        <f t="shared" si="38"/>
        <v>#NAME?</v>
      </c>
      <c r="I935" s="85"/>
      <c r="J935" s="86"/>
      <c r="K935" s="31"/>
      <c r="L935" s="63"/>
      <c r="M935" s="33"/>
      <c r="N935" s="33" t="e">
        <f t="shared" si="39"/>
        <v>#NAME?</v>
      </c>
      <c r="O935" s="64" t="e">
        <f t="shared" si="40"/>
        <v>#NAME?</v>
      </c>
      <c r="P935" s="94" t="e">
        <f t="shared" si="41"/>
        <v>#NAME?</v>
      </c>
      <c r="Q935" s="91" t="str">
        <f t="shared" si="42"/>
        <v>-</v>
      </c>
      <c r="R935" s="92" t="str">
        <f t="shared" si="43"/>
        <v>-</v>
      </c>
      <c r="S935" s="93" t="str">
        <f t="shared" si="44"/>
        <v>-</v>
      </c>
      <c r="T935" s="10"/>
      <c r="U935" s="10"/>
      <c r="V935" s="10"/>
      <c r="W935" s="10"/>
      <c r="X935" s="10"/>
      <c r="Y935" s="10"/>
      <c r="Z935" s="10"/>
    </row>
    <row r="936" spans="1:26" ht="12.75" customHeight="1" x14ac:dyDescent="0.2">
      <c r="A936" s="82">
        <f t="shared" si="34"/>
        <v>0</v>
      </c>
      <c r="B936" s="83"/>
      <c r="C936" s="84"/>
      <c r="D936" s="29" t="e">
        <f t="shared" si="35"/>
        <v>#NAME?</v>
      </c>
      <c r="E936" s="62"/>
      <c r="F936" s="30" t="e">
        <f t="shared" si="36"/>
        <v>#NAME?</v>
      </c>
      <c r="G936" s="34" t="e">
        <f t="shared" si="37"/>
        <v>#NAME?</v>
      </c>
      <c r="H936" s="30" t="e">
        <f t="shared" si="38"/>
        <v>#NAME?</v>
      </c>
      <c r="I936" s="85"/>
      <c r="J936" s="86"/>
      <c r="K936" s="31"/>
      <c r="L936" s="63"/>
      <c r="M936" s="33"/>
      <c r="N936" s="33" t="e">
        <f t="shared" si="39"/>
        <v>#NAME?</v>
      </c>
      <c r="O936" s="64" t="e">
        <f t="shared" si="40"/>
        <v>#NAME?</v>
      </c>
      <c r="P936" s="94" t="e">
        <f t="shared" si="41"/>
        <v>#NAME?</v>
      </c>
      <c r="Q936" s="91" t="str">
        <f t="shared" si="42"/>
        <v>-</v>
      </c>
      <c r="R936" s="92" t="str">
        <f t="shared" si="43"/>
        <v>-</v>
      </c>
      <c r="S936" s="93" t="str">
        <f t="shared" si="44"/>
        <v>-</v>
      </c>
      <c r="T936" s="10"/>
      <c r="U936" s="10"/>
      <c r="V936" s="10"/>
      <c r="W936" s="10"/>
      <c r="X936" s="10"/>
      <c r="Y936" s="10"/>
      <c r="Z936" s="10"/>
    </row>
    <row r="937" spans="1:26" ht="12.75" customHeight="1" x14ac:dyDescent="0.2">
      <c r="A937" s="82">
        <f t="shared" si="34"/>
        <v>0</v>
      </c>
      <c r="B937" s="83"/>
      <c r="C937" s="84"/>
      <c r="D937" s="29" t="e">
        <f t="shared" si="35"/>
        <v>#NAME?</v>
      </c>
      <c r="E937" s="62"/>
      <c r="F937" s="30" t="e">
        <f t="shared" si="36"/>
        <v>#NAME?</v>
      </c>
      <c r="G937" s="34" t="e">
        <f t="shared" si="37"/>
        <v>#NAME?</v>
      </c>
      <c r="H937" s="30" t="e">
        <f t="shared" si="38"/>
        <v>#NAME?</v>
      </c>
      <c r="I937" s="85"/>
      <c r="J937" s="86"/>
      <c r="K937" s="31"/>
      <c r="L937" s="63"/>
      <c r="M937" s="33"/>
      <c r="N937" s="33" t="e">
        <f t="shared" si="39"/>
        <v>#NAME?</v>
      </c>
      <c r="O937" s="64" t="e">
        <f t="shared" si="40"/>
        <v>#NAME?</v>
      </c>
      <c r="P937" s="94" t="e">
        <f t="shared" si="41"/>
        <v>#NAME?</v>
      </c>
      <c r="Q937" s="91" t="str">
        <f t="shared" si="42"/>
        <v>-</v>
      </c>
      <c r="R937" s="92" t="str">
        <f t="shared" si="43"/>
        <v>-</v>
      </c>
      <c r="S937" s="93" t="str">
        <f t="shared" si="44"/>
        <v>-</v>
      </c>
      <c r="T937" s="10"/>
      <c r="U937" s="10"/>
      <c r="V937" s="10"/>
      <c r="W937" s="10"/>
      <c r="X937" s="10"/>
      <c r="Y937" s="10"/>
      <c r="Z937" s="10"/>
    </row>
    <row r="938" spans="1:26" ht="12.75" customHeight="1" x14ac:dyDescent="0.2">
      <c r="A938" s="82">
        <f t="shared" si="34"/>
        <v>0</v>
      </c>
      <c r="B938" s="83"/>
      <c r="C938" s="84"/>
      <c r="D938" s="29" t="e">
        <f t="shared" si="35"/>
        <v>#NAME?</v>
      </c>
      <c r="E938" s="62"/>
      <c r="F938" s="30" t="e">
        <f t="shared" si="36"/>
        <v>#NAME?</v>
      </c>
      <c r="G938" s="34" t="e">
        <f t="shared" si="37"/>
        <v>#NAME?</v>
      </c>
      <c r="H938" s="30" t="e">
        <f t="shared" si="38"/>
        <v>#NAME?</v>
      </c>
      <c r="I938" s="85"/>
      <c r="J938" s="86"/>
      <c r="K938" s="31"/>
      <c r="L938" s="63"/>
      <c r="M938" s="33"/>
      <c r="N938" s="33" t="e">
        <f t="shared" si="39"/>
        <v>#NAME?</v>
      </c>
      <c r="O938" s="64" t="e">
        <f t="shared" si="40"/>
        <v>#NAME?</v>
      </c>
      <c r="P938" s="94" t="e">
        <f t="shared" si="41"/>
        <v>#NAME?</v>
      </c>
      <c r="Q938" s="91" t="str">
        <f t="shared" si="42"/>
        <v>-</v>
      </c>
      <c r="R938" s="92" t="str">
        <f t="shared" si="43"/>
        <v>-</v>
      </c>
      <c r="S938" s="93" t="str">
        <f t="shared" si="44"/>
        <v>-</v>
      </c>
      <c r="T938" s="10"/>
      <c r="U938" s="10"/>
      <c r="V938" s="10"/>
      <c r="W938" s="10"/>
      <c r="X938" s="10"/>
      <c r="Y938" s="10"/>
      <c r="Z938" s="10"/>
    </row>
    <row r="939" spans="1:26" ht="12.75" customHeight="1" x14ac:dyDescent="0.2">
      <c r="A939" s="82">
        <f t="shared" si="34"/>
        <v>0</v>
      </c>
      <c r="B939" s="83"/>
      <c r="C939" s="84"/>
      <c r="D939" s="29" t="e">
        <f t="shared" si="35"/>
        <v>#NAME?</v>
      </c>
      <c r="E939" s="62"/>
      <c r="F939" s="30" t="e">
        <f t="shared" si="36"/>
        <v>#NAME?</v>
      </c>
      <c r="G939" s="34" t="e">
        <f t="shared" si="37"/>
        <v>#NAME?</v>
      </c>
      <c r="H939" s="30" t="e">
        <f t="shared" si="38"/>
        <v>#NAME?</v>
      </c>
      <c r="I939" s="85"/>
      <c r="J939" s="86"/>
      <c r="K939" s="31"/>
      <c r="L939" s="63"/>
      <c r="M939" s="33"/>
      <c r="N939" s="33" t="e">
        <f t="shared" si="39"/>
        <v>#NAME?</v>
      </c>
      <c r="O939" s="64" t="e">
        <f t="shared" si="40"/>
        <v>#NAME?</v>
      </c>
      <c r="P939" s="94" t="e">
        <f t="shared" si="41"/>
        <v>#NAME?</v>
      </c>
      <c r="Q939" s="91" t="str">
        <f t="shared" si="42"/>
        <v>-</v>
      </c>
      <c r="R939" s="92" t="str">
        <f t="shared" si="43"/>
        <v>-</v>
      </c>
      <c r="S939" s="93" t="str">
        <f t="shared" si="44"/>
        <v>-</v>
      </c>
      <c r="T939" s="10"/>
      <c r="U939" s="10"/>
      <c r="V939" s="10"/>
      <c r="W939" s="10"/>
      <c r="X939" s="10"/>
      <c r="Y939" s="10"/>
      <c r="Z939" s="10"/>
    </row>
    <row r="940" spans="1:26" ht="12.75" customHeight="1" x14ac:dyDescent="0.2">
      <c r="A940" s="82">
        <f t="shared" si="34"/>
        <v>0</v>
      </c>
      <c r="B940" s="83"/>
      <c r="C940" s="84"/>
      <c r="D940" s="29" t="e">
        <f t="shared" si="35"/>
        <v>#NAME?</v>
      </c>
      <c r="E940" s="62"/>
      <c r="F940" s="30" t="e">
        <f t="shared" si="36"/>
        <v>#NAME?</v>
      </c>
      <c r="G940" s="34" t="e">
        <f t="shared" si="37"/>
        <v>#NAME?</v>
      </c>
      <c r="H940" s="30" t="e">
        <f t="shared" si="38"/>
        <v>#NAME?</v>
      </c>
      <c r="I940" s="85"/>
      <c r="J940" s="86"/>
      <c r="K940" s="31"/>
      <c r="L940" s="63"/>
      <c r="M940" s="33"/>
      <c r="N940" s="33" t="e">
        <f t="shared" si="39"/>
        <v>#NAME?</v>
      </c>
      <c r="O940" s="64" t="e">
        <f t="shared" si="40"/>
        <v>#NAME?</v>
      </c>
      <c r="P940" s="94" t="e">
        <f t="shared" si="41"/>
        <v>#NAME?</v>
      </c>
      <c r="Q940" s="91" t="str">
        <f t="shared" si="42"/>
        <v>-</v>
      </c>
      <c r="R940" s="92" t="str">
        <f t="shared" si="43"/>
        <v>-</v>
      </c>
      <c r="S940" s="93" t="str">
        <f t="shared" si="44"/>
        <v>-</v>
      </c>
      <c r="T940" s="10"/>
      <c r="U940" s="10"/>
      <c r="V940" s="10"/>
      <c r="W940" s="10"/>
      <c r="X940" s="10"/>
      <c r="Y940" s="10"/>
      <c r="Z940" s="10"/>
    </row>
    <row r="941" spans="1:26" ht="12.75" customHeight="1" x14ac:dyDescent="0.2">
      <c r="A941" s="82">
        <f t="shared" si="34"/>
        <v>0</v>
      </c>
      <c r="B941" s="83"/>
      <c r="C941" s="84"/>
      <c r="D941" s="29" t="e">
        <f t="shared" si="35"/>
        <v>#NAME?</v>
      </c>
      <c r="E941" s="62"/>
      <c r="F941" s="30" t="e">
        <f t="shared" si="36"/>
        <v>#NAME?</v>
      </c>
      <c r="G941" s="34" t="e">
        <f t="shared" si="37"/>
        <v>#NAME?</v>
      </c>
      <c r="H941" s="30" t="e">
        <f t="shared" si="38"/>
        <v>#NAME?</v>
      </c>
      <c r="I941" s="85"/>
      <c r="J941" s="86"/>
      <c r="K941" s="31"/>
      <c r="L941" s="63"/>
      <c r="M941" s="33"/>
      <c r="N941" s="33" t="e">
        <f t="shared" si="39"/>
        <v>#NAME?</v>
      </c>
      <c r="O941" s="64" t="e">
        <f t="shared" si="40"/>
        <v>#NAME?</v>
      </c>
      <c r="P941" s="94" t="e">
        <f t="shared" si="41"/>
        <v>#NAME?</v>
      </c>
      <c r="Q941" s="91" t="str">
        <f t="shared" si="42"/>
        <v>-</v>
      </c>
      <c r="R941" s="92" t="str">
        <f t="shared" si="43"/>
        <v>-</v>
      </c>
      <c r="S941" s="93" t="str">
        <f t="shared" si="44"/>
        <v>-</v>
      </c>
      <c r="T941" s="10"/>
      <c r="U941" s="10"/>
      <c r="V941" s="10"/>
      <c r="W941" s="10"/>
      <c r="X941" s="10"/>
      <c r="Y941" s="10"/>
      <c r="Z941" s="10"/>
    </row>
    <row r="942" spans="1:26" ht="12.75" customHeight="1" x14ac:dyDescent="0.2">
      <c r="A942" s="82">
        <f t="shared" si="34"/>
        <v>0</v>
      </c>
      <c r="B942" s="83"/>
      <c r="C942" s="84"/>
      <c r="D942" s="29" t="e">
        <f t="shared" si="35"/>
        <v>#NAME?</v>
      </c>
      <c r="E942" s="62"/>
      <c r="F942" s="30" t="e">
        <f t="shared" si="36"/>
        <v>#NAME?</v>
      </c>
      <c r="G942" s="34" t="e">
        <f t="shared" si="37"/>
        <v>#NAME?</v>
      </c>
      <c r="H942" s="30" t="e">
        <f t="shared" si="38"/>
        <v>#NAME?</v>
      </c>
      <c r="I942" s="85"/>
      <c r="J942" s="86"/>
      <c r="K942" s="31"/>
      <c r="L942" s="63"/>
      <c r="M942" s="33"/>
      <c r="N942" s="33" t="e">
        <f t="shared" si="39"/>
        <v>#NAME?</v>
      </c>
      <c r="O942" s="64" t="e">
        <f t="shared" si="40"/>
        <v>#NAME?</v>
      </c>
      <c r="P942" s="94" t="e">
        <f t="shared" si="41"/>
        <v>#NAME?</v>
      </c>
      <c r="Q942" s="91" t="str">
        <f t="shared" si="42"/>
        <v>-</v>
      </c>
      <c r="R942" s="92" t="str">
        <f t="shared" si="43"/>
        <v>-</v>
      </c>
      <c r="S942" s="93" t="str">
        <f t="shared" si="44"/>
        <v>-</v>
      </c>
      <c r="T942" s="10"/>
      <c r="U942" s="10"/>
      <c r="V942" s="10"/>
      <c r="W942" s="10"/>
      <c r="X942" s="10"/>
      <c r="Y942" s="10"/>
      <c r="Z942" s="10"/>
    </row>
    <row r="943" spans="1:26" ht="12.75" customHeight="1" x14ac:dyDescent="0.2">
      <c r="A943" s="82">
        <f t="shared" si="34"/>
        <v>0</v>
      </c>
      <c r="B943" s="83"/>
      <c r="C943" s="84"/>
      <c r="D943" s="29" t="e">
        <f t="shared" si="35"/>
        <v>#NAME?</v>
      </c>
      <c r="E943" s="62"/>
      <c r="F943" s="30" t="e">
        <f t="shared" si="36"/>
        <v>#NAME?</v>
      </c>
      <c r="G943" s="34" t="e">
        <f t="shared" si="37"/>
        <v>#NAME?</v>
      </c>
      <c r="H943" s="30" t="e">
        <f t="shared" si="38"/>
        <v>#NAME?</v>
      </c>
      <c r="I943" s="85"/>
      <c r="J943" s="86"/>
      <c r="K943" s="31"/>
      <c r="L943" s="63"/>
      <c r="M943" s="33"/>
      <c r="N943" s="33" t="e">
        <f t="shared" si="39"/>
        <v>#NAME?</v>
      </c>
      <c r="O943" s="64" t="e">
        <f t="shared" si="40"/>
        <v>#NAME?</v>
      </c>
      <c r="P943" s="94" t="e">
        <f t="shared" si="41"/>
        <v>#NAME?</v>
      </c>
      <c r="Q943" s="91" t="str">
        <f t="shared" si="42"/>
        <v>-</v>
      </c>
      <c r="R943" s="92" t="str">
        <f t="shared" si="43"/>
        <v>-</v>
      </c>
      <c r="S943" s="93" t="str">
        <f t="shared" si="44"/>
        <v>-</v>
      </c>
      <c r="T943" s="10"/>
      <c r="U943" s="10"/>
      <c r="V943" s="10"/>
      <c r="W943" s="10"/>
      <c r="X943" s="10"/>
      <c r="Y943" s="10"/>
      <c r="Z943" s="10"/>
    </row>
    <row r="944" spans="1:26" ht="12.75" customHeight="1" x14ac:dyDescent="0.2">
      <c r="A944" s="82">
        <f t="shared" si="34"/>
        <v>0</v>
      </c>
      <c r="B944" s="83"/>
      <c r="C944" s="84"/>
      <c r="D944" s="29" t="e">
        <f t="shared" si="35"/>
        <v>#NAME?</v>
      </c>
      <c r="E944" s="62"/>
      <c r="F944" s="30" t="e">
        <f t="shared" si="36"/>
        <v>#NAME?</v>
      </c>
      <c r="G944" s="34" t="e">
        <f t="shared" si="37"/>
        <v>#NAME?</v>
      </c>
      <c r="H944" s="30" t="e">
        <f t="shared" si="38"/>
        <v>#NAME?</v>
      </c>
      <c r="I944" s="85"/>
      <c r="J944" s="86"/>
      <c r="K944" s="31"/>
      <c r="L944" s="63"/>
      <c r="M944" s="33"/>
      <c r="N944" s="33" t="e">
        <f t="shared" si="39"/>
        <v>#NAME?</v>
      </c>
      <c r="O944" s="64" t="e">
        <f t="shared" si="40"/>
        <v>#NAME?</v>
      </c>
      <c r="P944" s="94" t="e">
        <f t="shared" si="41"/>
        <v>#NAME?</v>
      </c>
      <c r="Q944" s="91" t="str">
        <f t="shared" si="42"/>
        <v>-</v>
      </c>
      <c r="R944" s="92" t="str">
        <f t="shared" si="43"/>
        <v>-</v>
      </c>
      <c r="S944" s="93" t="str">
        <f t="shared" si="44"/>
        <v>-</v>
      </c>
      <c r="T944" s="10"/>
      <c r="U944" s="10"/>
      <c r="V944" s="10"/>
      <c r="W944" s="10"/>
      <c r="X944" s="10"/>
      <c r="Y944" s="10"/>
      <c r="Z944" s="10"/>
    </row>
    <row r="945" spans="1:26" ht="12.75" customHeight="1" x14ac:dyDescent="0.2">
      <c r="A945" s="82">
        <f t="shared" si="34"/>
        <v>0</v>
      </c>
      <c r="B945" s="83"/>
      <c r="C945" s="84"/>
      <c r="D945" s="29" t="e">
        <f t="shared" si="35"/>
        <v>#NAME?</v>
      </c>
      <c r="E945" s="62"/>
      <c r="F945" s="30" t="e">
        <f t="shared" si="36"/>
        <v>#NAME?</v>
      </c>
      <c r="G945" s="34" t="e">
        <f t="shared" si="37"/>
        <v>#NAME?</v>
      </c>
      <c r="H945" s="30" t="e">
        <f t="shared" si="38"/>
        <v>#NAME?</v>
      </c>
      <c r="I945" s="85"/>
      <c r="J945" s="86"/>
      <c r="K945" s="31"/>
      <c r="L945" s="63"/>
      <c r="M945" s="33"/>
      <c r="N945" s="33" t="e">
        <f t="shared" si="39"/>
        <v>#NAME?</v>
      </c>
      <c r="O945" s="64" t="e">
        <f t="shared" si="40"/>
        <v>#NAME?</v>
      </c>
      <c r="P945" s="94" t="e">
        <f t="shared" si="41"/>
        <v>#NAME?</v>
      </c>
      <c r="Q945" s="91" t="str">
        <f t="shared" si="42"/>
        <v>-</v>
      </c>
      <c r="R945" s="92" t="str">
        <f t="shared" si="43"/>
        <v>-</v>
      </c>
      <c r="S945" s="93" t="str">
        <f t="shared" si="44"/>
        <v>-</v>
      </c>
      <c r="T945" s="10"/>
      <c r="U945" s="10"/>
      <c r="V945" s="10"/>
      <c r="W945" s="10"/>
      <c r="X945" s="10"/>
      <c r="Y945" s="10"/>
      <c r="Z945" s="10"/>
    </row>
    <row r="946" spans="1:26" ht="12.75" customHeight="1" x14ac:dyDescent="0.2">
      <c r="A946" s="82">
        <f t="shared" si="34"/>
        <v>0</v>
      </c>
      <c r="B946" s="83"/>
      <c r="C946" s="84"/>
      <c r="D946" s="29" t="e">
        <f t="shared" si="35"/>
        <v>#NAME?</v>
      </c>
      <c r="E946" s="62"/>
      <c r="F946" s="30" t="e">
        <f t="shared" si="36"/>
        <v>#NAME?</v>
      </c>
      <c r="G946" s="34" t="e">
        <f t="shared" si="37"/>
        <v>#NAME?</v>
      </c>
      <c r="H946" s="30" t="e">
        <f t="shared" si="38"/>
        <v>#NAME?</v>
      </c>
      <c r="I946" s="85"/>
      <c r="J946" s="86"/>
      <c r="K946" s="31"/>
      <c r="L946" s="63"/>
      <c r="M946" s="33"/>
      <c r="N946" s="33" t="e">
        <f t="shared" si="39"/>
        <v>#NAME?</v>
      </c>
      <c r="O946" s="64" t="e">
        <f t="shared" si="40"/>
        <v>#NAME?</v>
      </c>
      <c r="P946" s="94" t="e">
        <f t="shared" si="41"/>
        <v>#NAME?</v>
      </c>
      <c r="Q946" s="91" t="str">
        <f t="shared" si="42"/>
        <v>-</v>
      </c>
      <c r="R946" s="92" t="str">
        <f t="shared" si="43"/>
        <v>-</v>
      </c>
      <c r="S946" s="93" t="str">
        <f t="shared" si="44"/>
        <v>-</v>
      </c>
      <c r="T946" s="10"/>
      <c r="U946" s="10"/>
      <c r="V946" s="10"/>
      <c r="W946" s="10"/>
      <c r="X946" s="10"/>
      <c r="Y946" s="10"/>
      <c r="Z946" s="10"/>
    </row>
    <row r="947" spans="1:26" ht="12.75" customHeight="1" x14ac:dyDescent="0.2">
      <c r="A947" s="82">
        <f t="shared" si="34"/>
        <v>0</v>
      </c>
      <c r="B947" s="83"/>
      <c r="C947" s="84"/>
      <c r="D947" s="29" t="e">
        <f t="shared" si="35"/>
        <v>#NAME?</v>
      </c>
      <c r="E947" s="62"/>
      <c r="F947" s="30" t="e">
        <f t="shared" si="36"/>
        <v>#NAME?</v>
      </c>
      <c r="G947" s="34" t="e">
        <f t="shared" si="37"/>
        <v>#NAME?</v>
      </c>
      <c r="H947" s="30" t="e">
        <f t="shared" si="38"/>
        <v>#NAME?</v>
      </c>
      <c r="I947" s="85"/>
      <c r="J947" s="86"/>
      <c r="K947" s="31"/>
      <c r="L947" s="63"/>
      <c r="M947" s="33"/>
      <c r="N947" s="33" t="e">
        <f t="shared" si="39"/>
        <v>#NAME?</v>
      </c>
      <c r="O947" s="64" t="e">
        <f t="shared" si="40"/>
        <v>#NAME?</v>
      </c>
      <c r="P947" s="94" t="e">
        <f t="shared" si="41"/>
        <v>#NAME?</v>
      </c>
      <c r="Q947" s="91" t="str">
        <f t="shared" si="42"/>
        <v>-</v>
      </c>
      <c r="R947" s="92" t="str">
        <f t="shared" si="43"/>
        <v>-</v>
      </c>
      <c r="S947" s="93" t="str">
        <f t="shared" si="44"/>
        <v>-</v>
      </c>
      <c r="T947" s="10"/>
      <c r="U947" s="10"/>
      <c r="V947" s="10"/>
      <c r="W947" s="10"/>
      <c r="X947" s="10"/>
      <c r="Y947" s="10"/>
      <c r="Z947" s="10"/>
    </row>
    <row r="948" spans="1:26" ht="12.75" customHeight="1" x14ac:dyDescent="0.2">
      <c r="A948" s="82">
        <f t="shared" si="34"/>
        <v>0</v>
      </c>
      <c r="B948" s="83"/>
      <c r="C948" s="84"/>
      <c r="D948" s="29" t="e">
        <f t="shared" si="35"/>
        <v>#NAME?</v>
      </c>
      <c r="E948" s="62"/>
      <c r="F948" s="30" t="e">
        <f t="shared" si="36"/>
        <v>#NAME?</v>
      </c>
      <c r="G948" s="34" t="e">
        <f t="shared" si="37"/>
        <v>#NAME?</v>
      </c>
      <c r="H948" s="30" t="e">
        <f t="shared" si="38"/>
        <v>#NAME?</v>
      </c>
      <c r="I948" s="85"/>
      <c r="J948" s="86"/>
      <c r="K948" s="31"/>
      <c r="L948" s="63"/>
      <c r="M948" s="33"/>
      <c r="N948" s="33" t="e">
        <f t="shared" si="39"/>
        <v>#NAME?</v>
      </c>
      <c r="O948" s="64" t="e">
        <f t="shared" si="40"/>
        <v>#NAME?</v>
      </c>
      <c r="P948" s="94" t="e">
        <f t="shared" si="41"/>
        <v>#NAME?</v>
      </c>
      <c r="Q948" s="91" t="str">
        <f t="shared" si="42"/>
        <v>-</v>
      </c>
      <c r="R948" s="92" t="str">
        <f t="shared" si="43"/>
        <v>-</v>
      </c>
      <c r="S948" s="93" t="str">
        <f t="shared" si="44"/>
        <v>-</v>
      </c>
      <c r="T948" s="10"/>
      <c r="U948" s="10"/>
      <c r="V948" s="10"/>
      <c r="W948" s="10"/>
      <c r="X948" s="10"/>
      <c r="Y948" s="10"/>
      <c r="Z948" s="10"/>
    </row>
    <row r="949" spans="1:26" ht="12.75" customHeight="1" x14ac:dyDescent="0.2">
      <c r="A949" s="82">
        <f t="shared" si="34"/>
        <v>0</v>
      </c>
      <c r="B949" s="83"/>
      <c r="C949" s="84"/>
      <c r="D949" s="29" t="e">
        <f t="shared" si="35"/>
        <v>#NAME?</v>
      </c>
      <c r="E949" s="62"/>
      <c r="F949" s="30" t="e">
        <f t="shared" si="36"/>
        <v>#NAME?</v>
      </c>
      <c r="G949" s="34" t="e">
        <f t="shared" si="37"/>
        <v>#NAME?</v>
      </c>
      <c r="H949" s="30" t="e">
        <f t="shared" si="38"/>
        <v>#NAME?</v>
      </c>
      <c r="I949" s="85"/>
      <c r="J949" s="86"/>
      <c r="K949" s="31"/>
      <c r="L949" s="63"/>
      <c r="M949" s="33"/>
      <c r="N949" s="33" t="e">
        <f t="shared" si="39"/>
        <v>#NAME?</v>
      </c>
      <c r="O949" s="64" t="e">
        <f t="shared" si="40"/>
        <v>#NAME?</v>
      </c>
      <c r="P949" s="94" t="e">
        <f t="shared" si="41"/>
        <v>#NAME?</v>
      </c>
      <c r="Q949" s="91" t="str">
        <f t="shared" si="42"/>
        <v>-</v>
      </c>
      <c r="R949" s="92" t="str">
        <f t="shared" si="43"/>
        <v>-</v>
      </c>
      <c r="S949" s="93" t="str">
        <f t="shared" si="44"/>
        <v>-</v>
      </c>
      <c r="T949" s="10"/>
      <c r="U949" s="10"/>
      <c r="V949" s="10"/>
      <c r="W949" s="10"/>
      <c r="X949" s="10"/>
      <c r="Y949" s="10"/>
      <c r="Z949" s="10"/>
    </row>
    <row r="950" spans="1:26" ht="12.75" customHeight="1" x14ac:dyDescent="0.2">
      <c r="A950" s="82">
        <f t="shared" si="34"/>
        <v>0</v>
      </c>
      <c r="B950" s="83"/>
      <c r="C950" s="84"/>
      <c r="D950" s="29" t="e">
        <f t="shared" si="35"/>
        <v>#NAME?</v>
      </c>
      <c r="E950" s="62"/>
      <c r="F950" s="30" t="e">
        <f t="shared" si="36"/>
        <v>#NAME?</v>
      </c>
      <c r="G950" s="34" t="e">
        <f t="shared" si="37"/>
        <v>#NAME?</v>
      </c>
      <c r="H950" s="30" t="e">
        <f t="shared" si="38"/>
        <v>#NAME?</v>
      </c>
      <c r="I950" s="85"/>
      <c r="J950" s="86"/>
      <c r="K950" s="31"/>
      <c r="L950" s="63"/>
      <c r="M950" s="33"/>
      <c r="N950" s="33" t="e">
        <f t="shared" si="39"/>
        <v>#NAME?</v>
      </c>
      <c r="O950" s="64" t="e">
        <f t="shared" si="40"/>
        <v>#NAME?</v>
      </c>
      <c r="P950" s="94" t="e">
        <f t="shared" si="41"/>
        <v>#NAME?</v>
      </c>
      <c r="Q950" s="91" t="str">
        <f t="shared" si="42"/>
        <v>-</v>
      </c>
      <c r="R950" s="92" t="str">
        <f t="shared" si="43"/>
        <v>-</v>
      </c>
      <c r="S950" s="93" t="str">
        <f t="shared" si="44"/>
        <v>-</v>
      </c>
      <c r="T950" s="10"/>
      <c r="U950" s="10"/>
      <c r="V950" s="10"/>
      <c r="W950" s="10"/>
      <c r="X950" s="10"/>
      <c r="Y950" s="10"/>
      <c r="Z950" s="10"/>
    </row>
    <row r="951" spans="1:26" ht="12.75" customHeight="1" x14ac:dyDescent="0.2">
      <c r="A951" s="82">
        <f t="shared" si="34"/>
        <v>0</v>
      </c>
      <c r="B951" s="83"/>
      <c r="C951" s="84"/>
      <c r="D951" s="29" t="e">
        <f t="shared" si="35"/>
        <v>#NAME?</v>
      </c>
      <c r="E951" s="62"/>
      <c r="F951" s="30" t="e">
        <f t="shared" si="36"/>
        <v>#NAME?</v>
      </c>
      <c r="G951" s="34" t="e">
        <f t="shared" si="37"/>
        <v>#NAME?</v>
      </c>
      <c r="H951" s="30" t="e">
        <f t="shared" si="38"/>
        <v>#NAME?</v>
      </c>
      <c r="I951" s="85"/>
      <c r="J951" s="86"/>
      <c r="K951" s="31"/>
      <c r="L951" s="63"/>
      <c r="M951" s="33"/>
      <c r="N951" s="33" t="e">
        <f t="shared" si="39"/>
        <v>#NAME?</v>
      </c>
      <c r="O951" s="64" t="e">
        <f t="shared" si="40"/>
        <v>#NAME?</v>
      </c>
      <c r="P951" s="94" t="e">
        <f t="shared" si="41"/>
        <v>#NAME?</v>
      </c>
      <c r="Q951" s="91" t="str">
        <f t="shared" si="42"/>
        <v>-</v>
      </c>
      <c r="R951" s="92" t="str">
        <f t="shared" si="43"/>
        <v>-</v>
      </c>
      <c r="S951" s="93" t="str">
        <f t="shared" si="44"/>
        <v>-</v>
      </c>
      <c r="T951" s="10"/>
      <c r="U951" s="10"/>
      <c r="V951" s="10"/>
      <c r="W951" s="10"/>
      <c r="X951" s="10"/>
      <c r="Y951" s="10"/>
      <c r="Z951" s="10"/>
    </row>
    <row r="952" spans="1:26" ht="12.75" customHeight="1" x14ac:dyDescent="0.2">
      <c r="A952" s="82">
        <f t="shared" si="34"/>
        <v>0</v>
      </c>
      <c r="B952" s="83"/>
      <c r="C952" s="84"/>
      <c r="D952" s="29" t="e">
        <f t="shared" si="35"/>
        <v>#NAME?</v>
      </c>
      <c r="E952" s="62"/>
      <c r="F952" s="30" t="e">
        <f t="shared" si="36"/>
        <v>#NAME?</v>
      </c>
      <c r="G952" s="34" t="e">
        <f t="shared" si="37"/>
        <v>#NAME?</v>
      </c>
      <c r="H952" s="30" t="e">
        <f t="shared" si="38"/>
        <v>#NAME?</v>
      </c>
      <c r="I952" s="85"/>
      <c r="J952" s="86"/>
      <c r="K952" s="31"/>
      <c r="L952" s="63"/>
      <c r="M952" s="33"/>
      <c r="N952" s="33" t="e">
        <f t="shared" si="39"/>
        <v>#NAME?</v>
      </c>
      <c r="O952" s="64" t="e">
        <f t="shared" si="40"/>
        <v>#NAME?</v>
      </c>
      <c r="P952" s="94" t="e">
        <f t="shared" si="41"/>
        <v>#NAME?</v>
      </c>
      <c r="Q952" s="91" t="str">
        <f t="shared" si="42"/>
        <v>-</v>
      </c>
      <c r="R952" s="92" t="str">
        <f t="shared" si="43"/>
        <v>-</v>
      </c>
      <c r="S952" s="93" t="str">
        <f t="shared" si="44"/>
        <v>-</v>
      </c>
      <c r="T952" s="10"/>
      <c r="U952" s="10"/>
      <c r="V952" s="10"/>
      <c r="W952" s="10"/>
      <c r="X952" s="10"/>
      <c r="Y952" s="10"/>
      <c r="Z952" s="10"/>
    </row>
    <row r="953" spans="1:26" ht="12.75" customHeight="1" x14ac:dyDescent="0.2">
      <c r="A953" s="82">
        <f t="shared" si="34"/>
        <v>0</v>
      </c>
      <c r="B953" s="83"/>
      <c r="C953" s="84"/>
      <c r="D953" s="29" t="e">
        <f t="shared" si="35"/>
        <v>#NAME?</v>
      </c>
      <c r="E953" s="62"/>
      <c r="F953" s="30" t="e">
        <f t="shared" si="36"/>
        <v>#NAME?</v>
      </c>
      <c r="G953" s="34" t="e">
        <f t="shared" si="37"/>
        <v>#NAME?</v>
      </c>
      <c r="H953" s="30" t="e">
        <f t="shared" si="38"/>
        <v>#NAME?</v>
      </c>
      <c r="I953" s="85"/>
      <c r="J953" s="86"/>
      <c r="K953" s="31"/>
      <c r="L953" s="63"/>
      <c r="M953" s="33"/>
      <c r="N953" s="33" t="e">
        <f t="shared" si="39"/>
        <v>#NAME?</v>
      </c>
      <c r="O953" s="64" t="e">
        <f t="shared" si="40"/>
        <v>#NAME?</v>
      </c>
      <c r="P953" s="94" t="e">
        <f t="shared" si="41"/>
        <v>#NAME?</v>
      </c>
      <c r="Q953" s="91" t="str">
        <f t="shared" si="42"/>
        <v>-</v>
      </c>
      <c r="R953" s="92" t="str">
        <f t="shared" si="43"/>
        <v>-</v>
      </c>
      <c r="S953" s="93" t="str">
        <f t="shared" si="44"/>
        <v>-</v>
      </c>
      <c r="T953" s="10"/>
      <c r="U953" s="10"/>
      <c r="V953" s="10"/>
      <c r="W953" s="10"/>
      <c r="X953" s="10"/>
      <c r="Y953" s="10"/>
      <c r="Z953" s="10"/>
    </row>
    <row r="954" spans="1:26" ht="12.75" customHeight="1" x14ac:dyDescent="0.2">
      <c r="A954" s="82">
        <f t="shared" si="34"/>
        <v>0</v>
      </c>
      <c r="B954" s="83"/>
      <c r="C954" s="84"/>
      <c r="D954" s="29" t="e">
        <f t="shared" si="35"/>
        <v>#NAME?</v>
      </c>
      <c r="E954" s="62"/>
      <c r="F954" s="30" t="e">
        <f t="shared" si="36"/>
        <v>#NAME?</v>
      </c>
      <c r="G954" s="34" t="e">
        <f t="shared" si="37"/>
        <v>#NAME?</v>
      </c>
      <c r="H954" s="30" t="e">
        <f t="shared" si="38"/>
        <v>#NAME?</v>
      </c>
      <c r="I954" s="85"/>
      <c r="J954" s="86"/>
      <c r="K954" s="31"/>
      <c r="L954" s="63"/>
      <c r="M954" s="33"/>
      <c r="N954" s="33" t="e">
        <f t="shared" si="39"/>
        <v>#NAME?</v>
      </c>
      <c r="O954" s="64" t="e">
        <f t="shared" si="40"/>
        <v>#NAME?</v>
      </c>
      <c r="P954" s="94" t="e">
        <f t="shared" si="41"/>
        <v>#NAME?</v>
      </c>
      <c r="Q954" s="91" t="str">
        <f t="shared" si="42"/>
        <v>-</v>
      </c>
      <c r="R954" s="92" t="str">
        <f t="shared" si="43"/>
        <v>-</v>
      </c>
      <c r="S954" s="93" t="str">
        <f t="shared" si="44"/>
        <v>-</v>
      </c>
      <c r="T954" s="10"/>
      <c r="U954" s="10"/>
      <c r="V954" s="10"/>
      <c r="W954" s="10"/>
      <c r="X954" s="10"/>
      <c r="Y954" s="10"/>
      <c r="Z954" s="10"/>
    </row>
    <row r="955" spans="1:26" ht="12.75" customHeight="1" x14ac:dyDescent="0.2">
      <c r="A955" s="82">
        <f t="shared" si="34"/>
        <v>0</v>
      </c>
      <c r="B955" s="83"/>
      <c r="C955" s="84"/>
      <c r="D955" s="29" t="e">
        <f t="shared" si="35"/>
        <v>#NAME?</v>
      </c>
      <c r="E955" s="62"/>
      <c r="F955" s="30" t="e">
        <f t="shared" si="36"/>
        <v>#NAME?</v>
      </c>
      <c r="G955" s="34" t="e">
        <f t="shared" si="37"/>
        <v>#NAME?</v>
      </c>
      <c r="H955" s="30" t="e">
        <f t="shared" si="38"/>
        <v>#NAME?</v>
      </c>
      <c r="I955" s="85"/>
      <c r="J955" s="86"/>
      <c r="K955" s="31"/>
      <c r="L955" s="63"/>
      <c r="M955" s="33"/>
      <c r="N955" s="33" t="e">
        <f t="shared" si="39"/>
        <v>#NAME?</v>
      </c>
      <c r="O955" s="64" t="e">
        <f t="shared" si="40"/>
        <v>#NAME?</v>
      </c>
      <c r="P955" s="94" t="e">
        <f t="shared" si="41"/>
        <v>#NAME?</v>
      </c>
      <c r="Q955" s="91" t="str">
        <f t="shared" si="42"/>
        <v>-</v>
      </c>
      <c r="R955" s="92" t="str">
        <f t="shared" si="43"/>
        <v>-</v>
      </c>
      <c r="S955" s="93" t="str">
        <f t="shared" si="44"/>
        <v>-</v>
      </c>
      <c r="T955" s="10"/>
      <c r="U955" s="10"/>
      <c r="V955" s="10"/>
      <c r="W955" s="10"/>
      <c r="X955" s="10"/>
      <c r="Y955" s="10"/>
      <c r="Z955" s="10"/>
    </row>
    <row r="956" spans="1:26" ht="12.75" customHeight="1" x14ac:dyDescent="0.2">
      <c r="A956" s="82">
        <f t="shared" si="34"/>
        <v>0</v>
      </c>
      <c r="B956" s="83"/>
      <c r="C956" s="84"/>
      <c r="D956" s="29" t="e">
        <f t="shared" si="35"/>
        <v>#NAME?</v>
      </c>
      <c r="E956" s="62"/>
      <c r="F956" s="30" t="e">
        <f t="shared" si="36"/>
        <v>#NAME?</v>
      </c>
      <c r="G956" s="34" t="e">
        <f t="shared" si="37"/>
        <v>#NAME?</v>
      </c>
      <c r="H956" s="30" t="e">
        <f t="shared" si="38"/>
        <v>#NAME?</v>
      </c>
      <c r="I956" s="85"/>
      <c r="J956" s="86"/>
      <c r="K956" s="31"/>
      <c r="L956" s="63"/>
      <c r="M956" s="33"/>
      <c r="N956" s="33" t="e">
        <f t="shared" si="39"/>
        <v>#NAME?</v>
      </c>
      <c r="O956" s="64" t="e">
        <f t="shared" si="40"/>
        <v>#NAME?</v>
      </c>
      <c r="P956" s="94" t="e">
        <f t="shared" si="41"/>
        <v>#NAME?</v>
      </c>
      <c r="Q956" s="91" t="str">
        <f t="shared" si="42"/>
        <v>-</v>
      </c>
      <c r="R956" s="92" t="str">
        <f t="shared" si="43"/>
        <v>-</v>
      </c>
      <c r="S956" s="93" t="str">
        <f t="shared" si="44"/>
        <v>-</v>
      </c>
      <c r="T956" s="10"/>
      <c r="U956" s="10"/>
      <c r="V956" s="10"/>
      <c r="W956" s="10"/>
      <c r="X956" s="10"/>
      <c r="Y956" s="10"/>
      <c r="Z956" s="10"/>
    </row>
    <row r="957" spans="1:26" ht="12.75" customHeight="1" x14ac:dyDescent="0.2">
      <c r="A957" s="82">
        <f t="shared" si="34"/>
        <v>0</v>
      </c>
      <c r="B957" s="83"/>
      <c r="C957" s="84"/>
      <c r="D957" s="29" t="e">
        <f t="shared" si="35"/>
        <v>#NAME?</v>
      </c>
      <c r="E957" s="62"/>
      <c r="F957" s="30" t="e">
        <f t="shared" si="36"/>
        <v>#NAME?</v>
      </c>
      <c r="G957" s="34" t="e">
        <f t="shared" si="37"/>
        <v>#NAME?</v>
      </c>
      <c r="H957" s="30" t="e">
        <f t="shared" si="38"/>
        <v>#NAME?</v>
      </c>
      <c r="I957" s="85"/>
      <c r="J957" s="86"/>
      <c r="K957" s="31"/>
      <c r="L957" s="63"/>
      <c r="M957" s="33"/>
      <c r="N957" s="33" t="e">
        <f t="shared" si="39"/>
        <v>#NAME?</v>
      </c>
      <c r="O957" s="64" t="e">
        <f t="shared" si="40"/>
        <v>#NAME?</v>
      </c>
      <c r="P957" s="94" t="e">
        <f t="shared" si="41"/>
        <v>#NAME?</v>
      </c>
      <c r="Q957" s="91" t="str">
        <f t="shared" si="42"/>
        <v>-</v>
      </c>
      <c r="R957" s="92" t="str">
        <f t="shared" si="43"/>
        <v>-</v>
      </c>
      <c r="S957" s="93" t="str">
        <f t="shared" si="44"/>
        <v>-</v>
      </c>
      <c r="T957" s="10"/>
      <c r="U957" s="10"/>
      <c r="V957" s="10"/>
      <c r="W957" s="10"/>
      <c r="X957" s="10"/>
      <c r="Y957" s="10"/>
      <c r="Z957" s="10"/>
    </row>
    <row r="958" spans="1:26" ht="12.75" customHeight="1" x14ac:dyDescent="0.2">
      <c r="A958" s="82">
        <f t="shared" si="34"/>
        <v>0</v>
      </c>
      <c r="B958" s="83"/>
      <c r="C958" s="84"/>
      <c r="D958" s="29" t="e">
        <f t="shared" si="35"/>
        <v>#NAME?</v>
      </c>
      <c r="E958" s="62"/>
      <c r="F958" s="30" t="e">
        <f t="shared" si="36"/>
        <v>#NAME?</v>
      </c>
      <c r="G958" s="34" t="e">
        <f t="shared" si="37"/>
        <v>#NAME?</v>
      </c>
      <c r="H958" s="30" t="e">
        <f t="shared" si="38"/>
        <v>#NAME?</v>
      </c>
      <c r="I958" s="85"/>
      <c r="J958" s="86"/>
      <c r="K958" s="31"/>
      <c r="L958" s="63"/>
      <c r="M958" s="33"/>
      <c r="N958" s="33" t="e">
        <f t="shared" si="39"/>
        <v>#NAME?</v>
      </c>
      <c r="O958" s="64" t="e">
        <f t="shared" si="40"/>
        <v>#NAME?</v>
      </c>
      <c r="P958" s="94" t="e">
        <f t="shared" si="41"/>
        <v>#NAME?</v>
      </c>
      <c r="Q958" s="91" t="str">
        <f t="shared" si="42"/>
        <v>-</v>
      </c>
      <c r="R958" s="92" t="str">
        <f t="shared" si="43"/>
        <v>-</v>
      </c>
      <c r="S958" s="93" t="str">
        <f t="shared" si="44"/>
        <v>-</v>
      </c>
      <c r="T958" s="10"/>
      <c r="U958" s="10"/>
      <c r="V958" s="10"/>
      <c r="W958" s="10"/>
      <c r="X958" s="10"/>
      <c r="Y958" s="10"/>
      <c r="Z958" s="10"/>
    </row>
    <row r="959" spans="1:26" ht="12.75" customHeight="1" x14ac:dyDescent="0.2">
      <c r="A959" s="82">
        <f t="shared" si="34"/>
        <v>0</v>
      </c>
      <c r="B959" s="83"/>
      <c r="C959" s="84"/>
      <c r="D959" s="29" t="e">
        <f t="shared" si="35"/>
        <v>#NAME?</v>
      </c>
      <c r="E959" s="62"/>
      <c r="F959" s="30" t="e">
        <f t="shared" si="36"/>
        <v>#NAME?</v>
      </c>
      <c r="G959" s="34" t="e">
        <f t="shared" si="37"/>
        <v>#NAME?</v>
      </c>
      <c r="H959" s="30" t="e">
        <f t="shared" si="38"/>
        <v>#NAME?</v>
      </c>
      <c r="I959" s="85"/>
      <c r="J959" s="86"/>
      <c r="K959" s="31"/>
      <c r="L959" s="63"/>
      <c r="M959" s="33"/>
      <c r="N959" s="33" t="e">
        <f t="shared" si="39"/>
        <v>#NAME?</v>
      </c>
      <c r="O959" s="64" t="e">
        <f t="shared" si="40"/>
        <v>#NAME?</v>
      </c>
      <c r="P959" s="94" t="e">
        <f t="shared" si="41"/>
        <v>#NAME?</v>
      </c>
      <c r="Q959" s="91" t="str">
        <f t="shared" si="42"/>
        <v>-</v>
      </c>
      <c r="R959" s="92" t="str">
        <f t="shared" si="43"/>
        <v>-</v>
      </c>
      <c r="S959" s="93" t="str">
        <f t="shared" si="44"/>
        <v>-</v>
      </c>
      <c r="T959" s="10"/>
      <c r="U959" s="10"/>
      <c r="V959" s="10"/>
      <c r="W959" s="10"/>
      <c r="X959" s="10"/>
      <c r="Y959" s="10"/>
      <c r="Z959" s="10"/>
    </row>
    <row r="960" spans="1:26" ht="12.75" customHeight="1" x14ac:dyDescent="0.2">
      <c r="A960" s="82">
        <f t="shared" si="34"/>
        <v>0</v>
      </c>
      <c r="B960" s="83"/>
      <c r="C960" s="84"/>
      <c r="D960" s="29" t="e">
        <f t="shared" si="35"/>
        <v>#NAME?</v>
      </c>
      <c r="E960" s="62"/>
      <c r="F960" s="30" t="e">
        <f t="shared" si="36"/>
        <v>#NAME?</v>
      </c>
      <c r="G960" s="34" t="e">
        <f t="shared" si="37"/>
        <v>#NAME?</v>
      </c>
      <c r="H960" s="30" t="e">
        <f t="shared" si="38"/>
        <v>#NAME?</v>
      </c>
      <c r="I960" s="85"/>
      <c r="J960" s="86"/>
      <c r="K960" s="31"/>
      <c r="L960" s="63"/>
      <c r="M960" s="33"/>
      <c r="N960" s="33" t="e">
        <f t="shared" si="39"/>
        <v>#NAME?</v>
      </c>
      <c r="O960" s="64" t="e">
        <f t="shared" si="40"/>
        <v>#NAME?</v>
      </c>
      <c r="P960" s="94" t="e">
        <f t="shared" si="41"/>
        <v>#NAME?</v>
      </c>
      <c r="Q960" s="91" t="str">
        <f t="shared" si="42"/>
        <v>-</v>
      </c>
      <c r="R960" s="92" t="str">
        <f t="shared" si="43"/>
        <v>-</v>
      </c>
      <c r="S960" s="93" t="str">
        <f t="shared" si="44"/>
        <v>-</v>
      </c>
      <c r="T960" s="10"/>
      <c r="U960" s="10"/>
      <c r="V960" s="10"/>
      <c r="W960" s="10"/>
      <c r="X960" s="10"/>
      <c r="Y960" s="10"/>
      <c r="Z960" s="10"/>
    </row>
    <row r="961" spans="1:26" ht="12.75" customHeight="1" x14ac:dyDescent="0.2">
      <c r="A961" s="82">
        <f t="shared" si="34"/>
        <v>0</v>
      </c>
      <c r="B961" s="83"/>
      <c r="C961" s="84"/>
      <c r="D961" s="29" t="e">
        <f t="shared" si="35"/>
        <v>#NAME?</v>
      </c>
      <c r="E961" s="62"/>
      <c r="F961" s="30" t="e">
        <f t="shared" si="36"/>
        <v>#NAME?</v>
      </c>
      <c r="G961" s="34" t="e">
        <f t="shared" si="37"/>
        <v>#NAME?</v>
      </c>
      <c r="H961" s="30" t="e">
        <f t="shared" si="38"/>
        <v>#NAME?</v>
      </c>
      <c r="I961" s="85"/>
      <c r="J961" s="86"/>
      <c r="K961" s="31"/>
      <c r="L961" s="63"/>
      <c r="M961" s="33"/>
      <c r="N961" s="33" t="e">
        <f t="shared" si="39"/>
        <v>#NAME?</v>
      </c>
      <c r="O961" s="64" t="e">
        <f t="shared" si="40"/>
        <v>#NAME?</v>
      </c>
      <c r="P961" s="94" t="e">
        <f t="shared" si="41"/>
        <v>#NAME?</v>
      </c>
      <c r="Q961" s="91" t="str">
        <f t="shared" si="42"/>
        <v>-</v>
      </c>
      <c r="R961" s="92" t="str">
        <f t="shared" si="43"/>
        <v>-</v>
      </c>
      <c r="S961" s="93" t="str">
        <f t="shared" si="44"/>
        <v>-</v>
      </c>
      <c r="T961" s="10"/>
      <c r="U961" s="10"/>
      <c r="V961" s="10"/>
      <c r="W961" s="10"/>
      <c r="X961" s="10"/>
      <c r="Y961" s="10"/>
      <c r="Z961" s="10"/>
    </row>
    <row r="962" spans="1:26" ht="12.75" customHeight="1" x14ac:dyDescent="0.2">
      <c r="A962" s="82">
        <f t="shared" si="34"/>
        <v>0</v>
      </c>
      <c r="B962" s="83"/>
      <c r="C962" s="84"/>
      <c r="D962" s="29" t="e">
        <f t="shared" si="35"/>
        <v>#NAME?</v>
      </c>
      <c r="E962" s="62"/>
      <c r="F962" s="30" t="e">
        <f t="shared" si="36"/>
        <v>#NAME?</v>
      </c>
      <c r="G962" s="34" t="e">
        <f t="shared" si="37"/>
        <v>#NAME?</v>
      </c>
      <c r="H962" s="30" t="e">
        <f t="shared" si="38"/>
        <v>#NAME?</v>
      </c>
      <c r="I962" s="85"/>
      <c r="J962" s="86"/>
      <c r="K962" s="31"/>
      <c r="L962" s="63"/>
      <c r="M962" s="33"/>
      <c r="N962" s="33" t="e">
        <f t="shared" si="39"/>
        <v>#NAME?</v>
      </c>
      <c r="O962" s="64" t="e">
        <f t="shared" si="40"/>
        <v>#NAME?</v>
      </c>
      <c r="P962" s="94" t="e">
        <f t="shared" si="41"/>
        <v>#NAME?</v>
      </c>
      <c r="Q962" s="91" t="str">
        <f t="shared" si="42"/>
        <v>-</v>
      </c>
      <c r="R962" s="92" t="str">
        <f t="shared" si="43"/>
        <v>-</v>
      </c>
      <c r="S962" s="93" t="str">
        <f t="shared" si="44"/>
        <v>-</v>
      </c>
      <c r="T962" s="10"/>
      <c r="U962" s="10"/>
      <c r="V962" s="10"/>
      <c r="W962" s="10"/>
      <c r="X962" s="10"/>
      <c r="Y962" s="10"/>
      <c r="Z962" s="10"/>
    </row>
    <row r="963" spans="1:26" ht="12.75" customHeight="1" x14ac:dyDescent="0.2">
      <c r="A963" s="82">
        <f t="shared" si="34"/>
        <v>0</v>
      </c>
      <c r="B963" s="83"/>
      <c r="C963" s="84"/>
      <c r="D963" s="29" t="e">
        <f t="shared" si="35"/>
        <v>#NAME?</v>
      </c>
      <c r="E963" s="62"/>
      <c r="F963" s="30" t="e">
        <f t="shared" si="36"/>
        <v>#NAME?</v>
      </c>
      <c r="G963" s="34" t="e">
        <f t="shared" si="37"/>
        <v>#NAME?</v>
      </c>
      <c r="H963" s="30" t="e">
        <f t="shared" si="38"/>
        <v>#NAME?</v>
      </c>
      <c r="I963" s="85"/>
      <c r="J963" s="86"/>
      <c r="K963" s="31"/>
      <c r="L963" s="63"/>
      <c r="M963" s="33"/>
      <c r="N963" s="33" t="e">
        <f t="shared" si="39"/>
        <v>#NAME?</v>
      </c>
      <c r="O963" s="64" t="e">
        <f t="shared" si="40"/>
        <v>#NAME?</v>
      </c>
      <c r="P963" s="94" t="e">
        <f t="shared" si="41"/>
        <v>#NAME?</v>
      </c>
      <c r="Q963" s="91" t="str">
        <f t="shared" si="42"/>
        <v>-</v>
      </c>
      <c r="R963" s="92" t="str">
        <f t="shared" si="43"/>
        <v>-</v>
      </c>
      <c r="S963" s="93" t="str">
        <f t="shared" si="44"/>
        <v>-</v>
      </c>
      <c r="T963" s="10"/>
      <c r="U963" s="10"/>
      <c r="V963" s="10"/>
      <c r="W963" s="10"/>
      <c r="X963" s="10"/>
      <c r="Y963" s="10"/>
      <c r="Z963" s="10"/>
    </row>
    <row r="964" spans="1:26" ht="12.75" customHeight="1" x14ac:dyDescent="0.2">
      <c r="A964" s="82">
        <f t="shared" si="34"/>
        <v>0</v>
      </c>
      <c r="B964" s="83"/>
      <c r="C964" s="84"/>
      <c r="D964" s="29" t="e">
        <f t="shared" si="35"/>
        <v>#NAME?</v>
      </c>
      <c r="E964" s="62"/>
      <c r="F964" s="30" t="e">
        <f t="shared" si="36"/>
        <v>#NAME?</v>
      </c>
      <c r="G964" s="34" t="e">
        <f t="shared" si="37"/>
        <v>#NAME?</v>
      </c>
      <c r="H964" s="30" t="e">
        <f t="shared" si="38"/>
        <v>#NAME?</v>
      </c>
      <c r="I964" s="85"/>
      <c r="J964" s="86"/>
      <c r="K964" s="31"/>
      <c r="L964" s="63"/>
      <c r="M964" s="33"/>
      <c r="N964" s="33" t="e">
        <f t="shared" si="39"/>
        <v>#NAME?</v>
      </c>
      <c r="O964" s="64" t="e">
        <f t="shared" si="40"/>
        <v>#NAME?</v>
      </c>
      <c r="P964" s="94" t="e">
        <f t="shared" si="41"/>
        <v>#NAME?</v>
      </c>
      <c r="Q964" s="91" t="str">
        <f t="shared" si="42"/>
        <v>-</v>
      </c>
      <c r="R964" s="92" t="str">
        <f t="shared" si="43"/>
        <v>-</v>
      </c>
      <c r="S964" s="93" t="str">
        <f t="shared" si="44"/>
        <v>-</v>
      </c>
      <c r="T964" s="10"/>
      <c r="U964" s="10"/>
      <c r="V964" s="10"/>
      <c r="W964" s="10"/>
      <c r="X964" s="10"/>
      <c r="Y964" s="10"/>
      <c r="Z964" s="10"/>
    </row>
    <row r="965" spans="1:26" ht="12.75" customHeight="1" x14ac:dyDescent="0.2">
      <c r="A965" s="82">
        <f t="shared" si="34"/>
        <v>0</v>
      </c>
      <c r="B965" s="83"/>
      <c r="C965" s="84"/>
      <c r="D965" s="29" t="e">
        <f t="shared" si="35"/>
        <v>#NAME?</v>
      </c>
      <c r="E965" s="62"/>
      <c r="F965" s="30" t="e">
        <f t="shared" si="36"/>
        <v>#NAME?</v>
      </c>
      <c r="G965" s="34" t="e">
        <f t="shared" si="37"/>
        <v>#NAME?</v>
      </c>
      <c r="H965" s="30" t="e">
        <f t="shared" si="38"/>
        <v>#NAME?</v>
      </c>
      <c r="I965" s="85"/>
      <c r="J965" s="86"/>
      <c r="K965" s="31"/>
      <c r="L965" s="63"/>
      <c r="M965" s="33"/>
      <c r="N965" s="33" t="e">
        <f t="shared" si="39"/>
        <v>#NAME?</v>
      </c>
      <c r="O965" s="64" t="e">
        <f t="shared" si="40"/>
        <v>#NAME?</v>
      </c>
      <c r="P965" s="94" t="e">
        <f t="shared" si="41"/>
        <v>#NAME?</v>
      </c>
      <c r="Q965" s="91" t="str">
        <f t="shared" si="42"/>
        <v>-</v>
      </c>
      <c r="R965" s="92" t="str">
        <f t="shared" si="43"/>
        <v>-</v>
      </c>
      <c r="S965" s="93" t="str">
        <f t="shared" si="44"/>
        <v>-</v>
      </c>
      <c r="T965" s="10"/>
      <c r="U965" s="10"/>
      <c r="V965" s="10"/>
      <c r="W965" s="10"/>
      <c r="X965" s="10"/>
      <c r="Y965" s="10"/>
      <c r="Z965" s="10"/>
    </row>
    <row r="966" spans="1:26" ht="12.75" customHeight="1" x14ac:dyDescent="0.2">
      <c r="A966" s="82">
        <f t="shared" si="34"/>
        <v>0</v>
      </c>
      <c r="B966" s="83"/>
      <c r="C966" s="84"/>
      <c r="D966" s="29" t="e">
        <f t="shared" si="35"/>
        <v>#NAME?</v>
      </c>
      <c r="E966" s="62"/>
      <c r="F966" s="30" t="e">
        <f t="shared" si="36"/>
        <v>#NAME?</v>
      </c>
      <c r="G966" s="34" t="e">
        <f t="shared" si="37"/>
        <v>#NAME?</v>
      </c>
      <c r="H966" s="30" t="e">
        <f t="shared" si="38"/>
        <v>#NAME?</v>
      </c>
      <c r="I966" s="85"/>
      <c r="J966" s="86"/>
      <c r="K966" s="31"/>
      <c r="L966" s="63"/>
      <c r="M966" s="33"/>
      <c r="N966" s="33" t="e">
        <f t="shared" si="39"/>
        <v>#NAME?</v>
      </c>
      <c r="O966" s="64" t="e">
        <f t="shared" si="40"/>
        <v>#NAME?</v>
      </c>
      <c r="P966" s="94" t="e">
        <f t="shared" si="41"/>
        <v>#NAME?</v>
      </c>
      <c r="Q966" s="91" t="str">
        <f t="shared" si="42"/>
        <v>-</v>
      </c>
      <c r="R966" s="92" t="str">
        <f t="shared" si="43"/>
        <v>-</v>
      </c>
      <c r="S966" s="93" t="str">
        <f t="shared" si="44"/>
        <v>-</v>
      </c>
      <c r="T966" s="10"/>
      <c r="U966" s="10"/>
      <c r="V966" s="10"/>
      <c r="W966" s="10"/>
      <c r="X966" s="10"/>
      <c r="Y966" s="10"/>
      <c r="Z966" s="10"/>
    </row>
    <row r="967" spans="1:26" ht="12.75" customHeight="1" x14ac:dyDescent="0.2">
      <c r="A967" s="82">
        <f t="shared" si="34"/>
        <v>0</v>
      </c>
      <c r="B967" s="83"/>
      <c r="C967" s="84"/>
      <c r="D967" s="29" t="e">
        <f t="shared" si="35"/>
        <v>#NAME?</v>
      </c>
      <c r="E967" s="62"/>
      <c r="F967" s="30" t="e">
        <f t="shared" si="36"/>
        <v>#NAME?</v>
      </c>
      <c r="G967" s="34" t="e">
        <f t="shared" si="37"/>
        <v>#NAME?</v>
      </c>
      <c r="H967" s="30" t="e">
        <f t="shared" si="38"/>
        <v>#NAME?</v>
      </c>
      <c r="I967" s="85"/>
      <c r="J967" s="86"/>
      <c r="K967" s="31"/>
      <c r="L967" s="63"/>
      <c r="M967" s="33"/>
      <c r="N967" s="33" t="e">
        <f t="shared" si="39"/>
        <v>#NAME?</v>
      </c>
      <c r="O967" s="64" t="e">
        <f t="shared" si="40"/>
        <v>#NAME?</v>
      </c>
      <c r="P967" s="94" t="e">
        <f t="shared" si="41"/>
        <v>#NAME?</v>
      </c>
      <c r="Q967" s="91" t="str">
        <f t="shared" si="42"/>
        <v>-</v>
      </c>
      <c r="R967" s="92" t="str">
        <f t="shared" si="43"/>
        <v>-</v>
      </c>
      <c r="S967" s="93" t="str">
        <f t="shared" si="44"/>
        <v>-</v>
      </c>
      <c r="T967" s="10"/>
      <c r="U967" s="10"/>
      <c r="V967" s="10"/>
      <c r="W967" s="10"/>
      <c r="X967" s="10"/>
      <c r="Y967" s="10"/>
      <c r="Z967" s="10"/>
    </row>
    <row r="968" spans="1:26" ht="12.75" customHeight="1" x14ac:dyDescent="0.2">
      <c r="A968" s="82">
        <f t="shared" si="34"/>
        <v>0</v>
      </c>
      <c r="B968" s="83"/>
      <c r="C968" s="84"/>
      <c r="D968" s="29" t="e">
        <f t="shared" si="35"/>
        <v>#NAME?</v>
      </c>
      <c r="E968" s="62"/>
      <c r="F968" s="30" t="e">
        <f t="shared" si="36"/>
        <v>#NAME?</v>
      </c>
      <c r="G968" s="34" t="e">
        <f t="shared" si="37"/>
        <v>#NAME?</v>
      </c>
      <c r="H968" s="30" t="e">
        <f t="shared" si="38"/>
        <v>#NAME?</v>
      </c>
      <c r="I968" s="85"/>
      <c r="J968" s="86"/>
      <c r="K968" s="31"/>
      <c r="L968" s="63"/>
      <c r="M968" s="33"/>
      <c r="N968" s="33" t="e">
        <f t="shared" si="39"/>
        <v>#NAME?</v>
      </c>
      <c r="O968" s="64" t="e">
        <f t="shared" si="40"/>
        <v>#NAME?</v>
      </c>
      <c r="P968" s="94" t="e">
        <f t="shared" si="41"/>
        <v>#NAME?</v>
      </c>
      <c r="Q968" s="91" t="str">
        <f t="shared" si="42"/>
        <v>-</v>
      </c>
      <c r="R968" s="92" t="str">
        <f t="shared" si="43"/>
        <v>-</v>
      </c>
      <c r="S968" s="93" t="str">
        <f t="shared" si="44"/>
        <v>-</v>
      </c>
      <c r="T968" s="10"/>
      <c r="U968" s="10"/>
      <c r="V968" s="10"/>
      <c r="W968" s="10"/>
      <c r="X968" s="10"/>
      <c r="Y968" s="10"/>
      <c r="Z968" s="10"/>
    </row>
    <row r="969" spans="1:26" ht="12.75" customHeight="1" x14ac:dyDescent="0.2">
      <c r="A969" s="82">
        <f t="shared" si="34"/>
        <v>0</v>
      </c>
      <c r="B969" s="83"/>
      <c r="C969" s="84"/>
      <c r="D969" s="29" t="e">
        <f t="shared" si="35"/>
        <v>#NAME?</v>
      </c>
      <c r="E969" s="62"/>
      <c r="F969" s="30" t="e">
        <f t="shared" si="36"/>
        <v>#NAME?</v>
      </c>
      <c r="G969" s="34" t="e">
        <f t="shared" si="37"/>
        <v>#NAME?</v>
      </c>
      <c r="H969" s="30" t="e">
        <f t="shared" si="38"/>
        <v>#NAME?</v>
      </c>
      <c r="I969" s="85"/>
      <c r="J969" s="86"/>
      <c r="K969" s="31"/>
      <c r="L969" s="63"/>
      <c r="M969" s="33"/>
      <c r="N969" s="33" t="e">
        <f t="shared" si="39"/>
        <v>#NAME?</v>
      </c>
      <c r="O969" s="64" t="e">
        <f t="shared" si="40"/>
        <v>#NAME?</v>
      </c>
      <c r="P969" s="94" t="e">
        <f t="shared" si="41"/>
        <v>#NAME?</v>
      </c>
      <c r="Q969" s="91" t="str">
        <f t="shared" si="42"/>
        <v>-</v>
      </c>
      <c r="R969" s="92" t="str">
        <f t="shared" si="43"/>
        <v>-</v>
      </c>
      <c r="S969" s="93" t="str">
        <f t="shared" si="44"/>
        <v>-</v>
      </c>
      <c r="T969" s="10"/>
      <c r="U969" s="10"/>
      <c r="V969" s="10"/>
      <c r="W969" s="10"/>
      <c r="X969" s="10"/>
      <c r="Y969" s="10"/>
      <c r="Z969" s="10"/>
    </row>
    <row r="970" spans="1:26" ht="12.75" customHeight="1" x14ac:dyDescent="0.2">
      <c r="A970" s="82">
        <f t="shared" si="34"/>
        <v>0</v>
      </c>
      <c r="B970" s="83"/>
      <c r="C970" s="84"/>
      <c r="D970" s="29" t="e">
        <f t="shared" si="35"/>
        <v>#NAME?</v>
      </c>
      <c r="E970" s="62"/>
      <c r="F970" s="30" t="e">
        <f t="shared" si="36"/>
        <v>#NAME?</v>
      </c>
      <c r="G970" s="34" t="e">
        <f t="shared" si="37"/>
        <v>#NAME?</v>
      </c>
      <c r="H970" s="30" t="e">
        <f t="shared" si="38"/>
        <v>#NAME?</v>
      </c>
      <c r="I970" s="85"/>
      <c r="J970" s="86"/>
      <c r="K970" s="31"/>
      <c r="L970" s="63"/>
      <c r="M970" s="33"/>
      <c r="N970" s="33" t="e">
        <f t="shared" si="39"/>
        <v>#NAME?</v>
      </c>
      <c r="O970" s="64" t="e">
        <f t="shared" si="40"/>
        <v>#NAME?</v>
      </c>
      <c r="P970" s="94" t="e">
        <f t="shared" si="41"/>
        <v>#NAME?</v>
      </c>
      <c r="Q970" s="91" t="str">
        <f t="shared" si="42"/>
        <v>-</v>
      </c>
      <c r="R970" s="92" t="str">
        <f t="shared" si="43"/>
        <v>-</v>
      </c>
      <c r="S970" s="93" t="str">
        <f t="shared" si="44"/>
        <v>-</v>
      </c>
      <c r="T970" s="10"/>
      <c r="U970" s="10"/>
      <c r="V970" s="10"/>
      <c r="W970" s="10"/>
      <c r="X970" s="10"/>
      <c r="Y970" s="10"/>
      <c r="Z970" s="10"/>
    </row>
    <row r="971" spans="1:26" ht="12.75" customHeight="1" x14ac:dyDescent="0.2">
      <c r="A971" s="82">
        <f t="shared" si="34"/>
        <v>0</v>
      </c>
      <c r="B971" s="83"/>
      <c r="C971" s="84"/>
      <c r="D971" s="29" t="e">
        <f t="shared" si="35"/>
        <v>#NAME?</v>
      </c>
      <c r="E971" s="62"/>
      <c r="F971" s="30" t="e">
        <f t="shared" si="36"/>
        <v>#NAME?</v>
      </c>
      <c r="G971" s="34" t="e">
        <f t="shared" si="37"/>
        <v>#NAME?</v>
      </c>
      <c r="H971" s="30" t="e">
        <f t="shared" si="38"/>
        <v>#NAME?</v>
      </c>
      <c r="I971" s="85"/>
      <c r="J971" s="86"/>
      <c r="K971" s="31"/>
      <c r="L971" s="63"/>
      <c r="M971" s="33"/>
      <c r="N971" s="33" t="e">
        <f t="shared" si="39"/>
        <v>#NAME?</v>
      </c>
      <c r="O971" s="64" t="e">
        <f t="shared" si="40"/>
        <v>#NAME?</v>
      </c>
      <c r="P971" s="94" t="e">
        <f t="shared" si="41"/>
        <v>#NAME?</v>
      </c>
      <c r="Q971" s="91" t="str">
        <f t="shared" si="42"/>
        <v>-</v>
      </c>
      <c r="R971" s="92" t="str">
        <f t="shared" si="43"/>
        <v>-</v>
      </c>
      <c r="S971" s="93" t="str">
        <f t="shared" si="44"/>
        <v>-</v>
      </c>
      <c r="T971" s="10"/>
      <c r="U971" s="10"/>
      <c r="V971" s="10"/>
      <c r="W971" s="10"/>
      <c r="X971" s="10"/>
      <c r="Y971" s="10"/>
      <c r="Z971" s="10"/>
    </row>
    <row r="972" spans="1:26" ht="12.75" customHeight="1" x14ac:dyDescent="0.2">
      <c r="A972" s="82">
        <f t="shared" si="34"/>
        <v>0</v>
      </c>
      <c r="B972" s="83"/>
      <c r="C972" s="84"/>
      <c r="D972" s="29" t="e">
        <f t="shared" si="35"/>
        <v>#NAME?</v>
      </c>
      <c r="E972" s="62"/>
      <c r="F972" s="30" t="e">
        <f t="shared" si="36"/>
        <v>#NAME?</v>
      </c>
      <c r="G972" s="34" t="e">
        <f t="shared" si="37"/>
        <v>#NAME?</v>
      </c>
      <c r="H972" s="30" t="e">
        <f t="shared" si="38"/>
        <v>#NAME?</v>
      </c>
      <c r="I972" s="85"/>
      <c r="J972" s="86"/>
      <c r="K972" s="31"/>
      <c r="L972" s="63"/>
      <c r="M972" s="33"/>
      <c r="N972" s="33" t="e">
        <f t="shared" si="39"/>
        <v>#NAME?</v>
      </c>
      <c r="O972" s="64" t="e">
        <f t="shared" si="40"/>
        <v>#NAME?</v>
      </c>
      <c r="P972" s="94" t="e">
        <f t="shared" si="41"/>
        <v>#NAME?</v>
      </c>
      <c r="Q972" s="91" t="str">
        <f t="shared" si="42"/>
        <v>-</v>
      </c>
      <c r="R972" s="92" t="str">
        <f t="shared" si="43"/>
        <v>-</v>
      </c>
      <c r="S972" s="93" t="str">
        <f t="shared" si="44"/>
        <v>-</v>
      </c>
      <c r="T972" s="10"/>
      <c r="U972" s="10"/>
      <c r="V972" s="10"/>
      <c r="W972" s="10"/>
      <c r="X972" s="10"/>
      <c r="Y972" s="10"/>
      <c r="Z972" s="10"/>
    </row>
    <row r="973" spans="1:26" ht="12.75" customHeight="1" x14ac:dyDescent="0.2">
      <c r="A973" s="82">
        <f t="shared" si="34"/>
        <v>0</v>
      </c>
      <c r="B973" s="83"/>
      <c r="C973" s="84"/>
      <c r="D973" s="29" t="e">
        <f t="shared" si="35"/>
        <v>#NAME?</v>
      </c>
      <c r="E973" s="62"/>
      <c r="F973" s="30" t="e">
        <f t="shared" si="36"/>
        <v>#NAME?</v>
      </c>
      <c r="G973" s="34" t="e">
        <f t="shared" si="37"/>
        <v>#NAME?</v>
      </c>
      <c r="H973" s="30" t="e">
        <f t="shared" si="38"/>
        <v>#NAME?</v>
      </c>
      <c r="I973" s="85"/>
      <c r="J973" s="86"/>
      <c r="K973" s="31"/>
      <c r="L973" s="63"/>
      <c r="M973" s="33"/>
      <c r="N973" s="33" t="e">
        <f t="shared" si="39"/>
        <v>#NAME?</v>
      </c>
      <c r="O973" s="64" t="e">
        <f t="shared" si="40"/>
        <v>#NAME?</v>
      </c>
      <c r="P973" s="94" t="e">
        <f t="shared" si="41"/>
        <v>#NAME?</v>
      </c>
      <c r="Q973" s="91" t="str">
        <f t="shared" si="42"/>
        <v>-</v>
      </c>
      <c r="R973" s="92" t="str">
        <f t="shared" si="43"/>
        <v>-</v>
      </c>
      <c r="S973" s="93" t="str">
        <f t="shared" si="44"/>
        <v>-</v>
      </c>
      <c r="T973" s="10"/>
      <c r="U973" s="10"/>
      <c r="V973" s="10"/>
      <c r="W973" s="10"/>
      <c r="X973" s="10"/>
      <c r="Y973" s="10"/>
      <c r="Z973" s="10"/>
    </row>
    <row r="974" spans="1:26" ht="12.75" customHeight="1" x14ac:dyDescent="0.2">
      <c r="A974" s="82">
        <f t="shared" si="34"/>
        <v>0</v>
      </c>
      <c r="B974" s="83"/>
      <c r="C974" s="84"/>
      <c r="D974" s="29" t="e">
        <f t="shared" si="35"/>
        <v>#NAME?</v>
      </c>
      <c r="E974" s="62"/>
      <c r="F974" s="30" t="e">
        <f t="shared" si="36"/>
        <v>#NAME?</v>
      </c>
      <c r="G974" s="34" t="e">
        <f t="shared" si="37"/>
        <v>#NAME?</v>
      </c>
      <c r="H974" s="30" t="e">
        <f t="shared" si="38"/>
        <v>#NAME?</v>
      </c>
      <c r="I974" s="85"/>
      <c r="J974" s="86"/>
      <c r="K974" s="31"/>
      <c r="L974" s="63"/>
      <c r="M974" s="33"/>
      <c r="N974" s="33" t="e">
        <f t="shared" si="39"/>
        <v>#NAME?</v>
      </c>
      <c r="O974" s="64" t="e">
        <f t="shared" si="40"/>
        <v>#NAME?</v>
      </c>
      <c r="P974" s="94" t="e">
        <f t="shared" si="41"/>
        <v>#NAME?</v>
      </c>
      <c r="Q974" s="91" t="str">
        <f t="shared" si="42"/>
        <v>-</v>
      </c>
      <c r="R974" s="92" t="str">
        <f t="shared" si="43"/>
        <v>-</v>
      </c>
      <c r="S974" s="93" t="str">
        <f t="shared" si="44"/>
        <v>-</v>
      </c>
      <c r="T974" s="10"/>
      <c r="U974" s="10"/>
      <c r="V974" s="10"/>
      <c r="W974" s="10"/>
      <c r="X974" s="10"/>
      <c r="Y974" s="10"/>
      <c r="Z974" s="10"/>
    </row>
    <row r="975" spans="1:26" ht="12.75" customHeight="1" x14ac:dyDescent="0.2">
      <c r="A975" s="82">
        <f t="shared" si="34"/>
        <v>0</v>
      </c>
      <c r="B975" s="83"/>
      <c r="C975" s="84"/>
      <c r="D975" s="29" t="e">
        <f t="shared" si="35"/>
        <v>#NAME?</v>
      </c>
      <c r="E975" s="62"/>
      <c r="F975" s="30" t="e">
        <f t="shared" si="36"/>
        <v>#NAME?</v>
      </c>
      <c r="G975" s="34" t="e">
        <f t="shared" si="37"/>
        <v>#NAME?</v>
      </c>
      <c r="H975" s="30" t="e">
        <f t="shared" si="38"/>
        <v>#NAME?</v>
      </c>
      <c r="I975" s="85"/>
      <c r="J975" s="86"/>
      <c r="K975" s="31"/>
      <c r="L975" s="63"/>
      <c r="M975" s="33"/>
      <c r="N975" s="33" t="e">
        <f t="shared" si="39"/>
        <v>#NAME?</v>
      </c>
      <c r="O975" s="64" t="e">
        <f t="shared" si="40"/>
        <v>#NAME?</v>
      </c>
      <c r="P975" s="94" t="e">
        <f t="shared" si="41"/>
        <v>#NAME?</v>
      </c>
      <c r="Q975" s="91" t="str">
        <f t="shared" si="42"/>
        <v>-</v>
      </c>
      <c r="R975" s="92" t="str">
        <f t="shared" si="43"/>
        <v>-</v>
      </c>
      <c r="S975" s="93" t="str">
        <f t="shared" si="44"/>
        <v>-</v>
      </c>
      <c r="T975" s="10"/>
      <c r="U975" s="10"/>
      <c r="V975" s="10"/>
      <c r="W975" s="10"/>
      <c r="X975" s="10"/>
      <c r="Y975" s="10"/>
      <c r="Z975" s="10"/>
    </row>
    <row r="976" spans="1:26" ht="12.75" customHeight="1" x14ac:dyDescent="0.2">
      <c r="A976" s="82">
        <f t="shared" si="34"/>
        <v>0</v>
      </c>
      <c r="B976" s="83"/>
      <c r="C976" s="84"/>
      <c r="D976" s="29" t="e">
        <f t="shared" si="35"/>
        <v>#NAME?</v>
      </c>
      <c r="E976" s="62"/>
      <c r="F976" s="30" t="e">
        <f t="shared" si="36"/>
        <v>#NAME?</v>
      </c>
      <c r="G976" s="34" t="e">
        <f t="shared" si="37"/>
        <v>#NAME?</v>
      </c>
      <c r="H976" s="30" t="e">
        <f t="shared" si="38"/>
        <v>#NAME?</v>
      </c>
      <c r="I976" s="85"/>
      <c r="J976" s="86"/>
      <c r="K976" s="31"/>
      <c r="L976" s="63"/>
      <c r="M976" s="33"/>
      <c r="N976" s="33" t="e">
        <f t="shared" si="39"/>
        <v>#NAME?</v>
      </c>
      <c r="O976" s="64" t="e">
        <f t="shared" si="40"/>
        <v>#NAME?</v>
      </c>
      <c r="P976" s="94" t="e">
        <f t="shared" si="41"/>
        <v>#NAME?</v>
      </c>
      <c r="Q976" s="91" t="str">
        <f t="shared" si="42"/>
        <v>-</v>
      </c>
      <c r="R976" s="92" t="str">
        <f t="shared" si="43"/>
        <v>-</v>
      </c>
      <c r="S976" s="93" t="str">
        <f t="shared" si="44"/>
        <v>-</v>
      </c>
      <c r="T976" s="10"/>
      <c r="U976" s="10"/>
      <c r="V976" s="10"/>
      <c r="W976" s="10"/>
      <c r="X976" s="10"/>
      <c r="Y976" s="10"/>
      <c r="Z976" s="10"/>
    </row>
    <row r="977" spans="1:26" ht="12.75" customHeight="1" x14ac:dyDescent="0.2">
      <c r="A977" s="82">
        <f t="shared" si="34"/>
        <v>0</v>
      </c>
      <c r="B977" s="83"/>
      <c r="C977" s="84"/>
      <c r="D977" s="29" t="e">
        <f t="shared" si="35"/>
        <v>#NAME?</v>
      </c>
      <c r="E977" s="62"/>
      <c r="F977" s="30" t="e">
        <f t="shared" si="36"/>
        <v>#NAME?</v>
      </c>
      <c r="G977" s="34" t="e">
        <f t="shared" si="37"/>
        <v>#NAME?</v>
      </c>
      <c r="H977" s="30" t="e">
        <f t="shared" si="38"/>
        <v>#NAME?</v>
      </c>
      <c r="I977" s="85"/>
      <c r="J977" s="86"/>
      <c r="K977" s="31"/>
      <c r="L977" s="63"/>
      <c r="M977" s="33"/>
      <c r="N977" s="33" t="e">
        <f t="shared" si="39"/>
        <v>#NAME?</v>
      </c>
      <c r="O977" s="64" t="e">
        <f t="shared" si="40"/>
        <v>#NAME?</v>
      </c>
      <c r="P977" s="94" t="e">
        <f t="shared" si="41"/>
        <v>#NAME?</v>
      </c>
      <c r="Q977" s="91" t="str">
        <f t="shared" si="42"/>
        <v>-</v>
      </c>
      <c r="R977" s="92" t="str">
        <f t="shared" si="43"/>
        <v>-</v>
      </c>
      <c r="S977" s="93" t="str">
        <f t="shared" si="44"/>
        <v>-</v>
      </c>
      <c r="T977" s="10"/>
      <c r="U977" s="10"/>
      <c r="V977" s="10"/>
      <c r="W977" s="10"/>
      <c r="X977" s="10"/>
      <c r="Y977" s="10"/>
      <c r="Z977" s="10"/>
    </row>
    <row r="978" spans="1:26" ht="12.75" customHeight="1" x14ac:dyDescent="0.2">
      <c r="A978" s="82">
        <f t="shared" si="34"/>
        <v>0</v>
      </c>
      <c r="B978" s="83"/>
      <c r="C978" s="84"/>
      <c r="D978" s="29" t="e">
        <f t="shared" si="35"/>
        <v>#NAME?</v>
      </c>
      <c r="E978" s="62"/>
      <c r="F978" s="30" t="e">
        <f t="shared" si="36"/>
        <v>#NAME?</v>
      </c>
      <c r="G978" s="34" t="e">
        <f t="shared" si="37"/>
        <v>#NAME?</v>
      </c>
      <c r="H978" s="30" t="e">
        <f t="shared" si="38"/>
        <v>#NAME?</v>
      </c>
      <c r="I978" s="85"/>
      <c r="J978" s="86"/>
      <c r="K978" s="31"/>
      <c r="L978" s="63"/>
      <c r="M978" s="33"/>
      <c r="N978" s="33" t="e">
        <f t="shared" si="39"/>
        <v>#NAME?</v>
      </c>
      <c r="O978" s="64" t="e">
        <f t="shared" si="40"/>
        <v>#NAME?</v>
      </c>
      <c r="P978" s="94" t="e">
        <f t="shared" si="41"/>
        <v>#NAME?</v>
      </c>
      <c r="Q978" s="91" t="str">
        <f t="shared" si="42"/>
        <v>-</v>
      </c>
      <c r="R978" s="92" t="str">
        <f t="shared" si="43"/>
        <v>-</v>
      </c>
      <c r="S978" s="93" t="str">
        <f t="shared" si="44"/>
        <v>-</v>
      </c>
      <c r="T978" s="10"/>
      <c r="U978" s="10"/>
      <c r="V978" s="10"/>
      <c r="W978" s="10"/>
      <c r="X978" s="10"/>
      <c r="Y978" s="10"/>
      <c r="Z978" s="10"/>
    </row>
    <row r="979" spans="1:26" ht="12.75" customHeight="1" x14ac:dyDescent="0.2">
      <c r="A979" s="82">
        <f t="shared" si="34"/>
        <v>0</v>
      </c>
      <c r="B979" s="83"/>
      <c r="C979" s="84"/>
      <c r="D979" s="29" t="e">
        <f t="shared" si="35"/>
        <v>#NAME?</v>
      </c>
      <c r="E979" s="62"/>
      <c r="F979" s="30" t="e">
        <f t="shared" si="36"/>
        <v>#NAME?</v>
      </c>
      <c r="G979" s="34" t="e">
        <f t="shared" si="37"/>
        <v>#NAME?</v>
      </c>
      <c r="H979" s="30" t="e">
        <f t="shared" si="38"/>
        <v>#NAME?</v>
      </c>
      <c r="I979" s="85"/>
      <c r="J979" s="86"/>
      <c r="K979" s="31"/>
      <c r="L979" s="63"/>
      <c r="M979" s="33"/>
      <c r="N979" s="33" t="e">
        <f t="shared" si="39"/>
        <v>#NAME?</v>
      </c>
      <c r="O979" s="64" t="e">
        <f t="shared" si="40"/>
        <v>#NAME?</v>
      </c>
      <c r="P979" s="94" t="e">
        <f t="shared" si="41"/>
        <v>#NAME?</v>
      </c>
      <c r="Q979" s="91" t="str">
        <f t="shared" si="42"/>
        <v>-</v>
      </c>
      <c r="R979" s="92" t="str">
        <f t="shared" si="43"/>
        <v>-</v>
      </c>
      <c r="S979" s="93" t="str">
        <f t="shared" si="44"/>
        <v>-</v>
      </c>
      <c r="T979" s="10"/>
      <c r="U979" s="10"/>
      <c r="V979" s="10"/>
      <c r="W979" s="10"/>
      <c r="X979" s="10"/>
      <c r="Y979" s="10"/>
      <c r="Z979" s="10"/>
    </row>
    <row r="980" spans="1:26" ht="12.75" customHeight="1" x14ac:dyDescent="0.2">
      <c r="A980" s="82">
        <f t="shared" si="34"/>
        <v>0</v>
      </c>
      <c r="B980" s="83"/>
      <c r="C980" s="84"/>
      <c r="D980" s="29" t="e">
        <f t="shared" si="35"/>
        <v>#NAME?</v>
      </c>
      <c r="E980" s="62"/>
      <c r="F980" s="30" t="e">
        <f t="shared" si="36"/>
        <v>#NAME?</v>
      </c>
      <c r="G980" s="34" t="e">
        <f t="shared" si="37"/>
        <v>#NAME?</v>
      </c>
      <c r="H980" s="30" t="e">
        <f t="shared" si="38"/>
        <v>#NAME?</v>
      </c>
      <c r="I980" s="85"/>
      <c r="J980" s="86"/>
      <c r="K980" s="31"/>
      <c r="L980" s="63"/>
      <c r="M980" s="33"/>
      <c r="N980" s="33" t="e">
        <f t="shared" si="39"/>
        <v>#NAME?</v>
      </c>
      <c r="O980" s="64" t="e">
        <f t="shared" si="40"/>
        <v>#NAME?</v>
      </c>
      <c r="P980" s="94" t="e">
        <f t="shared" si="41"/>
        <v>#NAME?</v>
      </c>
      <c r="Q980" s="91" t="str">
        <f t="shared" si="42"/>
        <v>-</v>
      </c>
      <c r="R980" s="92" t="str">
        <f t="shared" si="43"/>
        <v>-</v>
      </c>
      <c r="S980" s="93" t="str">
        <f t="shared" si="44"/>
        <v>-</v>
      </c>
      <c r="T980" s="10"/>
      <c r="U980" s="10"/>
      <c r="V980" s="10"/>
      <c r="W980" s="10"/>
      <c r="X980" s="10"/>
      <c r="Y980" s="10"/>
      <c r="Z980" s="10"/>
    </row>
    <row r="981" spans="1:26" ht="12.75" customHeight="1" x14ac:dyDescent="0.2">
      <c r="A981" s="82">
        <f t="shared" si="34"/>
        <v>0</v>
      </c>
      <c r="B981" s="83"/>
      <c r="C981" s="84"/>
      <c r="D981" s="29" t="e">
        <f t="shared" si="35"/>
        <v>#NAME?</v>
      </c>
      <c r="E981" s="62"/>
      <c r="F981" s="30" t="e">
        <f t="shared" si="36"/>
        <v>#NAME?</v>
      </c>
      <c r="G981" s="34" t="e">
        <f t="shared" si="37"/>
        <v>#NAME?</v>
      </c>
      <c r="H981" s="30" t="e">
        <f t="shared" si="38"/>
        <v>#NAME?</v>
      </c>
      <c r="I981" s="85"/>
      <c r="J981" s="86"/>
      <c r="K981" s="31"/>
      <c r="L981" s="63"/>
      <c r="M981" s="33"/>
      <c r="N981" s="33" t="e">
        <f t="shared" si="39"/>
        <v>#NAME?</v>
      </c>
      <c r="O981" s="64" t="e">
        <f t="shared" si="40"/>
        <v>#NAME?</v>
      </c>
      <c r="P981" s="94" t="e">
        <f t="shared" si="41"/>
        <v>#NAME?</v>
      </c>
      <c r="Q981" s="91" t="str">
        <f t="shared" si="42"/>
        <v>-</v>
      </c>
      <c r="R981" s="92" t="str">
        <f t="shared" si="43"/>
        <v>-</v>
      </c>
      <c r="S981" s="93" t="str">
        <f t="shared" si="44"/>
        <v>-</v>
      </c>
      <c r="T981" s="10"/>
      <c r="U981" s="10"/>
      <c r="V981" s="10"/>
      <c r="W981" s="10"/>
      <c r="X981" s="10"/>
      <c r="Y981" s="10"/>
      <c r="Z981" s="10"/>
    </row>
    <row r="982" spans="1:26" ht="12.75" customHeight="1" x14ac:dyDescent="0.2">
      <c r="A982" s="82">
        <f t="shared" si="34"/>
        <v>0</v>
      </c>
      <c r="B982" s="83"/>
      <c r="C982" s="84"/>
      <c r="D982" s="29" t="e">
        <f t="shared" si="35"/>
        <v>#NAME?</v>
      </c>
      <c r="E982" s="62"/>
      <c r="F982" s="30" t="e">
        <f t="shared" si="36"/>
        <v>#NAME?</v>
      </c>
      <c r="G982" s="34" t="e">
        <f t="shared" si="37"/>
        <v>#NAME?</v>
      </c>
      <c r="H982" s="30" t="e">
        <f t="shared" si="38"/>
        <v>#NAME?</v>
      </c>
      <c r="I982" s="85"/>
      <c r="J982" s="86"/>
      <c r="K982" s="31"/>
      <c r="L982" s="63"/>
      <c r="M982" s="33"/>
      <c r="N982" s="33" t="e">
        <f t="shared" si="39"/>
        <v>#NAME?</v>
      </c>
      <c r="O982" s="64" t="e">
        <f t="shared" si="40"/>
        <v>#NAME?</v>
      </c>
      <c r="P982" s="94" t="e">
        <f t="shared" si="41"/>
        <v>#NAME?</v>
      </c>
      <c r="Q982" s="91" t="str">
        <f t="shared" si="42"/>
        <v>-</v>
      </c>
      <c r="R982" s="92" t="str">
        <f t="shared" si="43"/>
        <v>-</v>
      </c>
      <c r="S982" s="93" t="str">
        <f t="shared" si="44"/>
        <v>-</v>
      </c>
      <c r="T982" s="10"/>
      <c r="U982" s="10"/>
      <c r="V982" s="10"/>
      <c r="W982" s="10"/>
      <c r="X982" s="10"/>
      <c r="Y982" s="10"/>
      <c r="Z982" s="10"/>
    </row>
    <row r="983" spans="1:26" ht="12.75" customHeight="1" x14ac:dyDescent="0.2">
      <c r="A983" s="82">
        <f t="shared" si="34"/>
        <v>0</v>
      </c>
      <c r="B983" s="83"/>
      <c r="C983" s="84"/>
      <c r="D983" s="29" t="e">
        <f t="shared" si="35"/>
        <v>#NAME?</v>
      </c>
      <c r="E983" s="62"/>
      <c r="F983" s="30" t="e">
        <f t="shared" si="36"/>
        <v>#NAME?</v>
      </c>
      <c r="G983" s="34" t="e">
        <f t="shared" si="37"/>
        <v>#NAME?</v>
      </c>
      <c r="H983" s="30" t="e">
        <f t="shared" si="38"/>
        <v>#NAME?</v>
      </c>
      <c r="I983" s="85"/>
      <c r="J983" s="86"/>
      <c r="K983" s="31"/>
      <c r="L983" s="63"/>
      <c r="M983" s="33"/>
      <c r="N983" s="33" t="e">
        <f t="shared" si="39"/>
        <v>#NAME?</v>
      </c>
      <c r="O983" s="64" t="e">
        <f t="shared" si="40"/>
        <v>#NAME?</v>
      </c>
      <c r="P983" s="94" t="e">
        <f t="shared" si="41"/>
        <v>#NAME?</v>
      </c>
      <c r="Q983" s="91" t="str">
        <f t="shared" si="42"/>
        <v>-</v>
      </c>
      <c r="R983" s="92" t="str">
        <f t="shared" si="43"/>
        <v>-</v>
      </c>
      <c r="S983" s="93" t="str">
        <f t="shared" si="44"/>
        <v>-</v>
      </c>
      <c r="T983" s="10"/>
      <c r="U983" s="10"/>
      <c r="V983" s="10"/>
      <c r="W983" s="10"/>
      <c r="X983" s="10"/>
      <c r="Y983" s="10"/>
      <c r="Z983" s="10"/>
    </row>
    <row r="984" spans="1:26" ht="12.75" customHeight="1" x14ac:dyDescent="0.2">
      <c r="A984" s="82">
        <f t="shared" si="34"/>
        <v>0</v>
      </c>
      <c r="B984" s="83"/>
      <c r="C984" s="84"/>
      <c r="D984" s="29" t="e">
        <f t="shared" si="35"/>
        <v>#NAME?</v>
      </c>
      <c r="E984" s="62"/>
      <c r="F984" s="30" t="e">
        <f t="shared" si="36"/>
        <v>#NAME?</v>
      </c>
      <c r="G984" s="34" t="e">
        <f t="shared" si="37"/>
        <v>#NAME?</v>
      </c>
      <c r="H984" s="30" t="e">
        <f t="shared" si="38"/>
        <v>#NAME?</v>
      </c>
      <c r="I984" s="85"/>
      <c r="J984" s="86"/>
      <c r="K984" s="31"/>
      <c r="L984" s="63"/>
      <c r="M984" s="33"/>
      <c r="N984" s="33" t="e">
        <f t="shared" si="39"/>
        <v>#NAME?</v>
      </c>
      <c r="O984" s="64" t="e">
        <f t="shared" si="40"/>
        <v>#NAME?</v>
      </c>
      <c r="P984" s="94" t="e">
        <f t="shared" si="41"/>
        <v>#NAME?</v>
      </c>
      <c r="Q984" s="91" t="str">
        <f t="shared" si="42"/>
        <v>-</v>
      </c>
      <c r="R984" s="92" t="str">
        <f t="shared" si="43"/>
        <v>-</v>
      </c>
      <c r="S984" s="93" t="str">
        <f t="shared" si="44"/>
        <v>-</v>
      </c>
      <c r="T984" s="10"/>
      <c r="U984" s="10"/>
      <c r="V984" s="10"/>
      <c r="W984" s="10"/>
      <c r="X984" s="10"/>
      <c r="Y984" s="10"/>
      <c r="Z984" s="10"/>
    </row>
    <row r="985" spans="1:26" ht="12.75" customHeight="1" x14ac:dyDescent="0.2">
      <c r="A985" s="82">
        <f t="shared" si="34"/>
        <v>0</v>
      </c>
      <c r="B985" s="83"/>
      <c r="C985" s="84"/>
      <c r="D985" s="29" t="e">
        <f t="shared" si="35"/>
        <v>#NAME?</v>
      </c>
      <c r="E985" s="62"/>
      <c r="F985" s="30" t="e">
        <f t="shared" si="36"/>
        <v>#NAME?</v>
      </c>
      <c r="G985" s="34" t="e">
        <f t="shared" si="37"/>
        <v>#NAME?</v>
      </c>
      <c r="H985" s="30" t="e">
        <f t="shared" si="38"/>
        <v>#NAME?</v>
      </c>
      <c r="I985" s="85"/>
      <c r="J985" s="86"/>
      <c r="K985" s="31"/>
      <c r="L985" s="63"/>
      <c r="M985" s="33"/>
      <c r="N985" s="33" t="e">
        <f t="shared" si="39"/>
        <v>#NAME?</v>
      </c>
      <c r="O985" s="64" t="e">
        <f t="shared" si="40"/>
        <v>#NAME?</v>
      </c>
      <c r="P985" s="94" t="e">
        <f t="shared" si="41"/>
        <v>#NAME?</v>
      </c>
      <c r="Q985" s="91" t="str">
        <f t="shared" si="42"/>
        <v>-</v>
      </c>
      <c r="R985" s="92" t="str">
        <f t="shared" si="43"/>
        <v>-</v>
      </c>
      <c r="S985" s="93" t="str">
        <f t="shared" si="44"/>
        <v>-</v>
      </c>
      <c r="T985" s="10"/>
      <c r="U985" s="10"/>
      <c r="V985" s="10"/>
      <c r="W985" s="10"/>
      <c r="X985" s="10"/>
      <c r="Y985" s="10"/>
      <c r="Z985" s="10"/>
    </row>
    <row r="986" spans="1:26" ht="12.75" customHeight="1" x14ac:dyDescent="0.2">
      <c r="A986" s="82">
        <f t="shared" si="34"/>
        <v>0</v>
      </c>
      <c r="B986" s="83"/>
      <c r="C986" s="84"/>
      <c r="D986" s="29" t="e">
        <f t="shared" si="35"/>
        <v>#NAME?</v>
      </c>
      <c r="E986" s="62"/>
      <c r="F986" s="30" t="e">
        <f t="shared" si="36"/>
        <v>#NAME?</v>
      </c>
      <c r="G986" s="34" t="e">
        <f t="shared" si="37"/>
        <v>#NAME?</v>
      </c>
      <c r="H986" s="30" t="e">
        <f t="shared" si="38"/>
        <v>#NAME?</v>
      </c>
      <c r="I986" s="85"/>
      <c r="J986" s="86"/>
      <c r="K986" s="31"/>
      <c r="L986" s="63"/>
      <c r="M986" s="33"/>
      <c r="N986" s="33" t="e">
        <f t="shared" si="39"/>
        <v>#NAME?</v>
      </c>
      <c r="O986" s="64" t="e">
        <f t="shared" si="40"/>
        <v>#NAME?</v>
      </c>
      <c r="P986" s="94" t="e">
        <f t="shared" si="41"/>
        <v>#NAME?</v>
      </c>
      <c r="Q986" s="91" t="str">
        <f t="shared" si="42"/>
        <v>-</v>
      </c>
      <c r="R986" s="92" t="str">
        <f t="shared" si="43"/>
        <v>-</v>
      </c>
      <c r="S986" s="93" t="str">
        <f t="shared" si="44"/>
        <v>-</v>
      </c>
      <c r="T986" s="10"/>
      <c r="U986" s="10"/>
      <c r="V986" s="10"/>
      <c r="W986" s="10"/>
      <c r="X986" s="10"/>
      <c r="Y986" s="10"/>
      <c r="Z986" s="10"/>
    </row>
    <row r="987" spans="1:26" ht="12.75" customHeight="1" x14ac:dyDescent="0.2">
      <c r="A987" s="82">
        <f t="shared" si="34"/>
        <v>0</v>
      </c>
      <c r="B987" s="83"/>
      <c r="C987" s="84"/>
      <c r="D987" s="29" t="e">
        <f t="shared" si="35"/>
        <v>#NAME?</v>
      </c>
      <c r="E987" s="62"/>
      <c r="F987" s="30" t="e">
        <f t="shared" si="36"/>
        <v>#NAME?</v>
      </c>
      <c r="G987" s="34" t="e">
        <f t="shared" si="37"/>
        <v>#NAME?</v>
      </c>
      <c r="H987" s="30" t="e">
        <f t="shared" si="38"/>
        <v>#NAME?</v>
      </c>
      <c r="I987" s="85"/>
      <c r="J987" s="86"/>
      <c r="K987" s="31"/>
      <c r="L987" s="63"/>
      <c r="M987" s="33"/>
      <c r="N987" s="33" t="e">
        <f t="shared" si="39"/>
        <v>#NAME?</v>
      </c>
      <c r="O987" s="64" t="e">
        <f t="shared" si="40"/>
        <v>#NAME?</v>
      </c>
      <c r="P987" s="94" t="e">
        <f t="shared" si="41"/>
        <v>#NAME?</v>
      </c>
      <c r="Q987" s="91" t="str">
        <f t="shared" si="42"/>
        <v>-</v>
      </c>
      <c r="R987" s="92" t="str">
        <f t="shared" si="43"/>
        <v>-</v>
      </c>
      <c r="S987" s="93" t="str">
        <f t="shared" si="44"/>
        <v>-</v>
      </c>
      <c r="T987" s="10"/>
      <c r="U987" s="10"/>
      <c r="V987" s="10"/>
      <c r="W987" s="10"/>
      <c r="X987" s="10"/>
      <c r="Y987" s="10"/>
      <c r="Z987" s="10"/>
    </row>
    <row r="988" spans="1:26" ht="12.75" customHeight="1" x14ac:dyDescent="0.2">
      <c r="A988" s="82">
        <f t="shared" si="34"/>
        <v>0</v>
      </c>
      <c r="B988" s="83"/>
      <c r="C988" s="84"/>
      <c r="D988" s="29" t="e">
        <f t="shared" si="35"/>
        <v>#NAME?</v>
      </c>
      <c r="E988" s="62"/>
      <c r="F988" s="30" t="e">
        <f t="shared" si="36"/>
        <v>#NAME?</v>
      </c>
      <c r="G988" s="34" t="e">
        <f t="shared" si="37"/>
        <v>#NAME?</v>
      </c>
      <c r="H988" s="30" t="e">
        <f t="shared" si="38"/>
        <v>#NAME?</v>
      </c>
      <c r="I988" s="85"/>
      <c r="J988" s="86"/>
      <c r="K988" s="31"/>
      <c r="L988" s="63"/>
      <c r="M988" s="33"/>
      <c r="N988" s="33" t="e">
        <f t="shared" si="39"/>
        <v>#NAME?</v>
      </c>
      <c r="O988" s="64" t="e">
        <f t="shared" si="40"/>
        <v>#NAME?</v>
      </c>
      <c r="P988" s="94" t="e">
        <f t="shared" si="41"/>
        <v>#NAME?</v>
      </c>
      <c r="Q988" s="91" t="str">
        <f t="shared" si="42"/>
        <v>-</v>
      </c>
      <c r="R988" s="92" t="str">
        <f t="shared" si="43"/>
        <v>-</v>
      </c>
      <c r="S988" s="93" t="str">
        <f t="shared" si="44"/>
        <v>-</v>
      </c>
      <c r="T988" s="10"/>
      <c r="U988" s="10"/>
      <c r="V988" s="10"/>
      <c r="W988" s="10"/>
      <c r="X988" s="10"/>
      <c r="Y988" s="10"/>
      <c r="Z988" s="10"/>
    </row>
    <row r="989" spans="1:26" ht="12.75" customHeight="1" x14ac:dyDescent="0.2">
      <c r="A989" s="82">
        <f t="shared" si="34"/>
        <v>0</v>
      </c>
      <c r="B989" s="83"/>
      <c r="C989" s="84"/>
      <c r="D989" s="29" t="e">
        <f t="shared" si="35"/>
        <v>#NAME?</v>
      </c>
      <c r="E989" s="62"/>
      <c r="F989" s="30" t="e">
        <f t="shared" si="36"/>
        <v>#NAME?</v>
      </c>
      <c r="G989" s="34" t="e">
        <f t="shared" si="37"/>
        <v>#NAME?</v>
      </c>
      <c r="H989" s="30" t="e">
        <f t="shared" si="38"/>
        <v>#NAME?</v>
      </c>
      <c r="I989" s="85"/>
      <c r="J989" s="86"/>
      <c r="K989" s="31"/>
      <c r="L989" s="63"/>
      <c r="M989" s="33"/>
      <c r="N989" s="33" t="e">
        <f t="shared" si="39"/>
        <v>#NAME?</v>
      </c>
      <c r="O989" s="64" t="e">
        <f t="shared" si="40"/>
        <v>#NAME?</v>
      </c>
      <c r="P989" s="94" t="e">
        <f t="shared" si="41"/>
        <v>#NAME?</v>
      </c>
      <c r="Q989" s="91" t="str">
        <f t="shared" si="42"/>
        <v>-</v>
      </c>
      <c r="R989" s="92" t="str">
        <f t="shared" si="43"/>
        <v>-</v>
      </c>
      <c r="S989" s="93" t="str">
        <f t="shared" si="44"/>
        <v>-</v>
      </c>
      <c r="T989" s="10"/>
      <c r="U989" s="10"/>
      <c r="V989" s="10"/>
      <c r="W989" s="10"/>
      <c r="X989" s="10"/>
      <c r="Y989" s="10"/>
      <c r="Z989" s="10"/>
    </row>
    <row r="990" spans="1:26" ht="12.75" customHeight="1" x14ac:dyDescent="0.2">
      <c r="A990" s="82">
        <f t="shared" si="34"/>
        <v>0</v>
      </c>
      <c r="B990" s="83"/>
      <c r="C990" s="84"/>
      <c r="D990" s="29" t="e">
        <f t="shared" si="35"/>
        <v>#NAME?</v>
      </c>
      <c r="E990" s="62"/>
      <c r="F990" s="30" t="e">
        <f t="shared" si="36"/>
        <v>#NAME?</v>
      </c>
      <c r="G990" s="34" t="e">
        <f t="shared" si="37"/>
        <v>#NAME?</v>
      </c>
      <c r="H990" s="30" t="e">
        <f t="shared" si="38"/>
        <v>#NAME?</v>
      </c>
      <c r="I990" s="85"/>
      <c r="J990" s="86"/>
      <c r="K990" s="31"/>
      <c r="L990" s="63"/>
      <c r="M990" s="33"/>
      <c r="N990" s="33" t="e">
        <f t="shared" si="39"/>
        <v>#NAME?</v>
      </c>
      <c r="O990" s="64" t="e">
        <f t="shared" si="40"/>
        <v>#NAME?</v>
      </c>
      <c r="P990" s="94" t="e">
        <f t="shared" si="41"/>
        <v>#NAME?</v>
      </c>
      <c r="Q990" s="91" t="str">
        <f t="shared" si="42"/>
        <v>-</v>
      </c>
      <c r="R990" s="92" t="str">
        <f t="shared" si="43"/>
        <v>-</v>
      </c>
      <c r="S990" s="93" t="str">
        <f t="shared" si="44"/>
        <v>-</v>
      </c>
      <c r="T990" s="10"/>
      <c r="U990" s="10"/>
      <c r="V990" s="10"/>
      <c r="W990" s="10"/>
      <c r="X990" s="10"/>
      <c r="Y990" s="10"/>
      <c r="Z990" s="10"/>
    </row>
    <row r="991" spans="1:26" ht="12.75" customHeight="1" x14ac:dyDescent="0.2">
      <c r="A991" s="82">
        <f t="shared" si="34"/>
        <v>0</v>
      </c>
      <c r="B991" s="83"/>
      <c r="C991" s="84"/>
      <c r="D991" s="29" t="e">
        <f t="shared" si="35"/>
        <v>#NAME?</v>
      </c>
      <c r="E991" s="62"/>
      <c r="F991" s="30" t="e">
        <f t="shared" si="36"/>
        <v>#NAME?</v>
      </c>
      <c r="G991" s="34" t="e">
        <f t="shared" si="37"/>
        <v>#NAME?</v>
      </c>
      <c r="H991" s="30" t="e">
        <f t="shared" si="38"/>
        <v>#NAME?</v>
      </c>
      <c r="I991" s="85"/>
      <c r="J991" s="86"/>
      <c r="K991" s="31"/>
      <c r="L991" s="63"/>
      <c r="M991" s="33"/>
      <c r="N991" s="33" t="e">
        <f t="shared" si="39"/>
        <v>#NAME?</v>
      </c>
      <c r="O991" s="64" t="e">
        <f t="shared" si="40"/>
        <v>#NAME?</v>
      </c>
      <c r="P991" s="94" t="e">
        <f t="shared" si="41"/>
        <v>#NAME?</v>
      </c>
      <c r="Q991" s="91" t="str">
        <f t="shared" si="42"/>
        <v>-</v>
      </c>
      <c r="R991" s="92" t="str">
        <f t="shared" si="43"/>
        <v>-</v>
      </c>
      <c r="S991" s="93" t="str">
        <f t="shared" si="44"/>
        <v>-</v>
      </c>
      <c r="T991" s="10"/>
      <c r="U991" s="10"/>
      <c r="V991" s="10"/>
      <c r="W991" s="10"/>
      <c r="X991" s="10"/>
      <c r="Y991" s="10"/>
      <c r="Z991" s="10"/>
    </row>
    <row r="992" spans="1:26" ht="12.75" customHeight="1" x14ac:dyDescent="0.2">
      <c r="A992" s="82">
        <f t="shared" si="34"/>
        <v>0</v>
      </c>
      <c r="B992" s="83"/>
      <c r="C992" s="84"/>
      <c r="D992" s="29" t="e">
        <f t="shared" si="35"/>
        <v>#NAME?</v>
      </c>
      <c r="E992" s="62"/>
      <c r="F992" s="30" t="e">
        <f t="shared" si="36"/>
        <v>#NAME?</v>
      </c>
      <c r="G992" s="34" t="e">
        <f t="shared" si="37"/>
        <v>#NAME?</v>
      </c>
      <c r="H992" s="30" t="e">
        <f t="shared" si="38"/>
        <v>#NAME?</v>
      </c>
      <c r="I992" s="85"/>
      <c r="J992" s="86"/>
      <c r="K992" s="31"/>
      <c r="L992" s="63"/>
      <c r="M992" s="33"/>
      <c r="N992" s="33" t="e">
        <f t="shared" si="39"/>
        <v>#NAME?</v>
      </c>
      <c r="O992" s="64" t="e">
        <f t="shared" si="40"/>
        <v>#NAME?</v>
      </c>
      <c r="P992" s="94" t="e">
        <f t="shared" si="41"/>
        <v>#NAME?</v>
      </c>
      <c r="Q992" s="91" t="str">
        <f t="shared" si="42"/>
        <v>-</v>
      </c>
      <c r="R992" s="92" t="str">
        <f t="shared" si="43"/>
        <v>-</v>
      </c>
      <c r="S992" s="93" t="str">
        <f t="shared" si="44"/>
        <v>-</v>
      </c>
      <c r="T992" s="10"/>
      <c r="U992" s="10"/>
      <c r="V992" s="10"/>
      <c r="W992" s="10"/>
      <c r="X992" s="10"/>
      <c r="Y992" s="10"/>
      <c r="Z992" s="10"/>
    </row>
    <row r="993" spans="1:26" ht="12.75" customHeight="1" x14ac:dyDescent="0.2">
      <c r="A993" s="82">
        <f t="shared" si="34"/>
        <v>0</v>
      </c>
      <c r="B993" s="83"/>
      <c r="C993" s="84"/>
      <c r="D993" s="29" t="e">
        <f t="shared" si="35"/>
        <v>#NAME?</v>
      </c>
      <c r="E993" s="62"/>
      <c r="F993" s="30" t="e">
        <f t="shared" si="36"/>
        <v>#NAME?</v>
      </c>
      <c r="G993" s="34" t="e">
        <f t="shared" si="37"/>
        <v>#NAME?</v>
      </c>
      <c r="H993" s="30" t="e">
        <f t="shared" si="38"/>
        <v>#NAME?</v>
      </c>
      <c r="I993" s="85"/>
      <c r="J993" s="86"/>
      <c r="K993" s="31"/>
      <c r="L993" s="63"/>
      <c r="M993" s="33"/>
      <c r="N993" s="33" t="e">
        <f t="shared" si="39"/>
        <v>#NAME?</v>
      </c>
      <c r="O993" s="64" t="e">
        <f t="shared" si="40"/>
        <v>#NAME?</v>
      </c>
      <c r="P993" s="94" t="e">
        <f t="shared" si="41"/>
        <v>#NAME?</v>
      </c>
      <c r="Q993" s="91" t="str">
        <f t="shared" si="42"/>
        <v>-</v>
      </c>
      <c r="R993" s="92" t="str">
        <f t="shared" si="43"/>
        <v>-</v>
      </c>
      <c r="S993" s="93" t="str">
        <f t="shared" si="44"/>
        <v>-</v>
      </c>
      <c r="T993" s="10"/>
      <c r="U993" s="10"/>
      <c r="V993" s="10"/>
      <c r="W993" s="10"/>
      <c r="X993" s="10"/>
      <c r="Y993" s="10"/>
      <c r="Z993" s="10"/>
    </row>
    <row r="994" spans="1:26" ht="12.75" customHeight="1" x14ac:dyDescent="0.2">
      <c r="A994" s="82">
        <f t="shared" si="34"/>
        <v>0</v>
      </c>
      <c r="B994" s="83"/>
      <c r="C994" s="84"/>
      <c r="D994" s="29" t="e">
        <f t="shared" si="35"/>
        <v>#NAME?</v>
      </c>
      <c r="E994" s="62"/>
      <c r="F994" s="30" t="e">
        <f t="shared" si="36"/>
        <v>#NAME?</v>
      </c>
      <c r="G994" s="34" t="e">
        <f t="shared" si="37"/>
        <v>#NAME?</v>
      </c>
      <c r="H994" s="30" t="e">
        <f t="shared" si="38"/>
        <v>#NAME?</v>
      </c>
      <c r="I994" s="85"/>
      <c r="J994" s="86"/>
      <c r="K994" s="31"/>
      <c r="L994" s="63"/>
      <c r="M994" s="33"/>
      <c r="N994" s="33" t="e">
        <f t="shared" si="39"/>
        <v>#NAME?</v>
      </c>
      <c r="O994" s="64" t="e">
        <f t="shared" si="40"/>
        <v>#NAME?</v>
      </c>
      <c r="P994" s="94" t="e">
        <f t="shared" si="41"/>
        <v>#NAME?</v>
      </c>
      <c r="Q994" s="91" t="str">
        <f t="shared" si="42"/>
        <v>-</v>
      </c>
      <c r="R994" s="92" t="str">
        <f t="shared" si="43"/>
        <v>-</v>
      </c>
      <c r="S994" s="93" t="str">
        <f t="shared" si="44"/>
        <v>-</v>
      </c>
      <c r="T994" s="10"/>
      <c r="U994" s="10"/>
      <c r="V994" s="10"/>
      <c r="W994" s="10"/>
      <c r="X994" s="10"/>
      <c r="Y994" s="10"/>
      <c r="Z994" s="10"/>
    </row>
    <row r="995" spans="1:26" ht="12.75" customHeight="1" x14ac:dyDescent="0.2">
      <c r="A995" s="82">
        <f t="shared" si="34"/>
        <v>0</v>
      </c>
      <c r="B995" s="83"/>
      <c r="C995" s="84"/>
      <c r="D995" s="29" t="e">
        <f t="shared" si="35"/>
        <v>#NAME?</v>
      </c>
      <c r="E995" s="62"/>
      <c r="F995" s="30" t="e">
        <f t="shared" si="36"/>
        <v>#NAME?</v>
      </c>
      <c r="G995" s="34" t="e">
        <f t="shared" si="37"/>
        <v>#NAME?</v>
      </c>
      <c r="H995" s="30" t="e">
        <f t="shared" si="38"/>
        <v>#NAME?</v>
      </c>
      <c r="I995" s="85"/>
      <c r="J995" s="86"/>
      <c r="K995" s="31"/>
      <c r="L995" s="63"/>
      <c r="M995" s="33"/>
      <c r="N995" s="33" t="e">
        <f t="shared" si="39"/>
        <v>#NAME?</v>
      </c>
      <c r="O995" s="64" t="e">
        <f t="shared" si="40"/>
        <v>#NAME?</v>
      </c>
      <c r="P995" s="94" t="e">
        <f t="shared" si="41"/>
        <v>#NAME?</v>
      </c>
      <c r="Q995" s="91" t="str">
        <f t="shared" si="42"/>
        <v>-</v>
      </c>
      <c r="R995" s="92" t="str">
        <f t="shared" si="43"/>
        <v>-</v>
      </c>
      <c r="S995" s="93" t="str">
        <f t="shared" si="44"/>
        <v>-</v>
      </c>
      <c r="T995" s="10"/>
      <c r="U995" s="10"/>
      <c r="V995" s="10"/>
      <c r="W995" s="10"/>
      <c r="X995" s="10"/>
      <c r="Y995" s="10"/>
      <c r="Z995" s="10"/>
    </row>
    <row r="996" spans="1:26" ht="12.75" customHeight="1" x14ac:dyDescent="0.2">
      <c r="A996" s="82">
        <f t="shared" si="34"/>
        <v>0</v>
      </c>
      <c r="B996" s="83"/>
      <c r="C996" s="84"/>
      <c r="D996" s="29" t="e">
        <f t="shared" si="35"/>
        <v>#NAME?</v>
      </c>
      <c r="E996" s="62"/>
      <c r="F996" s="30" t="e">
        <f t="shared" si="36"/>
        <v>#NAME?</v>
      </c>
      <c r="G996" s="34" t="e">
        <f t="shared" si="37"/>
        <v>#NAME?</v>
      </c>
      <c r="H996" s="30" t="e">
        <f t="shared" si="38"/>
        <v>#NAME?</v>
      </c>
      <c r="I996" s="85"/>
      <c r="J996" s="86"/>
      <c r="K996" s="31"/>
      <c r="L996" s="63"/>
      <c r="M996" s="33"/>
      <c r="N996" s="33" t="e">
        <f t="shared" si="39"/>
        <v>#NAME?</v>
      </c>
      <c r="O996" s="64" t="e">
        <f t="shared" si="40"/>
        <v>#NAME?</v>
      </c>
      <c r="P996" s="94" t="e">
        <f t="shared" si="41"/>
        <v>#NAME?</v>
      </c>
      <c r="Q996" s="91" t="str">
        <f t="shared" si="42"/>
        <v>-</v>
      </c>
      <c r="R996" s="92" t="str">
        <f t="shared" si="43"/>
        <v>-</v>
      </c>
      <c r="S996" s="93" t="str">
        <f t="shared" si="44"/>
        <v>-</v>
      </c>
      <c r="T996" s="10"/>
      <c r="U996" s="10"/>
      <c r="V996" s="10"/>
      <c r="W996" s="10"/>
      <c r="X996" s="10"/>
      <c r="Y996" s="10"/>
      <c r="Z996" s="10"/>
    </row>
    <row r="997" spans="1:26" ht="12.75" customHeight="1" x14ac:dyDescent="0.2">
      <c r="A997" s="82">
        <f t="shared" si="34"/>
        <v>0</v>
      </c>
      <c r="B997" s="83"/>
      <c r="C997" s="84"/>
      <c r="D997" s="29" t="e">
        <f t="shared" si="35"/>
        <v>#NAME?</v>
      </c>
      <c r="E997" s="62"/>
      <c r="F997" s="30" t="e">
        <f t="shared" si="36"/>
        <v>#NAME?</v>
      </c>
      <c r="G997" s="34" t="e">
        <f t="shared" si="37"/>
        <v>#NAME?</v>
      </c>
      <c r="H997" s="30" t="e">
        <f t="shared" si="38"/>
        <v>#NAME?</v>
      </c>
      <c r="I997" s="85"/>
      <c r="J997" s="86"/>
      <c r="K997" s="31"/>
      <c r="L997" s="63"/>
      <c r="M997" s="33"/>
      <c r="N997" s="33" t="e">
        <f t="shared" si="39"/>
        <v>#NAME?</v>
      </c>
      <c r="O997" s="64" t="e">
        <f t="shared" si="40"/>
        <v>#NAME?</v>
      </c>
      <c r="P997" s="94" t="e">
        <f t="shared" si="41"/>
        <v>#NAME?</v>
      </c>
      <c r="Q997" s="91" t="str">
        <f t="shared" si="42"/>
        <v>-</v>
      </c>
      <c r="R997" s="92" t="str">
        <f t="shared" si="43"/>
        <v>-</v>
      </c>
      <c r="S997" s="93" t="str">
        <f t="shared" si="44"/>
        <v>-</v>
      </c>
      <c r="T997" s="10"/>
      <c r="U997" s="10"/>
      <c r="V997" s="10"/>
      <c r="W997" s="10"/>
      <c r="X997" s="10"/>
      <c r="Y997" s="10"/>
      <c r="Z997" s="10"/>
    </row>
    <row r="998" spans="1:26" ht="12.75" customHeight="1" x14ac:dyDescent="0.2">
      <c r="A998" s="82">
        <f t="shared" si="34"/>
        <v>0</v>
      </c>
      <c r="B998" s="83"/>
      <c r="C998" s="84"/>
      <c r="D998" s="29" t="e">
        <f t="shared" si="35"/>
        <v>#NAME?</v>
      </c>
      <c r="E998" s="62"/>
      <c r="F998" s="30" t="e">
        <f t="shared" si="36"/>
        <v>#NAME?</v>
      </c>
      <c r="G998" s="34" t="e">
        <f t="shared" si="37"/>
        <v>#NAME?</v>
      </c>
      <c r="H998" s="30" t="e">
        <f t="shared" si="38"/>
        <v>#NAME?</v>
      </c>
      <c r="I998" s="85"/>
      <c r="J998" s="86"/>
      <c r="K998" s="31"/>
      <c r="L998" s="63"/>
      <c r="M998" s="33"/>
      <c r="N998" s="33" t="e">
        <f t="shared" si="39"/>
        <v>#NAME?</v>
      </c>
      <c r="O998" s="64" t="e">
        <f t="shared" si="40"/>
        <v>#NAME?</v>
      </c>
      <c r="P998" s="94" t="e">
        <f t="shared" si="41"/>
        <v>#NAME?</v>
      </c>
      <c r="Q998" s="91" t="str">
        <f t="shared" si="42"/>
        <v>-</v>
      </c>
      <c r="R998" s="92" t="str">
        <f t="shared" si="43"/>
        <v>-</v>
      </c>
      <c r="S998" s="93" t="str">
        <f t="shared" si="44"/>
        <v>-</v>
      </c>
      <c r="T998" s="10"/>
      <c r="U998" s="10"/>
      <c r="V998" s="10"/>
      <c r="W998" s="10"/>
      <c r="X998" s="10"/>
      <c r="Y998" s="10"/>
      <c r="Z998" s="10"/>
    </row>
    <row r="999" spans="1:26" ht="12.75" customHeight="1" x14ac:dyDescent="0.2">
      <c r="A999" s="82">
        <f t="shared" si="34"/>
        <v>0</v>
      </c>
      <c r="B999" s="83"/>
      <c r="C999" s="84"/>
      <c r="D999" s="29" t="e">
        <f t="shared" si="35"/>
        <v>#NAME?</v>
      </c>
      <c r="E999" s="62"/>
      <c r="F999" s="30" t="e">
        <f t="shared" si="36"/>
        <v>#NAME?</v>
      </c>
      <c r="G999" s="34" t="e">
        <f t="shared" si="37"/>
        <v>#NAME?</v>
      </c>
      <c r="H999" s="30" t="e">
        <f t="shared" si="38"/>
        <v>#NAME?</v>
      </c>
      <c r="I999" s="85"/>
      <c r="J999" s="86"/>
      <c r="K999" s="31"/>
      <c r="L999" s="63"/>
      <c r="M999" s="33"/>
      <c r="N999" s="33" t="e">
        <f t="shared" si="39"/>
        <v>#NAME?</v>
      </c>
      <c r="O999" s="64" t="e">
        <f t="shared" si="40"/>
        <v>#NAME?</v>
      </c>
      <c r="P999" s="94" t="e">
        <f t="shared" si="41"/>
        <v>#NAME?</v>
      </c>
      <c r="Q999" s="91" t="str">
        <f t="shared" si="42"/>
        <v>-</v>
      </c>
      <c r="R999" s="92" t="str">
        <f t="shared" si="43"/>
        <v>-</v>
      </c>
      <c r="S999" s="93" t="str">
        <f t="shared" si="44"/>
        <v>-</v>
      </c>
      <c r="T999" s="10"/>
      <c r="U999" s="10"/>
      <c r="V999" s="10"/>
      <c r="W999" s="10"/>
      <c r="X999" s="10"/>
      <c r="Y999" s="10"/>
      <c r="Z999" s="10"/>
    </row>
    <row r="1000" spans="1:26" ht="13.5" customHeight="1" x14ac:dyDescent="0.2">
      <c r="A1000" s="82">
        <f t="shared" si="34"/>
        <v>0</v>
      </c>
      <c r="B1000" s="83"/>
      <c r="C1000" s="84"/>
      <c r="D1000" s="29"/>
      <c r="E1000" s="62"/>
      <c r="F1000" s="30"/>
      <c r="G1000" s="34"/>
      <c r="H1000" s="30"/>
      <c r="I1000" s="85"/>
      <c r="J1000" s="86"/>
      <c r="K1000" s="31"/>
      <c r="L1000" s="63"/>
      <c r="M1000" s="33"/>
      <c r="N1000" s="33"/>
      <c r="O1000" s="64"/>
      <c r="P1000" s="94"/>
      <c r="Q1000" s="91"/>
      <c r="R1000" s="92"/>
      <c r="S1000" s="93"/>
      <c r="T1000" s="10"/>
      <c r="U1000" s="10"/>
      <c r="V1000" s="10"/>
      <c r="W1000" s="10"/>
      <c r="X1000" s="10"/>
      <c r="Y1000" s="10"/>
      <c r="Z1000" s="10"/>
    </row>
    <row r="1001" spans="1:26" ht="15.75" customHeight="1" x14ac:dyDescent="0.2">
      <c r="A1001" s="66"/>
      <c r="B1001" s="95"/>
      <c r="C1001" s="95"/>
      <c r="D1001" s="43"/>
      <c r="E1001" s="43"/>
      <c r="F1001" s="44" t="s">
        <v>152</v>
      </c>
      <c r="G1001" s="44"/>
      <c r="H1001" s="44"/>
      <c r="I1001" s="96"/>
      <c r="J1001" s="97"/>
      <c r="K1001" s="45">
        <f t="shared" ref="K1001:P1001" si="45">SUBTOTAL(9,K7:K1000)</f>
        <v>73500</v>
      </c>
      <c r="L1001" s="45">
        <f t="shared" si="45"/>
        <v>693</v>
      </c>
      <c r="M1001" s="45">
        <f t="shared" si="45"/>
        <v>18363</v>
      </c>
      <c r="N1001" s="45" t="e">
        <f t="shared" si="45"/>
        <v>#NAME?</v>
      </c>
      <c r="O1001" s="45" t="e">
        <f t="shared" si="45"/>
        <v>#NAME?</v>
      </c>
      <c r="P1001" s="45" t="e">
        <f t="shared" si="45"/>
        <v>#NAME?</v>
      </c>
      <c r="Q1001" s="45"/>
      <c r="R1001" s="45"/>
      <c r="S1001" s="45"/>
      <c r="T1001" s="47"/>
      <c r="U1001" s="47"/>
      <c r="V1001" s="47"/>
      <c r="W1001" s="47"/>
      <c r="X1001" s="47"/>
      <c r="Y1001" s="47"/>
      <c r="Z1001" s="47"/>
    </row>
    <row r="1002" spans="1:26" ht="12.75" customHeight="1" x14ac:dyDescent="0.2">
      <c r="A1002" s="10"/>
      <c r="B1002" s="10"/>
      <c r="C1002" s="10"/>
      <c r="D1002" s="13"/>
      <c r="E1002" s="13"/>
      <c r="F1002" s="10"/>
      <c r="G1002" s="10"/>
      <c r="H1002" s="10"/>
      <c r="I1002" s="13"/>
      <c r="J1002" s="73"/>
      <c r="K1002" s="10"/>
      <c r="L1002" s="10"/>
      <c r="M1002" s="10"/>
      <c r="N1002" s="16"/>
      <c r="O1002" s="16"/>
      <c r="P1002" s="10"/>
      <c r="Q1002" s="10"/>
      <c r="R1002" s="10"/>
      <c r="S1002" s="10"/>
      <c r="T1002" s="10"/>
      <c r="U1002" s="10"/>
      <c r="V1002" s="10"/>
      <c r="W1002" s="10"/>
      <c r="X1002" s="10"/>
      <c r="Y1002" s="10"/>
      <c r="Z1002" s="10"/>
    </row>
    <row r="1003" spans="1:26" ht="12.75" customHeight="1" x14ac:dyDescent="0.2">
      <c r="A1003" s="10"/>
      <c r="B1003" s="10"/>
      <c r="C1003" s="10"/>
      <c r="D1003" s="13"/>
      <c r="E1003" s="13"/>
      <c r="F1003" s="10"/>
      <c r="G1003" s="10"/>
      <c r="H1003" s="10"/>
      <c r="I1003" s="13"/>
      <c r="J1003" s="73"/>
      <c r="K1003" s="10"/>
      <c r="L1003" s="10"/>
      <c r="M1003" s="10"/>
      <c r="N1003" s="16"/>
      <c r="O1003" s="16"/>
      <c r="P1003" s="10"/>
      <c r="Q1003" s="10"/>
      <c r="R1003" s="10"/>
      <c r="S1003" s="10"/>
      <c r="T1003" s="10"/>
      <c r="U1003" s="10"/>
      <c r="V1003" s="10"/>
      <c r="W1003" s="10"/>
      <c r="X1003" s="10"/>
      <c r="Y1003" s="10"/>
      <c r="Z1003" s="10"/>
    </row>
  </sheetData>
  <autoFilter ref="A6:S1000" xr:uid="{00000000-0009-0000-0000-000003000000}"/>
  <mergeCells count="18">
    <mergeCell ref="A1:K1"/>
    <mergeCell ref="L1:T1"/>
    <mergeCell ref="A4:A5"/>
    <mergeCell ref="B4:B5"/>
    <mergeCell ref="C4:C5"/>
    <mergeCell ref="D4:D5"/>
    <mergeCell ref="E4:E5"/>
    <mergeCell ref="Q4:S4"/>
    <mergeCell ref="K4:K5"/>
    <mergeCell ref="L4:L5"/>
    <mergeCell ref="M4:N4"/>
    <mergeCell ref="O4:O5"/>
    <mergeCell ref="P4:P5"/>
    <mergeCell ref="F4:F5"/>
    <mergeCell ref="G4:G5"/>
    <mergeCell ref="H4:H5"/>
    <mergeCell ref="I4:I5"/>
    <mergeCell ref="J4:J5"/>
  </mergeCells>
  <conditionalFormatting sqref="F7:F1000">
    <cfRule type="expression" dxfId="2" priority="1">
      <formula>G7="NCC"</formula>
    </cfRule>
  </conditionalFormatting>
  <dataValidations count="2">
    <dataValidation type="list" allowBlank="1" showInputMessage="1" prompt="Chú ý ! - Ngày tháng không đúng với năm hạch toán. Chỉ dùng cho những đơn hàng năm trước chuyển sang." sqref="C7:C1000" xr:uid="{00000000-0002-0000-0300-000000000000}">
      <formula1>NGAYTHANG?</formula1>
    </dataValidation>
    <dataValidation type="list" allowBlank="1" showInputMessage="1" showErrorMessage="1" prompt=" - " sqref="E7:E1000" xr:uid="{00000000-0002-0000-0300-000001000000}">
      <formula1>MKH?</formula1>
    </dataValidation>
  </dataValidations>
  <pageMargins left="0.7" right="0.7" top="0.75" bottom="0.75" header="0" footer="0"/>
  <pageSetup orientation="landscape"/>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sheetPr>
  <dimension ref="A1:Z1000"/>
  <sheetViews>
    <sheetView workbookViewId="0">
      <pane xSplit="6" ySplit="6" topLeftCell="G7" activePane="bottomRight" state="frozen"/>
      <selection pane="topRight" activeCell="G1" sqref="G1"/>
      <selection pane="bottomLeft" activeCell="A7" sqref="A7"/>
      <selection pane="bottomRight" activeCell="G7" sqref="G7"/>
    </sheetView>
  </sheetViews>
  <sheetFormatPr defaultColWidth="12.5703125" defaultRowHeight="15" customHeight="1" x14ac:dyDescent="0.2"/>
  <cols>
    <col min="1" max="1" width="5.140625" customWidth="1"/>
    <col min="2" max="2" width="7.7109375" customWidth="1"/>
    <col min="3" max="3" width="10.85546875" customWidth="1"/>
    <col min="4" max="4" width="12.28515625" customWidth="1"/>
    <col min="5" max="5" width="8.5703125" customWidth="1"/>
    <col min="6" max="6" width="28.7109375" customWidth="1"/>
    <col min="7" max="7" width="9.7109375" customWidth="1"/>
    <col min="8" max="8" width="10.140625" customWidth="1"/>
    <col min="9" max="9" width="27.140625" customWidth="1"/>
    <col min="10" max="10" width="12.42578125" customWidth="1"/>
    <col min="11" max="11" width="7.28515625" customWidth="1"/>
    <col min="12" max="12" width="7.42578125" customWidth="1"/>
    <col min="13" max="13" width="7.7109375" customWidth="1"/>
    <col min="14" max="14" width="7.28515625" customWidth="1"/>
    <col min="15" max="26" width="8" customWidth="1"/>
  </cols>
  <sheetData>
    <row r="1" spans="1:26" ht="21" customHeight="1" x14ac:dyDescent="0.3">
      <c r="A1" s="150" t="str">
        <f>"NHẬT KÝ THANH TOÁN NĂM "&amp;NAM</f>
        <v>NHẬT KÝ THANH TOÁN NĂM 2008</v>
      </c>
      <c r="B1" s="149"/>
      <c r="C1" s="149"/>
      <c r="D1" s="149"/>
      <c r="E1" s="149"/>
      <c r="F1" s="149"/>
      <c r="G1" s="149"/>
      <c r="H1" s="149"/>
      <c r="I1" s="149"/>
      <c r="J1" s="149"/>
      <c r="K1" s="149"/>
      <c r="L1" s="72"/>
      <c r="M1" s="72"/>
      <c r="N1" s="72"/>
      <c r="O1" s="72"/>
      <c r="P1" s="72"/>
      <c r="Q1" s="72"/>
      <c r="R1" s="72"/>
      <c r="S1" s="72"/>
      <c r="T1" s="72"/>
      <c r="U1" s="72"/>
      <c r="V1" s="72"/>
      <c r="W1" s="72"/>
      <c r="X1" s="72"/>
      <c r="Y1" s="72"/>
      <c r="Z1" s="72"/>
    </row>
    <row r="2" spans="1:26" ht="12.75" customHeight="1" x14ac:dyDescent="0.2">
      <c r="A2" s="53" t="s">
        <v>119</v>
      </c>
      <c r="B2" s="10"/>
      <c r="C2" s="10"/>
      <c r="D2" s="13"/>
      <c r="E2" s="13"/>
      <c r="F2" s="10"/>
      <c r="G2" s="10"/>
      <c r="H2" s="10"/>
      <c r="I2" s="13"/>
      <c r="J2" s="10"/>
      <c r="K2" s="10"/>
      <c r="L2" s="10"/>
      <c r="M2" s="10"/>
      <c r="N2" s="10"/>
      <c r="O2" s="10"/>
      <c r="P2" s="10"/>
      <c r="Q2" s="10"/>
      <c r="R2" s="10"/>
      <c r="S2" s="10"/>
      <c r="T2" s="10"/>
      <c r="U2" s="10"/>
      <c r="V2" s="10"/>
      <c r="W2" s="10"/>
      <c r="X2" s="10"/>
      <c r="Y2" s="10"/>
      <c r="Z2" s="10"/>
    </row>
    <row r="3" spans="1:26" ht="16.5" customHeight="1" x14ac:dyDescent="0.25">
      <c r="A3" s="16">
        <f>MAX(A7:A500)</f>
        <v>8</v>
      </c>
      <c r="B3" s="10"/>
      <c r="C3" s="15"/>
      <c r="D3" s="75"/>
      <c r="E3" s="13"/>
      <c r="F3" s="98">
        <f ca="1">NOW()</f>
        <v>45798.356537268519</v>
      </c>
      <c r="G3" s="10"/>
      <c r="H3" s="10"/>
      <c r="I3" s="99" t="e">
        <f>IF(J3&lt;&gt;NKMB!N3,"SAI  :  "&amp;FIXED(J3-NKMB!N3,0),"-")</f>
        <v>#NAME?</v>
      </c>
      <c r="J3" s="16">
        <f>J501</f>
        <v>3850</v>
      </c>
      <c r="K3" s="55"/>
      <c r="L3" s="10"/>
      <c r="M3" s="10"/>
      <c r="N3" s="10"/>
      <c r="O3" s="10"/>
      <c r="P3" s="10"/>
      <c r="Q3" s="10"/>
      <c r="R3" s="10"/>
      <c r="S3" s="10"/>
      <c r="T3" s="10"/>
      <c r="U3" s="10"/>
      <c r="V3" s="10"/>
      <c r="W3" s="10"/>
      <c r="X3" s="10"/>
      <c r="Y3" s="10"/>
      <c r="Z3" s="10"/>
    </row>
    <row r="4" spans="1:26" ht="18" customHeight="1" x14ac:dyDescent="0.2">
      <c r="A4" s="170" t="s">
        <v>120</v>
      </c>
      <c r="B4" s="173" t="s">
        <v>243</v>
      </c>
      <c r="C4" s="173" t="s">
        <v>244</v>
      </c>
      <c r="D4" s="173" t="s">
        <v>245</v>
      </c>
      <c r="E4" s="153" t="s">
        <v>153</v>
      </c>
      <c r="F4" s="161" t="s">
        <v>154</v>
      </c>
      <c r="G4" s="153" t="s">
        <v>155</v>
      </c>
      <c r="H4" s="153" t="s">
        <v>121</v>
      </c>
      <c r="I4" s="153" t="s">
        <v>246</v>
      </c>
      <c r="J4" s="153" t="s">
        <v>248</v>
      </c>
      <c r="K4" s="173" t="s">
        <v>127</v>
      </c>
      <c r="L4" s="180" t="s">
        <v>253</v>
      </c>
      <c r="M4" s="178"/>
      <c r="N4" s="179"/>
      <c r="O4" s="18"/>
      <c r="P4" s="18"/>
      <c r="Q4" s="18"/>
      <c r="R4" s="18"/>
      <c r="S4" s="18"/>
      <c r="T4" s="18"/>
      <c r="U4" s="18"/>
      <c r="V4" s="18"/>
      <c r="W4" s="18"/>
      <c r="X4" s="18"/>
      <c r="Y4" s="18"/>
      <c r="Z4" s="18"/>
    </row>
    <row r="5" spans="1:26" ht="18" customHeight="1" x14ac:dyDescent="0.2">
      <c r="A5" s="152"/>
      <c r="B5" s="154"/>
      <c r="C5" s="154"/>
      <c r="D5" s="154"/>
      <c r="E5" s="154"/>
      <c r="F5" s="154"/>
      <c r="G5" s="154"/>
      <c r="H5" s="154"/>
      <c r="I5" s="154"/>
      <c r="J5" s="154"/>
      <c r="K5" s="154"/>
      <c r="L5" s="21" t="s">
        <v>256</v>
      </c>
      <c r="M5" s="78" t="s">
        <v>257</v>
      </c>
      <c r="N5" s="60" t="s">
        <v>244</v>
      </c>
      <c r="O5" s="18"/>
      <c r="P5" s="18"/>
      <c r="Q5" s="18"/>
      <c r="R5" s="18"/>
      <c r="S5" s="18"/>
      <c r="T5" s="18"/>
      <c r="U5" s="18"/>
      <c r="V5" s="18"/>
      <c r="W5" s="18"/>
      <c r="X5" s="18"/>
      <c r="Y5" s="18"/>
      <c r="Z5" s="18"/>
    </row>
    <row r="6" spans="1:26" ht="12.75" customHeight="1" x14ac:dyDescent="0.2">
      <c r="A6" s="100"/>
      <c r="B6" s="24">
        <v>2</v>
      </c>
      <c r="C6" s="24">
        <v>3</v>
      </c>
      <c r="D6" s="24">
        <v>4</v>
      </c>
      <c r="E6" s="24">
        <v>5</v>
      </c>
      <c r="F6" s="24">
        <v>6</v>
      </c>
      <c r="G6" s="24">
        <v>7</v>
      </c>
      <c r="H6" s="24">
        <v>8</v>
      </c>
      <c r="I6" s="24">
        <v>9</v>
      </c>
      <c r="J6" s="24">
        <v>10</v>
      </c>
      <c r="K6" s="24">
        <v>11</v>
      </c>
      <c r="L6" s="24">
        <v>12</v>
      </c>
      <c r="M6" s="24">
        <v>13</v>
      </c>
      <c r="N6" s="81">
        <v>14</v>
      </c>
      <c r="O6" s="26"/>
      <c r="P6" s="26"/>
      <c r="Q6" s="26"/>
      <c r="R6" s="26"/>
      <c r="S6" s="26"/>
      <c r="T6" s="26"/>
      <c r="U6" s="26"/>
      <c r="V6" s="26"/>
      <c r="W6" s="26"/>
      <c r="X6" s="26"/>
      <c r="Y6" s="26"/>
      <c r="Z6" s="26"/>
    </row>
    <row r="7" spans="1:26" ht="12.75" customHeight="1" x14ac:dyDescent="0.2">
      <c r="A7" s="82">
        <f t="shared" ref="A7:A261" si="0">IF(B7&lt;&gt;"",MAX($A$6:A6)+1,0)</f>
        <v>1</v>
      </c>
      <c r="B7" s="83">
        <v>67891</v>
      </c>
      <c r="C7" s="84">
        <v>39448</v>
      </c>
      <c r="D7" s="29" t="e">
        <f t="shared" ref="D7:D261" si="1">MDH2?</f>
        <v>#NAME?</v>
      </c>
      <c r="E7" s="62" t="s">
        <v>182</v>
      </c>
      <c r="F7" s="30" t="e">
        <f t="shared" ref="F7:F261" si="2">TKH2?</f>
        <v>#NAME?</v>
      </c>
      <c r="G7" s="34" t="e">
        <f t="shared" ref="G7:G261" si="3">L2?</f>
        <v>#NAME?</v>
      </c>
      <c r="H7" s="30" t="e">
        <f t="shared" ref="H7:H261" si="4">MSM2?</f>
        <v>#NAME?</v>
      </c>
      <c r="I7" s="85"/>
      <c r="J7" s="31">
        <v>200</v>
      </c>
      <c r="K7" s="101" t="str">
        <f>IF(NKTT!$J7&gt;0,"PS","-")</f>
        <v>PS</v>
      </c>
      <c r="L7" s="89">
        <f t="shared" ref="L7:L261" si="5">IF(C7&lt;&gt;"",YEAR(C7),"-")</f>
        <v>2008</v>
      </c>
      <c r="M7" s="89">
        <f t="shared" ref="M7:M261" si="6">IF(C7&lt;&gt;"",MONTH(C7),"-")</f>
        <v>1</v>
      </c>
      <c r="N7" s="90">
        <f t="shared" ref="N7:N261" si="7">IF(C7&lt;&gt;"",DAY(C7),"-")</f>
        <v>1</v>
      </c>
      <c r="O7" s="10"/>
      <c r="P7" s="10"/>
      <c r="Q7" s="10"/>
      <c r="R7" s="10"/>
      <c r="S7" s="10"/>
      <c r="T7" s="10"/>
      <c r="U7" s="10"/>
      <c r="V7" s="10"/>
      <c r="W7" s="10"/>
      <c r="X7" s="10"/>
      <c r="Y7" s="10"/>
      <c r="Z7" s="10"/>
    </row>
    <row r="8" spans="1:26" ht="12.75" customHeight="1" x14ac:dyDescent="0.2">
      <c r="A8" s="82">
        <f t="shared" si="0"/>
        <v>2</v>
      </c>
      <c r="B8" s="83">
        <v>12345</v>
      </c>
      <c r="C8" s="84">
        <v>39449</v>
      </c>
      <c r="D8" s="29" t="e">
        <f t="shared" si="1"/>
        <v>#NAME?</v>
      </c>
      <c r="E8" s="62" t="s">
        <v>190</v>
      </c>
      <c r="F8" s="30" t="e">
        <f t="shared" si="2"/>
        <v>#NAME?</v>
      </c>
      <c r="G8" s="34" t="e">
        <f t="shared" si="3"/>
        <v>#NAME?</v>
      </c>
      <c r="H8" s="30" t="e">
        <f t="shared" si="4"/>
        <v>#NAME?</v>
      </c>
      <c r="I8" s="85"/>
      <c r="J8" s="31">
        <v>200</v>
      </c>
      <c r="K8" s="101" t="str">
        <f>IF(NKTT!$J8&gt;0,"PS","-")</f>
        <v>PS</v>
      </c>
      <c r="L8" s="92">
        <f t="shared" si="5"/>
        <v>2008</v>
      </c>
      <c r="M8" s="92">
        <f t="shared" si="6"/>
        <v>1</v>
      </c>
      <c r="N8" s="93">
        <f t="shared" si="7"/>
        <v>2</v>
      </c>
      <c r="O8" s="10"/>
      <c r="P8" s="10"/>
      <c r="Q8" s="10"/>
      <c r="R8" s="10"/>
      <c r="S8" s="10"/>
      <c r="T8" s="10"/>
      <c r="U8" s="10"/>
      <c r="V8" s="10"/>
      <c r="W8" s="10"/>
      <c r="X8" s="10"/>
      <c r="Y8" s="10"/>
      <c r="Z8" s="10"/>
    </row>
    <row r="9" spans="1:26" ht="12.75" customHeight="1" x14ac:dyDescent="0.2">
      <c r="A9" s="82">
        <f t="shared" si="0"/>
        <v>3</v>
      </c>
      <c r="B9" s="83">
        <v>1111</v>
      </c>
      <c r="C9" s="84">
        <v>39481</v>
      </c>
      <c r="D9" s="29" t="e">
        <f t="shared" si="1"/>
        <v>#NAME?</v>
      </c>
      <c r="E9" s="62" t="s">
        <v>184</v>
      </c>
      <c r="F9" s="30" t="e">
        <f t="shared" si="2"/>
        <v>#NAME?</v>
      </c>
      <c r="G9" s="34" t="e">
        <f t="shared" si="3"/>
        <v>#NAME?</v>
      </c>
      <c r="H9" s="30" t="e">
        <f t="shared" si="4"/>
        <v>#NAME?</v>
      </c>
      <c r="I9" s="85" t="s">
        <v>260</v>
      </c>
      <c r="J9" s="31">
        <v>800</v>
      </c>
      <c r="K9" s="101" t="str">
        <f>IF(NKTT!$J9&gt;0,"PS","-")</f>
        <v>PS</v>
      </c>
      <c r="L9" s="92">
        <f t="shared" si="5"/>
        <v>2008</v>
      </c>
      <c r="M9" s="92">
        <f t="shared" si="6"/>
        <v>2</v>
      </c>
      <c r="N9" s="93">
        <f t="shared" si="7"/>
        <v>3</v>
      </c>
      <c r="O9" s="10"/>
      <c r="P9" s="10"/>
      <c r="Q9" s="10"/>
      <c r="R9" s="10"/>
      <c r="S9" s="10"/>
      <c r="T9" s="10"/>
      <c r="U9" s="10"/>
      <c r="V9" s="10"/>
      <c r="W9" s="10"/>
      <c r="X9" s="10"/>
      <c r="Y9" s="10"/>
      <c r="Z9" s="10"/>
    </row>
    <row r="10" spans="1:26" ht="12.75" customHeight="1" x14ac:dyDescent="0.2">
      <c r="A10" s="82">
        <f t="shared" si="0"/>
        <v>4</v>
      </c>
      <c r="B10" s="83">
        <v>1125</v>
      </c>
      <c r="C10" s="84">
        <v>39511</v>
      </c>
      <c r="D10" s="29" t="e">
        <f t="shared" si="1"/>
        <v>#NAME?</v>
      </c>
      <c r="E10" s="62" t="s">
        <v>212</v>
      </c>
      <c r="F10" s="30" t="e">
        <f t="shared" si="2"/>
        <v>#NAME?</v>
      </c>
      <c r="G10" s="34" t="e">
        <f t="shared" si="3"/>
        <v>#NAME?</v>
      </c>
      <c r="H10" s="30" t="e">
        <f t="shared" si="4"/>
        <v>#NAME?</v>
      </c>
      <c r="I10" s="85"/>
      <c r="J10" s="31">
        <v>400</v>
      </c>
      <c r="K10" s="101" t="str">
        <f>IF(NKTT!$J10&gt;0,"PS","-")</f>
        <v>PS</v>
      </c>
      <c r="L10" s="92">
        <f t="shared" si="5"/>
        <v>2008</v>
      </c>
      <c r="M10" s="92">
        <f t="shared" si="6"/>
        <v>3</v>
      </c>
      <c r="N10" s="93">
        <f t="shared" si="7"/>
        <v>4</v>
      </c>
      <c r="O10" s="10"/>
      <c r="P10" s="10"/>
      <c r="Q10" s="10"/>
      <c r="R10" s="10"/>
      <c r="S10" s="10"/>
      <c r="T10" s="10"/>
      <c r="U10" s="10"/>
      <c r="V10" s="10"/>
      <c r="W10" s="10"/>
      <c r="X10" s="10"/>
      <c r="Y10" s="10"/>
      <c r="Z10" s="10"/>
    </row>
    <row r="11" spans="1:26" ht="12.75" customHeight="1" x14ac:dyDescent="0.2">
      <c r="A11" s="82">
        <f t="shared" si="0"/>
        <v>5</v>
      </c>
      <c r="B11" s="83">
        <v>1130</v>
      </c>
      <c r="C11" s="84">
        <v>39512</v>
      </c>
      <c r="D11" s="29" t="e">
        <f t="shared" si="1"/>
        <v>#NAME?</v>
      </c>
      <c r="E11" s="62" t="s">
        <v>222</v>
      </c>
      <c r="F11" s="30" t="e">
        <f t="shared" si="2"/>
        <v>#NAME?</v>
      </c>
      <c r="G11" s="34" t="e">
        <f t="shared" si="3"/>
        <v>#NAME?</v>
      </c>
      <c r="H11" s="30" t="e">
        <f t="shared" si="4"/>
        <v>#NAME?</v>
      </c>
      <c r="I11" s="85"/>
      <c r="J11" s="31">
        <v>500</v>
      </c>
      <c r="K11" s="101" t="str">
        <f>IF(NKTT!$J11&gt;0,"PS","-")</f>
        <v>PS</v>
      </c>
      <c r="L11" s="92">
        <f t="shared" si="5"/>
        <v>2008</v>
      </c>
      <c r="M11" s="92">
        <f t="shared" si="6"/>
        <v>3</v>
      </c>
      <c r="N11" s="93">
        <f t="shared" si="7"/>
        <v>5</v>
      </c>
      <c r="O11" s="10"/>
      <c r="P11" s="10"/>
      <c r="Q11" s="10"/>
      <c r="R11" s="10"/>
      <c r="S11" s="10"/>
      <c r="T11" s="10"/>
      <c r="U11" s="10"/>
      <c r="V11" s="10"/>
      <c r="W11" s="10"/>
      <c r="X11" s="10"/>
      <c r="Y11" s="10"/>
      <c r="Z11" s="10"/>
    </row>
    <row r="12" spans="1:26" ht="12.75" customHeight="1" x14ac:dyDescent="0.2">
      <c r="A12" s="82">
        <f t="shared" si="0"/>
        <v>6</v>
      </c>
      <c r="B12" s="83">
        <v>1136</v>
      </c>
      <c r="C12" s="84">
        <v>39544</v>
      </c>
      <c r="D12" s="29" t="e">
        <f t="shared" si="1"/>
        <v>#NAME?</v>
      </c>
      <c r="E12" s="62" t="s">
        <v>234</v>
      </c>
      <c r="F12" s="30" t="e">
        <f t="shared" si="2"/>
        <v>#NAME?</v>
      </c>
      <c r="G12" s="34" t="e">
        <f t="shared" si="3"/>
        <v>#NAME?</v>
      </c>
      <c r="H12" s="30" t="e">
        <f t="shared" si="4"/>
        <v>#NAME?</v>
      </c>
      <c r="I12" s="85" t="s">
        <v>261</v>
      </c>
      <c r="J12" s="31">
        <v>600</v>
      </c>
      <c r="K12" s="101" t="str">
        <f>IF(NKTT!$J12&gt;0,"PS","-")</f>
        <v>PS</v>
      </c>
      <c r="L12" s="92">
        <f t="shared" si="5"/>
        <v>2008</v>
      </c>
      <c r="M12" s="92">
        <f t="shared" si="6"/>
        <v>4</v>
      </c>
      <c r="N12" s="93">
        <f t="shared" si="7"/>
        <v>6</v>
      </c>
      <c r="O12" s="10"/>
      <c r="P12" s="10"/>
      <c r="Q12" s="10"/>
      <c r="R12" s="10"/>
      <c r="S12" s="10"/>
      <c r="T12" s="10"/>
      <c r="U12" s="10"/>
      <c r="V12" s="10"/>
      <c r="W12" s="10"/>
      <c r="X12" s="10"/>
      <c r="Y12" s="10"/>
      <c r="Z12" s="10"/>
    </row>
    <row r="13" spans="1:26" ht="12.75" customHeight="1" x14ac:dyDescent="0.2">
      <c r="A13" s="82">
        <f t="shared" si="0"/>
        <v>7</v>
      </c>
      <c r="B13" s="83">
        <v>1122</v>
      </c>
      <c r="C13" s="84">
        <v>39545</v>
      </c>
      <c r="D13" s="29" t="e">
        <f t="shared" si="1"/>
        <v>#NAME?</v>
      </c>
      <c r="E13" s="62" t="s">
        <v>206</v>
      </c>
      <c r="F13" s="30" t="e">
        <f t="shared" si="2"/>
        <v>#NAME?</v>
      </c>
      <c r="G13" s="34" t="e">
        <f t="shared" si="3"/>
        <v>#NAME?</v>
      </c>
      <c r="H13" s="30" t="e">
        <f t="shared" si="4"/>
        <v>#NAME?</v>
      </c>
      <c r="I13" s="85"/>
      <c r="J13" s="31">
        <v>750</v>
      </c>
      <c r="K13" s="101" t="str">
        <f>IF(NKTT!$J13&gt;0,"PS","-")</f>
        <v>PS</v>
      </c>
      <c r="L13" s="92">
        <f t="shared" si="5"/>
        <v>2008</v>
      </c>
      <c r="M13" s="92">
        <f t="shared" si="6"/>
        <v>4</v>
      </c>
      <c r="N13" s="93">
        <f t="shared" si="7"/>
        <v>7</v>
      </c>
      <c r="O13" s="10"/>
      <c r="P13" s="10"/>
      <c r="Q13" s="10"/>
      <c r="R13" s="10"/>
      <c r="S13" s="10"/>
      <c r="T13" s="10"/>
      <c r="U13" s="10"/>
      <c r="V13" s="10"/>
      <c r="W13" s="10"/>
      <c r="X13" s="10"/>
      <c r="Y13" s="10"/>
      <c r="Z13" s="10"/>
    </row>
    <row r="14" spans="1:26" ht="12.75" customHeight="1" x14ac:dyDescent="0.2">
      <c r="A14" s="82">
        <f t="shared" si="0"/>
        <v>8</v>
      </c>
      <c r="B14" s="83">
        <v>1111</v>
      </c>
      <c r="C14" s="84">
        <v>39576</v>
      </c>
      <c r="D14" s="29" t="e">
        <f t="shared" si="1"/>
        <v>#NAME?</v>
      </c>
      <c r="E14" s="62" t="s">
        <v>184</v>
      </c>
      <c r="F14" s="30" t="e">
        <f t="shared" si="2"/>
        <v>#NAME?</v>
      </c>
      <c r="G14" s="34" t="e">
        <f t="shared" si="3"/>
        <v>#NAME?</v>
      </c>
      <c r="H14" s="30" t="e">
        <f t="shared" si="4"/>
        <v>#NAME?</v>
      </c>
      <c r="I14" s="85" t="s">
        <v>261</v>
      </c>
      <c r="J14" s="31">
        <v>400</v>
      </c>
      <c r="K14" s="101" t="str">
        <f>IF(NKTT!$J14&gt;0,"PS","-")</f>
        <v>PS</v>
      </c>
      <c r="L14" s="92">
        <f t="shared" si="5"/>
        <v>2008</v>
      </c>
      <c r="M14" s="92">
        <f t="shared" si="6"/>
        <v>5</v>
      </c>
      <c r="N14" s="93">
        <f t="shared" si="7"/>
        <v>8</v>
      </c>
      <c r="O14" s="10"/>
      <c r="P14" s="10"/>
      <c r="Q14" s="10"/>
      <c r="R14" s="10"/>
      <c r="S14" s="10"/>
      <c r="T14" s="10"/>
      <c r="U14" s="10"/>
      <c r="V14" s="10"/>
      <c r="W14" s="10"/>
      <c r="X14" s="10"/>
      <c r="Y14" s="10"/>
      <c r="Z14" s="10"/>
    </row>
    <row r="15" spans="1:26" ht="12.75" customHeight="1" x14ac:dyDescent="0.2">
      <c r="A15" s="82">
        <f t="shared" si="0"/>
        <v>0</v>
      </c>
      <c r="B15" s="83"/>
      <c r="C15" s="84"/>
      <c r="D15" s="29" t="e">
        <f t="shared" si="1"/>
        <v>#NAME?</v>
      </c>
      <c r="E15" s="62"/>
      <c r="F15" s="30" t="e">
        <f t="shared" si="2"/>
        <v>#NAME?</v>
      </c>
      <c r="G15" s="34" t="e">
        <f t="shared" si="3"/>
        <v>#NAME?</v>
      </c>
      <c r="H15" s="30" t="e">
        <f t="shared" si="4"/>
        <v>#NAME?</v>
      </c>
      <c r="I15" s="85"/>
      <c r="J15" s="31"/>
      <c r="K15" s="101" t="str">
        <f>IF(NKTT!$J15&gt;0,"PS","-")</f>
        <v>-</v>
      </c>
      <c r="L15" s="92" t="str">
        <f t="shared" si="5"/>
        <v>-</v>
      </c>
      <c r="M15" s="92" t="str">
        <f t="shared" si="6"/>
        <v>-</v>
      </c>
      <c r="N15" s="93" t="str">
        <f t="shared" si="7"/>
        <v>-</v>
      </c>
      <c r="O15" s="10"/>
      <c r="P15" s="10"/>
      <c r="Q15" s="10"/>
      <c r="R15" s="10"/>
      <c r="S15" s="10"/>
      <c r="T15" s="10"/>
      <c r="U15" s="10"/>
      <c r="V15" s="10"/>
      <c r="W15" s="10"/>
      <c r="X15" s="10"/>
      <c r="Y15" s="10"/>
      <c r="Z15" s="10"/>
    </row>
    <row r="16" spans="1:26" ht="12.75" customHeight="1" x14ac:dyDescent="0.2">
      <c r="A16" s="82">
        <f t="shared" si="0"/>
        <v>0</v>
      </c>
      <c r="B16" s="83"/>
      <c r="C16" s="84"/>
      <c r="D16" s="29" t="e">
        <f t="shared" si="1"/>
        <v>#NAME?</v>
      </c>
      <c r="E16" s="62"/>
      <c r="F16" s="30" t="e">
        <f t="shared" si="2"/>
        <v>#NAME?</v>
      </c>
      <c r="G16" s="34" t="e">
        <f t="shared" si="3"/>
        <v>#NAME?</v>
      </c>
      <c r="H16" s="30" t="e">
        <f t="shared" si="4"/>
        <v>#NAME?</v>
      </c>
      <c r="I16" s="85"/>
      <c r="J16" s="31"/>
      <c r="K16" s="101" t="str">
        <f>IF(NKTT!$J16&gt;0,"PS","-")</f>
        <v>-</v>
      </c>
      <c r="L16" s="92" t="str">
        <f t="shared" si="5"/>
        <v>-</v>
      </c>
      <c r="M16" s="92" t="str">
        <f t="shared" si="6"/>
        <v>-</v>
      </c>
      <c r="N16" s="93" t="str">
        <f t="shared" si="7"/>
        <v>-</v>
      </c>
      <c r="O16" s="10"/>
      <c r="P16" s="10"/>
      <c r="Q16" s="10"/>
      <c r="R16" s="10"/>
      <c r="S16" s="10"/>
      <c r="T16" s="10"/>
      <c r="U16" s="10"/>
      <c r="V16" s="10"/>
      <c r="W16" s="10"/>
      <c r="X16" s="10"/>
      <c r="Y16" s="10"/>
      <c r="Z16" s="10"/>
    </row>
    <row r="17" spans="1:26" ht="12.75" customHeight="1" x14ac:dyDescent="0.2">
      <c r="A17" s="82">
        <f t="shared" si="0"/>
        <v>0</v>
      </c>
      <c r="B17" s="83"/>
      <c r="C17" s="84"/>
      <c r="D17" s="29" t="e">
        <f t="shared" si="1"/>
        <v>#NAME?</v>
      </c>
      <c r="E17" s="62"/>
      <c r="F17" s="30" t="e">
        <f t="shared" si="2"/>
        <v>#NAME?</v>
      </c>
      <c r="G17" s="34" t="e">
        <f t="shared" si="3"/>
        <v>#NAME?</v>
      </c>
      <c r="H17" s="30" t="e">
        <f t="shared" si="4"/>
        <v>#NAME?</v>
      </c>
      <c r="I17" s="85"/>
      <c r="J17" s="31"/>
      <c r="K17" s="101" t="str">
        <f>IF(NKTT!$J17&gt;0,"PS","-")</f>
        <v>-</v>
      </c>
      <c r="L17" s="92" t="str">
        <f t="shared" si="5"/>
        <v>-</v>
      </c>
      <c r="M17" s="92" t="str">
        <f t="shared" si="6"/>
        <v>-</v>
      </c>
      <c r="N17" s="93" t="str">
        <f t="shared" si="7"/>
        <v>-</v>
      </c>
      <c r="O17" s="10"/>
      <c r="P17" s="10"/>
      <c r="Q17" s="10"/>
      <c r="R17" s="10"/>
      <c r="S17" s="10"/>
      <c r="T17" s="10"/>
      <c r="U17" s="10"/>
      <c r="V17" s="10"/>
      <c r="W17" s="10"/>
      <c r="X17" s="10"/>
      <c r="Y17" s="10"/>
      <c r="Z17" s="10"/>
    </row>
    <row r="18" spans="1:26" ht="12.75" customHeight="1" x14ac:dyDescent="0.2">
      <c r="A18" s="82">
        <f t="shared" si="0"/>
        <v>0</v>
      </c>
      <c r="B18" s="83"/>
      <c r="C18" s="84"/>
      <c r="D18" s="29" t="e">
        <f t="shared" si="1"/>
        <v>#NAME?</v>
      </c>
      <c r="E18" s="62"/>
      <c r="F18" s="30" t="e">
        <f t="shared" si="2"/>
        <v>#NAME?</v>
      </c>
      <c r="G18" s="34" t="e">
        <f t="shared" si="3"/>
        <v>#NAME?</v>
      </c>
      <c r="H18" s="30" t="e">
        <f t="shared" si="4"/>
        <v>#NAME?</v>
      </c>
      <c r="I18" s="85"/>
      <c r="J18" s="31"/>
      <c r="K18" s="101" t="str">
        <f>IF(NKTT!$J18&gt;0,"PS","-")</f>
        <v>-</v>
      </c>
      <c r="L18" s="92" t="str">
        <f t="shared" si="5"/>
        <v>-</v>
      </c>
      <c r="M18" s="92" t="str">
        <f t="shared" si="6"/>
        <v>-</v>
      </c>
      <c r="N18" s="93" t="str">
        <f t="shared" si="7"/>
        <v>-</v>
      </c>
      <c r="O18" s="10"/>
      <c r="P18" s="10"/>
      <c r="Q18" s="10"/>
      <c r="R18" s="10"/>
      <c r="S18" s="10"/>
      <c r="T18" s="10"/>
      <c r="U18" s="10"/>
      <c r="V18" s="10"/>
      <c r="W18" s="10"/>
      <c r="X18" s="10"/>
      <c r="Y18" s="10"/>
      <c r="Z18" s="10"/>
    </row>
    <row r="19" spans="1:26" ht="12.75" customHeight="1" x14ac:dyDescent="0.2">
      <c r="A19" s="82">
        <f t="shared" si="0"/>
        <v>0</v>
      </c>
      <c r="B19" s="83"/>
      <c r="C19" s="84"/>
      <c r="D19" s="29" t="e">
        <f t="shared" si="1"/>
        <v>#NAME?</v>
      </c>
      <c r="E19" s="62"/>
      <c r="F19" s="30" t="e">
        <f t="shared" si="2"/>
        <v>#NAME?</v>
      </c>
      <c r="G19" s="34" t="e">
        <f t="shared" si="3"/>
        <v>#NAME?</v>
      </c>
      <c r="H19" s="30" t="e">
        <f t="shared" si="4"/>
        <v>#NAME?</v>
      </c>
      <c r="I19" s="85"/>
      <c r="J19" s="31"/>
      <c r="K19" s="101" t="str">
        <f>IF(NKTT!$J19&gt;0,"PS","-")</f>
        <v>-</v>
      </c>
      <c r="L19" s="92" t="str">
        <f t="shared" si="5"/>
        <v>-</v>
      </c>
      <c r="M19" s="92" t="str">
        <f t="shared" si="6"/>
        <v>-</v>
      </c>
      <c r="N19" s="93" t="str">
        <f t="shared" si="7"/>
        <v>-</v>
      </c>
      <c r="O19" s="10"/>
      <c r="P19" s="10"/>
      <c r="Q19" s="10"/>
      <c r="R19" s="10"/>
      <c r="S19" s="10"/>
      <c r="T19" s="10"/>
      <c r="U19" s="10"/>
      <c r="V19" s="10"/>
      <c r="W19" s="10"/>
      <c r="X19" s="10"/>
      <c r="Y19" s="10"/>
      <c r="Z19" s="10"/>
    </row>
    <row r="20" spans="1:26" ht="12.75" customHeight="1" x14ac:dyDescent="0.2">
      <c r="A20" s="82">
        <f t="shared" si="0"/>
        <v>0</v>
      </c>
      <c r="B20" s="83"/>
      <c r="C20" s="84"/>
      <c r="D20" s="29" t="e">
        <f t="shared" si="1"/>
        <v>#NAME?</v>
      </c>
      <c r="E20" s="62"/>
      <c r="F20" s="30" t="e">
        <f t="shared" si="2"/>
        <v>#NAME?</v>
      </c>
      <c r="G20" s="34" t="e">
        <f t="shared" si="3"/>
        <v>#NAME?</v>
      </c>
      <c r="H20" s="30" t="e">
        <f t="shared" si="4"/>
        <v>#NAME?</v>
      </c>
      <c r="I20" s="85"/>
      <c r="J20" s="31"/>
      <c r="K20" s="101" t="str">
        <f>IF(NKTT!$J20&gt;0,"PS","-")</f>
        <v>-</v>
      </c>
      <c r="L20" s="92" t="str">
        <f t="shared" si="5"/>
        <v>-</v>
      </c>
      <c r="M20" s="92" t="str">
        <f t="shared" si="6"/>
        <v>-</v>
      </c>
      <c r="N20" s="93" t="str">
        <f t="shared" si="7"/>
        <v>-</v>
      </c>
      <c r="O20" s="10"/>
      <c r="P20" s="10"/>
      <c r="Q20" s="10"/>
      <c r="R20" s="10"/>
      <c r="S20" s="10"/>
      <c r="T20" s="10"/>
      <c r="U20" s="10"/>
      <c r="V20" s="10"/>
      <c r="W20" s="10"/>
      <c r="X20" s="10"/>
      <c r="Y20" s="10"/>
      <c r="Z20" s="10"/>
    </row>
    <row r="21" spans="1:26" ht="12.75" customHeight="1" x14ac:dyDescent="0.2">
      <c r="A21" s="82">
        <f t="shared" si="0"/>
        <v>0</v>
      </c>
      <c r="B21" s="83"/>
      <c r="C21" s="84"/>
      <c r="D21" s="29" t="e">
        <f t="shared" si="1"/>
        <v>#NAME?</v>
      </c>
      <c r="E21" s="62"/>
      <c r="F21" s="30" t="e">
        <f t="shared" si="2"/>
        <v>#NAME?</v>
      </c>
      <c r="G21" s="34" t="e">
        <f t="shared" si="3"/>
        <v>#NAME?</v>
      </c>
      <c r="H21" s="30" t="e">
        <f t="shared" si="4"/>
        <v>#NAME?</v>
      </c>
      <c r="I21" s="85"/>
      <c r="J21" s="31"/>
      <c r="K21" s="101" t="str">
        <f>IF(NKTT!$J21&gt;0,"PS","-")</f>
        <v>-</v>
      </c>
      <c r="L21" s="92" t="str">
        <f t="shared" si="5"/>
        <v>-</v>
      </c>
      <c r="M21" s="92" t="str">
        <f t="shared" si="6"/>
        <v>-</v>
      </c>
      <c r="N21" s="93" t="str">
        <f t="shared" si="7"/>
        <v>-</v>
      </c>
      <c r="O21" s="10"/>
      <c r="P21" s="10"/>
      <c r="Q21" s="10"/>
      <c r="R21" s="10"/>
      <c r="S21" s="10"/>
      <c r="T21" s="10"/>
      <c r="U21" s="10"/>
      <c r="V21" s="10"/>
      <c r="W21" s="10"/>
      <c r="X21" s="10"/>
      <c r="Y21" s="10"/>
      <c r="Z21" s="10"/>
    </row>
    <row r="22" spans="1:26" ht="12.75" customHeight="1" x14ac:dyDescent="0.2">
      <c r="A22" s="82">
        <f t="shared" si="0"/>
        <v>0</v>
      </c>
      <c r="B22" s="83"/>
      <c r="C22" s="84"/>
      <c r="D22" s="29" t="e">
        <f t="shared" si="1"/>
        <v>#NAME?</v>
      </c>
      <c r="E22" s="62"/>
      <c r="F22" s="30" t="e">
        <f t="shared" si="2"/>
        <v>#NAME?</v>
      </c>
      <c r="G22" s="34" t="e">
        <f t="shared" si="3"/>
        <v>#NAME?</v>
      </c>
      <c r="H22" s="30" t="e">
        <f t="shared" si="4"/>
        <v>#NAME?</v>
      </c>
      <c r="I22" s="85"/>
      <c r="J22" s="31"/>
      <c r="K22" s="101" t="str">
        <f>IF(NKTT!$J22&gt;0,"PS","-")</f>
        <v>-</v>
      </c>
      <c r="L22" s="92" t="str">
        <f t="shared" si="5"/>
        <v>-</v>
      </c>
      <c r="M22" s="92" t="str">
        <f t="shared" si="6"/>
        <v>-</v>
      </c>
      <c r="N22" s="93" t="str">
        <f t="shared" si="7"/>
        <v>-</v>
      </c>
      <c r="O22" s="10"/>
      <c r="P22" s="10"/>
      <c r="Q22" s="10"/>
      <c r="R22" s="10"/>
      <c r="S22" s="10"/>
      <c r="T22" s="10"/>
      <c r="U22" s="10"/>
      <c r="V22" s="10"/>
      <c r="W22" s="10"/>
      <c r="X22" s="10"/>
      <c r="Y22" s="10"/>
      <c r="Z22" s="10"/>
    </row>
    <row r="23" spans="1:26" ht="12.75" customHeight="1" x14ac:dyDescent="0.2">
      <c r="A23" s="82">
        <f t="shared" si="0"/>
        <v>0</v>
      </c>
      <c r="B23" s="83"/>
      <c r="C23" s="84"/>
      <c r="D23" s="29" t="e">
        <f t="shared" si="1"/>
        <v>#NAME?</v>
      </c>
      <c r="E23" s="62"/>
      <c r="F23" s="30" t="e">
        <f t="shared" si="2"/>
        <v>#NAME?</v>
      </c>
      <c r="G23" s="34" t="e">
        <f t="shared" si="3"/>
        <v>#NAME?</v>
      </c>
      <c r="H23" s="30" t="e">
        <f t="shared" si="4"/>
        <v>#NAME?</v>
      </c>
      <c r="I23" s="85"/>
      <c r="J23" s="31"/>
      <c r="K23" s="101" t="str">
        <f>IF(NKTT!$J23&gt;0,"PS","-")</f>
        <v>-</v>
      </c>
      <c r="L23" s="92" t="str">
        <f t="shared" si="5"/>
        <v>-</v>
      </c>
      <c r="M23" s="92" t="str">
        <f t="shared" si="6"/>
        <v>-</v>
      </c>
      <c r="N23" s="93" t="str">
        <f t="shared" si="7"/>
        <v>-</v>
      </c>
      <c r="O23" s="10"/>
      <c r="P23" s="10"/>
      <c r="Q23" s="10"/>
      <c r="R23" s="10"/>
      <c r="S23" s="10"/>
      <c r="T23" s="10"/>
      <c r="U23" s="10"/>
      <c r="V23" s="10"/>
      <c r="W23" s="10"/>
      <c r="X23" s="10"/>
      <c r="Y23" s="10"/>
      <c r="Z23" s="10"/>
    </row>
    <row r="24" spans="1:26" ht="12.75" customHeight="1" x14ac:dyDescent="0.2">
      <c r="A24" s="82">
        <f t="shared" si="0"/>
        <v>0</v>
      </c>
      <c r="B24" s="83"/>
      <c r="C24" s="84"/>
      <c r="D24" s="29" t="e">
        <f t="shared" si="1"/>
        <v>#NAME?</v>
      </c>
      <c r="E24" s="62"/>
      <c r="F24" s="30" t="e">
        <f t="shared" si="2"/>
        <v>#NAME?</v>
      </c>
      <c r="G24" s="34" t="e">
        <f t="shared" si="3"/>
        <v>#NAME?</v>
      </c>
      <c r="H24" s="30" t="e">
        <f t="shared" si="4"/>
        <v>#NAME?</v>
      </c>
      <c r="I24" s="85"/>
      <c r="J24" s="31"/>
      <c r="K24" s="101" t="str">
        <f>IF(NKTT!$J24&gt;0,"PS","-")</f>
        <v>-</v>
      </c>
      <c r="L24" s="92" t="str">
        <f t="shared" si="5"/>
        <v>-</v>
      </c>
      <c r="M24" s="92" t="str">
        <f t="shared" si="6"/>
        <v>-</v>
      </c>
      <c r="N24" s="93" t="str">
        <f t="shared" si="7"/>
        <v>-</v>
      </c>
      <c r="O24" s="10"/>
      <c r="P24" s="10"/>
      <c r="Q24" s="10"/>
      <c r="R24" s="10"/>
      <c r="S24" s="10"/>
      <c r="T24" s="10"/>
      <c r="U24" s="10"/>
      <c r="V24" s="10"/>
      <c r="W24" s="10"/>
      <c r="X24" s="10"/>
      <c r="Y24" s="10"/>
      <c r="Z24" s="10"/>
    </row>
    <row r="25" spans="1:26" ht="12.75" customHeight="1" x14ac:dyDescent="0.2">
      <c r="A25" s="82">
        <f t="shared" si="0"/>
        <v>0</v>
      </c>
      <c r="B25" s="83"/>
      <c r="C25" s="84"/>
      <c r="D25" s="29" t="e">
        <f t="shared" si="1"/>
        <v>#NAME?</v>
      </c>
      <c r="E25" s="62"/>
      <c r="F25" s="30" t="e">
        <f t="shared" si="2"/>
        <v>#NAME?</v>
      </c>
      <c r="G25" s="34" t="e">
        <f t="shared" si="3"/>
        <v>#NAME?</v>
      </c>
      <c r="H25" s="30" t="e">
        <f t="shared" si="4"/>
        <v>#NAME?</v>
      </c>
      <c r="I25" s="85"/>
      <c r="J25" s="31"/>
      <c r="K25" s="101" t="str">
        <f>IF(NKTT!$J25&gt;0,"PS","-")</f>
        <v>-</v>
      </c>
      <c r="L25" s="92" t="str">
        <f t="shared" si="5"/>
        <v>-</v>
      </c>
      <c r="M25" s="92" t="str">
        <f t="shared" si="6"/>
        <v>-</v>
      </c>
      <c r="N25" s="93" t="str">
        <f t="shared" si="7"/>
        <v>-</v>
      </c>
      <c r="O25" s="10"/>
      <c r="P25" s="10"/>
      <c r="Q25" s="10"/>
      <c r="R25" s="10"/>
      <c r="S25" s="10"/>
      <c r="T25" s="10"/>
      <c r="U25" s="10"/>
      <c r="V25" s="10"/>
      <c r="W25" s="10"/>
      <c r="X25" s="10"/>
      <c r="Y25" s="10"/>
      <c r="Z25" s="10"/>
    </row>
    <row r="26" spans="1:26" ht="12.75" customHeight="1" x14ac:dyDescent="0.2">
      <c r="A26" s="82">
        <f t="shared" si="0"/>
        <v>0</v>
      </c>
      <c r="B26" s="83"/>
      <c r="C26" s="84"/>
      <c r="D26" s="29" t="e">
        <f t="shared" si="1"/>
        <v>#NAME?</v>
      </c>
      <c r="E26" s="62"/>
      <c r="F26" s="30" t="e">
        <f t="shared" si="2"/>
        <v>#NAME?</v>
      </c>
      <c r="G26" s="34" t="e">
        <f t="shared" si="3"/>
        <v>#NAME?</v>
      </c>
      <c r="H26" s="30" t="e">
        <f t="shared" si="4"/>
        <v>#NAME?</v>
      </c>
      <c r="I26" s="85"/>
      <c r="J26" s="31"/>
      <c r="K26" s="101" t="str">
        <f>IF(NKTT!$J26&gt;0,"PS","-")</f>
        <v>-</v>
      </c>
      <c r="L26" s="92" t="str">
        <f t="shared" si="5"/>
        <v>-</v>
      </c>
      <c r="M26" s="92" t="str">
        <f t="shared" si="6"/>
        <v>-</v>
      </c>
      <c r="N26" s="93" t="str">
        <f t="shared" si="7"/>
        <v>-</v>
      </c>
      <c r="O26" s="10"/>
      <c r="P26" s="10"/>
      <c r="Q26" s="10"/>
      <c r="R26" s="10"/>
      <c r="S26" s="10"/>
      <c r="T26" s="10"/>
      <c r="U26" s="10"/>
      <c r="V26" s="10"/>
      <c r="W26" s="10"/>
      <c r="X26" s="10"/>
      <c r="Y26" s="10"/>
      <c r="Z26" s="10"/>
    </row>
    <row r="27" spans="1:26" ht="12.75" customHeight="1" x14ac:dyDescent="0.2">
      <c r="A27" s="82">
        <f t="shared" si="0"/>
        <v>0</v>
      </c>
      <c r="B27" s="83"/>
      <c r="C27" s="84"/>
      <c r="D27" s="29" t="e">
        <f t="shared" si="1"/>
        <v>#NAME?</v>
      </c>
      <c r="E27" s="62"/>
      <c r="F27" s="30" t="e">
        <f t="shared" si="2"/>
        <v>#NAME?</v>
      </c>
      <c r="G27" s="34" t="e">
        <f t="shared" si="3"/>
        <v>#NAME?</v>
      </c>
      <c r="H27" s="30" t="e">
        <f t="shared" si="4"/>
        <v>#NAME?</v>
      </c>
      <c r="I27" s="85"/>
      <c r="J27" s="31"/>
      <c r="K27" s="101" t="str">
        <f>IF(NKTT!$J27&gt;0,"PS","-")</f>
        <v>-</v>
      </c>
      <c r="L27" s="92" t="str">
        <f t="shared" si="5"/>
        <v>-</v>
      </c>
      <c r="M27" s="92" t="str">
        <f t="shared" si="6"/>
        <v>-</v>
      </c>
      <c r="N27" s="93" t="str">
        <f t="shared" si="7"/>
        <v>-</v>
      </c>
      <c r="O27" s="10"/>
      <c r="P27" s="10"/>
      <c r="Q27" s="10"/>
      <c r="R27" s="10"/>
      <c r="S27" s="10"/>
      <c r="T27" s="10"/>
      <c r="U27" s="10"/>
      <c r="V27" s="10"/>
      <c r="W27" s="10"/>
      <c r="X27" s="10"/>
      <c r="Y27" s="10"/>
      <c r="Z27" s="10"/>
    </row>
    <row r="28" spans="1:26" ht="12.75" customHeight="1" x14ac:dyDescent="0.2">
      <c r="A28" s="82">
        <f t="shared" si="0"/>
        <v>0</v>
      </c>
      <c r="B28" s="83"/>
      <c r="C28" s="84"/>
      <c r="D28" s="29" t="e">
        <f t="shared" si="1"/>
        <v>#NAME?</v>
      </c>
      <c r="E28" s="62"/>
      <c r="F28" s="30" t="e">
        <f t="shared" si="2"/>
        <v>#NAME?</v>
      </c>
      <c r="G28" s="34" t="e">
        <f t="shared" si="3"/>
        <v>#NAME?</v>
      </c>
      <c r="H28" s="30" t="e">
        <f t="shared" si="4"/>
        <v>#NAME?</v>
      </c>
      <c r="I28" s="85"/>
      <c r="J28" s="31"/>
      <c r="K28" s="101" t="str">
        <f>IF(NKTT!$J28&gt;0,"PS","-")</f>
        <v>-</v>
      </c>
      <c r="L28" s="92" t="str">
        <f t="shared" si="5"/>
        <v>-</v>
      </c>
      <c r="M28" s="92" t="str">
        <f t="shared" si="6"/>
        <v>-</v>
      </c>
      <c r="N28" s="93" t="str">
        <f t="shared" si="7"/>
        <v>-</v>
      </c>
      <c r="O28" s="10"/>
      <c r="P28" s="10"/>
      <c r="Q28" s="10"/>
      <c r="R28" s="10"/>
      <c r="S28" s="10"/>
      <c r="T28" s="10"/>
      <c r="U28" s="10"/>
      <c r="V28" s="10"/>
      <c r="W28" s="10"/>
      <c r="X28" s="10"/>
      <c r="Y28" s="10"/>
      <c r="Z28" s="10"/>
    </row>
    <row r="29" spans="1:26" ht="12.75" customHeight="1" x14ac:dyDescent="0.2">
      <c r="A29" s="82">
        <f t="shared" si="0"/>
        <v>0</v>
      </c>
      <c r="B29" s="83"/>
      <c r="C29" s="84"/>
      <c r="D29" s="29" t="e">
        <f t="shared" si="1"/>
        <v>#NAME?</v>
      </c>
      <c r="E29" s="62"/>
      <c r="F29" s="30" t="e">
        <f t="shared" si="2"/>
        <v>#NAME?</v>
      </c>
      <c r="G29" s="34" t="e">
        <f t="shared" si="3"/>
        <v>#NAME?</v>
      </c>
      <c r="H29" s="30" t="e">
        <f t="shared" si="4"/>
        <v>#NAME?</v>
      </c>
      <c r="I29" s="85"/>
      <c r="J29" s="31"/>
      <c r="K29" s="101" t="str">
        <f>IF(NKTT!$J29&gt;0,"PS","-")</f>
        <v>-</v>
      </c>
      <c r="L29" s="92" t="str">
        <f t="shared" si="5"/>
        <v>-</v>
      </c>
      <c r="M29" s="92" t="str">
        <f t="shared" si="6"/>
        <v>-</v>
      </c>
      <c r="N29" s="93" t="str">
        <f t="shared" si="7"/>
        <v>-</v>
      </c>
      <c r="O29" s="10"/>
      <c r="P29" s="10"/>
      <c r="Q29" s="10"/>
      <c r="R29" s="10"/>
      <c r="S29" s="10"/>
      <c r="T29" s="10"/>
      <c r="U29" s="10"/>
      <c r="V29" s="10"/>
      <c r="W29" s="10"/>
      <c r="X29" s="10"/>
      <c r="Y29" s="10"/>
      <c r="Z29" s="10"/>
    </row>
    <row r="30" spans="1:26" ht="12.75" customHeight="1" x14ac:dyDescent="0.2">
      <c r="A30" s="82">
        <f t="shared" si="0"/>
        <v>0</v>
      </c>
      <c r="B30" s="83"/>
      <c r="C30" s="84"/>
      <c r="D30" s="29" t="e">
        <f t="shared" si="1"/>
        <v>#NAME?</v>
      </c>
      <c r="E30" s="62"/>
      <c r="F30" s="30" t="e">
        <f t="shared" si="2"/>
        <v>#NAME?</v>
      </c>
      <c r="G30" s="34" t="e">
        <f t="shared" si="3"/>
        <v>#NAME?</v>
      </c>
      <c r="H30" s="30" t="e">
        <f t="shared" si="4"/>
        <v>#NAME?</v>
      </c>
      <c r="I30" s="85"/>
      <c r="J30" s="31"/>
      <c r="K30" s="101" t="str">
        <f>IF(NKTT!$J30&gt;0,"PS","-")</f>
        <v>-</v>
      </c>
      <c r="L30" s="92" t="str">
        <f t="shared" si="5"/>
        <v>-</v>
      </c>
      <c r="M30" s="92" t="str">
        <f t="shared" si="6"/>
        <v>-</v>
      </c>
      <c r="N30" s="93" t="str">
        <f t="shared" si="7"/>
        <v>-</v>
      </c>
      <c r="O30" s="10"/>
      <c r="P30" s="10"/>
      <c r="Q30" s="10"/>
      <c r="R30" s="10"/>
      <c r="S30" s="10"/>
      <c r="T30" s="10"/>
      <c r="U30" s="10"/>
      <c r="V30" s="10"/>
      <c r="W30" s="10"/>
      <c r="X30" s="10"/>
      <c r="Y30" s="10"/>
      <c r="Z30" s="10"/>
    </row>
    <row r="31" spans="1:26" ht="12.75" customHeight="1" x14ac:dyDescent="0.2">
      <c r="A31" s="82">
        <f t="shared" si="0"/>
        <v>0</v>
      </c>
      <c r="B31" s="83"/>
      <c r="C31" s="84"/>
      <c r="D31" s="29" t="e">
        <f t="shared" si="1"/>
        <v>#NAME?</v>
      </c>
      <c r="E31" s="62"/>
      <c r="F31" s="30" t="e">
        <f t="shared" si="2"/>
        <v>#NAME?</v>
      </c>
      <c r="G31" s="34" t="e">
        <f t="shared" si="3"/>
        <v>#NAME?</v>
      </c>
      <c r="H31" s="30" t="e">
        <f t="shared" si="4"/>
        <v>#NAME?</v>
      </c>
      <c r="I31" s="85"/>
      <c r="J31" s="31"/>
      <c r="K31" s="101" t="str">
        <f>IF(NKTT!$J31&gt;0,"PS","-")</f>
        <v>-</v>
      </c>
      <c r="L31" s="92" t="str">
        <f t="shared" si="5"/>
        <v>-</v>
      </c>
      <c r="M31" s="92" t="str">
        <f t="shared" si="6"/>
        <v>-</v>
      </c>
      <c r="N31" s="93" t="str">
        <f t="shared" si="7"/>
        <v>-</v>
      </c>
      <c r="O31" s="10"/>
      <c r="P31" s="10"/>
      <c r="Q31" s="10"/>
      <c r="R31" s="10"/>
      <c r="S31" s="10"/>
      <c r="T31" s="10"/>
      <c r="U31" s="10"/>
      <c r="V31" s="10"/>
      <c r="W31" s="10"/>
      <c r="X31" s="10"/>
      <c r="Y31" s="10"/>
      <c r="Z31" s="10"/>
    </row>
    <row r="32" spans="1:26" ht="12.75" customHeight="1" x14ac:dyDescent="0.2">
      <c r="A32" s="82">
        <f t="shared" si="0"/>
        <v>0</v>
      </c>
      <c r="B32" s="83"/>
      <c r="C32" s="84"/>
      <c r="D32" s="29" t="e">
        <f t="shared" si="1"/>
        <v>#NAME?</v>
      </c>
      <c r="E32" s="62"/>
      <c r="F32" s="30" t="e">
        <f t="shared" si="2"/>
        <v>#NAME?</v>
      </c>
      <c r="G32" s="34" t="e">
        <f t="shared" si="3"/>
        <v>#NAME?</v>
      </c>
      <c r="H32" s="30" t="e">
        <f t="shared" si="4"/>
        <v>#NAME?</v>
      </c>
      <c r="I32" s="85"/>
      <c r="J32" s="31"/>
      <c r="K32" s="101" t="str">
        <f>IF(NKTT!$J32&gt;0,"PS","-")</f>
        <v>-</v>
      </c>
      <c r="L32" s="92" t="str">
        <f t="shared" si="5"/>
        <v>-</v>
      </c>
      <c r="M32" s="92" t="str">
        <f t="shared" si="6"/>
        <v>-</v>
      </c>
      <c r="N32" s="93" t="str">
        <f t="shared" si="7"/>
        <v>-</v>
      </c>
      <c r="O32" s="10"/>
      <c r="P32" s="10"/>
      <c r="Q32" s="10"/>
      <c r="R32" s="10"/>
      <c r="S32" s="10"/>
      <c r="T32" s="10"/>
      <c r="U32" s="10"/>
      <c r="V32" s="10"/>
      <c r="W32" s="10"/>
      <c r="X32" s="10"/>
      <c r="Y32" s="10"/>
      <c r="Z32" s="10"/>
    </row>
    <row r="33" spans="1:26" ht="12.75" customHeight="1" x14ac:dyDescent="0.2">
      <c r="A33" s="82">
        <f t="shared" si="0"/>
        <v>0</v>
      </c>
      <c r="B33" s="83"/>
      <c r="C33" s="84"/>
      <c r="D33" s="29" t="e">
        <f t="shared" si="1"/>
        <v>#NAME?</v>
      </c>
      <c r="E33" s="62"/>
      <c r="F33" s="30" t="e">
        <f t="shared" si="2"/>
        <v>#NAME?</v>
      </c>
      <c r="G33" s="34" t="e">
        <f t="shared" si="3"/>
        <v>#NAME?</v>
      </c>
      <c r="H33" s="30" t="e">
        <f t="shared" si="4"/>
        <v>#NAME?</v>
      </c>
      <c r="I33" s="85"/>
      <c r="J33" s="31"/>
      <c r="K33" s="101" t="str">
        <f>IF(NKTT!$J33&gt;0,"PS","-")</f>
        <v>-</v>
      </c>
      <c r="L33" s="92" t="str">
        <f t="shared" si="5"/>
        <v>-</v>
      </c>
      <c r="M33" s="92" t="str">
        <f t="shared" si="6"/>
        <v>-</v>
      </c>
      <c r="N33" s="93" t="str">
        <f t="shared" si="7"/>
        <v>-</v>
      </c>
      <c r="O33" s="10"/>
      <c r="P33" s="10"/>
      <c r="Q33" s="10"/>
      <c r="R33" s="10"/>
      <c r="S33" s="10"/>
      <c r="T33" s="10"/>
      <c r="U33" s="10"/>
      <c r="V33" s="10"/>
      <c r="W33" s="10"/>
      <c r="X33" s="10"/>
      <c r="Y33" s="10"/>
      <c r="Z33" s="10"/>
    </row>
    <row r="34" spans="1:26" ht="12.75" customHeight="1" x14ac:dyDescent="0.2">
      <c r="A34" s="82">
        <f t="shared" si="0"/>
        <v>0</v>
      </c>
      <c r="B34" s="83"/>
      <c r="C34" s="84"/>
      <c r="D34" s="29" t="e">
        <f t="shared" si="1"/>
        <v>#NAME?</v>
      </c>
      <c r="E34" s="62"/>
      <c r="F34" s="30" t="e">
        <f t="shared" si="2"/>
        <v>#NAME?</v>
      </c>
      <c r="G34" s="34" t="e">
        <f t="shared" si="3"/>
        <v>#NAME?</v>
      </c>
      <c r="H34" s="30" t="e">
        <f t="shared" si="4"/>
        <v>#NAME?</v>
      </c>
      <c r="I34" s="85"/>
      <c r="J34" s="31"/>
      <c r="K34" s="101" t="str">
        <f>IF(NKTT!$J34&gt;0,"PS","-")</f>
        <v>-</v>
      </c>
      <c r="L34" s="92" t="str">
        <f t="shared" si="5"/>
        <v>-</v>
      </c>
      <c r="M34" s="92" t="str">
        <f t="shared" si="6"/>
        <v>-</v>
      </c>
      <c r="N34" s="93" t="str">
        <f t="shared" si="7"/>
        <v>-</v>
      </c>
      <c r="O34" s="10"/>
      <c r="P34" s="10"/>
      <c r="Q34" s="10"/>
      <c r="R34" s="10"/>
      <c r="S34" s="10"/>
      <c r="T34" s="10"/>
      <c r="U34" s="10"/>
      <c r="V34" s="10"/>
      <c r="W34" s="10"/>
      <c r="X34" s="10"/>
      <c r="Y34" s="10"/>
      <c r="Z34" s="10"/>
    </row>
    <row r="35" spans="1:26" ht="12.75" customHeight="1" x14ac:dyDescent="0.2">
      <c r="A35" s="82">
        <f t="shared" si="0"/>
        <v>0</v>
      </c>
      <c r="B35" s="83"/>
      <c r="C35" s="84"/>
      <c r="D35" s="29" t="e">
        <f t="shared" si="1"/>
        <v>#NAME?</v>
      </c>
      <c r="E35" s="62"/>
      <c r="F35" s="30" t="e">
        <f t="shared" si="2"/>
        <v>#NAME?</v>
      </c>
      <c r="G35" s="34" t="e">
        <f t="shared" si="3"/>
        <v>#NAME?</v>
      </c>
      <c r="H35" s="30" t="e">
        <f t="shared" si="4"/>
        <v>#NAME?</v>
      </c>
      <c r="I35" s="85"/>
      <c r="J35" s="31"/>
      <c r="K35" s="101" t="str">
        <f>IF(NKTT!$J35&gt;0,"PS","-")</f>
        <v>-</v>
      </c>
      <c r="L35" s="92" t="str">
        <f t="shared" si="5"/>
        <v>-</v>
      </c>
      <c r="M35" s="92" t="str">
        <f t="shared" si="6"/>
        <v>-</v>
      </c>
      <c r="N35" s="93" t="str">
        <f t="shared" si="7"/>
        <v>-</v>
      </c>
      <c r="O35" s="10"/>
      <c r="P35" s="10"/>
      <c r="Q35" s="10"/>
      <c r="R35" s="10"/>
      <c r="S35" s="10"/>
      <c r="T35" s="10"/>
      <c r="U35" s="10"/>
      <c r="V35" s="10"/>
      <c r="W35" s="10"/>
      <c r="X35" s="10"/>
      <c r="Y35" s="10"/>
      <c r="Z35" s="10"/>
    </row>
    <row r="36" spans="1:26" ht="12.75" customHeight="1" x14ac:dyDescent="0.2">
      <c r="A36" s="82">
        <f t="shared" si="0"/>
        <v>0</v>
      </c>
      <c r="B36" s="83"/>
      <c r="C36" s="84"/>
      <c r="D36" s="29" t="e">
        <f t="shared" si="1"/>
        <v>#NAME?</v>
      </c>
      <c r="E36" s="62"/>
      <c r="F36" s="30" t="e">
        <f t="shared" si="2"/>
        <v>#NAME?</v>
      </c>
      <c r="G36" s="34" t="e">
        <f t="shared" si="3"/>
        <v>#NAME?</v>
      </c>
      <c r="H36" s="30" t="e">
        <f t="shared" si="4"/>
        <v>#NAME?</v>
      </c>
      <c r="I36" s="85"/>
      <c r="J36" s="31"/>
      <c r="K36" s="101" t="str">
        <f>IF(NKTT!$J36&gt;0,"PS","-")</f>
        <v>-</v>
      </c>
      <c r="L36" s="92" t="str">
        <f t="shared" si="5"/>
        <v>-</v>
      </c>
      <c r="M36" s="92" t="str">
        <f t="shared" si="6"/>
        <v>-</v>
      </c>
      <c r="N36" s="93" t="str">
        <f t="shared" si="7"/>
        <v>-</v>
      </c>
      <c r="O36" s="10"/>
      <c r="P36" s="10"/>
      <c r="Q36" s="10"/>
      <c r="R36" s="10"/>
      <c r="S36" s="10"/>
      <c r="T36" s="10"/>
      <c r="U36" s="10"/>
      <c r="V36" s="10"/>
      <c r="W36" s="10"/>
      <c r="X36" s="10"/>
      <c r="Y36" s="10"/>
      <c r="Z36" s="10"/>
    </row>
    <row r="37" spans="1:26" ht="12.75" customHeight="1" x14ac:dyDescent="0.2">
      <c r="A37" s="82">
        <f t="shared" si="0"/>
        <v>0</v>
      </c>
      <c r="B37" s="83"/>
      <c r="C37" s="84"/>
      <c r="D37" s="29" t="e">
        <f t="shared" si="1"/>
        <v>#NAME?</v>
      </c>
      <c r="E37" s="62"/>
      <c r="F37" s="30" t="e">
        <f t="shared" si="2"/>
        <v>#NAME?</v>
      </c>
      <c r="G37" s="34" t="e">
        <f t="shared" si="3"/>
        <v>#NAME?</v>
      </c>
      <c r="H37" s="30" t="e">
        <f t="shared" si="4"/>
        <v>#NAME?</v>
      </c>
      <c r="I37" s="85"/>
      <c r="J37" s="31"/>
      <c r="K37" s="101" t="str">
        <f>IF(NKTT!$J37&gt;0,"PS","-")</f>
        <v>-</v>
      </c>
      <c r="L37" s="92" t="str">
        <f t="shared" si="5"/>
        <v>-</v>
      </c>
      <c r="M37" s="92" t="str">
        <f t="shared" si="6"/>
        <v>-</v>
      </c>
      <c r="N37" s="93" t="str">
        <f t="shared" si="7"/>
        <v>-</v>
      </c>
      <c r="O37" s="10"/>
      <c r="P37" s="10"/>
      <c r="Q37" s="10"/>
      <c r="R37" s="10"/>
      <c r="S37" s="10"/>
      <c r="T37" s="10"/>
      <c r="U37" s="10"/>
      <c r="V37" s="10"/>
      <c r="W37" s="10"/>
      <c r="X37" s="10"/>
      <c r="Y37" s="10"/>
      <c r="Z37" s="10"/>
    </row>
    <row r="38" spans="1:26" ht="12.75" customHeight="1" x14ac:dyDescent="0.2">
      <c r="A38" s="82">
        <f t="shared" si="0"/>
        <v>0</v>
      </c>
      <c r="B38" s="83"/>
      <c r="C38" s="84"/>
      <c r="D38" s="29" t="e">
        <f t="shared" si="1"/>
        <v>#NAME?</v>
      </c>
      <c r="E38" s="62"/>
      <c r="F38" s="30" t="e">
        <f t="shared" si="2"/>
        <v>#NAME?</v>
      </c>
      <c r="G38" s="34" t="e">
        <f t="shared" si="3"/>
        <v>#NAME?</v>
      </c>
      <c r="H38" s="30" t="e">
        <f t="shared" si="4"/>
        <v>#NAME?</v>
      </c>
      <c r="I38" s="85"/>
      <c r="J38" s="31"/>
      <c r="K38" s="101" t="str">
        <f>IF(NKTT!$J38&gt;0,"PS","-")</f>
        <v>-</v>
      </c>
      <c r="L38" s="92" t="str">
        <f t="shared" si="5"/>
        <v>-</v>
      </c>
      <c r="M38" s="92" t="str">
        <f t="shared" si="6"/>
        <v>-</v>
      </c>
      <c r="N38" s="93" t="str">
        <f t="shared" si="7"/>
        <v>-</v>
      </c>
      <c r="O38" s="10"/>
      <c r="P38" s="10"/>
      <c r="Q38" s="10"/>
      <c r="R38" s="10"/>
      <c r="S38" s="10"/>
      <c r="T38" s="10"/>
      <c r="U38" s="10"/>
      <c r="V38" s="10"/>
      <c r="W38" s="10"/>
      <c r="X38" s="10"/>
      <c r="Y38" s="10"/>
      <c r="Z38" s="10"/>
    </row>
    <row r="39" spans="1:26" ht="12.75" customHeight="1" x14ac:dyDescent="0.2">
      <c r="A39" s="82">
        <f t="shared" si="0"/>
        <v>0</v>
      </c>
      <c r="B39" s="83"/>
      <c r="C39" s="84"/>
      <c r="D39" s="29" t="e">
        <f t="shared" si="1"/>
        <v>#NAME?</v>
      </c>
      <c r="E39" s="62"/>
      <c r="F39" s="30" t="e">
        <f t="shared" si="2"/>
        <v>#NAME?</v>
      </c>
      <c r="G39" s="34" t="e">
        <f t="shared" si="3"/>
        <v>#NAME?</v>
      </c>
      <c r="H39" s="30" t="e">
        <f t="shared" si="4"/>
        <v>#NAME?</v>
      </c>
      <c r="I39" s="85"/>
      <c r="J39" s="31"/>
      <c r="K39" s="101" t="str">
        <f>IF(NKTT!$J39&gt;0,"PS","-")</f>
        <v>-</v>
      </c>
      <c r="L39" s="92" t="str">
        <f t="shared" si="5"/>
        <v>-</v>
      </c>
      <c r="M39" s="92" t="str">
        <f t="shared" si="6"/>
        <v>-</v>
      </c>
      <c r="N39" s="93" t="str">
        <f t="shared" si="7"/>
        <v>-</v>
      </c>
      <c r="O39" s="10"/>
      <c r="P39" s="10"/>
      <c r="Q39" s="10"/>
      <c r="R39" s="10"/>
      <c r="S39" s="10"/>
      <c r="T39" s="10"/>
      <c r="U39" s="10"/>
      <c r="V39" s="10"/>
      <c r="W39" s="10"/>
      <c r="X39" s="10"/>
      <c r="Y39" s="10"/>
      <c r="Z39" s="10"/>
    </row>
    <row r="40" spans="1:26" ht="12.75" customHeight="1" x14ac:dyDescent="0.2">
      <c r="A40" s="82">
        <f t="shared" si="0"/>
        <v>0</v>
      </c>
      <c r="B40" s="83"/>
      <c r="C40" s="84"/>
      <c r="D40" s="29" t="e">
        <f t="shared" si="1"/>
        <v>#NAME?</v>
      </c>
      <c r="E40" s="62"/>
      <c r="F40" s="30" t="e">
        <f t="shared" si="2"/>
        <v>#NAME?</v>
      </c>
      <c r="G40" s="34" t="e">
        <f t="shared" si="3"/>
        <v>#NAME?</v>
      </c>
      <c r="H40" s="30" t="e">
        <f t="shared" si="4"/>
        <v>#NAME?</v>
      </c>
      <c r="I40" s="85"/>
      <c r="J40" s="31"/>
      <c r="K40" s="101" t="str">
        <f>IF(NKTT!$J40&gt;0,"PS","-")</f>
        <v>-</v>
      </c>
      <c r="L40" s="92" t="str">
        <f t="shared" si="5"/>
        <v>-</v>
      </c>
      <c r="M40" s="92" t="str">
        <f t="shared" si="6"/>
        <v>-</v>
      </c>
      <c r="N40" s="93" t="str">
        <f t="shared" si="7"/>
        <v>-</v>
      </c>
      <c r="O40" s="10"/>
      <c r="P40" s="10"/>
      <c r="Q40" s="10"/>
      <c r="R40" s="10"/>
      <c r="S40" s="10"/>
      <c r="T40" s="10"/>
      <c r="U40" s="10"/>
      <c r="V40" s="10"/>
      <c r="W40" s="10"/>
      <c r="X40" s="10"/>
      <c r="Y40" s="10"/>
      <c r="Z40" s="10"/>
    </row>
    <row r="41" spans="1:26" ht="12.75" customHeight="1" x14ac:dyDescent="0.2">
      <c r="A41" s="82">
        <f t="shared" si="0"/>
        <v>0</v>
      </c>
      <c r="B41" s="83"/>
      <c r="C41" s="84"/>
      <c r="D41" s="29" t="e">
        <f t="shared" si="1"/>
        <v>#NAME?</v>
      </c>
      <c r="E41" s="62"/>
      <c r="F41" s="30" t="e">
        <f t="shared" si="2"/>
        <v>#NAME?</v>
      </c>
      <c r="G41" s="34" t="e">
        <f t="shared" si="3"/>
        <v>#NAME?</v>
      </c>
      <c r="H41" s="30" t="e">
        <f t="shared" si="4"/>
        <v>#NAME?</v>
      </c>
      <c r="I41" s="85"/>
      <c r="J41" s="31"/>
      <c r="K41" s="101" t="str">
        <f>IF(NKTT!$J41&gt;0,"PS","-")</f>
        <v>-</v>
      </c>
      <c r="L41" s="92" t="str">
        <f t="shared" si="5"/>
        <v>-</v>
      </c>
      <c r="M41" s="92" t="str">
        <f t="shared" si="6"/>
        <v>-</v>
      </c>
      <c r="N41" s="93" t="str">
        <f t="shared" si="7"/>
        <v>-</v>
      </c>
      <c r="O41" s="10"/>
      <c r="P41" s="10"/>
      <c r="Q41" s="10"/>
      <c r="R41" s="10"/>
      <c r="S41" s="10"/>
      <c r="T41" s="10"/>
      <c r="U41" s="10"/>
      <c r="V41" s="10"/>
      <c r="W41" s="10"/>
      <c r="X41" s="10"/>
      <c r="Y41" s="10"/>
      <c r="Z41" s="10"/>
    </row>
    <row r="42" spans="1:26" ht="12.75" customHeight="1" x14ac:dyDescent="0.2">
      <c r="A42" s="82">
        <f t="shared" si="0"/>
        <v>0</v>
      </c>
      <c r="B42" s="83"/>
      <c r="C42" s="84"/>
      <c r="D42" s="29" t="e">
        <f t="shared" si="1"/>
        <v>#NAME?</v>
      </c>
      <c r="E42" s="62"/>
      <c r="F42" s="30" t="e">
        <f t="shared" si="2"/>
        <v>#NAME?</v>
      </c>
      <c r="G42" s="34" t="e">
        <f t="shared" si="3"/>
        <v>#NAME?</v>
      </c>
      <c r="H42" s="30" t="e">
        <f t="shared" si="4"/>
        <v>#NAME?</v>
      </c>
      <c r="I42" s="85"/>
      <c r="J42" s="31"/>
      <c r="K42" s="101" t="str">
        <f>IF(NKTT!$J42&gt;0,"PS","-")</f>
        <v>-</v>
      </c>
      <c r="L42" s="92" t="str">
        <f t="shared" si="5"/>
        <v>-</v>
      </c>
      <c r="M42" s="92" t="str">
        <f t="shared" si="6"/>
        <v>-</v>
      </c>
      <c r="N42" s="93" t="str">
        <f t="shared" si="7"/>
        <v>-</v>
      </c>
      <c r="O42" s="10"/>
      <c r="P42" s="10"/>
      <c r="Q42" s="10"/>
      <c r="R42" s="10"/>
      <c r="S42" s="10"/>
      <c r="T42" s="10"/>
      <c r="U42" s="10"/>
      <c r="V42" s="10"/>
      <c r="W42" s="10"/>
      <c r="X42" s="10"/>
      <c r="Y42" s="10"/>
      <c r="Z42" s="10"/>
    </row>
    <row r="43" spans="1:26" ht="12.75" customHeight="1" x14ac:dyDescent="0.2">
      <c r="A43" s="82">
        <f t="shared" si="0"/>
        <v>0</v>
      </c>
      <c r="B43" s="83"/>
      <c r="C43" s="84"/>
      <c r="D43" s="29" t="e">
        <f t="shared" si="1"/>
        <v>#NAME?</v>
      </c>
      <c r="E43" s="62"/>
      <c r="F43" s="30" t="e">
        <f t="shared" si="2"/>
        <v>#NAME?</v>
      </c>
      <c r="G43" s="34" t="e">
        <f t="shared" si="3"/>
        <v>#NAME?</v>
      </c>
      <c r="H43" s="30" t="e">
        <f t="shared" si="4"/>
        <v>#NAME?</v>
      </c>
      <c r="I43" s="85"/>
      <c r="J43" s="31"/>
      <c r="K43" s="101" t="str">
        <f>IF(NKTT!$J43&gt;0,"PS","-")</f>
        <v>-</v>
      </c>
      <c r="L43" s="92" t="str">
        <f t="shared" si="5"/>
        <v>-</v>
      </c>
      <c r="M43" s="92" t="str">
        <f t="shared" si="6"/>
        <v>-</v>
      </c>
      <c r="N43" s="93" t="str">
        <f t="shared" si="7"/>
        <v>-</v>
      </c>
      <c r="O43" s="10"/>
      <c r="P43" s="10"/>
      <c r="Q43" s="10"/>
      <c r="R43" s="10"/>
      <c r="S43" s="10"/>
      <c r="T43" s="10"/>
      <c r="U43" s="10"/>
      <c r="V43" s="10"/>
      <c r="W43" s="10"/>
      <c r="X43" s="10"/>
      <c r="Y43" s="10"/>
      <c r="Z43" s="10"/>
    </row>
    <row r="44" spans="1:26" ht="12.75" customHeight="1" x14ac:dyDescent="0.2">
      <c r="A44" s="82">
        <f t="shared" si="0"/>
        <v>0</v>
      </c>
      <c r="B44" s="83"/>
      <c r="C44" s="84"/>
      <c r="D44" s="29" t="e">
        <f t="shared" si="1"/>
        <v>#NAME?</v>
      </c>
      <c r="E44" s="62"/>
      <c r="F44" s="30" t="e">
        <f t="shared" si="2"/>
        <v>#NAME?</v>
      </c>
      <c r="G44" s="34" t="e">
        <f t="shared" si="3"/>
        <v>#NAME?</v>
      </c>
      <c r="H44" s="30" t="e">
        <f t="shared" si="4"/>
        <v>#NAME?</v>
      </c>
      <c r="I44" s="85"/>
      <c r="J44" s="31"/>
      <c r="K44" s="101" t="str">
        <f>IF(NKTT!$J44&gt;0,"PS","-")</f>
        <v>-</v>
      </c>
      <c r="L44" s="92" t="str">
        <f t="shared" si="5"/>
        <v>-</v>
      </c>
      <c r="M44" s="92" t="str">
        <f t="shared" si="6"/>
        <v>-</v>
      </c>
      <c r="N44" s="93" t="str">
        <f t="shared" si="7"/>
        <v>-</v>
      </c>
      <c r="O44" s="10"/>
      <c r="P44" s="10"/>
      <c r="Q44" s="10"/>
      <c r="R44" s="10"/>
      <c r="S44" s="10"/>
      <c r="T44" s="10"/>
      <c r="U44" s="10"/>
      <c r="V44" s="10"/>
      <c r="W44" s="10"/>
      <c r="X44" s="10"/>
      <c r="Y44" s="10"/>
      <c r="Z44" s="10"/>
    </row>
    <row r="45" spans="1:26" ht="12.75" customHeight="1" x14ac:dyDescent="0.2">
      <c r="A45" s="82">
        <f t="shared" si="0"/>
        <v>0</v>
      </c>
      <c r="B45" s="83"/>
      <c r="C45" s="84"/>
      <c r="D45" s="29" t="e">
        <f t="shared" si="1"/>
        <v>#NAME?</v>
      </c>
      <c r="E45" s="62"/>
      <c r="F45" s="30" t="e">
        <f t="shared" si="2"/>
        <v>#NAME?</v>
      </c>
      <c r="G45" s="34" t="e">
        <f t="shared" si="3"/>
        <v>#NAME?</v>
      </c>
      <c r="H45" s="30" t="e">
        <f t="shared" si="4"/>
        <v>#NAME?</v>
      </c>
      <c r="I45" s="85"/>
      <c r="J45" s="31"/>
      <c r="K45" s="101" t="str">
        <f>IF(NKTT!$J45&gt;0,"PS","-")</f>
        <v>-</v>
      </c>
      <c r="L45" s="92" t="str">
        <f t="shared" si="5"/>
        <v>-</v>
      </c>
      <c r="M45" s="92" t="str">
        <f t="shared" si="6"/>
        <v>-</v>
      </c>
      <c r="N45" s="93" t="str">
        <f t="shared" si="7"/>
        <v>-</v>
      </c>
      <c r="O45" s="10"/>
      <c r="P45" s="10"/>
      <c r="Q45" s="10"/>
      <c r="R45" s="10"/>
      <c r="S45" s="10"/>
      <c r="T45" s="10"/>
      <c r="U45" s="10"/>
      <c r="V45" s="10"/>
      <c r="W45" s="10"/>
      <c r="X45" s="10"/>
      <c r="Y45" s="10"/>
      <c r="Z45" s="10"/>
    </row>
    <row r="46" spans="1:26" ht="12.75" customHeight="1" x14ac:dyDescent="0.2">
      <c r="A46" s="82">
        <f t="shared" si="0"/>
        <v>0</v>
      </c>
      <c r="B46" s="83"/>
      <c r="C46" s="84"/>
      <c r="D46" s="29" t="e">
        <f t="shared" si="1"/>
        <v>#NAME?</v>
      </c>
      <c r="E46" s="62"/>
      <c r="F46" s="30" t="e">
        <f t="shared" si="2"/>
        <v>#NAME?</v>
      </c>
      <c r="G46" s="34" t="e">
        <f t="shared" si="3"/>
        <v>#NAME?</v>
      </c>
      <c r="H46" s="30" t="e">
        <f t="shared" si="4"/>
        <v>#NAME?</v>
      </c>
      <c r="I46" s="85"/>
      <c r="J46" s="31"/>
      <c r="K46" s="101" t="str">
        <f>IF(NKTT!$J46&gt;0,"PS","-")</f>
        <v>-</v>
      </c>
      <c r="L46" s="92" t="str">
        <f t="shared" si="5"/>
        <v>-</v>
      </c>
      <c r="M46" s="92" t="str">
        <f t="shared" si="6"/>
        <v>-</v>
      </c>
      <c r="N46" s="93" t="str">
        <f t="shared" si="7"/>
        <v>-</v>
      </c>
      <c r="O46" s="10"/>
      <c r="P46" s="10"/>
      <c r="Q46" s="10"/>
      <c r="R46" s="10"/>
      <c r="S46" s="10"/>
      <c r="T46" s="10"/>
      <c r="U46" s="10"/>
      <c r="V46" s="10"/>
      <c r="W46" s="10"/>
      <c r="X46" s="10"/>
      <c r="Y46" s="10"/>
      <c r="Z46" s="10"/>
    </row>
    <row r="47" spans="1:26" ht="12.75" customHeight="1" x14ac:dyDescent="0.2">
      <c r="A47" s="82">
        <f t="shared" si="0"/>
        <v>0</v>
      </c>
      <c r="B47" s="83"/>
      <c r="C47" s="84"/>
      <c r="D47" s="29" t="e">
        <f t="shared" si="1"/>
        <v>#NAME?</v>
      </c>
      <c r="E47" s="62"/>
      <c r="F47" s="30" t="e">
        <f t="shared" si="2"/>
        <v>#NAME?</v>
      </c>
      <c r="G47" s="34" t="e">
        <f t="shared" si="3"/>
        <v>#NAME?</v>
      </c>
      <c r="H47" s="30" t="e">
        <f t="shared" si="4"/>
        <v>#NAME?</v>
      </c>
      <c r="I47" s="85"/>
      <c r="J47" s="31"/>
      <c r="K47" s="101" t="str">
        <f>IF(NKTT!$J47&gt;0,"PS","-")</f>
        <v>-</v>
      </c>
      <c r="L47" s="92" t="str">
        <f t="shared" si="5"/>
        <v>-</v>
      </c>
      <c r="M47" s="92" t="str">
        <f t="shared" si="6"/>
        <v>-</v>
      </c>
      <c r="N47" s="93" t="str">
        <f t="shared" si="7"/>
        <v>-</v>
      </c>
      <c r="O47" s="10"/>
      <c r="P47" s="10"/>
      <c r="Q47" s="10"/>
      <c r="R47" s="10"/>
      <c r="S47" s="10"/>
      <c r="T47" s="10"/>
      <c r="U47" s="10"/>
      <c r="V47" s="10"/>
      <c r="W47" s="10"/>
      <c r="X47" s="10"/>
      <c r="Y47" s="10"/>
      <c r="Z47" s="10"/>
    </row>
    <row r="48" spans="1:26" ht="12.75" customHeight="1" x14ac:dyDescent="0.2">
      <c r="A48" s="82">
        <f t="shared" si="0"/>
        <v>0</v>
      </c>
      <c r="B48" s="83"/>
      <c r="C48" s="84"/>
      <c r="D48" s="29" t="e">
        <f t="shared" si="1"/>
        <v>#NAME?</v>
      </c>
      <c r="E48" s="62"/>
      <c r="F48" s="30" t="e">
        <f t="shared" si="2"/>
        <v>#NAME?</v>
      </c>
      <c r="G48" s="34" t="e">
        <f t="shared" si="3"/>
        <v>#NAME?</v>
      </c>
      <c r="H48" s="30" t="e">
        <f t="shared" si="4"/>
        <v>#NAME?</v>
      </c>
      <c r="I48" s="85"/>
      <c r="J48" s="31"/>
      <c r="K48" s="101" t="str">
        <f>IF(NKTT!$J48&gt;0,"PS","-")</f>
        <v>-</v>
      </c>
      <c r="L48" s="92" t="str">
        <f t="shared" si="5"/>
        <v>-</v>
      </c>
      <c r="M48" s="92" t="str">
        <f t="shared" si="6"/>
        <v>-</v>
      </c>
      <c r="N48" s="93" t="str">
        <f t="shared" si="7"/>
        <v>-</v>
      </c>
      <c r="O48" s="10"/>
      <c r="P48" s="10"/>
      <c r="Q48" s="10"/>
      <c r="R48" s="10"/>
      <c r="S48" s="10"/>
      <c r="T48" s="10"/>
      <c r="U48" s="10"/>
      <c r="V48" s="10"/>
      <c r="W48" s="10"/>
      <c r="X48" s="10"/>
      <c r="Y48" s="10"/>
      <c r="Z48" s="10"/>
    </row>
    <row r="49" spans="1:26" ht="12.75" customHeight="1" x14ac:dyDescent="0.2">
      <c r="A49" s="82">
        <f t="shared" si="0"/>
        <v>0</v>
      </c>
      <c r="B49" s="83"/>
      <c r="C49" s="84"/>
      <c r="D49" s="29" t="e">
        <f t="shared" si="1"/>
        <v>#NAME?</v>
      </c>
      <c r="E49" s="62"/>
      <c r="F49" s="30" t="e">
        <f t="shared" si="2"/>
        <v>#NAME?</v>
      </c>
      <c r="G49" s="34" t="e">
        <f t="shared" si="3"/>
        <v>#NAME?</v>
      </c>
      <c r="H49" s="30" t="e">
        <f t="shared" si="4"/>
        <v>#NAME?</v>
      </c>
      <c r="I49" s="85"/>
      <c r="J49" s="31"/>
      <c r="K49" s="101" t="str">
        <f>IF(NKTT!$J49&gt;0,"PS","-")</f>
        <v>-</v>
      </c>
      <c r="L49" s="92" t="str">
        <f t="shared" si="5"/>
        <v>-</v>
      </c>
      <c r="M49" s="92" t="str">
        <f t="shared" si="6"/>
        <v>-</v>
      </c>
      <c r="N49" s="93" t="str">
        <f t="shared" si="7"/>
        <v>-</v>
      </c>
      <c r="O49" s="10"/>
      <c r="P49" s="10"/>
      <c r="Q49" s="10"/>
      <c r="R49" s="10"/>
      <c r="S49" s="10"/>
      <c r="T49" s="10"/>
      <c r="U49" s="10"/>
      <c r="V49" s="10"/>
      <c r="W49" s="10"/>
      <c r="X49" s="10"/>
      <c r="Y49" s="10"/>
      <c r="Z49" s="10"/>
    </row>
    <row r="50" spans="1:26" ht="12.75" customHeight="1" x14ac:dyDescent="0.2">
      <c r="A50" s="82">
        <f t="shared" si="0"/>
        <v>0</v>
      </c>
      <c r="B50" s="83"/>
      <c r="C50" s="84"/>
      <c r="D50" s="29" t="e">
        <f t="shared" si="1"/>
        <v>#NAME?</v>
      </c>
      <c r="E50" s="62"/>
      <c r="F50" s="30" t="e">
        <f t="shared" si="2"/>
        <v>#NAME?</v>
      </c>
      <c r="G50" s="34" t="e">
        <f t="shared" si="3"/>
        <v>#NAME?</v>
      </c>
      <c r="H50" s="30" t="e">
        <f t="shared" si="4"/>
        <v>#NAME?</v>
      </c>
      <c r="I50" s="85"/>
      <c r="J50" s="31"/>
      <c r="K50" s="101" t="str">
        <f>IF(NKTT!$J50&gt;0,"PS","-")</f>
        <v>-</v>
      </c>
      <c r="L50" s="92" t="str">
        <f t="shared" si="5"/>
        <v>-</v>
      </c>
      <c r="M50" s="92" t="str">
        <f t="shared" si="6"/>
        <v>-</v>
      </c>
      <c r="N50" s="93" t="str">
        <f t="shared" si="7"/>
        <v>-</v>
      </c>
      <c r="O50" s="10"/>
      <c r="P50" s="10"/>
      <c r="Q50" s="10"/>
      <c r="R50" s="10"/>
      <c r="S50" s="10"/>
      <c r="T50" s="10"/>
      <c r="U50" s="10"/>
      <c r="V50" s="10"/>
      <c r="W50" s="10"/>
      <c r="X50" s="10"/>
      <c r="Y50" s="10"/>
      <c r="Z50" s="10"/>
    </row>
    <row r="51" spans="1:26" ht="12.75" customHeight="1" x14ac:dyDescent="0.2">
      <c r="A51" s="82">
        <f t="shared" si="0"/>
        <v>0</v>
      </c>
      <c r="B51" s="83"/>
      <c r="C51" s="84"/>
      <c r="D51" s="29" t="e">
        <f t="shared" si="1"/>
        <v>#NAME?</v>
      </c>
      <c r="E51" s="62"/>
      <c r="F51" s="30" t="e">
        <f t="shared" si="2"/>
        <v>#NAME?</v>
      </c>
      <c r="G51" s="34" t="e">
        <f t="shared" si="3"/>
        <v>#NAME?</v>
      </c>
      <c r="H51" s="30" t="e">
        <f t="shared" si="4"/>
        <v>#NAME?</v>
      </c>
      <c r="I51" s="85"/>
      <c r="J51" s="31"/>
      <c r="K51" s="101" t="str">
        <f>IF(NKTT!$J51&gt;0,"PS","-")</f>
        <v>-</v>
      </c>
      <c r="L51" s="92" t="str">
        <f t="shared" si="5"/>
        <v>-</v>
      </c>
      <c r="M51" s="92" t="str">
        <f t="shared" si="6"/>
        <v>-</v>
      </c>
      <c r="N51" s="93" t="str">
        <f t="shared" si="7"/>
        <v>-</v>
      </c>
      <c r="O51" s="10"/>
      <c r="P51" s="10"/>
      <c r="Q51" s="10"/>
      <c r="R51" s="10"/>
      <c r="S51" s="10"/>
      <c r="T51" s="10"/>
      <c r="U51" s="10"/>
      <c r="V51" s="10"/>
      <c r="W51" s="10"/>
      <c r="X51" s="10"/>
      <c r="Y51" s="10"/>
      <c r="Z51" s="10"/>
    </row>
    <row r="52" spans="1:26" ht="12.75" customHeight="1" x14ac:dyDescent="0.2">
      <c r="A52" s="82">
        <f t="shared" si="0"/>
        <v>0</v>
      </c>
      <c r="B52" s="83"/>
      <c r="C52" s="84"/>
      <c r="D52" s="29" t="e">
        <f t="shared" si="1"/>
        <v>#NAME?</v>
      </c>
      <c r="E52" s="62"/>
      <c r="F52" s="30" t="e">
        <f t="shared" si="2"/>
        <v>#NAME?</v>
      </c>
      <c r="G52" s="34" t="e">
        <f t="shared" si="3"/>
        <v>#NAME?</v>
      </c>
      <c r="H52" s="30" t="e">
        <f t="shared" si="4"/>
        <v>#NAME?</v>
      </c>
      <c r="I52" s="85"/>
      <c r="J52" s="31"/>
      <c r="K52" s="101" t="str">
        <f>IF(NKTT!$J52&gt;0,"PS","-")</f>
        <v>-</v>
      </c>
      <c r="L52" s="92" t="str">
        <f t="shared" si="5"/>
        <v>-</v>
      </c>
      <c r="M52" s="92" t="str">
        <f t="shared" si="6"/>
        <v>-</v>
      </c>
      <c r="N52" s="93" t="str">
        <f t="shared" si="7"/>
        <v>-</v>
      </c>
      <c r="O52" s="10"/>
      <c r="P52" s="10"/>
      <c r="Q52" s="10"/>
      <c r="R52" s="10"/>
      <c r="S52" s="10"/>
      <c r="T52" s="10"/>
      <c r="U52" s="10"/>
      <c r="V52" s="10"/>
      <c r="W52" s="10"/>
      <c r="X52" s="10"/>
      <c r="Y52" s="10"/>
      <c r="Z52" s="10"/>
    </row>
    <row r="53" spans="1:26" ht="12.75" customHeight="1" x14ac:dyDescent="0.2">
      <c r="A53" s="82">
        <f t="shared" si="0"/>
        <v>0</v>
      </c>
      <c r="B53" s="83"/>
      <c r="C53" s="84"/>
      <c r="D53" s="29" t="e">
        <f t="shared" si="1"/>
        <v>#NAME?</v>
      </c>
      <c r="E53" s="62"/>
      <c r="F53" s="30" t="e">
        <f t="shared" si="2"/>
        <v>#NAME?</v>
      </c>
      <c r="G53" s="34" t="e">
        <f t="shared" si="3"/>
        <v>#NAME?</v>
      </c>
      <c r="H53" s="30" t="e">
        <f t="shared" si="4"/>
        <v>#NAME?</v>
      </c>
      <c r="I53" s="85"/>
      <c r="J53" s="31"/>
      <c r="K53" s="101" t="str">
        <f>IF(NKTT!$J53&gt;0,"PS","-")</f>
        <v>-</v>
      </c>
      <c r="L53" s="92" t="str">
        <f t="shared" si="5"/>
        <v>-</v>
      </c>
      <c r="M53" s="92" t="str">
        <f t="shared" si="6"/>
        <v>-</v>
      </c>
      <c r="N53" s="93" t="str">
        <f t="shared" si="7"/>
        <v>-</v>
      </c>
      <c r="O53" s="10"/>
      <c r="P53" s="10"/>
      <c r="Q53" s="10"/>
      <c r="R53" s="10"/>
      <c r="S53" s="10"/>
      <c r="T53" s="10"/>
      <c r="U53" s="10"/>
      <c r="V53" s="10"/>
      <c r="W53" s="10"/>
      <c r="X53" s="10"/>
      <c r="Y53" s="10"/>
      <c r="Z53" s="10"/>
    </row>
    <row r="54" spans="1:26" ht="12.75" customHeight="1" x14ac:dyDescent="0.2">
      <c r="A54" s="82">
        <f t="shared" si="0"/>
        <v>0</v>
      </c>
      <c r="B54" s="83"/>
      <c r="C54" s="84"/>
      <c r="D54" s="29" t="e">
        <f t="shared" si="1"/>
        <v>#NAME?</v>
      </c>
      <c r="E54" s="62"/>
      <c r="F54" s="30" t="e">
        <f t="shared" si="2"/>
        <v>#NAME?</v>
      </c>
      <c r="G54" s="34" t="e">
        <f t="shared" si="3"/>
        <v>#NAME?</v>
      </c>
      <c r="H54" s="30" t="e">
        <f t="shared" si="4"/>
        <v>#NAME?</v>
      </c>
      <c r="I54" s="85"/>
      <c r="J54" s="31"/>
      <c r="K54" s="101" t="str">
        <f>IF(NKTT!$J54&gt;0,"PS","-")</f>
        <v>-</v>
      </c>
      <c r="L54" s="92" t="str">
        <f t="shared" si="5"/>
        <v>-</v>
      </c>
      <c r="M54" s="92" t="str">
        <f t="shared" si="6"/>
        <v>-</v>
      </c>
      <c r="N54" s="93" t="str">
        <f t="shared" si="7"/>
        <v>-</v>
      </c>
      <c r="O54" s="10"/>
      <c r="P54" s="10"/>
      <c r="Q54" s="10"/>
      <c r="R54" s="10"/>
      <c r="S54" s="10"/>
      <c r="T54" s="10"/>
      <c r="U54" s="10"/>
      <c r="V54" s="10"/>
      <c r="W54" s="10"/>
      <c r="X54" s="10"/>
      <c r="Y54" s="10"/>
      <c r="Z54" s="10"/>
    </row>
    <row r="55" spans="1:26" ht="12.75" customHeight="1" x14ac:dyDescent="0.2">
      <c r="A55" s="82">
        <f t="shared" si="0"/>
        <v>0</v>
      </c>
      <c r="B55" s="83"/>
      <c r="C55" s="84"/>
      <c r="D55" s="29" t="e">
        <f t="shared" si="1"/>
        <v>#NAME?</v>
      </c>
      <c r="E55" s="62"/>
      <c r="F55" s="30" t="e">
        <f t="shared" si="2"/>
        <v>#NAME?</v>
      </c>
      <c r="G55" s="34" t="e">
        <f t="shared" si="3"/>
        <v>#NAME?</v>
      </c>
      <c r="H55" s="30" t="e">
        <f t="shared" si="4"/>
        <v>#NAME?</v>
      </c>
      <c r="I55" s="85"/>
      <c r="J55" s="31"/>
      <c r="K55" s="101" t="str">
        <f>IF(NKTT!$J55&gt;0,"PS","-")</f>
        <v>-</v>
      </c>
      <c r="L55" s="92" t="str">
        <f t="shared" si="5"/>
        <v>-</v>
      </c>
      <c r="M55" s="92" t="str">
        <f t="shared" si="6"/>
        <v>-</v>
      </c>
      <c r="N55" s="93" t="str">
        <f t="shared" si="7"/>
        <v>-</v>
      </c>
      <c r="O55" s="10"/>
      <c r="P55" s="10"/>
      <c r="Q55" s="10"/>
      <c r="R55" s="10"/>
      <c r="S55" s="10"/>
      <c r="T55" s="10"/>
      <c r="U55" s="10"/>
      <c r="V55" s="10"/>
      <c r="W55" s="10"/>
      <c r="X55" s="10"/>
      <c r="Y55" s="10"/>
      <c r="Z55" s="10"/>
    </row>
    <row r="56" spans="1:26" ht="12.75" customHeight="1" x14ac:dyDescent="0.2">
      <c r="A56" s="82">
        <f t="shared" si="0"/>
        <v>0</v>
      </c>
      <c r="B56" s="83"/>
      <c r="C56" s="84"/>
      <c r="D56" s="29" t="e">
        <f t="shared" si="1"/>
        <v>#NAME?</v>
      </c>
      <c r="E56" s="62"/>
      <c r="F56" s="30" t="e">
        <f t="shared" si="2"/>
        <v>#NAME?</v>
      </c>
      <c r="G56" s="34" t="e">
        <f t="shared" si="3"/>
        <v>#NAME?</v>
      </c>
      <c r="H56" s="30" t="e">
        <f t="shared" si="4"/>
        <v>#NAME?</v>
      </c>
      <c r="I56" s="85"/>
      <c r="J56" s="31"/>
      <c r="K56" s="101" t="str">
        <f>IF(NKTT!$J56&gt;0,"PS","-")</f>
        <v>-</v>
      </c>
      <c r="L56" s="92" t="str">
        <f t="shared" si="5"/>
        <v>-</v>
      </c>
      <c r="M56" s="92" t="str">
        <f t="shared" si="6"/>
        <v>-</v>
      </c>
      <c r="N56" s="93" t="str">
        <f t="shared" si="7"/>
        <v>-</v>
      </c>
      <c r="O56" s="10"/>
      <c r="P56" s="10"/>
      <c r="Q56" s="10"/>
      <c r="R56" s="10"/>
      <c r="S56" s="10"/>
      <c r="T56" s="10"/>
      <c r="U56" s="10"/>
      <c r="V56" s="10"/>
      <c r="W56" s="10"/>
      <c r="X56" s="10"/>
      <c r="Y56" s="10"/>
      <c r="Z56" s="10"/>
    </row>
    <row r="57" spans="1:26" ht="12.75" customHeight="1" x14ac:dyDescent="0.2">
      <c r="A57" s="82">
        <f t="shared" si="0"/>
        <v>0</v>
      </c>
      <c r="B57" s="83"/>
      <c r="C57" s="84"/>
      <c r="D57" s="29" t="e">
        <f t="shared" si="1"/>
        <v>#NAME?</v>
      </c>
      <c r="E57" s="62"/>
      <c r="F57" s="30" t="e">
        <f t="shared" si="2"/>
        <v>#NAME?</v>
      </c>
      <c r="G57" s="34" t="e">
        <f t="shared" si="3"/>
        <v>#NAME?</v>
      </c>
      <c r="H57" s="30" t="e">
        <f t="shared" si="4"/>
        <v>#NAME?</v>
      </c>
      <c r="I57" s="85"/>
      <c r="J57" s="31"/>
      <c r="K57" s="101" t="str">
        <f>IF(NKTT!$J57&gt;0,"PS","-")</f>
        <v>-</v>
      </c>
      <c r="L57" s="92" t="str">
        <f t="shared" si="5"/>
        <v>-</v>
      </c>
      <c r="M57" s="92" t="str">
        <f t="shared" si="6"/>
        <v>-</v>
      </c>
      <c r="N57" s="93" t="str">
        <f t="shared" si="7"/>
        <v>-</v>
      </c>
      <c r="O57" s="10"/>
      <c r="P57" s="10"/>
      <c r="Q57" s="10"/>
      <c r="R57" s="10"/>
      <c r="S57" s="10"/>
      <c r="T57" s="10"/>
      <c r="U57" s="10"/>
      <c r="V57" s="10"/>
      <c r="W57" s="10"/>
      <c r="X57" s="10"/>
      <c r="Y57" s="10"/>
      <c r="Z57" s="10"/>
    </row>
    <row r="58" spans="1:26" ht="12.75" customHeight="1" x14ac:dyDescent="0.2">
      <c r="A58" s="82">
        <f t="shared" si="0"/>
        <v>0</v>
      </c>
      <c r="B58" s="83"/>
      <c r="C58" s="84"/>
      <c r="D58" s="29" t="e">
        <f t="shared" si="1"/>
        <v>#NAME?</v>
      </c>
      <c r="E58" s="62"/>
      <c r="F58" s="30" t="e">
        <f t="shared" si="2"/>
        <v>#NAME?</v>
      </c>
      <c r="G58" s="34" t="e">
        <f t="shared" si="3"/>
        <v>#NAME?</v>
      </c>
      <c r="H58" s="30" t="e">
        <f t="shared" si="4"/>
        <v>#NAME?</v>
      </c>
      <c r="I58" s="85"/>
      <c r="J58" s="31"/>
      <c r="K58" s="101" t="str">
        <f>IF(NKTT!$J58&gt;0,"PS","-")</f>
        <v>-</v>
      </c>
      <c r="L58" s="92" t="str">
        <f t="shared" si="5"/>
        <v>-</v>
      </c>
      <c r="M58" s="92" t="str">
        <f t="shared" si="6"/>
        <v>-</v>
      </c>
      <c r="N58" s="93" t="str">
        <f t="shared" si="7"/>
        <v>-</v>
      </c>
      <c r="O58" s="10"/>
      <c r="P58" s="10"/>
      <c r="Q58" s="10"/>
      <c r="R58" s="10"/>
      <c r="S58" s="10"/>
      <c r="T58" s="10"/>
      <c r="U58" s="10"/>
      <c r="V58" s="10"/>
      <c r="W58" s="10"/>
      <c r="X58" s="10"/>
      <c r="Y58" s="10"/>
      <c r="Z58" s="10"/>
    </row>
    <row r="59" spans="1:26" ht="12.75" customHeight="1" x14ac:dyDescent="0.2">
      <c r="A59" s="82">
        <f t="shared" si="0"/>
        <v>0</v>
      </c>
      <c r="B59" s="83"/>
      <c r="C59" s="84"/>
      <c r="D59" s="29" t="e">
        <f t="shared" si="1"/>
        <v>#NAME?</v>
      </c>
      <c r="E59" s="62"/>
      <c r="F59" s="30" t="e">
        <f t="shared" si="2"/>
        <v>#NAME?</v>
      </c>
      <c r="G59" s="34" t="e">
        <f t="shared" si="3"/>
        <v>#NAME?</v>
      </c>
      <c r="H59" s="30" t="e">
        <f t="shared" si="4"/>
        <v>#NAME?</v>
      </c>
      <c r="I59" s="85"/>
      <c r="J59" s="31"/>
      <c r="K59" s="101" t="str">
        <f>IF(NKTT!$J59&gt;0,"PS","-")</f>
        <v>-</v>
      </c>
      <c r="L59" s="92" t="str">
        <f t="shared" si="5"/>
        <v>-</v>
      </c>
      <c r="M59" s="92" t="str">
        <f t="shared" si="6"/>
        <v>-</v>
      </c>
      <c r="N59" s="93" t="str">
        <f t="shared" si="7"/>
        <v>-</v>
      </c>
      <c r="O59" s="10"/>
      <c r="P59" s="10"/>
      <c r="Q59" s="10"/>
      <c r="R59" s="10"/>
      <c r="S59" s="10"/>
      <c r="T59" s="10"/>
      <c r="U59" s="10"/>
      <c r="V59" s="10"/>
      <c r="W59" s="10"/>
      <c r="X59" s="10"/>
      <c r="Y59" s="10"/>
      <c r="Z59" s="10"/>
    </row>
    <row r="60" spans="1:26" ht="12.75" customHeight="1" x14ac:dyDescent="0.2">
      <c r="A60" s="82">
        <f t="shared" si="0"/>
        <v>0</v>
      </c>
      <c r="B60" s="83"/>
      <c r="C60" s="84"/>
      <c r="D60" s="29" t="e">
        <f t="shared" si="1"/>
        <v>#NAME?</v>
      </c>
      <c r="E60" s="62"/>
      <c r="F60" s="30" t="e">
        <f t="shared" si="2"/>
        <v>#NAME?</v>
      </c>
      <c r="G60" s="34" t="e">
        <f t="shared" si="3"/>
        <v>#NAME?</v>
      </c>
      <c r="H60" s="30" t="e">
        <f t="shared" si="4"/>
        <v>#NAME?</v>
      </c>
      <c r="I60" s="85"/>
      <c r="J60" s="31"/>
      <c r="K60" s="101" t="str">
        <f>IF(NKTT!$J60&gt;0,"PS","-")</f>
        <v>-</v>
      </c>
      <c r="L60" s="92" t="str">
        <f t="shared" si="5"/>
        <v>-</v>
      </c>
      <c r="M60" s="92" t="str">
        <f t="shared" si="6"/>
        <v>-</v>
      </c>
      <c r="N60" s="93" t="str">
        <f t="shared" si="7"/>
        <v>-</v>
      </c>
      <c r="O60" s="10"/>
      <c r="P60" s="10"/>
      <c r="Q60" s="10"/>
      <c r="R60" s="10"/>
      <c r="S60" s="10"/>
      <c r="T60" s="10"/>
      <c r="U60" s="10"/>
      <c r="V60" s="10"/>
      <c r="W60" s="10"/>
      <c r="X60" s="10"/>
      <c r="Y60" s="10"/>
      <c r="Z60" s="10"/>
    </row>
    <row r="61" spans="1:26" ht="12.75" customHeight="1" x14ac:dyDescent="0.2">
      <c r="A61" s="82">
        <f t="shared" si="0"/>
        <v>0</v>
      </c>
      <c r="B61" s="83"/>
      <c r="C61" s="84"/>
      <c r="D61" s="29" t="e">
        <f t="shared" si="1"/>
        <v>#NAME?</v>
      </c>
      <c r="E61" s="62"/>
      <c r="F61" s="30" t="e">
        <f t="shared" si="2"/>
        <v>#NAME?</v>
      </c>
      <c r="G61" s="34" t="e">
        <f t="shared" si="3"/>
        <v>#NAME?</v>
      </c>
      <c r="H61" s="30" t="e">
        <f t="shared" si="4"/>
        <v>#NAME?</v>
      </c>
      <c r="I61" s="85"/>
      <c r="J61" s="31"/>
      <c r="K61" s="101" t="str">
        <f>IF(NKTT!$J61&gt;0,"PS","-")</f>
        <v>-</v>
      </c>
      <c r="L61" s="92" t="str">
        <f t="shared" si="5"/>
        <v>-</v>
      </c>
      <c r="M61" s="92" t="str">
        <f t="shared" si="6"/>
        <v>-</v>
      </c>
      <c r="N61" s="93" t="str">
        <f t="shared" si="7"/>
        <v>-</v>
      </c>
      <c r="O61" s="10"/>
      <c r="P61" s="10"/>
      <c r="Q61" s="10"/>
      <c r="R61" s="10"/>
      <c r="S61" s="10"/>
      <c r="T61" s="10"/>
      <c r="U61" s="10"/>
      <c r="V61" s="10"/>
      <c r="W61" s="10"/>
      <c r="X61" s="10"/>
      <c r="Y61" s="10"/>
      <c r="Z61" s="10"/>
    </row>
    <row r="62" spans="1:26" ht="12.75" customHeight="1" x14ac:dyDescent="0.2">
      <c r="A62" s="82">
        <f t="shared" si="0"/>
        <v>0</v>
      </c>
      <c r="B62" s="83"/>
      <c r="C62" s="84"/>
      <c r="D62" s="29" t="e">
        <f t="shared" si="1"/>
        <v>#NAME?</v>
      </c>
      <c r="E62" s="62"/>
      <c r="F62" s="30" t="e">
        <f t="shared" si="2"/>
        <v>#NAME?</v>
      </c>
      <c r="G62" s="34" t="e">
        <f t="shared" si="3"/>
        <v>#NAME?</v>
      </c>
      <c r="H62" s="30" t="e">
        <f t="shared" si="4"/>
        <v>#NAME?</v>
      </c>
      <c r="I62" s="85"/>
      <c r="J62" s="31"/>
      <c r="K62" s="101" t="str">
        <f>IF(NKTT!$J62&gt;0,"PS","-")</f>
        <v>-</v>
      </c>
      <c r="L62" s="92" t="str">
        <f t="shared" si="5"/>
        <v>-</v>
      </c>
      <c r="M62" s="92" t="str">
        <f t="shared" si="6"/>
        <v>-</v>
      </c>
      <c r="N62" s="93" t="str">
        <f t="shared" si="7"/>
        <v>-</v>
      </c>
      <c r="O62" s="10"/>
      <c r="P62" s="10"/>
      <c r="Q62" s="10"/>
      <c r="R62" s="10"/>
      <c r="S62" s="10"/>
      <c r="T62" s="10"/>
      <c r="U62" s="10"/>
      <c r="V62" s="10"/>
      <c r="W62" s="10"/>
      <c r="X62" s="10"/>
      <c r="Y62" s="10"/>
      <c r="Z62" s="10"/>
    </row>
    <row r="63" spans="1:26" ht="12.75" customHeight="1" x14ac:dyDescent="0.2">
      <c r="A63" s="82">
        <f t="shared" si="0"/>
        <v>0</v>
      </c>
      <c r="B63" s="83"/>
      <c r="C63" s="84"/>
      <c r="D63" s="29" t="e">
        <f t="shared" si="1"/>
        <v>#NAME?</v>
      </c>
      <c r="E63" s="62"/>
      <c r="F63" s="30" t="e">
        <f t="shared" si="2"/>
        <v>#NAME?</v>
      </c>
      <c r="G63" s="34" t="e">
        <f t="shared" si="3"/>
        <v>#NAME?</v>
      </c>
      <c r="H63" s="30" t="e">
        <f t="shared" si="4"/>
        <v>#NAME?</v>
      </c>
      <c r="I63" s="85"/>
      <c r="J63" s="31"/>
      <c r="K63" s="101" t="str">
        <f>IF(NKTT!$J63&gt;0,"PS","-")</f>
        <v>-</v>
      </c>
      <c r="L63" s="92" t="str">
        <f t="shared" si="5"/>
        <v>-</v>
      </c>
      <c r="M63" s="92" t="str">
        <f t="shared" si="6"/>
        <v>-</v>
      </c>
      <c r="N63" s="93" t="str">
        <f t="shared" si="7"/>
        <v>-</v>
      </c>
      <c r="O63" s="10"/>
      <c r="P63" s="10"/>
      <c r="Q63" s="10"/>
      <c r="R63" s="10"/>
      <c r="S63" s="10"/>
      <c r="T63" s="10"/>
      <c r="U63" s="10"/>
      <c r="V63" s="10"/>
      <c r="W63" s="10"/>
      <c r="X63" s="10"/>
      <c r="Y63" s="10"/>
      <c r="Z63" s="10"/>
    </row>
    <row r="64" spans="1:26" ht="12.75" customHeight="1" x14ac:dyDescent="0.2">
      <c r="A64" s="82">
        <f t="shared" si="0"/>
        <v>0</v>
      </c>
      <c r="B64" s="83"/>
      <c r="C64" s="84"/>
      <c r="D64" s="29" t="e">
        <f t="shared" si="1"/>
        <v>#NAME?</v>
      </c>
      <c r="E64" s="62"/>
      <c r="F64" s="30" t="e">
        <f t="shared" si="2"/>
        <v>#NAME?</v>
      </c>
      <c r="G64" s="34" t="e">
        <f t="shared" si="3"/>
        <v>#NAME?</v>
      </c>
      <c r="H64" s="30" t="e">
        <f t="shared" si="4"/>
        <v>#NAME?</v>
      </c>
      <c r="I64" s="85"/>
      <c r="J64" s="31"/>
      <c r="K64" s="101" t="str">
        <f>IF(NKTT!$J64&gt;0,"PS","-")</f>
        <v>-</v>
      </c>
      <c r="L64" s="92" t="str">
        <f t="shared" si="5"/>
        <v>-</v>
      </c>
      <c r="M64" s="92" t="str">
        <f t="shared" si="6"/>
        <v>-</v>
      </c>
      <c r="N64" s="93" t="str">
        <f t="shared" si="7"/>
        <v>-</v>
      </c>
      <c r="O64" s="10"/>
      <c r="P64" s="10"/>
      <c r="Q64" s="10"/>
      <c r="R64" s="10"/>
      <c r="S64" s="10"/>
      <c r="T64" s="10"/>
      <c r="U64" s="10"/>
      <c r="V64" s="10"/>
      <c r="W64" s="10"/>
      <c r="X64" s="10"/>
      <c r="Y64" s="10"/>
      <c r="Z64" s="10"/>
    </row>
    <row r="65" spans="1:26" ht="12.75" customHeight="1" x14ac:dyDescent="0.2">
      <c r="A65" s="82">
        <f t="shared" si="0"/>
        <v>0</v>
      </c>
      <c r="B65" s="83"/>
      <c r="C65" s="84"/>
      <c r="D65" s="29" t="e">
        <f t="shared" si="1"/>
        <v>#NAME?</v>
      </c>
      <c r="E65" s="62"/>
      <c r="F65" s="30" t="e">
        <f t="shared" si="2"/>
        <v>#NAME?</v>
      </c>
      <c r="G65" s="34" t="e">
        <f t="shared" si="3"/>
        <v>#NAME?</v>
      </c>
      <c r="H65" s="30" t="e">
        <f t="shared" si="4"/>
        <v>#NAME?</v>
      </c>
      <c r="I65" s="85"/>
      <c r="J65" s="31"/>
      <c r="K65" s="101" t="str">
        <f>IF(NKTT!$J65&gt;0,"PS","-")</f>
        <v>-</v>
      </c>
      <c r="L65" s="92" t="str">
        <f t="shared" si="5"/>
        <v>-</v>
      </c>
      <c r="M65" s="92" t="str">
        <f t="shared" si="6"/>
        <v>-</v>
      </c>
      <c r="N65" s="93" t="str">
        <f t="shared" si="7"/>
        <v>-</v>
      </c>
      <c r="O65" s="10"/>
      <c r="P65" s="10"/>
      <c r="Q65" s="10"/>
      <c r="R65" s="10"/>
      <c r="S65" s="10"/>
      <c r="T65" s="10"/>
      <c r="U65" s="10"/>
      <c r="V65" s="10"/>
      <c r="W65" s="10"/>
      <c r="X65" s="10"/>
      <c r="Y65" s="10"/>
      <c r="Z65" s="10"/>
    </row>
    <row r="66" spans="1:26" ht="12.75" customHeight="1" x14ac:dyDescent="0.2">
      <c r="A66" s="82">
        <f t="shared" si="0"/>
        <v>0</v>
      </c>
      <c r="B66" s="83"/>
      <c r="C66" s="84"/>
      <c r="D66" s="29" t="e">
        <f t="shared" si="1"/>
        <v>#NAME?</v>
      </c>
      <c r="E66" s="62"/>
      <c r="F66" s="30" t="e">
        <f t="shared" si="2"/>
        <v>#NAME?</v>
      </c>
      <c r="G66" s="34" t="e">
        <f t="shared" si="3"/>
        <v>#NAME?</v>
      </c>
      <c r="H66" s="30" t="e">
        <f t="shared" si="4"/>
        <v>#NAME?</v>
      </c>
      <c r="I66" s="85"/>
      <c r="J66" s="31"/>
      <c r="K66" s="101" t="str">
        <f>IF(NKTT!$J66&gt;0,"PS","-")</f>
        <v>-</v>
      </c>
      <c r="L66" s="92" t="str">
        <f t="shared" si="5"/>
        <v>-</v>
      </c>
      <c r="M66" s="92" t="str">
        <f t="shared" si="6"/>
        <v>-</v>
      </c>
      <c r="N66" s="93" t="str">
        <f t="shared" si="7"/>
        <v>-</v>
      </c>
      <c r="O66" s="10"/>
      <c r="P66" s="10"/>
      <c r="Q66" s="10"/>
      <c r="R66" s="10"/>
      <c r="S66" s="10"/>
      <c r="T66" s="10"/>
      <c r="U66" s="10"/>
      <c r="V66" s="10"/>
      <c r="W66" s="10"/>
      <c r="X66" s="10"/>
      <c r="Y66" s="10"/>
      <c r="Z66" s="10"/>
    </row>
    <row r="67" spans="1:26" ht="12.75" customHeight="1" x14ac:dyDescent="0.2">
      <c r="A67" s="82">
        <f t="shared" si="0"/>
        <v>0</v>
      </c>
      <c r="B67" s="83"/>
      <c r="C67" s="84"/>
      <c r="D67" s="29" t="e">
        <f t="shared" si="1"/>
        <v>#NAME?</v>
      </c>
      <c r="E67" s="62"/>
      <c r="F67" s="30" t="e">
        <f t="shared" si="2"/>
        <v>#NAME?</v>
      </c>
      <c r="G67" s="34" t="e">
        <f t="shared" si="3"/>
        <v>#NAME?</v>
      </c>
      <c r="H67" s="30" t="e">
        <f t="shared" si="4"/>
        <v>#NAME?</v>
      </c>
      <c r="I67" s="85"/>
      <c r="J67" s="31"/>
      <c r="K67" s="101" t="str">
        <f>IF(NKTT!$J67&gt;0,"PS","-")</f>
        <v>-</v>
      </c>
      <c r="L67" s="92" t="str">
        <f t="shared" si="5"/>
        <v>-</v>
      </c>
      <c r="M67" s="92" t="str">
        <f t="shared" si="6"/>
        <v>-</v>
      </c>
      <c r="N67" s="93" t="str">
        <f t="shared" si="7"/>
        <v>-</v>
      </c>
      <c r="O67" s="10"/>
      <c r="P67" s="10"/>
      <c r="Q67" s="10"/>
      <c r="R67" s="10"/>
      <c r="S67" s="10"/>
      <c r="T67" s="10"/>
      <c r="U67" s="10"/>
      <c r="V67" s="10"/>
      <c r="W67" s="10"/>
      <c r="X67" s="10"/>
      <c r="Y67" s="10"/>
      <c r="Z67" s="10"/>
    </row>
    <row r="68" spans="1:26" ht="12.75" customHeight="1" x14ac:dyDescent="0.2">
      <c r="A68" s="82">
        <f t="shared" si="0"/>
        <v>0</v>
      </c>
      <c r="B68" s="83"/>
      <c r="C68" s="84"/>
      <c r="D68" s="29" t="e">
        <f t="shared" si="1"/>
        <v>#NAME?</v>
      </c>
      <c r="E68" s="62"/>
      <c r="F68" s="30" t="e">
        <f t="shared" si="2"/>
        <v>#NAME?</v>
      </c>
      <c r="G68" s="34" t="e">
        <f t="shared" si="3"/>
        <v>#NAME?</v>
      </c>
      <c r="H68" s="30" t="e">
        <f t="shared" si="4"/>
        <v>#NAME?</v>
      </c>
      <c r="I68" s="85"/>
      <c r="J68" s="31"/>
      <c r="K68" s="101" t="str">
        <f>IF(NKTT!$J68&gt;0,"PS","-")</f>
        <v>-</v>
      </c>
      <c r="L68" s="92" t="str">
        <f t="shared" si="5"/>
        <v>-</v>
      </c>
      <c r="M68" s="92" t="str">
        <f t="shared" si="6"/>
        <v>-</v>
      </c>
      <c r="N68" s="93" t="str">
        <f t="shared" si="7"/>
        <v>-</v>
      </c>
      <c r="O68" s="10"/>
      <c r="P68" s="10"/>
      <c r="Q68" s="10"/>
      <c r="R68" s="10"/>
      <c r="S68" s="10"/>
      <c r="T68" s="10"/>
      <c r="U68" s="10"/>
      <c r="V68" s="10"/>
      <c r="W68" s="10"/>
      <c r="X68" s="10"/>
      <c r="Y68" s="10"/>
      <c r="Z68" s="10"/>
    </row>
    <row r="69" spans="1:26" ht="12.75" customHeight="1" x14ac:dyDescent="0.2">
      <c r="A69" s="82">
        <f t="shared" si="0"/>
        <v>0</v>
      </c>
      <c r="B69" s="83"/>
      <c r="C69" s="84"/>
      <c r="D69" s="29" t="e">
        <f t="shared" si="1"/>
        <v>#NAME?</v>
      </c>
      <c r="E69" s="62"/>
      <c r="F69" s="30" t="e">
        <f t="shared" si="2"/>
        <v>#NAME?</v>
      </c>
      <c r="G69" s="34" t="e">
        <f t="shared" si="3"/>
        <v>#NAME?</v>
      </c>
      <c r="H69" s="30" t="e">
        <f t="shared" si="4"/>
        <v>#NAME?</v>
      </c>
      <c r="I69" s="85"/>
      <c r="J69" s="31"/>
      <c r="K69" s="101" t="str">
        <f>IF(NKTT!$J69&gt;0,"PS","-")</f>
        <v>-</v>
      </c>
      <c r="L69" s="92" t="str">
        <f t="shared" si="5"/>
        <v>-</v>
      </c>
      <c r="M69" s="92" t="str">
        <f t="shared" si="6"/>
        <v>-</v>
      </c>
      <c r="N69" s="93" t="str">
        <f t="shared" si="7"/>
        <v>-</v>
      </c>
      <c r="O69" s="10"/>
      <c r="P69" s="10"/>
      <c r="Q69" s="10"/>
      <c r="R69" s="10"/>
      <c r="S69" s="10"/>
      <c r="T69" s="10"/>
      <c r="U69" s="10"/>
      <c r="V69" s="10"/>
      <c r="W69" s="10"/>
      <c r="X69" s="10"/>
      <c r="Y69" s="10"/>
      <c r="Z69" s="10"/>
    </row>
    <row r="70" spans="1:26" ht="12.75" customHeight="1" x14ac:dyDescent="0.2">
      <c r="A70" s="82">
        <f t="shared" si="0"/>
        <v>0</v>
      </c>
      <c r="B70" s="83"/>
      <c r="C70" s="84"/>
      <c r="D70" s="29" t="e">
        <f t="shared" si="1"/>
        <v>#NAME?</v>
      </c>
      <c r="E70" s="62"/>
      <c r="F70" s="30" t="e">
        <f t="shared" si="2"/>
        <v>#NAME?</v>
      </c>
      <c r="G70" s="34" t="e">
        <f t="shared" si="3"/>
        <v>#NAME?</v>
      </c>
      <c r="H70" s="30" t="e">
        <f t="shared" si="4"/>
        <v>#NAME?</v>
      </c>
      <c r="I70" s="85"/>
      <c r="J70" s="31"/>
      <c r="K70" s="101" t="str">
        <f>IF(NKTT!$J70&gt;0,"PS","-")</f>
        <v>-</v>
      </c>
      <c r="L70" s="92" t="str">
        <f t="shared" si="5"/>
        <v>-</v>
      </c>
      <c r="M70" s="92" t="str">
        <f t="shared" si="6"/>
        <v>-</v>
      </c>
      <c r="N70" s="93" t="str">
        <f t="shared" si="7"/>
        <v>-</v>
      </c>
      <c r="O70" s="10"/>
      <c r="P70" s="10"/>
      <c r="Q70" s="10"/>
      <c r="R70" s="10"/>
      <c r="S70" s="10"/>
      <c r="T70" s="10"/>
      <c r="U70" s="10"/>
      <c r="V70" s="10"/>
      <c r="W70" s="10"/>
      <c r="X70" s="10"/>
      <c r="Y70" s="10"/>
      <c r="Z70" s="10"/>
    </row>
    <row r="71" spans="1:26" ht="12.75" customHeight="1" x14ac:dyDescent="0.2">
      <c r="A71" s="82">
        <f t="shared" si="0"/>
        <v>0</v>
      </c>
      <c r="B71" s="83"/>
      <c r="C71" s="84"/>
      <c r="D71" s="29" t="e">
        <f t="shared" si="1"/>
        <v>#NAME?</v>
      </c>
      <c r="E71" s="62"/>
      <c r="F71" s="30" t="e">
        <f t="shared" si="2"/>
        <v>#NAME?</v>
      </c>
      <c r="G71" s="34" t="e">
        <f t="shared" si="3"/>
        <v>#NAME?</v>
      </c>
      <c r="H71" s="30" t="e">
        <f t="shared" si="4"/>
        <v>#NAME?</v>
      </c>
      <c r="I71" s="85"/>
      <c r="J71" s="31"/>
      <c r="K71" s="101" t="str">
        <f>IF(NKTT!$J71&gt;0,"PS","-")</f>
        <v>-</v>
      </c>
      <c r="L71" s="92" t="str">
        <f t="shared" si="5"/>
        <v>-</v>
      </c>
      <c r="M71" s="92" t="str">
        <f t="shared" si="6"/>
        <v>-</v>
      </c>
      <c r="N71" s="93" t="str">
        <f t="shared" si="7"/>
        <v>-</v>
      </c>
      <c r="O71" s="10"/>
      <c r="P71" s="10"/>
      <c r="Q71" s="10"/>
      <c r="R71" s="10"/>
      <c r="S71" s="10"/>
      <c r="T71" s="10"/>
      <c r="U71" s="10"/>
      <c r="V71" s="10"/>
      <c r="W71" s="10"/>
      <c r="X71" s="10"/>
      <c r="Y71" s="10"/>
      <c r="Z71" s="10"/>
    </row>
    <row r="72" spans="1:26" ht="12.75" customHeight="1" x14ac:dyDescent="0.2">
      <c r="A72" s="82">
        <f t="shared" si="0"/>
        <v>0</v>
      </c>
      <c r="B72" s="83"/>
      <c r="C72" s="84"/>
      <c r="D72" s="29" t="e">
        <f t="shared" si="1"/>
        <v>#NAME?</v>
      </c>
      <c r="E72" s="62"/>
      <c r="F72" s="30" t="e">
        <f t="shared" si="2"/>
        <v>#NAME?</v>
      </c>
      <c r="G72" s="34" t="e">
        <f t="shared" si="3"/>
        <v>#NAME?</v>
      </c>
      <c r="H72" s="30" t="e">
        <f t="shared" si="4"/>
        <v>#NAME?</v>
      </c>
      <c r="I72" s="85"/>
      <c r="J72" s="31"/>
      <c r="K72" s="101" t="str">
        <f>IF(NKTT!$J72&gt;0,"PS","-")</f>
        <v>-</v>
      </c>
      <c r="L72" s="92" t="str">
        <f t="shared" si="5"/>
        <v>-</v>
      </c>
      <c r="M72" s="92" t="str">
        <f t="shared" si="6"/>
        <v>-</v>
      </c>
      <c r="N72" s="93" t="str">
        <f t="shared" si="7"/>
        <v>-</v>
      </c>
      <c r="O72" s="10"/>
      <c r="P72" s="10"/>
      <c r="Q72" s="10"/>
      <c r="R72" s="10"/>
      <c r="S72" s="10"/>
      <c r="T72" s="10"/>
      <c r="U72" s="10"/>
      <c r="V72" s="10"/>
      <c r="W72" s="10"/>
      <c r="X72" s="10"/>
      <c r="Y72" s="10"/>
      <c r="Z72" s="10"/>
    </row>
    <row r="73" spans="1:26" ht="12.75" customHeight="1" x14ac:dyDescent="0.2">
      <c r="A73" s="82">
        <f t="shared" si="0"/>
        <v>0</v>
      </c>
      <c r="B73" s="83"/>
      <c r="C73" s="84"/>
      <c r="D73" s="29" t="e">
        <f t="shared" si="1"/>
        <v>#NAME?</v>
      </c>
      <c r="E73" s="62"/>
      <c r="F73" s="30" t="e">
        <f t="shared" si="2"/>
        <v>#NAME?</v>
      </c>
      <c r="G73" s="34" t="e">
        <f t="shared" si="3"/>
        <v>#NAME?</v>
      </c>
      <c r="H73" s="30" t="e">
        <f t="shared" si="4"/>
        <v>#NAME?</v>
      </c>
      <c r="I73" s="85"/>
      <c r="J73" s="31"/>
      <c r="K73" s="101" t="str">
        <f>IF(NKTT!$J73&gt;0,"PS","-")</f>
        <v>-</v>
      </c>
      <c r="L73" s="92" t="str">
        <f t="shared" si="5"/>
        <v>-</v>
      </c>
      <c r="M73" s="92" t="str">
        <f t="shared" si="6"/>
        <v>-</v>
      </c>
      <c r="N73" s="93" t="str">
        <f t="shared" si="7"/>
        <v>-</v>
      </c>
      <c r="O73" s="10"/>
      <c r="P73" s="10"/>
      <c r="Q73" s="10"/>
      <c r="R73" s="10"/>
      <c r="S73" s="10"/>
      <c r="T73" s="10"/>
      <c r="U73" s="10"/>
      <c r="V73" s="10"/>
      <c r="W73" s="10"/>
      <c r="X73" s="10"/>
      <c r="Y73" s="10"/>
      <c r="Z73" s="10"/>
    </row>
    <row r="74" spans="1:26" ht="12.75" customHeight="1" x14ac:dyDescent="0.2">
      <c r="A74" s="82">
        <f t="shared" si="0"/>
        <v>0</v>
      </c>
      <c r="B74" s="83"/>
      <c r="C74" s="84"/>
      <c r="D74" s="29" t="e">
        <f t="shared" si="1"/>
        <v>#NAME?</v>
      </c>
      <c r="E74" s="62"/>
      <c r="F74" s="30" t="e">
        <f t="shared" si="2"/>
        <v>#NAME?</v>
      </c>
      <c r="G74" s="34" t="e">
        <f t="shared" si="3"/>
        <v>#NAME?</v>
      </c>
      <c r="H74" s="30" t="e">
        <f t="shared" si="4"/>
        <v>#NAME?</v>
      </c>
      <c r="I74" s="85"/>
      <c r="J74" s="31"/>
      <c r="K74" s="101" t="str">
        <f>IF(NKTT!$J74&gt;0,"PS","-")</f>
        <v>-</v>
      </c>
      <c r="L74" s="92" t="str">
        <f t="shared" si="5"/>
        <v>-</v>
      </c>
      <c r="M74" s="92" t="str">
        <f t="shared" si="6"/>
        <v>-</v>
      </c>
      <c r="N74" s="93" t="str">
        <f t="shared" si="7"/>
        <v>-</v>
      </c>
      <c r="O74" s="10"/>
      <c r="P74" s="10"/>
      <c r="Q74" s="10"/>
      <c r="R74" s="10"/>
      <c r="S74" s="10"/>
      <c r="T74" s="10"/>
      <c r="U74" s="10"/>
      <c r="V74" s="10"/>
      <c r="W74" s="10"/>
      <c r="X74" s="10"/>
      <c r="Y74" s="10"/>
      <c r="Z74" s="10"/>
    </row>
    <row r="75" spans="1:26" ht="12.75" customHeight="1" x14ac:dyDescent="0.2">
      <c r="A75" s="82">
        <f t="shared" si="0"/>
        <v>0</v>
      </c>
      <c r="B75" s="83"/>
      <c r="C75" s="84"/>
      <c r="D75" s="29" t="e">
        <f t="shared" si="1"/>
        <v>#NAME?</v>
      </c>
      <c r="E75" s="62"/>
      <c r="F75" s="30" t="e">
        <f t="shared" si="2"/>
        <v>#NAME?</v>
      </c>
      <c r="G75" s="34" t="e">
        <f t="shared" si="3"/>
        <v>#NAME?</v>
      </c>
      <c r="H75" s="30" t="e">
        <f t="shared" si="4"/>
        <v>#NAME?</v>
      </c>
      <c r="I75" s="85"/>
      <c r="J75" s="31"/>
      <c r="K75" s="101" t="str">
        <f>IF(NKTT!$J75&gt;0,"PS","-")</f>
        <v>-</v>
      </c>
      <c r="L75" s="92" t="str">
        <f t="shared" si="5"/>
        <v>-</v>
      </c>
      <c r="M75" s="92" t="str">
        <f t="shared" si="6"/>
        <v>-</v>
      </c>
      <c r="N75" s="93" t="str">
        <f t="shared" si="7"/>
        <v>-</v>
      </c>
      <c r="O75" s="10"/>
      <c r="P75" s="10"/>
      <c r="Q75" s="10"/>
      <c r="R75" s="10"/>
      <c r="S75" s="10"/>
      <c r="T75" s="10"/>
      <c r="U75" s="10"/>
      <c r="V75" s="10"/>
      <c r="W75" s="10"/>
      <c r="X75" s="10"/>
      <c r="Y75" s="10"/>
      <c r="Z75" s="10"/>
    </row>
    <row r="76" spans="1:26" ht="12.75" customHeight="1" x14ac:dyDescent="0.2">
      <c r="A76" s="82">
        <f t="shared" si="0"/>
        <v>0</v>
      </c>
      <c r="B76" s="83"/>
      <c r="C76" s="84"/>
      <c r="D76" s="29" t="e">
        <f t="shared" si="1"/>
        <v>#NAME?</v>
      </c>
      <c r="E76" s="62"/>
      <c r="F76" s="30" t="e">
        <f t="shared" si="2"/>
        <v>#NAME?</v>
      </c>
      <c r="G76" s="34" t="e">
        <f t="shared" si="3"/>
        <v>#NAME?</v>
      </c>
      <c r="H76" s="30" t="e">
        <f t="shared" si="4"/>
        <v>#NAME?</v>
      </c>
      <c r="I76" s="85"/>
      <c r="J76" s="31"/>
      <c r="K76" s="101" t="str">
        <f>IF(NKTT!$J76&gt;0,"PS","-")</f>
        <v>-</v>
      </c>
      <c r="L76" s="92" t="str">
        <f t="shared" si="5"/>
        <v>-</v>
      </c>
      <c r="M76" s="92" t="str">
        <f t="shared" si="6"/>
        <v>-</v>
      </c>
      <c r="N76" s="93" t="str">
        <f t="shared" si="7"/>
        <v>-</v>
      </c>
      <c r="O76" s="10"/>
      <c r="P76" s="10"/>
      <c r="Q76" s="10"/>
      <c r="R76" s="10"/>
      <c r="S76" s="10"/>
      <c r="T76" s="10"/>
      <c r="U76" s="10"/>
      <c r="V76" s="10"/>
      <c r="W76" s="10"/>
      <c r="X76" s="10"/>
      <c r="Y76" s="10"/>
      <c r="Z76" s="10"/>
    </row>
    <row r="77" spans="1:26" ht="12.75" customHeight="1" x14ac:dyDescent="0.2">
      <c r="A77" s="82">
        <f t="shared" si="0"/>
        <v>0</v>
      </c>
      <c r="B77" s="83"/>
      <c r="C77" s="84"/>
      <c r="D77" s="29" t="e">
        <f t="shared" si="1"/>
        <v>#NAME?</v>
      </c>
      <c r="E77" s="62"/>
      <c r="F77" s="30" t="e">
        <f t="shared" si="2"/>
        <v>#NAME?</v>
      </c>
      <c r="G77" s="34" t="e">
        <f t="shared" si="3"/>
        <v>#NAME?</v>
      </c>
      <c r="H77" s="30" t="e">
        <f t="shared" si="4"/>
        <v>#NAME?</v>
      </c>
      <c r="I77" s="85"/>
      <c r="J77" s="31"/>
      <c r="K77" s="101" t="str">
        <f>IF(NKTT!$J77&gt;0,"PS","-")</f>
        <v>-</v>
      </c>
      <c r="L77" s="92" t="str">
        <f t="shared" si="5"/>
        <v>-</v>
      </c>
      <c r="M77" s="92" t="str">
        <f t="shared" si="6"/>
        <v>-</v>
      </c>
      <c r="N77" s="93" t="str">
        <f t="shared" si="7"/>
        <v>-</v>
      </c>
      <c r="O77" s="10"/>
      <c r="P77" s="10"/>
      <c r="Q77" s="10"/>
      <c r="R77" s="10"/>
      <c r="S77" s="10"/>
      <c r="T77" s="10"/>
      <c r="U77" s="10"/>
      <c r="V77" s="10"/>
      <c r="W77" s="10"/>
      <c r="X77" s="10"/>
      <c r="Y77" s="10"/>
      <c r="Z77" s="10"/>
    </row>
    <row r="78" spans="1:26" ht="12.75" customHeight="1" x14ac:dyDescent="0.2">
      <c r="A78" s="82">
        <f t="shared" si="0"/>
        <v>0</v>
      </c>
      <c r="B78" s="83"/>
      <c r="C78" s="84"/>
      <c r="D78" s="29" t="e">
        <f t="shared" si="1"/>
        <v>#NAME?</v>
      </c>
      <c r="E78" s="62"/>
      <c r="F78" s="30" t="e">
        <f t="shared" si="2"/>
        <v>#NAME?</v>
      </c>
      <c r="G78" s="34" t="e">
        <f t="shared" si="3"/>
        <v>#NAME?</v>
      </c>
      <c r="H78" s="30" t="e">
        <f t="shared" si="4"/>
        <v>#NAME?</v>
      </c>
      <c r="I78" s="85"/>
      <c r="J78" s="31"/>
      <c r="K78" s="101" t="str">
        <f>IF(NKTT!$J78&gt;0,"PS","-")</f>
        <v>-</v>
      </c>
      <c r="L78" s="92" t="str">
        <f t="shared" si="5"/>
        <v>-</v>
      </c>
      <c r="M78" s="92" t="str">
        <f t="shared" si="6"/>
        <v>-</v>
      </c>
      <c r="N78" s="93" t="str">
        <f t="shared" si="7"/>
        <v>-</v>
      </c>
      <c r="O78" s="10"/>
      <c r="P78" s="10"/>
      <c r="Q78" s="10"/>
      <c r="R78" s="10"/>
      <c r="S78" s="10"/>
      <c r="T78" s="10"/>
      <c r="U78" s="10"/>
      <c r="V78" s="10"/>
      <c r="W78" s="10"/>
      <c r="X78" s="10"/>
      <c r="Y78" s="10"/>
      <c r="Z78" s="10"/>
    </row>
    <row r="79" spans="1:26" ht="12.75" customHeight="1" x14ac:dyDescent="0.2">
      <c r="A79" s="82">
        <f t="shared" si="0"/>
        <v>0</v>
      </c>
      <c r="B79" s="83"/>
      <c r="C79" s="84"/>
      <c r="D79" s="29" t="e">
        <f t="shared" si="1"/>
        <v>#NAME?</v>
      </c>
      <c r="E79" s="62"/>
      <c r="F79" s="30" t="e">
        <f t="shared" si="2"/>
        <v>#NAME?</v>
      </c>
      <c r="G79" s="34" t="e">
        <f t="shared" si="3"/>
        <v>#NAME?</v>
      </c>
      <c r="H79" s="30" t="e">
        <f t="shared" si="4"/>
        <v>#NAME?</v>
      </c>
      <c r="I79" s="85"/>
      <c r="J79" s="31"/>
      <c r="K79" s="101" t="str">
        <f>IF(NKTT!$J79&gt;0,"PS","-")</f>
        <v>-</v>
      </c>
      <c r="L79" s="92" t="str">
        <f t="shared" si="5"/>
        <v>-</v>
      </c>
      <c r="M79" s="92" t="str">
        <f t="shared" si="6"/>
        <v>-</v>
      </c>
      <c r="N79" s="93" t="str">
        <f t="shared" si="7"/>
        <v>-</v>
      </c>
      <c r="O79" s="10"/>
      <c r="P79" s="10"/>
      <c r="Q79" s="10"/>
      <c r="R79" s="10"/>
      <c r="S79" s="10"/>
      <c r="T79" s="10"/>
      <c r="U79" s="10"/>
      <c r="V79" s="10"/>
      <c r="W79" s="10"/>
      <c r="X79" s="10"/>
      <c r="Y79" s="10"/>
      <c r="Z79" s="10"/>
    </row>
    <row r="80" spans="1:26" ht="12.75" customHeight="1" x14ac:dyDescent="0.2">
      <c r="A80" s="82">
        <f t="shared" si="0"/>
        <v>0</v>
      </c>
      <c r="B80" s="83"/>
      <c r="C80" s="84"/>
      <c r="D80" s="29" t="e">
        <f t="shared" si="1"/>
        <v>#NAME?</v>
      </c>
      <c r="E80" s="62"/>
      <c r="F80" s="30" t="e">
        <f t="shared" si="2"/>
        <v>#NAME?</v>
      </c>
      <c r="G80" s="34" t="e">
        <f t="shared" si="3"/>
        <v>#NAME?</v>
      </c>
      <c r="H80" s="30" t="e">
        <f t="shared" si="4"/>
        <v>#NAME?</v>
      </c>
      <c r="I80" s="85"/>
      <c r="J80" s="31"/>
      <c r="K80" s="101" t="str">
        <f>IF(NKTT!$J80&gt;0,"PS","-")</f>
        <v>-</v>
      </c>
      <c r="L80" s="92" t="str">
        <f t="shared" si="5"/>
        <v>-</v>
      </c>
      <c r="M80" s="92" t="str">
        <f t="shared" si="6"/>
        <v>-</v>
      </c>
      <c r="N80" s="93" t="str">
        <f t="shared" si="7"/>
        <v>-</v>
      </c>
      <c r="O80" s="10"/>
      <c r="P80" s="10"/>
      <c r="Q80" s="10"/>
      <c r="R80" s="10"/>
      <c r="S80" s="10"/>
      <c r="T80" s="10"/>
      <c r="U80" s="10"/>
      <c r="V80" s="10"/>
      <c r="W80" s="10"/>
      <c r="X80" s="10"/>
      <c r="Y80" s="10"/>
      <c r="Z80" s="10"/>
    </row>
    <row r="81" spans="1:26" ht="12.75" customHeight="1" x14ac:dyDescent="0.2">
      <c r="A81" s="82">
        <f t="shared" si="0"/>
        <v>0</v>
      </c>
      <c r="B81" s="83"/>
      <c r="C81" s="84"/>
      <c r="D81" s="29" t="e">
        <f t="shared" si="1"/>
        <v>#NAME?</v>
      </c>
      <c r="E81" s="62"/>
      <c r="F81" s="30" t="e">
        <f t="shared" si="2"/>
        <v>#NAME?</v>
      </c>
      <c r="G81" s="34" t="e">
        <f t="shared" si="3"/>
        <v>#NAME?</v>
      </c>
      <c r="H81" s="30" t="e">
        <f t="shared" si="4"/>
        <v>#NAME?</v>
      </c>
      <c r="I81" s="85"/>
      <c r="J81" s="31"/>
      <c r="K81" s="101" t="str">
        <f>IF(NKTT!$J81&gt;0,"PS","-")</f>
        <v>-</v>
      </c>
      <c r="L81" s="92" t="str">
        <f t="shared" si="5"/>
        <v>-</v>
      </c>
      <c r="M81" s="92" t="str">
        <f t="shared" si="6"/>
        <v>-</v>
      </c>
      <c r="N81" s="93" t="str">
        <f t="shared" si="7"/>
        <v>-</v>
      </c>
      <c r="O81" s="10"/>
      <c r="P81" s="10"/>
      <c r="Q81" s="10"/>
      <c r="R81" s="10"/>
      <c r="S81" s="10"/>
      <c r="T81" s="10"/>
      <c r="U81" s="10"/>
      <c r="V81" s="10"/>
      <c r="W81" s="10"/>
      <c r="X81" s="10"/>
      <c r="Y81" s="10"/>
      <c r="Z81" s="10"/>
    </row>
    <row r="82" spans="1:26" ht="12.75" customHeight="1" x14ac:dyDescent="0.2">
      <c r="A82" s="82">
        <f t="shared" si="0"/>
        <v>0</v>
      </c>
      <c r="B82" s="83"/>
      <c r="C82" s="84"/>
      <c r="D82" s="29" t="e">
        <f t="shared" si="1"/>
        <v>#NAME?</v>
      </c>
      <c r="E82" s="62"/>
      <c r="F82" s="30" t="e">
        <f t="shared" si="2"/>
        <v>#NAME?</v>
      </c>
      <c r="G82" s="34" t="e">
        <f t="shared" si="3"/>
        <v>#NAME?</v>
      </c>
      <c r="H82" s="30" t="e">
        <f t="shared" si="4"/>
        <v>#NAME?</v>
      </c>
      <c r="I82" s="85"/>
      <c r="J82" s="31"/>
      <c r="K82" s="101" t="str">
        <f>IF(NKTT!$J82&gt;0,"PS","-")</f>
        <v>-</v>
      </c>
      <c r="L82" s="92" t="str">
        <f t="shared" si="5"/>
        <v>-</v>
      </c>
      <c r="M82" s="92" t="str">
        <f t="shared" si="6"/>
        <v>-</v>
      </c>
      <c r="N82" s="93" t="str">
        <f t="shared" si="7"/>
        <v>-</v>
      </c>
      <c r="O82" s="10"/>
      <c r="P82" s="10"/>
      <c r="Q82" s="10"/>
      <c r="R82" s="10"/>
      <c r="S82" s="10"/>
      <c r="T82" s="10"/>
      <c r="U82" s="10"/>
      <c r="V82" s="10"/>
      <c r="W82" s="10"/>
      <c r="X82" s="10"/>
      <c r="Y82" s="10"/>
      <c r="Z82" s="10"/>
    </row>
    <row r="83" spans="1:26" ht="12.75" customHeight="1" x14ac:dyDescent="0.2">
      <c r="A83" s="82">
        <f t="shared" si="0"/>
        <v>0</v>
      </c>
      <c r="B83" s="83"/>
      <c r="C83" s="84"/>
      <c r="D83" s="29" t="e">
        <f t="shared" si="1"/>
        <v>#NAME?</v>
      </c>
      <c r="E83" s="62"/>
      <c r="F83" s="30" t="e">
        <f t="shared" si="2"/>
        <v>#NAME?</v>
      </c>
      <c r="G83" s="34" t="e">
        <f t="shared" si="3"/>
        <v>#NAME?</v>
      </c>
      <c r="H83" s="30" t="e">
        <f t="shared" si="4"/>
        <v>#NAME?</v>
      </c>
      <c r="I83" s="85"/>
      <c r="J83" s="31"/>
      <c r="K83" s="101" t="str">
        <f>IF(NKTT!$J83&gt;0,"PS","-")</f>
        <v>-</v>
      </c>
      <c r="L83" s="92" t="str">
        <f t="shared" si="5"/>
        <v>-</v>
      </c>
      <c r="M83" s="92" t="str">
        <f t="shared" si="6"/>
        <v>-</v>
      </c>
      <c r="N83" s="93" t="str">
        <f t="shared" si="7"/>
        <v>-</v>
      </c>
      <c r="O83" s="10"/>
      <c r="P83" s="10"/>
      <c r="Q83" s="10"/>
      <c r="R83" s="10"/>
      <c r="S83" s="10"/>
      <c r="T83" s="10"/>
      <c r="U83" s="10"/>
      <c r="V83" s="10"/>
      <c r="W83" s="10"/>
      <c r="X83" s="10"/>
      <c r="Y83" s="10"/>
      <c r="Z83" s="10"/>
    </row>
    <row r="84" spans="1:26" ht="12.75" customHeight="1" x14ac:dyDescent="0.2">
      <c r="A84" s="82">
        <f t="shared" si="0"/>
        <v>0</v>
      </c>
      <c r="B84" s="83"/>
      <c r="C84" s="84"/>
      <c r="D84" s="29" t="e">
        <f t="shared" si="1"/>
        <v>#NAME?</v>
      </c>
      <c r="E84" s="62"/>
      <c r="F84" s="30" t="e">
        <f t="shared" si="2"/>
        <v>#NAME?</v>
      </c>
      <c r="G84" s="34" t="e">
        <f t="shared" si="3"/>
        <v>#NAME?</v>
      </c>
      <c r="H84" s="30" t="e">
        <f t="shared" si="4"/>
        <v>#NAME?</v>
      </c>
      <c r="I84" s="85"/>
      <c r="J84" s="31"/>
      <c r="K84" s="101" t="str">
        <f>IF(NKTT!$J84&gt;0,"PS","-")</f>
        <v>-</v>
      </c>
      <c r="L84" s="92" t="str">
        <f t="shared" si="5"/>
        <v>-</v>
      </c>
      <c r="M84" s="92" t="str">
        <f t="shared" si="6"/>
        <v>-</v>
      </c>
      <c r="N84" s="93" t="str">
        <f t="shared" si="7"/>
        <v>-</v>
      </c>
      <c r="O84" s="10"/>
      <c r="P84" s="10"/>
      <c r="Q84" s="10"/>
      <c r="R84" s="10"/>
      <c r="S84" s="10"/>
      <c r="T84" s="10"/>
      <c r="U84" s="10"/>
      <c r="V84" s="10"/>
      <c r="W84" s="10"/>
      <c r="X84" s="10"/>
      <c r="Y84" s="10"/>
      <c r="Z84" s="10"/>
    </row>
    <row r="85" spans="1:26" ht="12.75" customHeight="1" x14ac:dyDescent="0.2">
      <c r="A85" s="82">
        <f t="shared" si="0"/>
        <v>0</v>
      </c>
      <c r="B85" s="83"/>
      <c r="C85" s="84"/>
      <c r="D85" s="29" t="e">
        <f t="shared" si="1"/>
        <v>#NAME?</v>
      </c>
      <c r="E85" s="62"/>
      <c r="F85" s="30" t="e">
        <f t="shared" si="2"/>
        <v>#NAME?</v>
      </c>
      <c r="G85" s="34" t="e">
        <f t="shared" si="3"/>
        <v>#NAME?</v>
      </c>
      <c r="H85" s="30" t="e">
        <f t="shared" si="4"/>
        <v>#NAME?</v>
      </c>
      <c r="I85" s="85"/>
      <c r="J85" s="31"/>
      <c r="K85" s="101" t="str">
        <f>IF(NKTT!$J85&gt;0,"PS","-")</f>
        <v>-</v>
      </c>
      <c r="L85" s="92" t="str">
        <f t="shared" si="5"/>
        <v>-</v>
      </c>
      <c r="M85" s="92" t="str">
        <f t="shared" si="6"/>
        <v>-</v>
      </c>
      <c r="N85" s="93" t="str">
        <f t="shared" si="7"/>
        <v>-</v>
      </c>
      <c r="O85" s="10"/>
      <c r="P85" s="10"/>
      <c r="Q85" s="10"/>
      <c r="R85" s="10"/>
      <c r="S85" s="10"/>
      <c r="T85" s="10"/>
      <c r="U85" s="10"/>
      <c r="V85" s="10"/>
      <c r="W85" s="10"/>
      <c r="X85" s="10"/>
      <c r="Y85" s="10"/>
      <c r="Z85" s="10"/>
    </row>
    <row r="86" spans="1:26" ht="12.75" customHeight="1" x14ac:dyDescent="0.2">
      <c r="A86" s="82">
        <f t="shared" si="0"/>
        <v>0</v>
      </c>
      <c r="B86" s="83"/>
      <c r="C86" s="84"/>
      <c r="D86" s="29" t="e">
        <f t="shared" si="1"/>
        <v>#NAME?</v>
      </c>
      <c r="E86" s="62"/>
      <c r="F86" s="30" t="e">
        <f t="shared" si="2"/>
        <v>#NAME?</v>
      </c>
      <c r="G86" s="34" t="e">
        <f t="shared" si="3"/>
        <v>#NAME?</v>
      </c>
      <c r="H86" s="30" t="e">
        <f t="shared" si="4"/>
        <v>#NAME?</v>
      </c>
      <c r="I86" s="85"/>
      <c r="J86" s="31"/>
      <c r="K86" s="101" t="str">
        <f>IF(NKTT!$J86&gt;0,"PS","-")</f>
        <v>-</v>
      </c>
      <c r="L86" s="92" t="str">
        <f t="shared" si="5"/>
        <v>-</v>
      </c>
      <c r="M86" s="92" t="str">
        <f t="shared" si="6"/>
        <v>-</v>
      </c>
      <c r="N86" s="93" t="str">
        <f t="shared" si="7"/>
        <v>-</v>
      </c>
      <c r="O86" s="10"/>
      <c r="P86" s="10"/>
      <c r="Q86" s="10"/>
      <c r="R86" s="10"/>
      <c r="S86" s="10"/>
      <c r="T86" s="10"/>
      <c r="U86" s="10"/>
      <c r="V86" s="10"/>
      <c r="W86" s="10"/>
      <c r="X86" s="10"/>
      <c r="Y86" s="10"/>
      <c r="Z86" s="10"/>
    </row>
    <row r="87" spans="1:26" ht="12.75" customHeight="1" x14ac:dyDescent="0.2">
      <c r="A87" s="82">
        <f t="shared" si="0"/>
        <v>0</v>
      </c>
      <c r="B87" s="83"/>
      <c r="C87" s="84"/>
      <c r="D87" s="29" t="e">
        <f t="shared" si="1"/>
        <v>#NAME?</v>
      </c>
      <c r="E87" s="62"/>
      <c r="F87" s="30" t="e">
        <f t="shared" si="2"/>
        <v>#NAME?</v>
      </c>
      <c r="G87" s="34" t="e">
        <f t="shared" si="3"/>
        <v>#NAME?</v>
      </c>
      <c r="H87" s="30" t="e">
        <f t="shared" si="4"/>
        <v>#NAME?</v>
      </c>
      <c r="I87" s="85"/>
      <c r="J87" s="31"/>
      <c r="K87" s="101" t="str">
        <f>IF(NKTT!$J87&gt;0,"PS","-")</f>
        <v>-</v>
      </c>
      <c r="L87" s="92" t="str">
        <f t="shared" si="5"/>
        <v>-</v>
      </c>
      <c r="M87" s="92" t="str">
        <f t="shared" si="6"/>
        <v>-</v>
      </c>
      <c r="N87" s="93" t="str">
        <f t="shared" si="7"/>
        <v>-</v>
      </c>
      <c r="O87" s="10"/>
      <c r="P87" s="10"/>
      <c r="Q87" s="10"/>
      <c r="R87" s="10"/>
      <c r="S87" s="10"/>
      <c r="T87" s="10"/>
      <c r="U87" s="10"/>
      <c r="V87" s="10"/>
      <c r="W87" s="10"/>
      <c r="X87" s="10"/>
      <c r="Y87" s="10"/>
      <c r="Z87" s="10"/>
    </row>
    <row r="88" spans="1:26" ht="12.75" customHeight="1" x14ac:dyDescent="0.2">
      <c r="A88" s="82">
        <f t="shared" si="0"/>
        <v>0</v>
      </c>
      <c r="B88" s="83"/>
      <c r="C88" s="84"/>
      <c r="D88" s="29" t="e">
        <f t="shared" si="1"/>
        <v>#NAME?</v>
      </c>
      <c r="E88" s="62"/>
      <c r="F88" s="30" t="e">
        <f t="shared" si="2"/>
        <v>#NAME?</v>
      </c>
      <c r="G88" s="34" t="e">
        <f t="shared" si="3"/>
        <v>#NAME?</v>
      </c>
      <c r="H88" s="30" t="e">
        <f t="shared" si="4"/>
        <v>#NAME?</v>
      </c>
      <c r="I88" s="85"/>
      <c r="J88" s="31"/>
      <c r="K88" s="101" t="str">
        <f>IF(NKTT!$J88&gt;0,"PS","-")</f>
        <v>-</v>
      </c>
      <c r="L88" s="92" t="str">
        <f t="shared" si="5"/>
        <v>-</v>
      </c>
      <c r="M88" s="92" t="str">
        <f t="shared" si="6"/>
        <v>-</v>
      </c>
      <c r="N88" s="93" t="str">
        <f t="shared" si="7"/>
        <v>-</v>
      </c>
      <c r="O88" s="10"/>
      <c r="P88" s="10"/>
      <c r="Q88" s="10"/>
      <c r="R88" s="10"/>
      <c r="S88" s="10"/>
      <c r="T88" s="10"/>
      <c r="U88" s="10"/>
      <c r="V88" s="10"/>
      <c r="W88" s="10"/>
      <c r="X88" s="10"/>
      <c r="Y88" s="10"/>
      <c r="Z88" s="10"/>
    </row>
    <row r="89" spans="1:26" ht="12.75" customHeight="1" x14ac:dyDescent="0.2">
      <c r="A89" s="82">
        <f t="shared" si="0"/>
        <v>0</v>
      </c>
      <c r="B89" s="83"/>
      <c r="C89" s="84"/>
      <c r="D89" s="29" t="e">
        <f t="shared" si="1"/>
        <v>#NAME?</v>
      </c>
      <c r="E89" s="62"/>
      <c r="F89" s="30" t="e">
        <f t="shared" si="2"/>
        <v>#NAME?</v>
      </c>
      <c r="G89" s="34" t="e">
        <f t="shared" si="3"/>
        <v>#NAME?</v>
      </c>
      <c r="H89" s="30" t="e">
        <f t="shared" si="4"/>
        <v>#NAME?</v>
      </c>
      <c r="I89" s="85"/>
      <c r="J89" s="31"/>
      <c r="K89" s="101" t="str">
        <f>IF(NKTT!$J89&gt;0,"PS","-")</f>
        <v>-</v>
      </c>
      <c r="L89" s="92" t="str">
        <f t="shared" si="5"/>
        <v>-</v>
      </c>
      <c r="M89" s="92" t="str">
        <f t="shared" si="6"/>
        <v>-</v>
      </c>
      <c r="N89" s="93" t="str">
        <f t="shared" si="7"/>
        <v>-</v>
      </c>
      <c r="O89" s="10"/>
      <c r="P89" s="10"/>
      <c r="Q89" s="10"/>
      <c r="R89" s="10"/>
      <c r="S89" s="10"/>
      <c r="T89" s="10"/>
      <c r="U89" s="10"/>
      <c r="V89" s="10"/>
      <c r="W89" s="10"/>
      <c r="X89" s="10"/>
      <c r="Y89" s="10"/>
      <c r="Z89" s="10"/>
    </row>
    <row r="90" spans="1:26" ht="12.75" customHeight="1" x14ac:dyDescent="0.2">
      <c r="A90" s="82">
        <f t="shared" si="0"/>
        <v>0</v>
      </c>
      <c r="B90" s="83"/>
      <c r="C90" s="84"/>
      <c r="D90" s="29" t="e">
        <f t="shared" si="1"/>
        <v>#NAME?</v>
      </c>
      <c r="E90" s="62"/>
      <c r="F90" s="30" t="e">
        <f t="shared" si="2"/>
        <v>#NAME?</v>
      </c>
      <c r="G90" s="34" t="e">
        <f t="shared" si="3"/>
        <v>#NAME?</v>
      </c>
      <c r="H90" s="30" t="e">
        <f t="shared" si="4"/>
        <v>#NAME?</v>
      </c>
      <c r="I90" s="85"/>
      <c r="J90" s="31"/>
      <c r="K90" s="101" t="str">
        <f>IF(NKTT!$J90&gt;0,"PS","-")</f>
        <v>-</v>
      </c>
      <c r="L90" s="92" t="str">
        <f t="shared" si="5"/>
        <v>-</v>
      </c>
      <c r="M90" s="92" t="str">
        <f t="shared" si="6"/>
        <v>-</v>
      </c>
      <c r="N90" s="93" t="str">
        <f t="shared" si="7"/>
        <v>-</v>
      </c>
      <c r="O90" s="10"/>
      <c r="P90" s="10"/>
      <c r="Q90" s="10"/>
      <c r="R90" s="10"/>
      <c r="S90" s="10"/>
      <c r="T90" s="10"/>
      <c r="U90" s="10"/>
      <c r="V90" s="10"/>
      <c r="W90" s="10"/>
      <c r="X90" s="10"/>
      <c r="Y90" s="10"/>
      <c r="Z90" s="10"/>
    </row>
    <row r="91" spans="1:26" ht="12.75" customHeight="1" x14ac:dyDescent="0.2">
      <c r="A91" s="82">
        <f t="shared" si="0"/>
        <v>0</v>
      </c>
      <c r="B91" s="83"/>
      <c r="C91" s="84"/>
      <c r="D91" s="29" t="e">
        <f t="shared" si="1"/>
        <v>#NAME?</v>
      </c>
      <c r="E91" s="62"/>
      <c r="F91" s="30" t="e">
        <f t="shared" si="2"/>
        <v>#NAME?</v>
      </c>
      <c r="G91" s="34" t="e">
        <f t="shared" si="3"/>
        <v>#NAME?</v>
      </c>
      <c r="H91" s="30" t="e">
        <f t="shared" si="4"/>
        <v>#NAME?</v>
      </c>
      <c r="I91" s="85"/>
      <c r="J91" s="31"/>
      <c r="K91" s="101" t="str">
        <f>IF(NKTT!$J91&gt;0,"PS","-")</f>
        <v>-</v>
      </c>
      <c r="L91" s="92" t="str">
        <f t="shared" si="5"/>
        <v>-</v>
      </c>
      <c r="M91" s="92" t="str">
        <f t="shared" si="6"/>
        <v>-</v>
      </c>
      <c r="N91" s="93" t="str">
        <f t="shared" si="7"/>
        <v>-</v>
      </c>
      <c r="O91" s="10"/>
      <c r="P91" s="10"/>
      <c r="Q91" s="10"/>
      <c r="R91" s="10"/>
      <c r="S91" s="10"/>
      <c r="T91" s="10"/>
      <c r="U91" s="10"/>
      <c r="V91" s="10"/>
      <c r="W91" s="10"/>
      <c r="X91" s="10"/>
      <c r="Y91" s="10"/>
      <c r="Z91" s="10"/>
    </row>
    <row r="92" spans="1:26" ht="12.75" customHeight="1" x14ac:dyDescent="0.2">
      <c r="A92" s="82">
        <f t="shared" si="0"/>
        <v>0</v>
      </c>
      <c r="B92" s="83"/>
      <c r="C92" s="84"/>
      <c r="D92" s="29" t="e">
        <f t="shared" si="1"/>
        <v>#NAME?</v>
      </c>
      <c r="E92" s="62"/>
      <c r="F92" s="30" t="e">
        <f t="shared" si="2"/>
        <v>#NAME?</v>
      </c>
      <c r="G92" s="34" t="e">
        <f t="shared" si="3"/>
        <v>#NAME?</v>
      </c>
      <c r="H92" s="30" t="e">
        <f t="shared" si="4"/>
        <v>#NAME?</v>
      </c>
      <c r="I92" s="85"/>
      <c r="J92" s="31"/>
      <c r="K92" s="101" t="str">
        <f>IF(NKTT!$J92&gt;0,"PS","-")</f>
        <v>-</v>
      </c>
      <c r="L92" s="92" t="str">
        <f t="shared" si="5"/>
        <v>-</v>
      </c>
      <c r="M92" s="92" t="str">
        <f t="shared" si="6"/>
        <v>-</v>
      </c>
      <c r="N92" s="93" t="str">
        <f t="shared" si="7"/>
        <v>-</v>
      </c>
      <c r="O92" s="10"/>
      <c r="P92" s="10"/>
      <c r="Q92" s="10"/>
      <c r="R92" s="10"/>
      <c r="S92" s="10"/>
      <c r="T92" s="10"/>
      <c r="U92" s="10"/>
      <c r="V92" s="10"/>
      <c r="W92" s="10"/>
      <c r="X92" s="10"/>
      <c r="Y92" s="10"/>
      <c r="Z92" s="10"/>
    </row>
    <row r="93" spans="1:26" ht="12.75" customHeight="1" x14ac:dyDescent="0.2">
      <c r="A93" s="82">
        <f t="shared" si="0"/>
        <v>0</v>
      </c>
      <c r="B93" s="83"/>
      <c r="C93" s="84"/>
      <c r="D93" s="29" t="e">
        <f t="shared" si="1"/>
        <v>#NAME?</v>
      </c>
      <c r="E93" s="62"/>
      <c r="F93" s="30" t="e">
        <f t="shared" si="2"/>
        <v>#NAME?</v>
      </c>
      <c r="G93" s="34" t="e">
        <f t="shared" si="3"/>
        <v>#NAME?</v>
      </c>
      <c r="H93" s="30" t="e">
        <f t="shared" si="4"/>
        <v>#NAME?</v>
      </c>
      <c r="I93" s="85"/>
      <c r="J93" s="31"/>
      <c r="K93" s="101" t="str">
        <f>IF(NKTT!$J93&gt;0,"PS","-")</f>
        <v>-</v>
      </c>
      <c r="L93" s="92" t="str">
        <f t="shared" si="5"/>
        <v>-</v>
      </c>
      <c r="M93" s="92" t="str">
        <f t="shared" si="6"/>
        <v>-</v>
      </c>
      <c r="N93" s="93" t="str">
        <f t="shared" si="7"/>
        <v>-</v>
      </c>
      <c r="O93" s="10"/>
      <c r="P93" s="10"/>
      <c r="Q93" s="10"/>
      <c r="R93" s="10"/>
      <c r="S93" s="10"/>
      <c r="T93" s="10"/>
      <c r="U93" s="10"/>
      <c r="V93" s="10"/>
      <c r="W93" s="10"/>
      <c r="X93" s="10"/>
      <c r="Y93" s="10"/>
      <c r="Z93" s="10"/>
    </row>
    <row r="94" spans="1:26" ht="12.75" customHeight="1" x14ac:dyDescent="0.2">
      <c r="A94" s="82">
        <f t="shared" si="0"/>
        <v>0</v>
      </c>
      <c r="B94" s="83"/>
      <c r="C94" s="84"/>
      <c r="D94" s="29" t="e">
        <f t="shared" si="1"/>
        <v>#NAME?</v>
      </c>
      <c r="E94" s="62"/>
      <c r="F94" s="30" t="e">
        <f t="shared" si="2"/>
        <v>#NAME?</v>
      </c>
      <c r="G94" s="34" t="e">
        <f t="shared" si="3"/>
        <v>#NAME?</v>
      </c>
      <c r="H94" s="30" t="e">
        <f t="shared" si="4"/>
        <v>#NAME?</v>
      </c>
      <c r="I94" s="85"/>
      <c r="J94" s="31"/>
      <c r="K94" s="101" t="str">
        <f>IF(NKTT!$J94&gt;0,"PS","-")</f>
        <v>-</v>
      </c>
      <c r="L94" s="92" t="str">
        <f t="shared" si="5"/>
        <v>-</v>
      </c>
      <c r="M94" s="92" t="str">
        <f t="shared" si="6"/>
        <v>-</v>
      </c>
      <c r="N94" s="93" t="str">
        <f t="shared" si="7"/>
        <v>-</v>
      </c>
      <c r="O94" s="10"/>
      <c r="P94" s="10"/>
      <c r="Q94" s="10"/>
      <c r="R94" s="10"/>
      <c r="S94" s="10"/>
      <c r="T94" s="10"/>
      <c r="U94" s="10"/>
      <c r="V94" s="10"/>
      <c r="W94" s="10"/>
      <c r="X94" s="10"/>
      <c r="Y94" s="10"/>
      <c r="Z94" s="10"/>
    </row>
    <row r="95" spans="1:26" ht="12.75" customHeight="1" x14ac:dyDescent="0.2">
      <c r="A95" s="82">
        <f t="shared" si="0"/>
        <v>0</v>
      </c>
      <c r="B95" s="83"/>
      <c r="C95" s="84"/>
      <c r="D95" s="29" t="e">
        <f t="shared" si="1"/>
        <v>#NAME?</v>
      </c>
      <c r="E95" s="62"/>
      <c r="F95" s="30" t="e">
        <f t="shared" si="2"/>
        <v>#NAME?</v>
      </c>
      <c r="G95" s="34" t="e">
        <f t="shared" si="3"/>
        <v>#NAME?</v>
      </c>
      <c r="H95" s="30" t="e">
        <f t="shared" si="4"/>
        <v>#NAME?</v>
      </c>
      <c r="I95" s="85"/>
      <c r="J95" s="31"/>
      <c r="K95" s="101" t="str">
        <f>IF(NKTT!$J95&gt;0,"PS","-")</f>
        <v>-</v>
      </c>
      <c r="L95" s="92" t="str">
        <f t="shared" si="5"/>
        <v>-</v>
      </c>
      <c r="M95" s="92" t="str">
        <f t="shared" si="6"/>
        <v>-</v>
      </c>
      <c r="N95" s="93" t="str">
        <f t="shared" si="7"/>
        <v>-</v>
      </c>
      <c r="O95" s="10"/>
      <c r="P95" s="10"/>
      <c r="Q95" s="10"/>
      <c r="R95" s="10"/>
      <c r="S95" s="10"/>
      <c r="T95" s="10"/>
      <c r="U95" s="10"/>
      <c r="V95" s="10"/>
      <c r="W95" s="10"/>
      <c r="X95" s="10"/>
      <c r="Y95" s="10"/>
      <c r="Z95" s="10"/>
    </row>
    <row r="96" spans="1:26" ht="12.75" customHeight="1" x14ac:dyDescent="0.2">
      <c r="A96" s="82">
        <f t="shared" si="0"/>
        <v>0</v>
      </c>
      <c r="B96" s="83"/>
      <c r="C96" s="84"/>
      <c r="D96" s="29" t="e">
        <f t="shared" si="1"/>
        <v>#NAME?</v>
      </c>
      <c r="E96" s="62"/>
      <c r="F96" s="30" t="e">
        <f t="shared" si="2"/>
        <v>#NAME?</v>
      </c>
      <c r="G96" s="34" t="e">
        <f t="shared" si="3"/>
        <v>#NAME?</v>
      </c>
      <c r="H96" s="30" t="e">
        <f t="shared" si="4"/>
        <v>#NAME?</v>
      </c>
      <c r="I96" s="85"/>
      <c r="J96" s="31"/>
      <c r="K96" s="101" t="str">
        <f>IF(NKTT!$J96&gt;0,"PS","-")</f>
        <v>-</v>
      </c>
      <c r="L96" s="92" t="str">
        <f t="shared" si="5"/>
        <v>-</v>
      </c>
      <c r="M96" s="92" t="str">
        <f t="shared" si="6"/>
        <v>-</v>
      </c>
      <c r="N96" s="93" t="str">
        <f t="shared" si="7"/>
        <v>-</v>
      </c>
      <c r="O96" s="10"/>
      <c r="P96" s="10"/>
      <c r="Q96" s="10"/>
      <c r="R96" s="10"/>
      <c r="S96" s="10"/>
      <c r="T96" s="10"/>
      <c r="U96" s="10"/>
      <c r="V96" s="10"/>
      <c r="W96" s="10"/>
      <c r="X96" s="10"/>
      <c r="Y96" s="10"/>
      <c r="Z96" s="10"/>
    </row>
    <row r="97" spans="1:26" ht="12.75" customHeight="1" x14ac:dyDescent="0.2">
      <c r="A97" s="82">
        <f t="shared" si="0"/>
        <v>0</v>
      </c>
      <c r="B97" s="83"/>
      <c r="C97" s="84"/>
      <c r="D97" s="29" t="e">
        <f t="shared" si="1"/>
        <v>#NAME?</v>
      </c>
      <c r="E97" s="62"/>
      <c r="F97" s="30" t="e">
        <f t="shared" si="2"/>
        <v>#NAME?</v>
      </c>
      <c r="G97" s="34" t="e">
        <f t="shared" si="3"/>
        <v>#NAME?</v>
      </c>
      <c r="H97" s="30" t="e">
        <f t="shared" si="4"/>
        <v>#NAME?</v>
      </c>
      <c r="I97" s="85"/>
      <c r="J97" s="31"/>
      <c r="K97" s="101" t="str">
        <f>IF(NKTT!$J97&gt;0,"PS","-")</f>
        <v>-</v>
      </c>
      <c r="L97" s="92" t="str">
        <f t="shared" si="5"/>
        <v>-</v>
      </c>
      <c r="M97" s="92" t="str">
        <f t="shared" si="6"/>
        <v>-</v>
      </c>
      <c r="N97" s="93" t="str">
        <f t="shared" si="7"/>
        <v>-</v>
      </c>
      <c r="O97" s="10"/>
      <c r="P97" s="10"/>
      <c r="Q97" s="10"/>
      <c r="R97" s="10"/>
      <c r="S97" s="10"/>
      <c r="T97" s="10"/>
      <c r="U97" s="10"/>
      <c r="V97" s="10"/>
      <c r="W97" s="10"/>
      <c r="X97" s="10"/>
      <c r="Y97" s="10"/>
      <c r="Z97" s="10"/>
    </row>
    <row r="98" spans="1:26" ht="12.75" customHeight="1" x14ac:dyDescent="0.2">
      <c r="A98" s="82">
        <f t="shared" si="0"/>
        <v>0</v>
      </c>
      <c r="B98" s="83"/>
      <c r="C98" s="84"/>
      <c r="D98" s="29" t="e">
        <f t="shared" si="1"/>
        <v>#NAME?</v>
      </c>
      <c r="E98" s="62"/>
      <c r="F98" s="30" t="e">
        <f t="shared" si="2"/>
        <v>#NAME?</v>
      </c>
      <c r="G98" s="34" t="e">
        <f t="shared" si="3"/>
        <v>#NAME?</v>
      </c>
      <c r="H98" s="30" t="e">
        <f t="shared" si="4"/>
        <v>#NAME?</v>
      </c>
      <c r="I98" s="85"/>
      <c r="J98" s="31"/>
      <c r="K98" s="101" t="str">
        <f>IF(NKTT!$J98&gt;0,"PS","-")</f>
        <v>-</v>
      </c>
      <c r="L98" s="92" t="str">
        <f t="shared" si="5"/>
        <v>-</v>
      </c>
      <c r="M98" s="92" t="str">
        <f t="shared" si="6"/>
        <v>-</v>
      </c>
      <c r="N98" s="93" t="str">
        <f t="shared" si="7"/>
        <v>-</v>
      </c>
      <c r="O98" s="10"/>
      <c r="P98" s="10"/>
      <c r="Q98" s="10"/>
      <c r="R98" s="10"/>
      <c r="S98" s="10"/>
      <c r="T98" s="10"/>
      <c r="U98" s="10"/>
      <c r="V98" s="10"/>
      <c r="W98" s="10"/>
      <c r="X98" s="10"/>
      <c r="Y98" s="10"/>
      <c r="Z98" s="10"/>
    </row>
    <row r="99" spans="1:26" ht="12.75" customHeight="1" x14ac:dyDescent="0.2">
      <c r="A99" s="82">
        <f t="shared" si="0"/>
        <v>0</v>
      </c>
      <c r="B99" s="83"/>
      <c r="C99" s="84"/>
      <c r="D99" s="29" t="e">
        <f t="shared" si="1"/>
        <v>#NAME?</v>
      </c>
      <c r="E99" s="62"/>
      <c r="F99" s="30" t="e">
        <f t="shared" si="2"/>
        <v>#NAME?</v>
      </c>
      <c r="G99" s="34" t="e">
        <f t="shared" si="3"/>
        <v>#NAME?</v>
      </c>
      <c r="H99" s="30" t="e">
        <f t="shared" si="4"/>
        <v>#NAME?</v>
      </c>
      <c r="I99" s="85"/>
      <c r="J99" s="31"/>
      <c r="K99" s="101" t="str">
        <f>IF(NKTT!$J99&gt;0,"PS","-")</f>
        <v>-</v>
      </c>
      <c r="L99" s="92" t="str">
        <f t="shared" si="5"/>
        <v>-</v>
      </c>
      <c r="M99" s="92" t="str">
        <f t="shared" si="6"/>
        <v>-</v>
      </c>
      <c r="N99" s="93" t="str">
        <f t="shared" si="7"/>
        <v>-</v>
      </c>
      <c r="O99" s="10"/>
      <c r="P99" s="10"/>
      <c r="Q99" s="10"/>
      <c r="R99" s="10"/>
      <c r="S99" s="10"/>
      <c r="T99" s="10"/>
      <c r="U99" s="10"/>
      <c r="V99" s="10"/>
      <c r="W99" s="10"/>
      <c r="X99" s="10"/>
      <c r="Y99" s="10"/>
      <c r="Z99" s="10"/>
    </row>
    <row r="100" spans="1:26" ht="12.75" customHeight="1" x14ac:dyDescent="0.2">
      <c r="A100" s="82">
        <f t="shared" si="0"/>
        <v>0</v>
      </c>
      <c r="B100" s="83"/>
      <c r="C100" s="84"/>
      <c r="D100" s="29" t="e">
        <f t="shared" si="1"/>
        <v>#NAME?</v>
      </c>
      <c r="E100" s="62"/>
      <c r="F100" s="30" t="e">
        <f t="shared" si="2"/>
        <v>#NAME?</v>
      </c>
      <c r="G100" s="34" t="e">
        <f t="shared" si="3"/>
        <v>#NAME?</v>
      </c>
      <c r="H100" s="30" t="e">
        <f t="shared" si="4"/>
        <v>#NAME?</v>
      </c>
      <c r="I100" s="85"/>
      <c r="J100" s="31"/>
      <c r="K100" s="101" t="str">
        <f>IF(NKTT!$J100&gt;0,"PS","-")</f>
        <v>-</v>
      </c>
      <c r="L100" s="92" t="str">
        <f t="shared" si="5"/>
        <v>-</v>
      </c>
      <c r="M100" s="92" t="str">
        <f t="shared" si="6"/>
        <v>-</v>
      </c>
      <c r="N100" s="93" t="str">
        <f t="shared" si="7"/>
        <v>-</v>
      </c>
      <c r="O100" s="10"/>
      <c r="P100" s="10"/>
      <c r="Q100" s="10"/>
      <c r="R100" s="10"/>
      <c r="S100" s="10"/>
      <c r="T100" s="10"/>
      <c r="U100" s="10"/>
      <c r="V100" s="10"/>
      <c r="W100" s="10"/>
      <c r="X100" s="10"/>
      <c r="Y100" s="10"/>
      <c r="Z100" s="10"/>
    </row>
    <row r="101" spans="1:26" ht="12.75" customHeight="1" x14ac:dyDescent="0.2">
      <c r="A101" s="82">
        <f t="shared" si="0"/>
        <v>0</v>
      </c>
      <c r="B101" s="83"/>
      <c r="C101" s="84"/>
      <c r="D101" s="29" t="e">
        <f t="shared" si="1"/>
        <v>#NAME?</v>
      </c>
      <c r="E101" s="62"/>
      <c r="F101" s="30" t="e">
        <f t="shared" si="2"/>
        <v>#NAME?</v>
      </c>
      <c r="G101" s="34" t="e">
        <f t="shared" si="3"/>
        <v>#NAME?</v>
      </c>
      <c r="H101" s="30" t="e">
        <f t="shared" si="4"/>
        <v>#NAME?</v>
      </c>
      <c r="I101" s="85"/>
      <c r="J101" s="31"/>
      <c r="K101" s="101" t="str">
        <f>IF(NKTT!$J101&gt;0,"PS","-")</f>
        <v>-</v>
      </c>
      <c r="L101" s="92" t="str">
        <f t="shared" si="5"/>
        <v>-</v>
      </c>
      <c r="M101" s="92" t="str">
        <f t="shared" si="6"/>
        <v>-</v>
      </c>
      <c r="N101" s="93" t="str">
        <f t="shared" si="7"/>
        <v>-</v>
      </c>
      <c r="O101" s="10"/>
      <c r="P101" s="10"/>
      <c r="Q101" s="10"/>
      <c r="R101" s="10"/>
      <c r="S101" s="10"/>
      <c r="T101" s="10"/>
      <c r="U101" s="10"/>
      <c r="V101" s="10"/>
      <c r="W101" s="10"/>
      <c r="X101" s="10"/>
      <c r="Y101" s="10"/>
      <c r="Z101" s="10"/>
    </row>
    <row r="102" spans="1:26" ht="12.75" customHeight="1" x14ac:dyDescent="0.2">
      <c r="A102" s="82">
        <f t="shared" si="0"/>
        <v>0</v>
      </c>
      <c r="B102" s="83"/>
      <c r="C102" s="84"/>
      <c r="D102" s="29" t="e">
        <f t="shared" si="1"/>
        <v>#NAME?</v>
      </c>
      <c r="E102" s="62"/>
      <c r="F102" s="30" t="e">
        <f t="shared" si="2"/>
        <v>#NAME?</v>
      </c>
      <c r="G102" s="34" t="e">
        <f t="shared" si="3"/>
        <v>#NAME?</v>
      </c>
      <c r="H102" s="30" t="e">
        <f t="shared" si="4"/>
        <v>#NAME?</v>
      </c>
      <c r="I102" s="85"/>
      <c r="J102" s="31"/>
      <c r="K102" s="101" t="str">
        <f>IF(NKTT!$J102&gt;0,"PS","-")</f>
        <v>-</v>
      </c>
      <c r="L102" s="92" t="str">
        <f t="shared" si="5"/>
        <v>-</v>
      </c>
      <c r="M102" s="92" t="str">
        <f t="shared" si="6"/>
        <v>-</v>
      </c>
      <c r="N102" s="93" t="str">
        <f t="shared" si="7"/>
        <v>-</v>
      </c>
      <c r="O102" s="10"/>
      <c r="P102" s="10"/>
      <c r="Q102" s="10"/>
      <c r="R102" s="10"/>
      <c r="S102" s="10"/>
      <c r="T102" s="10"/>
      <c r="U102" s="10"/>
      <c r="V102" s="10"/>
      <c r="W102" s="10"/>
      <c r="X102" s="10"/>
      <c r="Y102" s="10"/>
      <c r="Z102" s="10"/>
    </row>
    <row r="103" spans="1:26" ht="12.75" customHeight="1" x14ac:dyDescent="0.2">
      <c r="A103" s="82">
        <f t="shared" si="0"/>
        <v>0</v>
      </c>
      <c r="B103" s="83"/>
      <c r="C103" s="84"/>
      <c r="D103" s="29" t="e">
        <f t="shared" si="1"/>
        <v>#NAME?</v>
      </c>
      <c r="E103" s="62"/>
      <c r="F103" s="30" t="e">
        <f t="shared" si="2"/>
        <v>#NAME?</v>
      </c>
      <c r="G103" s="34" t="e">
        <f t="shared" si="3"/>
        <v>#NAME?</v>
      </c>
      <c r="H103" s="30" t="e">
        <f t="shared" si="4"/>
        <v>#NAME?</v>
      </c>
      <c r="I103" s="85"/>
      <c r="J103" s="31"/>
      <c r="K103" s="101" t="str">
        <f>IF(NKTT!$J103&gt;0,"PS","-")</f>
        <v>-</v>
      </c>
      <c r="L103" s="92" t="str">
        <f t="shared" si="5"/>
        <v>-</v>
      </c>
      <c r="M103" s="92" t="str">
        <f t="shared" si="6"/>
        <v>-</v>
      </c>
      <c r="N103" s="93" t="str">
        <f t="shared" si="7"/>
        <v>-</v>
      </c>
      <c r="O103" s="10"/>
      <c r="P103" s="10"/>
      <c r="Q103" s="10"/>
      <c r="R103" s="10"/>
      <c r="S103" s="10"/>
      <c r="T103" s="10"/>
      <c r="U103" s="10"/>
      <c r="V103" s="10"/>
      <c r="W103" s="10"/>
      <c r="X103" s="10"/>
      <c r="Y103" s="10"/>
      <c r="Z103" s="10"/>
    </row>
    <row r="104" spans="1:26" ht="12.75" customHeight="1" x14ac:dyDescent="0.2">
      <c r="A104" s="82">
        <f t="shared" si="0"/>
        <v>0</v>
      </c>
      <c r="B104" s="83"/>
      <c r="C104" s="84"/>
      <c r="D104" s="29" t="e">
        <f t="shared" si="1"/>
        <v>#NAME?</v>
      </c>
      <c r="E104" s="62"/>
      <c r="F104" s="30" t="e">
        <f t="shared" si="2"/>
        <v>#NAME?</v>
      </c>
      <c r="G104" s="34" t="e">
        <f t="shared" si="3"/>
        <v>#NAME?</v>
      </c>
      <c r="H104" s="30" t="e">
        <f t="shared" si="4"/>
        <v>#NAME?</v>
      </c>
      <c r="I104" s="85"/>
      <c r="J104" s="31"/>
      <c r="K104" s="101" t="str">
        <f>IF(NKTT!$J104&gt;0,"PS","-")</f>
        <v>-</v>
      </c>
      <c r="L104" s="92" t="str">
        <f t="shared" si="5"/>
        <v>-</v>
      </c>
      <c r="M104" s="92" t="str">
        <f t="shared" si="6"/>
        <v>-</v>
      </c>
      <c r="N104" s="93" t="str">
        <f t="shared" si="7"/>
        <v>-</v>
      </c>
      <c r="O104" s="10"/>
      <c r="P104" s="10"/>
      <c r="Q104" s="10"/>
      <c r="R104" s="10"/>
      <c r="S104" s="10"/>
      <c r="T104" s="10"/>
      <c r="U104" s="10"/>
      <c r="V104" s="10"/>
      <c r="W104" s="10"/>
      <c r="X104" s="10"/>
      <c r="Y104" s="10"/>
      <c r="Z104" s="10"/>
    </row>
    <row r="105" spans="1:26" ht="12.75" customHeight="1" x14ac:dyDescent="0.2">
      <c r="A105" s="82">
        <f t="shared" si="0"/>
        <v>0</v>
      </c>
      <c r="B105" s="83"/>
      <c r="C105" s="84"/>
      <c r="D105" s="29" t="e">
        <f t="shared" si="1"/>
        <v>#NAME?</v>
      </c>
      <c r="E105" s="62"/>
      <c r="F105" s="30" t="e">
        <f t="shared" si="2"/>
        <v>#NAME?</v>
      </c>
      <c r="G105" s="34" t="e">
        <f t="shared" si="3"/>
        <v>#NAME?</v>
      </c>
      <c r="H105" s="30" t="e">
        <f t="shared" si="4"/>
        <v>#NAME?</v>
      </c>
      <c r="I105" s="85"/>
      <c r="J105" s="31"/>
      <c r="K105" s="101" t="str">
        <f>IF(NKTT!$J105&gt;0,"PS","-")</f>
        <v>-</v>
      </c>
      <c r="L105" s="92" t="str">
        <f t="shared" si="5"/>
        <v>-</v>
      </c>
      <c r="M105" s="92" t="str">
        <f t="shared" si="6"/>
        <v>-</v>
      </c>
      <c r="N105" s="93" t="str">
        <f t="shared" si="7"/>
        <v>-</v>
      </c>
      <c r="O105" s="10"/>
      <c r="P105" s="10"/>
      <c r="Q105" s="10"/>
      <c r="R105" s="10"/>
      <c r="S105" s="10"/>
      <c r="T105" s="10"/>
      <c r="U105" s="10"/>
      <c r="V105" s="10"/>
      <c r="W105" s="10"/>
      <c r="X105" s="10"/>
      <c r="Y105" s="10"/>
      <c r="Z105" s="10"/>
    </row>
    <row r="106" spans="1:26" ht="12.75" customHeight="1" x14ac:dyDescent="0.2">
      <c r="A106" s="82">
        <f t="shared" si="0"/>
        <v>0</v>
      </c>
      <c r="B106" s="83"/>
      <c r="C106" s="84"/>
      <c r="D106" s="29" t="e">
        <f t="shared" si="1"/>
        <v>#NAME?</v>
      </c>
      <c r="E106" s="62"/>
      <c r="F106" s="30" t="e">
        <f t="shared" si="2"/>
        <v>#NAME?</v>
      </c>
      <c r="G106" s="34" t="e">
        <f t="shared" si="3"/>
        <v>#NAME?</v>
      </c>
      <c r="H106" s="30" t="e">
        <f t="shared" si="4"/>
        <v>#NAME?</v>
      </c>
      <c r="I106" s="85"/>
      <c r="J106" s="31"/>
      <c r="K106" s="101" t="str">
        <f>IF(NKTT!$J106&gt;0,"PS","-")</f>
        <v>-</v>
      </c>
      <c r="L106" s="92" t="str">
        <f t="shared" si="5"/>
        <v>-</v>
      </c>
      <c r="M106" s="92" t="str">
        <f t="shared" si="6"/>
        <v>-</v>
      </c>
      <c r="N106" s="93" t="str">
        <f t="shared" si="7"/>
        <v>-</v>
      </c>
      <c r="O106" s="10"/>
      <c r="P106" s="10"/>
      <c r="Q106" s="10"/>
      <c r="R106" s="10"/>
      <c r="S106" s="10"/>
      <c r="T106" s="10"/>
      <c r="U106" s="10"/>
      <c r="V106" s="10"/>
      <c r="W106" s="10"/>
      <c r="X106" s="10"/>
      <c r="Y106" s="10"/>
      <c r="Z106" s="10"/>
    </row>
    <row r="107" spans="1:26" ht="12.75" customHeight="1" x14ac:dyDescent="0.2">
      <c r="A107" s="82">
        <f t="shared" si="0"/>
        <v>0</v>
      </c>
      <c r="B107" s="83"/>
      <c r="C107" s="84"/>
      <c r="D107" s="29" t="e">
        <f t="shared" si="1"/>
        <v>#NAME?</v>
      </c>
      <c r="E107" s="62"/>
      <c r="F107" s="30" t="e">
        <f t="shared" si="2"/>
        <v>#NAME?</v>
      </c>
      <c r="G107" s="34" t="e">
        <f t="shared" si="3"/>
        <v>#NAME?</v>
      </c>
      <c r="H107" s="30" t="e">
        <f t="shared" si="4"/>
        <v>#NAME?</v>
      </c>
      <c r="I107" s="85"/>
      <c r="J107" s="31"/>
      <c r="K107" s="101" t="str">
        <f>IF(NKTT!$J107&gt;0,"PS","-")</f>
        <v>-</v>
      </c>
      <c r="L107" s="92" t="str">
        <f t="shared" si="5"/>
        <v>-</v>
      </c>
      <c r="M107" s="92" t="str">
        <f t="shared" si="6"/>
        <v>-</v>
      </c>
      <c r="N107" s="93" t="str">
        <f t="shared" si="7"/>
        <v>-</v>
      </c>
      <c r="O107" s="10"/>
      <c r="P107" s="10"/>
      <c r="Q107" s="10"/>
      <c r="R107" s="10"/>
      <c r="S107" s="10"/>
      <c r="T107" s="10"/>
      <c r="U107" s="10"/>
      <c r="V107" s="10"/>
      <c r="W107" s="10"/>
      <c r="X107" s="10"/>
      <c r="Y107" s="10"/>
      <c r="Z107" s="10"/>
    </row>
    <row r="108" spans="1:26" ht="12.75" customHeight="1" x14ac:dyDescent="0.2">
      <c r="A108" s="82">
        <f t="shared" si="0"/>
        <v>0</v>
      </c>
      <c r="B108" s="83"/>
      <c r="C108" s="84"/>
      <c r="D108" s="29" t="e">
        <f t="shared" si="1"/>
        <v>#NAME?</v>
      </c>
      <c r="E108" s="62"/>
      <c r="F108" s="30" t="e">
        <f t="shared" si="2"/>
        <v>#NAME?</v>
      </c>
      <c r="G108" s="34" t="e">
        <f t="shared" si="3"/>
        <v>#NAME?</v>
      </c>
      <c r="H108" s="30" t="e">
        <f t="shared" si="4"/>
        <v>#NAME?</v>
      </c>
      <c r="I108" s="85"/>
      <c r="J108" s="31"/>
      <c r="K108" s="101" t="str">
        <f>IF(NKTT!$J108&gt;0,"PS","-")</f>
        <v>-</v>
      </c>
      <c r="L108" s="92" t="str">
        <f t="shared" si="5"/>
        <v>-</v>
      </c>
      <c r="M108" s="92" t="str">
        <f t="shared" si="6"/>
        <v>-</v>
      </c>
      <c r="N108" s="93" t="str">
        <f t="shared" si="7"/>
        <v>-</v>
      </c>
      <c r="O108" s="10"/>
      <c r="P108" s="10"/>
      <c r="Q108" s="10"/>
      <c r="R108" s="10"/>
      <c r="S108" s="10"/>
      <c r="T108" s="10"/>
      <c r="U108" s="10"/>
      <c r="V108" s="10"/>
      <c r="W108" s="10"/>
      <c r="X108" s="10"/>
      <c r="Y108" s="10"/>
      <c r="Z108" s="10"/>
    </row>
    <row r="109" spans="1:26" ht="12.75" customHeight="1" x14ac:dyDescent="0.2">
      <c r="A109" s="82">
        <f t="shared" si="0"/>
        <v>0</v>
      </c>
      <c r="B109" s="83"/>
      <c r="C109" s="84"/>
      <c r="D109" s="29" t="e">
        <f t="shared" si="1"/>
        <v>#NAME?</v>
      </c>
      <c r="E109" s="62"/>
      <c r="F109" s="30" t="e">
        <f t="shared" si="2"/>
        <v>#NAME?</v>
      </c>
      <c r="G109" s="34" t="e">
        <f t="shared" si="3"/>
        <v>#NAME?</v>
      </c>
      <c r="H109" s="30" t="e">
        <f t="shared" si="4"/>
        <v>#NAME?</v>
      </c>
      <c r="I109" s="85"/>
      <c r="J109" s="31"/>
      <c r="K109" s="101" t="str">
        <f>IF(NKTT!$J109&gt;0,"PS","-")</f>
        <v>-</v>
      </c>
      <c r="L109" s="92" t="str">
        <f t="shared" si="5"/>
        <v>-</v>
      </c>
      <c r="M109" s="92" t="str">
        <f t="shared" si="6"/>
        <v>-</v>
      </c>
      <c r="N109" s="93" t="str">
        <f t="shared" si="7"/>
        <v>-</v>
      </c>
      <c r="O109" s="10"/>
      <c r="P109" s="10"/>
      <c r="Q109" s="10"/>
      <c r="R109" s="10"/>
      <c r="S109" s="10"/>
      <c r="T109" s="10"/>
      <c r="U109" s="10"/>
      <c r="V109" s="10"/>
      <c r="W109" s="10"/>
      <c r="X109" s="10"/>
      <c r="Y109" s="10"/>
      <c r="Z109" s="10"/>
    </row>
    <row r="110" spans="1:26" ht="12.75" customHeight="1" x14ac:dyDescent="0.2">
      <c r="A110" s="82">
        <f t="shared" si="0"/>
        <v>0</v>
      </c>
      <c r="B110" s="83"/>
      <c r="C110" s="84"/>
      <c r="D110" s="29" t="e">
        <f t="shared" si="1"/>
        <v>#NAME?</v>
      </c>
      <c r="E110" s="62"/>
      <c r="F110" s="30" t="e">
        <f t="shared" si="2"/>
        <v>#NAME?</v>
      </c>
      <c r="G110" s="34" t="e">
        <f t="shared" si="3"/>
        <v>#NAME?</v>
      </c>
      <c r="H110" s="30" t="e">
        <f t="shared" si="4"/>
        <v>#NAME?</v>
      </c>
      <c r="I110" s="85"/>
      <c r="J110" s="31"/>
      <c r="K110" s="101" t="str">
        <f>IF(NKTT!$J110&gt;0,"PS","-")</f>
        <v>-</v>
      </c>
      <c r="L110" s="92" t="str">
        <f t="shared" si="5"/>
        <v>-</v>
      </c>
      <c r="M110" s="92" t="str">
        <f t="shared" si="6"/>
        <v>-</v>
      </c>
      <c r="N110" s="93" t="str">
        <f t="shared" si="7"/>
        <v>-</v>
      </c>
      <c r="O110" s="10"/>
      <c r="P110" s="10"/>
      <c r="Q110" s="10"/>
      <c r="R110" s="10"/>
      <c r="S110" s="10"/>
      <c r="T110" s="10"/>
      <c r="U110" s="10"/>
      <c r="V110" s="10"/>
      <c r="W110" s="10"/>
      <c r="X110" s="10"/>
      <c r="Y110" s="10"/>
      <c r="Z110" s="10"/>
    </row>
    <row r="111" spans="1:26" ht="12.75" customHeight="1" x14ac:dyDescent="0.2">
      <c r="A111" s="82">
        <f t="shared" si="0"/>
        <v>0</v>
      </c>
      <c r="B111" s="83"/>
      <c r="C111" s="84"/>
      <c r="D111" s="29" t="e">
        <f t="shared" si="1"/>
        <v>#NAME?</v>
      </c>
      <c r="E111" s="62"/>
      <c r="F111" s="30" t="e">
        <f t="shared" si="2"/>
        <v>#NAME?</v>
      </c>
      <c r="G111" s="34" t="e">
        <f t="shared" si="3"/>
        <v>#NAME?</v>
      </c>
      <c r="H111" s="30" t="e">
        <f t="shared" si="4"/>
        <v>#NAME?</v>
      </c>
      <c r="I111" s="85"/>
      <c r="J111" s="31"/>
      <c r="K111" s="101" t="str">
        <f>IF(NKTT!$J111&gt;0,"PS","-")</f>
        <v>-</v>
      </c>
      <c r="L111" s="92" t="str">
        <f t="shared" si="5"/>
        <v>-</v>
      </c>
      <c r="M111" s="92" t="str">
        <f t="shared" si="6"/>
        <v>-</v>
      </c>
      <c r="N111" s="93" t="str">
        <f t="shared" si="7"/>
        <v>-</v>
      </c>
      <c r="O111" s="10"/>
      <c r="P111" s="10"/>
      <c r="Q111" s="10"/>
      <c r="R111" s="10"/>
      <c r="S111" s="10"/>
      <c r="T111" s="10"/>
      <c r="U111" s="10"/>
      <c r="V111" s="10"/>
      <c r="W111" s="10"/>
      <c r="X111" s="10"/>
      <c r="Y111" s="10"/>
      <c r="Z111" s="10"/>
    </row>
    <row r="112" spans="1:26" ht="12.75" customHeight="1" x14ac:dyDescent="0.2">
      <c r="A112" s="82">
        <f t="shared" si="0"/>
        <v>0</v>
      </c>
      <c r="B112" s="83"/>
      <c r="C112" s="84"/>
      <c r="D112" s="29" t="e">
        <f t="shared" si="1"/>
        <v>#NAME?</v>
      </c>
      <c r="E112" s="62"/>
      <c r="F112" s="30" t="e">
        <f t="shared" si="2"/>
        <v>#NAME?</v>
      </c>
      <c r="G112" s="34" t="e">
        <f t="shared" si="3"/>
        <v>#NAME?</v>
      </c>
      <c r="H112" s="30" t="e">
        <f t="shared" si="4"/>
        <v>#NAME?</v>
      </c>
      <c r="I112" s="85"/>
      <c r="J112" s="31"/>
      <c r="K112" s="101" t="str">
        <f>IF(NKTT!$J112&gt;0,"PS","-")</f>
        <v>-</v>
      </c>
      <c r="L112" s="92" t="str">
        <f t="shared" si="5"/>
        <v>-</v>
      </c>
      <c r="M112" s="92" t="str">
        <f t="shared" si="6"/>
        <v>-</v>
      </c>
      <c r="N112" s="93" t="str">
        <f t="shared" si="7"/>
        <v>-</v>
      </c>
      <c r="O112" s="10"/>
      <c r="P112" s="10"/>
      <c r="Q112" s="10"/>
      <c r="R112" s="10"/>
      <c r="S112" s="10"/>
      <c r="T112" s="10"/>
      <c r="U112" s="10"/>
      <c r="V112" s="10"/>
      <c r="W112" s="10"/>
      <c r="X112" s="10"/>
      <c r="Y112" s="10"/>
      <c r="Z112" s="10"/>
    </row>
    <row r="113" spans="1:26" ht="12.75" customHeight="1" x14ac:dyDescent="0.2">
      <c r="A113" s="82">
        <f t="shared" si="0"/>
        <v>0</v>
      </c>
      <c r="B113" s="83"/>
      <c r="C113" s="84"/>
      <c r="D113" s="29" t="e">
        <f t="shared" si="1"/>
        <v>#NAME?</v>
      </c>
      <c r="E113" s="62"/>
      <c r="F113" s="30" t="e">
        <f t="shared" si="2"/>
        <v>#NAME?</v>
      </c>
      <c r="G113" s="34" t="e">
        <f t="shared" si="3"/>
        <v>#NAME?</v>
      </c>
      <c r="H113" s="30" t="e">
        <f t="shared" si="4"/>
        <v>#NAME?</v>
      </c>
      <c r="I113" s="85"/>
      <c r="J113" s="31"/>
      <c r="K113" s="101" t="str">
        <f>IF(NKTT!$J113&gt;0,"PS","-")</f>
        <v>-</v>
      </c>
      <c r="L113" s="92" t="str">
        <f t="shared" si="5"/>
        <v>-</v>
      </c>
      <c r="M113" s="92" t="str">
        <f t="shared" si="6"/>
        <v>-</v>
      </c>
      <c r="N113" s="93" t="str">
        <f t="shared" si="7"/>
        <v>-</v>
      </c>
      <c r="O113" s="10"/>
      <c r="P113" s="10"/>
      <c r="Q113" s="10"/>
      <c r="R113" s="10"/>
      <c r="S113" s="10"/>
      <c r="T113" s="10"/>
      <c r="U113" s="10"/>
      <c r="V113" s="10"/>
      <c r="W113" s="10"/>
      <c r="X113" s="10"/>
      <c r="Y113" s="10"/>
      <c r="Z113" s="10"/>
    </row>
    <row r="114" spans="1:26" ht="12.75" customHeight="1" x14ac:dyDescent="0.2">
      <c r="A114" s="82">
        <f t="shared" si="0"/>
        <v>0</v>
      </c>
      <c r="B114" s="83"/>
      <c r="C114" s="84"/>
      <c r="D114" s="29" t="e">
        <f t="shared" si="1"/>
        <v>#NAME?</v>
      </c>
      <c r="E114" s="62"/>
      <c r="F114" s="30" t="e">
        <f t="shared" si="2"/>
        <v>#NAME?</v>
      </c>
      <c r="G114" s="34" t="e">
        <f t="shared" si="3"/>
        <v>#NAME?</v>
      </c>
      <c r="H114" s="30" t="e">
        <f t="shared" si="4"/>
        <v>#NAME?</v>
      </c>
      <c r="I114" s="85"/>
      <c r="J114" s="31"/>
      <c r="K114" s="101" t="str">
        <f>IF(NKTT!$J114&gt;0,"PS","-")</f>
        <v>-</v>
      </c>
      <c r="L114" s="92" t="str">
        <f t="shared" si="5"/>
        <v>-</v>
      </c>
      <c r="M114" s="92" t="str">
        <f t="shared" si="6"/>
        <v>-</v>
      </c>
      <c r="N114" s="93" t="str">
        <f t="shared" si="7"/>
        <v>-</v>
      </c>
      <c r="O114" s="10"/>
      <c r="P114" s="10"/>
      <c r="Q114" s="10"/>
      <c r="R114" s="10"/>
      <c r="S114" s="10"/>
      <c r="T114" s="10"/>
      <c r="U114" s="10"/>
      <c r="V114" s="10"/>
      <c r="W114" s="10"/>
      <c r="X114" s="10"/>
      <c r="Y114" s="10"/>
      <c r="Z114" s="10"/>
    </row>
    <row r="115" spans="1:26" ht="12.75" customHeight="1" x14ac:dyDescent="0.2">
      <c r="A115" s="82">
        <f t="shared" si="0"/>
        <v>0</v>
      </c>
      <c r="B115" s="83"/>
      <c r="C115" s="84"/>
      <c r="D115" s="29" t="e">
        <f t="shared" si="1"/>
        <v>#NAME?</v>
      </c>
      <c r="E115" s="62"/>
      <c r="F115" s="30" t="e">
        <f t="shared" si="2"/>
        <v>#NAME?</v>
      </c>
      <c r="G115" s="34" t="e">
        <f t="shared" si="3"/>
        <v>#NAME?</v>
      </c>
      <c r="H115" s="30" t="e">
        <f t="shared" si="4"/>
        <v>#NAME?</v>
      </c>
      <c r="I115" s="85"/>
      <c r="J115" s="31"/>
      <c r="K115" s="101" t="str">
        <f>IF(NKTT!$J115&gt;0,"PS","-")</f>
        <v>-</v>
      </c>
      <c r="L115" s="92" t="str">
        <f t="shared" si="5"/>
        <v>-</v>
      </c>
      <c r="M115" s="92" t="str">
        <f t="shared" si="6"/>
        <v>-</v>
      </c>
      <c r="N115" s="93" t="str">
        <f t="shared" si="7"/>
        <v>-</v>
      </c>
      <c r="O115" s="10"/>
      <c r="P115" s="10"/>
      <c r="Q115" s="10"/>
      <c r="R115" s="10"/>
      <c r="S115" s="10"/>
      <c r="T115" s="10"/>
      <c r="U115" s="10"/>
      <c r="V115" s="10"/>
      <c r="W115" s="10"/>
      <c r="X115" s="10"/>
      <c r="Y115" s="10"/>
      <c r="Z115" s="10"/>
    </row>
    <row r="116" spans="1:26" ht="12.75" customHeight="1" x14ac:dyDescent="0.2">
      <c r="A116" s="82">
        <f t="shared" si="0"/>
        <v>0</v>
      </c>
      <c r="B116" s="83"/>
      <c r="C116" s="84"/>
      <c r="D116" s="29" t="e">
        <f t="shared" si="1"/>
        <v>#NAME?</v>
      </c>
      <c r="E116" s="62"/>
      <c r="F116" s="30" t="e">
        <f t="shared" si="2"/>
        <v>#NAME?</v>
      </c>
      <c r="G116" s="34" t="e">
        <f t="shared" si="3"/>
        <v>#NAME?</v>
      </c>
      <c r="H116" s="30" t="e">
        <f t="shared" si="4"/>
        <v>#NAME?</v>
      </c>
      <c r="I116" s="85"/>
      <c r="J116" s="31"/>
      <c r="K116" s="101" t="str">
        <f>IF(NKTT!$J116&gt;0,"PS","-")</f>
        <v>-</v>
      </c>
      <c r="L116" s="92" t="str">
        <f t="shared" si="5"/>
        <v>-</v>
      </c>
      <c r="M116" s="92" t="str">
        <f t="shared" si="6"/>
        <v>-</v>
      </c>
      <c r="N116" s="93" t="str">
        <f t="shared" si="7"/>
        <v>-</v>
      </c>
      <c r="O116" s="10"/>
      <c r="P116" s="10"/>
      <c r="Q116" s="10"/>
      <c r="R116" s="10"/>
      <c r="S116" s="10"/>
      <c r="T116" s="10"/>
      <c r="U116" s="10"/>
      <c r="V116" s="10"/>
      <c r="W116" s="10"/>
      <c r="X116" s="10"/>
      <c r="Y116" s="10"/>
      <c r="Z116" s="10"/>
    </row>
    <row r="117" spans="1:26" ht="12.75" customHeight="1" x14ac:dyDescent="0.2">
      <c r="A117" s="82">
        <f t="shared" si="0"/>
        <v>0</v>
      </c>
      <c r="B117" s="83"/>
      <c r="C117" s="84"/>
      <c r="D117" s="29" t="e">
        <f t="shared" si="1"/>
        <v>#NAME?</v>
      </c>
      <c r="E117" s="62"/>
      <c r="F117" s="30" t="e">
        <f t="shared" si="2"/>
        <v>#NAME?</v>
      </c>
      <c r="G117" s="34" t="e">
        <f t="shared" si="3"/>
        <v>#NAME?</v>
      </c>
      <c r="H117" s="30" t="e">
        <f t="shared" si="4"/>
        <v>#NAME?</v>
      </c>
      <c r="I117" s="85"/>
      <c r="J117" s="31"/>
      <c r="K117" s="101" t="str">
        <f>IF(NKTT!$J117&gt;0,"PS","-")</f>
        <v>-</v>
      </c>
      <c r="L117" s="92" t="str">
        <f t="shared" si="5"/>
        <v>-</v>
      </c>
      <c r="M117" s="92" t="str">
        <f t="shared" si="6"/>
        <v>-</v>
      </c>
      <c r="N117" s="93" t="str">
        <f t="shared" si="7"/>
        <v>-</v>
      </c>
      <c r="O117" s="10"/>
      <c r="P117" s="10"/>
      <c r="Q117" s="10"/>
      <c r="R117" s="10"/>
      <c r="S117" s="10"/>
      <c r="T117" s="10"/>
      <c r="U117" s="10"/>
      <c r="V117" s="10"/>
      <c r="W117" s="10"/>
      <c r="X117" s="10"/>
      <c r="Y117" s="10"/>
      <c r="Z117" s="10"/>
    </row>
    <row r="118" spans="1:26" ht="12.75" customHeight="1" x14ac:dyDescent="0.2">
      <c r="A118" s="82">
        <f t="shared" si="0"/>
        <v>0</v>
      </c>
      <c r="B118" s="83"/>
      <c r="C118" s="84"/>
      <c r="D118" s="29" t="e">
        <f t="shared" si="1"/>
        <v>#NAME?</v>
      </c>
      <c r="E118" s="62"/>
      <c r="F118" s="30" t="e">
        <f t="shared" si="2"/>
        <v>#NAME?</v>
      </c>
      <c r="G118" s="34" t="e">
        <f t="shared" si="3"/>
        <v>#NAME?</v>
      </c>
      <c r="H118" s="30" t="e">
        <f t="shared" si="4"/>
        <v>#NAME?</v>
      </c>
      <c r="I118" s="85"/>
      <c r="J118" s="31"/>
      <c r="K118" s="101" t="str">
        <f>IF(NKTT!$J118&gt;0,"PS","-")</f>
        <v>-</v>
      </c>
      <c r="L118" s="92" t="str">
        <f t="shared" si="5"/>
        <v>-</v>
      </c>
      <c r="M118" s="92" t="str">
        <f t="shared" si="6"/>
        <v>-</v>
      </c>
      <c r="N118" s="93" t="str">
        <f t="shared" si="7"/>
        <v>-</v>
      </c>
      <c r="O118" s="10"/>
      <c r="P118" s="10"/>
      <c r="Q118" s="10"/>
      <c r="R118" s="10"/>
      <c r="S118" s="10"/>
      <c r="T118" s="10"/>
      <c r="U118" s="10"/>
      <c r="V118" s="10"/>
      <c r="W118" s="10"/>
      <c r="X118" s="10"/>
      <c r="Y118" s="10"/>
      <c r="Z118" s="10"/>
    </row>
    <row r="119" spans="1:26" ht="12.75" customHeight="1" x14ac:dyDescent="0.2">
      <c r="A119" s="82">
        <f t="shared" si="0"/>
        <v>0</v>
      </c>
      <c r="B119" s="83"/>
      <c r="C119" s="84"/>
      <c r="D119" s="29" t="e">
        <f t="shared" si="1"/>
        <v>#NAME?</v>
      </c>
      <c r="E119" s="62"/>
      <c r="F119" s="30" t="e">
        <f t="shared" si="2"/>
        <v>#NAME?</v>
      </c>
      <c r="G119" s="34" t="e">
        <f t="shared" si="3"/>
        <v>#NAME?</v>
      </c>
      <c r="H119" s="30" t="e">
        <f t="shared" si="4"/>
        <v>#NAME?</v>
      </c>
      <c r="I119" s="85"/>
      <c r="J119" s="31"/>
      <c r="K119" s="101" t="str">
        <f>IF(NKTT!$J119&gt;0,"PS","-")</f>
        <v>-</v>
      </c>
      <c r="L119" s="92" t="str">
        <f t="shared" si="5"/>
        <v>-</v>
      </c>
      <c r="M119" s="92" t="str">
        <f t="shared" si="6"/>
        <v>-</v>
      </c>
      <c r="N119" s="93" t="str">
        <f t="shared" si="7"/>
        <v>-</v>
      </c>
      <c r="O119" s="10"/>
      <c r="P119" s="10"/>
      <c r="Q119" s="10"/>
      <c r="R119" s="10"/>
      <c r="S119" s="10"/>
      <c r="T119" s="10"/>
      <c r="U119" s="10"/>
      <c r="V119" s="10"/>
      <c r="W119" s="10"/>
      <c r="X119" s="10"/>
      <c r="Y119" s="10"/>
      <c r="Z119" s="10"/>
    </row>
    <row r="120" spans="1:26" ht="12.75" customHeight="1" x14ac:dyDescent="0.2">
      <c r="A120" s="82">
        <f t="shared" si="0"/>
        <v>0</v>
      </c>
      <c r="B120" s="83"/>
      <c r="C120" s="84"/>
      <c r="D120" s="29" t="e">
        <f t="shared" si="1"/>
        <v>#NAME?</v>
      </c>
      <c r="E120" s="62"/>
      <c r="F120" s="30" t="e">
        <f t="shared" si="2"/>
        <v>#NAME?</v>
      </c>
      <c r="G120" s="34" t="e">
        <f t="shared" si="3"/>
        <v>#NAME?</v>
      </c>
      <c r="H120" s="30" t="e">
        <f t="shared" si="4"/>
        <v>#NAME?</v>
      </c>
      <c r="I120" s="85"/>
      <c r="J120" s="31"/>
      <c r="K120" s="101" t="str">
        <f>IF(NKTT!$J120&gt;0,"PS","-")</f>
        <v>-</v>
      </c>
      <c r="L120" s="92" t="str">
        <f t="shared" si="5"/>
        <v>-</v>
      </c>
      <c r="M120" s="92" t="str">
        <f t="shared" si="6"/>
        <v>-</v>
      </c>
      <c r="N120" s="93" t="str">
        <f t="shared" si="7"/>
        <v>-</v>
      </c>
      <c r="O120" s="10"/>
      <c r="P120" s="10"/>
      <c r="Q120" s="10"/>
      <c r="R120" s="10"/>
      <c r="S120" s="10"/>
      <c r="T120" s="10"/>
      <c r="U120" s="10"/>
      <c r="V120" s="10"/>
      <c r="W120" s="10"/>
      <c r="X120" s="10"/>
      <c r="Y120" s="10"/>
      <c r="Z120" s="10"/>
    </row>
    <row r="121" spans="1:26" ht="12.75" customHeight="1" x14ac:dyDescent="0.2">
      <c r="A121" s="82">
        <f t="shared" si="0"/>
        <v>0</v>
      </c>
      <c r="B121" s="83"/>
      <c r="C121" s="84"/>
      <c r="D121" s="29" t="e">
        <f t="shared" si="1"/>
        <v>#NAME?</v>
      </c>
      <c r="E121" s="62"/>
      <c r="F121" s="30" t="e">
        <f t="shared" si="2"/>
        <v>#NAME?</v>
      </c>
      <c r="G121" s="34" t="e">
        <f t="shared" si="3"/>
        <v>#NAME?</v>
      </c>
      <c r="H121" s="30" t="e">
        <f t="shared" si="4"/>
        <v>#NAME?</v>
      </c>
      <c r="I121" s="85"/>
      <c r="J121" s="31"/>
      <c r="K121" s="101" t="str">
        <f>IF(NKTT!$J121&gt;0,"PS","-")</f>
        <v>-</v>
      </c>
      <c r="L121" s="92" t="str">
        <f t="shared" si="5"/>
        <v>-</v>
      </c>
      <c r="M121" s="92" t="str">
        <f t="shared" si="6"/>
        <v>-</v>
      </c>
      <c r="N121" s="93" t="str">
        <f t="shared" si="7"/>
        <v>-</v>
      </c>
      <c r="O121" s="10"/>
      <c r="P121" s="10"/>
      <c r="Q121" s="10"/>
      <c r="R121" s="10"/>
      <c r="S121" s="10"/>
      <c r="T121" s="10"/>
      <c r="U121" s="10"/>
      <c r="V121" s="10"/>
      <c r="W121" s="10"/>
      <c r="X121" s="10"/>
      <c r="Y121" s="10"/>
      <c r="Z121" s="10"/>
    </row>
    <row r="122" spans="1:26" ht="12.75" customHeight="1" x14ac:dyDescent="0.2">
      <c r="A122" s="82">
        <f t="shared" si="0"/>
        <v>0</v>
      </c>
      <c r="B122" s="83"/>
      <c r="C122" s="84"/>
      <c r="D122" s="29" t="e">
        <f t="shared" si="1"/>
        <v>#NAME?</v>
      </c>
      <c r="E122" s="62"/>
      <c r="F122" s="30" t="e">
        <f t="shared" si="2"/>
        <v>#NAME?</v>
      </c>
      <c r="G122" s="34" t="e">
        <f t="shared" si="3"/>
        <v>#NAME?</v>
      </c>
      <c r="H122" s="30" t="e">
        <f t="shared" si="4"/>
        <v>#NAME?</v>
      </c>
      <c r="I122" s="85"/>
      <c r="J122" s="31"/>
      <c r="K122" s="101" t="str">
        <f>IF(NKTT!$J122&gt;0,"PS","-")</f>
        <v>-</v>
      </c>
      <c r="L122" s="92" t="str">
        <f t="shared" si="5"/>
        <v>-</v>
      </c>
      <c r="M122" s="92" t="str">
        <f t="shared" si="6"/>
        <v>-</v>
      </c>
      <c r="N122" s="93" t="str">
        <f t="shared" si="7"/>
        <v>-</v>
      </c>
      <c r="O122" s="10"/>
      <c r="P122" s="10"/>
      <c r="Q122" s="10"/>
      <c r="R122" s="10"/>
      <c r="S122" s="10"/>
      <c r="T122" s="10"/>
      <c r="U122" s="10"/>
      <c r="V122" s="10"/>
      <c r="W122" s="10"/>
      <c r="X122" s="10"/>
      <c r="Y122" s="10"/>
      <c r="Z122" s="10"/>
    </row>
    <row r="123" spans="1:26" ht="12.75" customHeight="1" x14ac:dyDescent="0.2">
      <c r="A123" s="82">
        <f t="shared" si="0"/>
        <v>0</v>
      </c>
      <c r="B123" s="83"/>
      <c r="C123" s="84"/>
      <c r="D123" s="29" t="e">
        <f t="shared" si="1"/>
        <v>#NAME?</v>
      </c>
      <c r="E123" s="62"/>
      <c r="F123" s="30" t="e">
        <f t="shared" si="2"/>
        <v>#NAME?</v>
      </c>
      <c r="G123" s="34" t="e">
        <f t="shared" si="3"/>
        <v>#NAME?</v>
      </c>
      <c r="H123" s="30" t="e">
        <f t="shared" si="4"/>
        <v>#NAME?</v>
      </c>
      <c r="I123" s="85"/>
      <c r="J123" s="31"/>
      <c r="K123" s="101" t="str">
        <f>IF(NKTT!$J123&gt;0,"PS","-")</f>
        <v>-</v>
      </c>
      <c r="L123" s="92" t="str">
        <f t="shared" si="5"/>
        <v>-</v>
      </c>
      <c r="M123" s="92" t="str">
        <f t="shared" si="6"/>
        <v>-</v>
      </c>
      <c r="N123" s="93" t="str">
        <f t="shared" si="7"/>
        <v>-</v>
      </c>
      <c r="O123" s="10"/>
      <c r="P123" s="10"/>
      <c r="Q123" s="10"/>
      <c r="R123" s="10"/>
      <c r="S123" s="10"/>
      <c r="T123" s="10"/>
      <c r="U123" s="10"/>
      <c r="V123" s="10"/>
      <c r="W123" s="10"/>
      <c r="X123" s="10"/>
      <c r="Y123" s="10"/>
      <c r="Z123" s="10"/>
    </row>
    <row r="124" spans="1:26" ht="12.75" customHeight="1" x14ac:dyDescent="0.2">
      <c r="A124" s="82">
        <f t="shared" si="0"/>
        <v>0</v>
      </c>
      <c r="B124" s="83"/>
      <c r="C124" s="84"/>
      <c r="D124" s="29" t="e">
        <f t="shared" si="1"/>
        <v>#NAME?</v>
      </c>
      <c r="E124" s="62"/>
      <c r="F124" s="30" t="e">
        <f t="shared" si="2"/>
        <v>#NAME?</v>
      </c>
      <c r="G124" s="34" t="e">
        <f t="shared" si="3"/>
        <v>#NAME?</v>
      </c>
      <c r="H124" s="30" t="e">
        <f t="shared" si="4"/>
        <v>#NAME?</v>
      </c>
      <c r="I124" s="85"/>
      <c r="J124" s="31"/>
      <c r="K124" s="101" t="str">
        <f>IF(NKTT!$J124&gt;0,"PS","-")</f>
        <v>-</v>
      </c>
      <c r="L124" s="92" t="str">
        <f t="shared" si="5"/>
        <v>-</v>
      </c>
      <c r="M124" s="92" t="str">
        <f t="shared" si="6"/>
        <v>-</v>
      </c>
      <c r="N124" s="93" t="str">
        <f t="shared" si="7"/>
        <v>-</v>
      </c>
      <c r="O124" s="10"/>
      <c r="P124" s="10"/>
      <c r="Q124" s="10"/>
      <c r="R124" s="10"/>
      <c r="S124" s="10"/>
      <c r="T124" s="10"/>
      <c r="U124" s="10"/>
      <c r="V124" s="10"/>
      <c r="W124" s="10"/>
      <c r="X124" s="10"/>
      <c r="Y124" s="10"/>
      <c r="Z124" s="10"/>
    </row>
    <row r="125" spans="1:26" ht="12.75" customHeight="1" x14ac:dyDescent="0.2">
      <c r="A125" s="82">
        <f t="shared" si="0"/>
        <v>0</v>
      </c>
      <c r="B125" s="83"/>
      <c r="C125" s="84"/>
      <c r="D125" s="29" t="e">
        <f t="shared" si="1"/>
        <v>#NAME?</v>
      </c>
      <c r="E125" s="62"/>
      <c r="F125" s="30" t="e">
        <f t="shared" si="2"/>
        <v>#NAME?</v>
      </c>
      <c r="G125" s="34" t="e">
        <f t="shared" si="3"/>
        <v>#NAME?</v>
      </c>
      <c r="H125" s="30" t="e">
        <f t="shared" si="4"/>
        <v>#NAME?</v>
      </c>
      <c r="I125" s="85"/>
      <c r="J125" s="31"/>
      <c r="K125" s="101" t="str">
        <f>IF(NKTT!$J125&gt;0,"PS","-")</f>
        <v>-</v>
      </c>
      <c r="L125" s="92" t="str">
        <f t="shared" si="5"/>
        <v>-</v>
      </c>
      <c r="M125" s="92" t="str">
        <f t="shared" si="6"/>
        <v>-</v>
      </c>
      <c r="N125" s="93" t="str">
        <f t="shared" si="7"/>
        <v>-</v>
      </c>
      <c r="O125" s="10"/>
      <c r="P125" s="10"/>
      <c r="Q125" s="10"/>
      <c r="R125" s="10"/>
      <c r="S125" s="10"/>
      <c r="T125" s="10"/>
      <c r="U125" s="10"/>
      <c r="V125" s="10"/>
      <c r="W125" s="10"/>
      <c r="X125" s="10"/>
      <c r="Y125" s="10"/>
      <c r="Z125" s="10"/>
    </row>
    <row r="126" spans="1:26" ht="12.75" customHeight="1" x14ac:dyDescent="0.2">
      <c r="A126" s="82">
        <f t="shared" si="0"/>
        <v>0</v>
      </c>
      <c r="B126" s="83"/>
      <c r="C126" s="84"/>
      <c r="D126" s="29" t="e">
        <f t="shared" si="1"/>
        <v>#NAME?</v>
      </c>
      <c r="E126" s="62"/>
      <c r="F126" s="30" t="e">
        <f t="shared" si="2"/>
        <v>#NAME?</v>
      </c>
      <c r="G126" s="34" t="e">
        <f t="shared" si="3"/>
        <v>#NAME?</v>
      </c>
      <c r="H126" s="30" t="e">
        <f t="shared" si="4"/>
        <v>#NAME?</v>
      </c>
      <c r="I126" s="85"/>
      <c r="J126" s="31"/>
      <c r="K126" s="101" t="str">
        <f>IF(NKTT!$J126&gt;0,"PS","-")</f>
        <v>-</v>
      </c>
      <c r="L126" s="92" t="str">
        <f t="shared" si="5"/>
        <v>-</v>
      </c>
      <c r="M126" s="92" t="str">
        <f t="shared" si="6"/>
        <v>-</v>
      </c>
      <c r="N126" s="93" t="str">
        <f t="shared" si="7"/>
        <v>-</v>
      </c>
      <c r="O126" s="10"/>
      <c r="P126" s="10"/>
      <c r="Q126" s="10"/>
      <c r="R126" s="10"/>
      <c r="S126" s="10"/>
      <c r="T126" s="10"/>
      <c r="U126" s="10"/>
      <c r="V126" s="10"/>
      <c r="W126" s="10"/>
      <c r="X126" s="10"/>
      <c r="Y126" s="10"/>
      <c r="Z126" s="10"/>
    </row>
    <row r="127" spans="1:26" ht="12.75" customHeight="1" x14ac:dyDescent="0.2">
      <c r="A127" s="82">
        <f t="shared" si="0"/>
        <v>0</v>
      </c>
      <c r="B127" s="83"/>
      <c r="C127" s="84"/>
      <c r="D127" s="29" t="e">
        <f t="shared" si="1"/>
        <v>#NAME?</v>
      </c>
      <c r="E127" s="62"/>
      <c r="F127" s="30" t="e">
        <f t="shared" si="2"/>
        <v>#NAME?</v>
      </c>
      <c r="G127" s="34" t="e">
        <f t="shared" si="3"/>
        <v>#NAME?</v>
      </c>
      <c r="H127" s="30" t="e">
        <f t="shared" si="4"/>
        <v>#NAME?</v>
      </c>
      <c r="I127" s="85"/>
      <c r="J127" s="31"/>
      <c r="K127" s="101" t="str">
        <f>IF(NKTT!$J127&gt;0,"PS","-")</f>
        <v>-</v>
      </c>
      <c r="L127" s="92" t="str">
        <f t="shared" si="5"/>
        <v>-</v>
      </c>
      <c r="M127" s="92" t="str">
        <f t="shared" si="6"/>
        <v>-</v>
      </c>
      <c r="N127" s="93" t="str">
        <f t="shared" si="7"/>
        <v>-</v>
      </c>
      <c r="O127" s="10"/>
      <c r="P127" s="10"/>
      <c r="Q127" s="10"/>
      <c r="R127" s="10"/>
      <c r="S127" s="10"/>
      <c r="T127" s="10"/>
      <c r="U127" s="10"/>
      <c r="V127" s="10"/>
      <c r="W127" s="10"/>
      <c r="X127" s="10"/>
      <c r="Y127" s="10"/>
      <c r="Z127" s="10"/>
    </row>
    <row r="128" spans="1:26" ht="12.75" customHeight="1" x14ac:dyDescent="0.2">
      <c r="A128" s="82">
        <f t="shared" si="0"/>
        <v>0</v>
      </c>
      <c r="B128" s="83"/>
      <c r="C128" s="84"/>
      <c r="D128" s="29" t="e">
        <f t="shared" si="1"/>
        <v>#NAME?</v>
      </c>
      <c r="E128" s="62"/>
      <c r="F128" s="30" t="e">
        <f t="shared" si="2"/>
        <v>#NAME?</v>
      </c>
      <c r="G128" s="34" t="e">
        <f t="shared" si="3"/>
        <v>#NAME?</v>
      </c>
      <c r="H128" s="30" t="e">
        <f t="shared" si="4"/>
        <v>#NAME?</v>
      </c>
      <c r="I128" s="85"/>
      <c r="J128" s="31"/>
      <c r="K128" s="101" t="str">
        <f>IF(NKTT!$J128&gt;0,"PS","-")</f>
        <v>-</v>
      </c>
      <c r="L128" s="92" t="str">
        <f t="shared" si="5"/>
        <v>-</v>
      </c>
      <c r="M128" s="92" t="str">
        <f t="shared" si="6"/>
        <v>-</v>
      </c>
      <c r="N128" s="93" t="str">
        <f t="shared" si="7"/>
        <v>-</v>
      </c>
      <c r="O128" s="10"/>
      <c r="P128" s="10"/>
      <c r="Q128" s="10"/>
      <c r="R128" s="10"/>
      <c r="S128" s="10"/>
      <c r="T128" s="10"/>
      <c r="U128" s="10"/>
      <c r="V128" s="10"/>
      <c r="W128" s="10"/>
      <c r="X128" s="10"/>
      <c r="Y128" s="10"/>
      <c r="Z128" s="10"/>
    </row>
    <row r="129" spans="1:26" ht="12.75" customHeight="1" x14ac:dyDescent="0.2">
      <c r="A129" s="82">
        <f t="shared" si="0"/>
        <v>0</v>
      </c>
      <c r="B129" s="83"/>
      <c r="C129" s="84"/>
      <c r="D129" s="29" t="e">
        <f t="shared" si="1"/>
        <v>#NAME?</v>
      </c>
      <c r="E129" s="62"/>
      <c r="F129" s="30" t="e">
        <f t="shared" si="2"/>
        <v>#NAME?</v>
      </c>
      <c r="G129" s="34" t="e">
        <f t="shared" si="3"/>
        <v>#NAME?</v>
      </c>
      <c r="H129" s="30" t="e">
        <f t="shared" si="4"/>
        <v>#NAME?</v>
      </c>
      <c r="I129" s="85"/>
      <c r="J129" s="31"/>
      <c r="K129" s="101" t="str">
        <f>IF(NKTT!$J129&gt;0,"PS","-")</f>
        <v>-</v>
      </c>
      <c r="L129" s="92" t="str">
        <f t="shared" si="5"/>
        <v>-</v>
      </c>
      <c r="M129" s="92" t="str">
        <f t="shared" si="6"/>
        <v>-</v>
      </c>
      <c r="N129" s="93" t="str">
        <f t="shared" si="7"/>
        <v>-</v>
      </c>
      <c r="O129" s="10"/>
      <c r="P129" s="10"/>
      <c r="Q129" s="10"/>
      <c r="R129" s="10"/>
      <c r="S129" s="10"/>
      <c r="T129" s="10"/>
      <c r="U129" s="10"/>
      <c r="V129" s="10"/>
      <c r="W129" s="10"/>
      <c r="X129" s="10"/>
      <c r="Y129" s="10"/>
      <c r="Z129" s="10"/>
    </row>
    <row r="130" spans="1:26" ht="12.75" customHeight="1" x14ac:dyDescent="0.2">
      <c r="A130" s="82">
        <f t="shared" si="0"/>
        <v>0</v>
      </c>
      <c r="B130" s="83"/>
      <c r="C130" s="84"/>
      <c r="D130" s="29" t="e">
        <f t="shared" si="1"/>
        <v>#NAME?</v>
      </c>
      <c r="E130" s="62"/>
      <c r="F130" s="30" t="e">
        <f t="shared" si="2"/>
        <v>#NAME?</v>
      </c>
      <c r="G130" s="34" t="e">
        <f t="shared" si="3"/>
        <v>#NAME?</v>
      </c>
      <c r="H130" s="30" t="e">
        <f t="shared" si="4"/>
        <v>#NAME?</v>
      </c>
      <c r="I130" s="85"/>
      <c r="J130" s="31"/>
      <c r="K130" s="101" t="str">
        <f>IF(NKTT!$J130&gt;0,"PS","-")</f>
        <v>-</v>
      </c>
      <c r="L130" s="92" t="str">
        <f t="shared" si="5"/>
        <v>-</v>
      </c>
      <c r="M130" s="92" t="str">
        <f t="shared" si="6"/>
        <v>-</v>
      </c>
      <c r="N130" s="93" t="str">
        <f t="shared" si="7"/>
        <v>-</v>
      </c>
      <c r="O130" s="10"/>
      <c r="P130" s="10"/>
      <c r="Q130" s="10"/>
      <c r="R130" s="10"/>
      <c r="S130" s="10"/>
      <c r="T130" s="10"/>
      <c r="U130" s="10"/>
      <c r="V130" s="10"/>
      <c r="W130" s="10"/>
      <c r="X130" s="10"/>
      <c r="Y130" s="10"/>
      <c r="Z130" s="10"/>
    </row>
    <row r="131" spans="1:26" ht="12.75" customHeight="1" x14ac:dyDescent="0.2">
      <c r="A131" s="82">
        <f t="shared" si="0"/>
        <v>0</v>
      </c>
      <c r="B131" s="83"/>
      <c r="C131" s="84"/>
      <c r="D131" s="29" t="e">
        <f t="shared" si="1"/>
        <v>#NAME?</v>
      </c>
      <c r="E131" s="62"/>
      <c r="F131" s="30" t="e">
        <f t="shared" si="2"/>
        <v>#NAME?</v>
      </c>
      <c r="G131" s="34" t="e">
        <f t="shared" si="3"/>
        <v>#NAME?</v>
      </c>
      <c r="H131" s="30" t="e">
        <f t="shared" si="4"/>
        <v>#NAME?</v>
      </c>
      <c r="I131" s="85"/>
      <c r="J131" s="31"/>
      <c r="K131" s="101" t="str">
        <f>IF(NKTT!$J131&gt;0,"PS","-")</f>
        <v>-</v>
      </c>
      <c r="L131" s="92" t="str">
        <f t="shared" si="5"/>
        <v>-</v>
      </c>
      <c r="M131" s="92" t="str">
        <f t="shared" si="6"/>
        <v>-</v>
      </c>
      <c r="N131" s="93" t="str">
        <f t="shared" si="7"/>
        <v>-</v>
      </c>
      <c r="O131" s="10"/>
      <c r="P131" s="10"/>
      <c r="Q131" s="10"/>
      <c r="R131" s="10"/>
      <c r="S131" s="10"/>
      <c r="T131" s="10"/>
      <c r="U131" s="10"/>
      <c r="V131" s="10"/>
      <c r="W131" s="10"/>
      <c r="X131" s="10"/>
      <c r="Y131" s="10"/>
      <c r="Z131" s="10"/>
    </row>
    <row r="132" spans="1:26" ht="12.75" customHeight="1" x14ac:dyDescent="0.2">
      <c r="A132" s="82">
        <f t="shared" si="0"/>
        <v>0</v>
      </c>
      <c r="B132" s="83"/>
      <c r="C132" s="84"/>
      <c r="D132" s="29" t="e">
        <f t="shared" si="1"/>
        <v>#NAME?</v>
      </c>
      <c r="E132" s="62"/>
      <c r="F132" s="30" t="e">
        <f t="shared" si="2"/>
        <v>#NAME?</v>
      </c>
      <c r="G132" s="34" t="e">
        <f t="shared" si="3"/>
        <v>#NAME?</v>
      </c>
      <c r="H132" s="30" t="e">
        <f t="shared" si="4"/>
        <v>#NAME?</v>
      </c>
      <c r="I132" s="85"/>
      <c r="J132" s="31"/>
      <c r="K132" s="101" t="str">
        <f>IF(NKTT!$J132&gt;0,"PS","-")</f>
        <v>-</v>
      </c>
      <c r="L132" s="92" t="str">
        <f t="shared" si="5"/>
        <v>-</v>
      </c>
      <c r="M132" s="92" t="str">
        <f t="shared" si="6"/>
        <v>-</v>
      </c>
      <c r="N132" s="93" t="str">
        <f t="shared" si="7"/>
        <v>-</v>
      </c>
      <c r="O132" s="10"/>
      <c r="P132" s="10"/>
      <c r="Q132" s="10"/>
      <c r="R132" s="10"/>
      <c r="S132" s="10"/>
      <c r="T132" s="10"/>
      <c r="U132" s="10"/>
      <c r="V132" s="10"/>
      <c r="W132" s="10"/>
      <c r="X132" s="10"/>
      <c r="Y132" s="10"/>
      <c r="Z132" s="10"/>
    </row>
    <row r="133" spans="1:26" ht="12.75" customHeight="1" x14ac:dyDescent="0.2">
      <c r="A133" s="82">
        <f t="shared" si="0"/>
        <v>0</v>
      </c>
      <c r="B133" s="83"/>
      <c r="C133" s="84"/>
      <c r="D133" s="29" t="e">
        <f t="shared" si="1"/>
        <v>#NAME?</v>
      </c>
      <c r="E133" s="62"/>
      <c r="F133" s="30" t="e">
        <f t="shared" si="2"/>
        <v>#NAME?</v>
      </c>
      <c r="G133" s="34" t="e">
        <f t="shared" si="3"/>
        <v>#NAME?</v>
      </c>
      <c r="H133" s="30" t="e">
        <f t="shared" si="4"/>
        <v>#NAME?</v>
      </c>
      <c r="I133" s="85"/>
      <c r="J133" s="31"/>
      <c r="K133" s="101" t="str">
        <f>IF(NKTT!$J133&gt;0,"PS","-")</f>
        <v>-</v>
      </c>
      <c r="L133" s="92" t="str">
        <f t="shared" si="5"/>
        <v>-</v>
      </c>
      <c r="M133" s="92" t="str">
        <f t="shared" si="6"/>
        <v>-</v>
      </c>
      <c r="N133" s="93" t="str">
        <f t="shared" si="7"/>
        <v>-</v>
      </c>
      <c r="O133" s="10"/>
      <c r="P133" s="10"/>
      <c r="Q133" s="10"/>
      <c r="R133" s="10"/>
      <c r="S133" s="10"/>
      <c r="T133" s="10"/>
      <c r="U133" s="10"/>
      <c r="V133" s="10"/>
      <c r="W133" s="10"/>
      <c r="X133" s="10"/>
      <c r="Y133" s="10"/>
      <c r="Z133" s="10"/>
    </row>
    <row r="134" spans="1:26" ht="12.75" customHeight="1" x14ac:dyDescent="0.2">
      <c r="A134" s="82">
        <f t="shared" si="0"/>
        <v>0</v>
      </c>
      <c r="B134" s="83"/>
      <c r="C134" s="84"/>
      <c r="D134" s="29" t="e">
        <f t="shared" si="1"/>
        <v>#NAME?</v>
      </c>
      <c r="E134" s="62"/>
      <c r="F134" s="30" t="e">
        <f t="shared" si="2"/>
        <v>#NAME?</v>
      </c>
      <c r="G134" s="34" t="e">
        <f t="shared" si="3"/>
        <v>#NAME?</v>
      </c>
      <c r="H134" s="30" t="e">
        <f t="shared" si="4"/>
        <v>#NAME?</v>
      </c>
      <c r="I134" s="85"/>
      <c r="J134" s="31"/>
      <c r="K134" s="101" t="str">
        <f>IF(NKTT!$J134&gt;0,"PS","-")</f>
        <v>-</v>
      </c>
      <c r="L134" s="92" t="str">
        <f t="shared" si="5"/>
        <v>-</v>
      </c>
      <c r="M134" s="92" t="str">
        <f t="shared" si="6"/>
        <v>-</v>
      </c>
      <c r="N134" s="93" t="str">
        <f t="shared" si="7"/>
        <v>-</v>
      </c>
      <c r="O134" s="10"/>
      <c r="P134" s="10"/>
      <c r="Q134" s="10"/>
      <c r="R134" s="10"/>
      <c r="S134" s="10"/>
      <c r="T134" s="10"/>
      <c r="U134" s="10"/>
      <c r="V134" s="10"/>
      <c r="W134" s="10"/>
      <c r="X134" s="10"/>
      <c r="Y134" s="10"/>
      <c r="Z134" s="10"/>
    </row>
    <row r="135" spans="1:26" ht="12.75" customHeight="1" x14ac:dyDescent="0.2">
      <c r="A135" s="82">
        <f t="shared" si="0"/>
        <v>0</v>
      </c>
      <c r="B135" s="83"/>
      <c r="C135" s="84"/>
      <c r="D135" s="29" t="e">
        <f t="shared" si="1"/>
        <v>#NAME?</v>
      </c>
      <c r="E135" s="62"/>
      <c r="F135" s="30" t="e">
        <f t="shared" si="2"/>
        <v>#NAME?</v>
      </c>
      <c r="G135" s="34" t="e">
        <f t="shared" si="3"/>
        <v>#NAME?</v>
      </c>
      <c r="H135" s="30" t="e">
        <f t="shared" si="4"/>
        <v>#NAME?</v>
      </c>
      <c r="I135" s="85"/>
      <c r="J135" s="31"/>
      <c r="K135" s="101" t="str">
        <f>IF(NKTT!$J135&gt;0,"PS","-")</f>
        <v>-</v>
      </c>
      <c r="L135" s="92" t="str">
        <f t="shared" si="5"/>
        <v>-</v>
      </c>
      <c r="M135" s="92" t="str">
        <f t="shared" si="6"/>
        <v>-</v>
      </c>
      <c r="N135" s="93" t="str">
        <f t="shared" si="7"/>
        <v>-</v>
      </c>
      <c r="O135" s="10"/>
      <c r="P135" s="10"/>
      <c r="Q135" s="10"/>
      <c r="R135" s="10"/>
      <c r="S135" s="10"/>
      <c r="T135" s="10"/>
      <c r="U135" s="10"/>
      <c r="V135" s="10"/>
      <c r="W135" s="10"/>
      <c r="X135" s="10"/>
      <c r="Y135" s="10"/>
      <c r="Z135" s="10"/>
    </row>
    <row r="136" spans="1:26" ht="12.75" customHeight="1" x14ac:dyDescent="0.2">
      <c r="A136" s="82">
        <f t="shared" si="0"/>
        <v>0</v>
      </c>
      <c r="B136" s="83"/>
      <c r="C136" s="84"/>
      <c r="D136" s="29" t="e">
        <f t="shared" si="1"/>
        <v>#NAME?</v>
      </c>
      <c r="E136" s="62"/>
      <c r="F136" s="30" t="e">
        <f t="shared" si="2"/>
        <v>#NAME?</v>
      </c>
      <c r="G136" s="34" t="e">
        <f t="shared" si="3"/>
        <v>#NAME?</v>
      </c>
      <c r="H136" s="30" t="e">
        <f t="shared" si="4"/>
        <v>#NAME?</v>
      </c>
      <c r="I136" s="85"/>
      <c r="J136" s="31"/>
      <c r="K136" s="101" t="str">
        <f>IF(NKTT!$J136&gt;0,"PS","-")</f>
        <v>-</v>
      </c>
      <c r="L136" s="92" t="str">
        <f t="shared" si="5"/>
        <v>-</v>
      </c>
      <c r="M136" s="92" t="str">
        <f t="shared" si="6"/>
        <v>-</v>
      </c>
      <c r="N136" s="93" t="str">
        <f t="shared" si="7"/>
        <v>-</v>
      </c>
      <c r="O136" s="10"/>
      <c r="P136" s="10"/>
      <c r="Q136" s="10"/>
      <c r="R136" s="10"/>
      <c r="S136" s="10"/>
      <c r="T136" s="10"/>
      <c r="U136" s="10"/>
      <c r="V136" s="10"/>
      <c r="W136" s="10"/>
      <c r="X136" s="10"/>
      <c r="Y136" s="10"/>
      <c r="Z136" s="10"/>
    </row>
    <row r="137" spans="1:26" ht="12.75" customHeight="1" x14ac:dyDescent="0.2">
      <c r="A137" s="82">
        <f t="shared" si="0"/>
        <v>0</v>
      </c>
      <c r="B137" s="83"/>
      <c r="C137" s="84"/>
      <c r="D137" s="29" t="e">
        <f t="shared" si="1"/>
        <v>#NAME?</v>
      </c>
      <c r="E137" s="62"/>
      <c r="F137" s="30" t="e">
        <f t="shared" si="2"/>
        <v>#NAME?</v>
      </c>
      <c r="G137" s="34" t="e">
        <f t="shared" si="3"/>
        <v>#NAME?</v>
      </c>
      <c r="H137" s="30" t="e">
        <f t="shared" si="4"/>
        <v>#NAME?</v>
      </c>
      <c r="I137" s="85"/>
      <c r="J137" s="31"/>
      <c r="K137" s="101" t="str">
        <f>IF(NKTT!$J137&gt;0,"PS","-")</f>
        <v>-</v>
      </c>
      <c r="L137" s="92" t="str">
        <f t="shared" si="5"/>
        <v>-</v>
      </c>
      <c r="M137" s="92" t="str">
        <f t="shared" si="6"/>
        <v>-</v>
      </c>
      <c r="N137" s="93" t="str">
        <f t="shared" si="7"/>
        <v>-</v>
      </c>
      <c r="O137" s="10"/>
      <c r="P137" s="10"/>
      <c r="Q137" s="10"/>
      <c r="R137" s="10"/>
      <c r="S137" s="10"/>
      <c r="T137" s="10"/>
      <c r="U137" s="10"/>
      <c r="V137" s="10"/>
      <c r="W137" s="10"/>
      <c r="X137" s="10"/>
      <c r="Y137" s="10"/>
      <c r="Z137" s="10"/>
    </row>
    <row r="138" spans="1:26" ht="12.75" customHeight="1" x14ac:dyDescent="0.2">
      <c r="A138" s="82">
        <f t="shared" si="0"/>
        <v>0</v>
      </c>
      <c r="B138" s="83"/>
      <c r="C138" s="84"/>
      <c r="D138" s="29" t="e">
        <f t="shared" si="1"/>
        <v>#NAME?</v>
      </c>
      <c r="E138" s="62"/>
      <c r="F138" s="30" t="e">
        <f t="shared" si="2"/>
        <v>#NAME?</v>
      </c>
      <c r="G138" s="34" t="e">
        <f t="shared" si="3"/>
        <v>#NAME?</v>
      </c>
      <c r="H138" s="30" t="e">
        <f t="shared" si="4"/>
        <v>#NAME?</v>
      </c>
      <c r="I138" s="85"/>
      <c r="J138" s="31"/>
      <c r="K138" s="101" t="str">
        <f>IF(NKTT!$J138&gt;0,"PS","-")</f>
        <v>-</v>
      </c>
      <c r="L138" s="92" t="str">
        <f t="shared" si="5"/>
        <v>-</v>
      </c>
      <c r="M138" s="92" t="str">
        <f t="shared" si="6"/>
        <v>-</v>
      </c>
      <c r="N138" s="93" t="str">
        <f t="shared" si="7"/>
        <v>-</v>
      </c>
      <c r="O138" s="10"/>
      <c r="P138" s="10"/>
      <c r="Q138" s="10"/>
      <c r="R138" s="10"/>
      <c r="S138" s="10"/>
      <c r="T138" s="10"/>
      <c r="U138" s="10"/>
      <c r="V138" s="10"/>
      <c r="W138" s="10"/>
      <c r="X138" s="10"/>
      <c r="Y138" s="10"/>
      <c r="Z138" s="10"/>
    </row>
    <row r="139" spans="1:26" ht="12.75" customHeight="1" x14ac:dyDescent="0.2">
      <c r="A139" s="82">
        <f t="shared" si="0"/>
        <v>0</v>
      </c>
      <c r="B139" s="83"/>
      <c r="C139" s="84"/>
      <c r="D139" s="29" t="e">
        <f t="shared" si="1"/>
        <v>#NAME?</v>
      </c>
      <c r="E139" s="62"/>
      <c r="F139" s="30" t="e">
        <f t="shared" si="2"/>
        <v>#NAME?</v>
      </c>
      <c r="G139" s="34" t="e">
        <f t="shared" si="3"/>
        <v>#NAME?</v>
      </c>
      <c r="H139" s="30" t="e">
        <f t="shared" si="4"/>
        <v>#NAME?</v>
      </c>
      <c r="I139" s="85"/>
      <c r="J139" s="31"/>
      <c r="K139" s="101" t="str">
        <f>IF(NKTT!$J139&gt;0,"PS","-")</f>
        <v>-</v>
      </c>
      <c r="L139" s="92" t="str">
        <f t="shared" si="5"/>
        <v>-</v>
      </c>
      <c r="M139" s="92" t="str">
        <f t="shared" si="6"/>
        <v>-</v>
      </c>
      <c r="N139" s="93" t="str">
        <f t="shared" si="7"/>
        <v>-</v>
      </c>
      <c r="O139" s="10"/>
      <c r="P139" s="10"/>
      <c r="Q139" s="10"/>
      <c r="R139" s="10"/>
      <c r="S139" s="10"/>
      <c r="T139" s="10"/>
      <c r="U139" s="10"/>
      <c r="V139" s="10"/>
      <c r="W139" s="10"/>
      <c r="X139" s="10"/>
      <c r="Y139" s="10"/>
      <c r="Z139" s="10"/>
    </row>
    <row r="140" spans="1:26" ht="12.75" customHeight="1" x14ac:dyDescent="0.2">
      <c r="A140" s="82">
        <f t="shared" si="0"/>
        <v>0</v>
      </c>
      <c r="B140" s="83"/>
      <c r="C140" s="84"/>
      <c r="D140" s="29" t="e">
        <f t="shared" si="1"/>
        <v>#NAME?</v>
      </c>
      <c r="E140" s="62"/>
      <c r="F140" s="30" t="e">
        <f t="shared" si="2"/>
        <v>#NAME?</v>
      </c>
      <c r="G140" s="34" t="e">
        <f t="shared" si="3"/>
        <v>#NAME?</v>
      </c>
      <c r="H140" s="30" t="e">
        <f t="shared" si="4"/>
        <v>#NAME?</v>
      </c>
      <c r="I140" s="85"/>
      <c r="J140" s="31"/>
      <c r="K140" s="101" t="str">
        <f>IF(NKTT!$J140&gt;0,"PS","-")</f>
        <v>-</v>
      </c>
      <c r="L140" s="92" t="str">
        <f t="shared" si="5"/>
        <v>-</v>
      </c>
      <c r="M140" s="92" t="str">
        <f t="shared" si="6"/>
        <v>-</v>
      </c>
      <c r="N140" s="93" t="str">
        <f t="shared" si="7"/>
        <v>-</v>
      </c>
      <c r="O140" s="10"/>
      <c r="P140" s="10"/>
      <c r="Q140" s="10"/>
      <c r="R140" s="10"/>
      <c r="S140" s="10"/>
      <c r="T140" s="10"/>
      <c r="U140" s="10"/>
      <c r="V140" s="10"/>
      <c r="W140" s="10"/>
      <c r="X140" s="10"/>
      <c r="Y140" s="10"/>
      <c r="Z140" s="10"/>
    </row>
    <row r="141" spans="1:26" ht="12.75" customHeight="1" x14ac:dyDescent="0.2">
      <c r="A141" s="82">
        <f t="shared" si="0"/>
        <v>0</v>
      </c>
      <c r="B141" s="83"/>
      <c r="C141" s="84"/>
      <c r="D141" s="29" t="e">
        <f t="shared" si="1"/>
        <v>#NAME?</v>
      </c>
      <c r="E141" s="62"/>
      <c r="F141" s="30" t="e">
        <f t="shared" si="2"/>
        <v>#NAME?</v>
      </c>
      <c r="G141" s="34" t="e">
        <f t="shared" si="3"/>
        <v>#NAME?</v>
      </c>
      <c r="H141" s="30" t="e">
        <f t="shared" si="4"/>
        <v>#NAME?</v>
      </c>
      <c r="I141" s="85"/>
      <c r="J141" s="31"/>
      <c r="K141" s="101" t="str">
        <f>IF(NKTT!$J141&gt;0,"PS","-")</f>
        <v>-</v>
      </c>
      <c r="L141" s="92" t="str">
        <f t="shared" si="5"/>
        <v>-</v>
      </c>
      <c r="M141" s="92" t="str">
        <f t="shared" si="6"/>
        <v>-</v>
      </c>
      <c r="N141" s="93" t="str">
        <f t="shared" si="7"/>
        <v>-</v>
      </c>
      <c r="O141" s="10"/>
      <c r="P141" s="10"/>
      <c r="Q141" s="10"/>
      <c r="R141" s="10"/>
      <c r="S141" s="10"/>
      <c r="T141" s="10"/>
      <c r="U141" s="10"/>
      <c r="V141" s="10"/>
      <c r="W141" s="10"/>
      <c r="X141" s="10"/>
      <c r="Y141" s="10"/>
      <c r="Z141" s="10"/>
    </row>
    <row r="142" spans="1:26" ht="12.75" customHeight="1" x14ac:dyDescent="0.2">
      <c r="A142" s="82">
        <f t="shared" si="0"/>
        <v>0</v>
      </c>
      <c r="B142" s="83"/>
      <c r="C142" s="84"/>
      <c r="D142" s="29" t="e">
        <f t="shared" si="1"/>
        <v>#NAME?</v>
      </c>
      <c r="E142" s="62"/>
      <c r="F142" s="30" t="e">
        <f t="shared" si="2"/>
        <v>#NAME?</v>
      </c>
      <c r="G142" s="34" t="e">
        <f t="shared" si="3"/>
        <v>#NAME?</v>
      </c>
      <c r="H142" s="30" t="e">
        <f t="shared" si="4"/>
        <v>#NAME?</v>
      </c>
      <c r="I142" s="85"/>
      <c r="J142" s="31"/>
      <c r="K142" s="101" t="str">
        <f>IF(NKTT!$J142&gt;0,"PS","-")</f>
        <v>-</v>
      </c>
      <c r="L142" s="92" t="str">
        <f t="shared" si="5"/>
        <v>-</v>
      </c>
      <c r="M142" s="92" t="str">
        <f t="shared" si="6"/>
        <v>-</v>
      </c>
      <c r="N142" s="93" t="str">
        <f t="shared" si="7"/>
        <v>-</v>
      </c>
      <c r="O142" s="10"/>
      <c r="P142" s="10"/>
      <c r="Q142" s="10"/>
      <c r="R142" s="10"/>
      <c r="S142" s="10"/>
      <c r="T142" s="10"/>
      <c r="U142" s="10"/>
      <c r="V142" s="10"/>
      <c r="W142" s="10"/>
      <c r="X142" s="10"/>
      <c r="Y142" s="10"/>
      <c r="Z142" s="10"/>
    </row>
    <row r="143" spans="1:26" ht="12.75" customHeight="1" x14ac:dyDescent="0.2">
      <c r="A143" s="82">
        <f t="shared" si="0"/>
        <v>0</v>
      </c>
      <c r="B143" s="83"/>
      <c r="C143" s="84"/>
      <c r="D143" s="29" t="e">
        <f t="shared" si="1"/>
        <v>#NAME?</v>
      </c>
      <c r="E143" s="62"/>
      <c r="F143" s="30" t="e">
        <f t="shared" si="2"/>
        <v>#NAME?</v>
      </c>
      <c r="G143" s="34" t="e">
        <f t="shared" si="3"/>
        <v>#NAME?</v>
      </c>
      <c r="H143" s="30" t="e">
        <f t="shared" si="4"/>
        <v>#NAME?</v>
      </c>
      <c r="I143" s="85"/>
      <c r="J143" s="31"/>
      <c r="K143" s="101" t="str">
        <f>IF(NKTT!$J143&gt;0,"PS","-")</f>
        <v>-</v>
      </c>
      <c r="L143" s="92" t="str">
        <f t="shared" si="5"/>
        <v>-</v>
      </c>
      <c r="M143" s="92" t="str">
        <f t="shared" si="6"/>
        <v>-</v>
      </c>
      <c r="N143" s="93" t="str">
        <f t="shared" si="7"/>
        <v>-</v>
      </c>
      <c r="O143" s="10"/>
      <c r="P143" s="10"/>
      <c r="Q143" s="10"/>
      <c r="R143" s="10"/>
      <c r="S143" s="10"/>
      <c r="T143" s="10"/>
      <c r="U143" s="10"/>
      <c r="V143" s="10"/>
      <c r="W143" s="10"/>
      <c r="X143" s="10"/>
      <c r="Y143" s="10"/>
      <c r="Z143" s="10"/>
    </row>
    <row r="144" spans="1:26" ht="12.75" customHeight="1" x14ac:dyDescent="0.2">
      <c r="A144" s="82">
        <f t="shared" si="0"/>
        <v>0</v>
      </c>
      <c r="B144" s="83"/>
      <c r="C144" s="84"/>
      <c r="D144" s="29" t="e">
        <f t="shared" si="1"/>
        <v>#NAME?</v>
      </c>
      <c r="E144" s="62"/>
      <c r="F144" s="30" t="e">
        <f t="shared" si="2"/>
        <v>#NAME?</v>
      </c>
      <c r="G144" s="34" t="e">
        <f t="shared" si="3"/>
        <v>#NAME?</v>
      </c>
      <c r="H144" s="30" t="e">
        <f t="shared" si="4"/>
        <v>#NAME?</v>
      </c>
      <c r="I144" s="85"/>
      <c r="J144" s="31"/>
      <c r="K144" s="101" t="str">
        <f>IF(NKTT!$J144&gt;0,"PS","-")</f>
        <v>-</v>
      </c>
      <c r="L144" s="92" t="str">
        <f t="shared" si="5"/>
        <v>-</v>
      </c>
      <c r="M144" s="92" t="str">
        <f t="shared" si="6"/>
        <v>-</v>
      </c>
      <c r="N144" s="93" t="str">
        <f t="shared" si="7"/>
        <v>-</v>
      </c>
      <c r="O144" s="10"/>
      <c r="P144" s="10"/>
      <c r="Q144" s="10"/>
      <c r="R144" s="10"/>
      <c r="S144" s="10"/>
      <c r="T144" s="10"/>
      <c r="U144" s="10"/>
      <c r="V144" s="10"/>
      <c r="W144" s="10"/>
      <c r="X144" s="10"/>
      <c r="Y144" s="10"/>
      <c r="Z144" s="10"/>
    </row>
    <row r="145" spans="1:26" ht="12.75" customHeight="1" x14ac:dyDescent="0.2">
      <c r="A145" s="82">
        <f t="shared" si="0"/>
        <v>0</v>
      </c>
      <c r="B145" s="83"/>
      <c r="C145" s="84"/>
      <c r="D145" s="29" t="e">
        <f t="shared" si="1"/>
        <v>#NAME?</v>
      </c>
      <c r="E145" s="62"/>
      <c r="F145" s="30" t="e">
        <f t="shared" si="2"/>
        <v>#NAME?</v>
      </c>
      <c r="G145" s="34" t="e">
        <f t="shared" si="3"/>
        <v>#NAME?</v>
      </c>
      <c r="H145" s="30" t="e">
        <f t="shared" si="4"/>
        <v>#NAME?</v>
      </c>
      <c r="I145" s="85"/>
      <c r="J145" s="31"/>
      <c r="K145" s="101" t="str">
        <f>IF(NKTT!$J145&gt;0,"PS","-")</f>
        <v>-</v>
      </c>
      <c r="L145" s="92" t="str">
        <f t="shared" si="5"/>
        <v>-</v>
      </c>
      <c r="M145" s="92" t="str">
        <f t="shared" si="6"/>
        <v>-</v>
      </c>
      <c r="N145" s="93" t="str">
        <f t="shared" si="7"/>
        <v>-</v>
      </c>
      <c r="O145" s="10"/>
      <c r="P145" s="10"/>
      <c r="Q145" s="10"/>
      <c r="R145" s="10"/>
      <c r="S145" s="10"/>
      <c r="T145" s="10"/>
      <c r="U145" s="10"/>
      <c r="V145" s="10"/>
      <c r="W145" s="10"/>
      <c r="X145" s="10"/>
      <c r="Y145" s="10"/>
      <c r="Z145" s="10"/>
    </row>
    <row r="146" spans="1:26" ht="12.75" customHeight="1" x14ac:dyDescent="0.2">
      <c r="A146" s="82">
        <f t="shared" si="0"/>
        <v>0</v>
      </c>
      <c r="B146" s="83"/>
      <c r="C146" s="84"/>
      <c r="D146" s="29" t="e">
        <f t="shared" si="1"/>
        <v>#NAME?</v>
      </c>
      <c r="E146" s="62"/>
      <c r="F146" s="30" t="e">
        <f t="shared" si="2"/>
        <v>#NAME?</v>
      </c>
      <c r="G146" s="34" t="e">
        <f t="shared" si="3"/>
        <v>#NAME?</v>
      </c>
      <c r="H146" s="30" t="e">
        <f t="shared" si="4"/>
        <v>#NAME?</v>
      </c>
      <c r="I146" s="85"/>
      <c r="J146" s="31"/>
      <c r="K146" s="101" t="str">
        <f>IF(NKTT!$J146&gt;0,"PS","-")</f>
        <v>-</v>
      </c>
      <c r="L146" s="92" t="str">
        <f t="shared" si="5"/>
        <v>-</v>
      </c>
      <c r="M146" s="92" t="str">
        <f t="shared" si="6"/>
        <v>-</v>
      </c>
      <c r="N146" s="93" t="str">
        <f t="shared" si="7"/>
        <v>-</v>
      </c>
      <c r="O146" s="10"/>
      <c r="P146" s="10"/>
      <c r="Q146" s="10"/>
      <c r="R146" s="10"/>
      <c r="S146" s="10"/>
      <c r="T146" s="10"/>
      <c r="U146" s="10"/>
      <c r="V146" s="10"/>
      <c r="W146" s="10"/>
      <c r="X146" s="10"/>
      <c r="Y146" s="10"/>
      <c r="Z146" s="10"/>
    </row>
    <row r="147" spans="1:26" ht="12.75" customHeight="1" x14ac:dyDescent="0.2">
      <c r="A147" s="82">
        <f t="shared" si="0"/>
        <v>0</v>
      </c>
      <c r="B147" s="83"/>
      <c r="C147" s="84"/>
      <c r="D147" s="29" t="e">
        <f t="shared" si="1"/>
        <v>#NAME?</v>
      </c>
      <c r="E147" s="62"/>
      <c r="F147" s="30" t="e">
        <f t="shared" si="2"/>
        <v>#NAME?</v>
      </c>
      <c r="G147" s="34" t="e">
        <f t="shared" si="3"/>
        <v>#NAME?</v>
      </c>
      <c r="H147" s="30" t="e">
        <f t="shared" si="4"/>
        <v>#NAME?</v>
      </c>
      <c r="I147" s="85"/>
      <c r="J147" s="31"/>
      <c r="K147" s="101" t="str">
        <f>IF(NKTT!$J147&gt;0,"PS","-")</f>
        <v>-</v>
      </c>
      <c r="L147" s="92" t="str">
        <f t="shared" si="5"/>
        <v>-</v>
      </c>
      <c r="M147" s="92" t="str">
        <f t="shared" si="6"/>
        <v>-</v>
      </c>
      <c r="N147" s="93" t="str">
        <f t="shared" si="7"/>
        <v>-</v>
      </c>
      <c r="O147" s="10"/>
      <c r="P147" s="10"/>
      <c r="Q147" s="10"/>
      <c r="R147" s="10"/>
      <c r="S147" s="10"/>
      <c r="T147" s="10"/>
      <c r="U147" s="10"/>
      <c r="V147" s="10"/>
      <c r="W147" s="10"/>
      <c r="X147" s="10"/>
      <c r="Y147" s="10"/>
      <c r="Z147" s="10"/>
    </row>
    <row r="148" spans="1:26" ht="12.75" customHeight="1" x14ac:dyDescent="0.2">
      <c r="A148" s="82">
        <f t="shared" si="0"/>
        <v>0</v>
      </c>
      <c r="B148" s="83"/>
      <c r="C148" s="84"/>
      <c r="D148" s="29" t="e">
        <f t="shared" si="1"/>
        <v>#NAME?</v>
      </c>
      <c r="E148" s="62"/>
      <c r="F148" s="30" t="e">
        <f t="shared" si="2"/>
        <v>#NAME?</v>
      </c>
      <c r="G148" s="34" t="e">
        <f t="shared" si="3"/>
        <v>#NAME?</v>
      </c>
      <c r="H148" s="30" t="e">
        <f t="shared" si="4"/>
        <v>#NAME?</v>
      </c>
      <c r="I148" s="85"/>
      <c r="J148" s="31"/>
      <c r="K148" s="101" t="str">
        <f>IF(NKTT!$J148&gt;0,"PS","-")</f>
        <v>-</v>
      </c>
      <c r="L148" s="92" t="str">
        <f t="shared" si="5"/>
        <v>-</v>
      </c>
      <c r="M148" s="92" t="str">
        <f t="shared" si="6"/>
        <v>-</v>
      </c>
      <c r="N148" s="93" t="str">
        <f t="shared" si="7"/>
        <v>-</v>
      </c>
      <c r="O148" s="10"/>
      <c r="P148" s="10"/>
      <c r="Q148" s="10"/>
      <c r="R148" s="10"/>
      <c r="S148" s="10"/>
      <c r="T148" s="10"/>
      <c r="U148" s="10"/>
      <c r="V148" s="10"/>
      <c r="W148" s="10"/>
      <c r="X148" s="10"/>
      <c r="Y148" s="10"/>
      <c r="Z148" s="10"/>
    </row>
    <row r="149" spans="1:26" ht="12.75" customHeight="1" x14ac:dyDescent="0.2">
      <c r="A149" s="82">
        <f t="shared" si="0"/>
        <v>0</v>
      </c>
      <c r="B149" s="83"/>
      <c r="C149" s="84"/>
      <c r="D149" s="29" t="e">
        <f t="shared" si="1"/>
        <v>#NAME?</v>
      </c>
      <c r="E149" s="62"/>
      <c r="F149" s="30" t="e">
        <f t="shared" si="2"/>
        <v>#NAME?</v>
      </c>
      <c r="G149" s="34" t="e">
        <f t="shared" si="3"/>
        <v>#NAME?</v>
      </c>
      <c r="H149" s="30" t="e">
        <f t="shared" si="4"/>
        <v>#NAME?</v>
      </c>
      <c r="I149" s="85"/>
      <c r="J149" s="31"/>
      <c r="K149" s="101" t="str">
        <f>IF(NKTT!$J149&gt;0,"PS","-")</f>
        <v>-</v>
      </c>
      <c r="L149" s="92" t="str">
        <f t="shared" si="5"/>
        <v>-</v>
      </c>
      <c r="M149" s="92" t="str">
        <f t="shared" si="6"/>
        <v>-</v>
      </c>
      <c r="N149" s="93" t="str">
        <f t="shared" si="7"/>
        <v>-</v>
      </c>
      <c r="O149" s="10"/>
      <c r="P149" s="10"/>
      <c r="Q149" s="10"/>
      <c r="R149" s="10"/>
      <c r="S149" s="10"/>
      <c r="T149" s="10"/>
      <c r="U149" s="10"/>
      <c r="V149" s="10"/>
      <c r="W149" s="10"/>
      <c r="X149" s="10"/>
      <c r="Y149" s="10"/>
      <c r="Z149" s="10"/>
    </row>
    <row r="150" spans="1:26" ht="12.75" customHeight="1" x14ac:dyDescent="0.2">
      <c r="A150" s="82">
        <f t="shared" si="0"/>
        <v>0</v>
      </c>
      <c r="B150" s="83"/>
      <c r="C150" s="84"/>
      <c r="D150" s="29" t="e">
        <f t="shared" si="1"/>
        <v>#NAME?</v>
      </c>
      <c r="E150" s="62"/>
      <c r="F150" s="30" t="e">
        <f t="shared" si="2"/>
        <v>#NAME?</v>
      </c>
      <c r="G150" s="34" t="e">
        <f t="shared" si="3"/>
        <v>#NAME?</v>
      </c>
      <c r="H150" s="30" t="e">
        <f t="shared" si="4"/>
        <v>#NAME?</v>
      </c>
      <c r="I150" s="85"/>
      <c r="J150" s="31"/>
      <c r="K150" s="101" t="str">
        <f>IF(NKTT!$J150&gt;0,"PS","-")</f>
        <v>-</v>
      </c>
      <c r="L150" s="92" t="str">
        <f t="shared" si="5"/>
        <v>-</v>
      </c>
      <c r="M150" s="92" t="str">
        <f t="shared" si="6"/>
        <v>-</v>
      </c>
      <c r="N150" s="93" t="str">
        <f t="shared" si="7"/>
        <v>-</v>
      </c>
      <c r="O150" s="10"/>
      <c r="P150" s="10"/>
      <c r="Q150" s="10"/>
      <c r="R150" s="10"/>
      <c r="S150" s="10"/>
      <c r="T150" s="10"/>
      <c r="U150" s="10"/>
      <c r="V150" s="10"/>
      <c r="W150" s="10"/>
      <c r="X150" s="10"/>
      <c r="Y150" s="10"/>
      <c r="Z150" s="10"/>
    </row>
    <row r="151" spans="1:26" ht="12.75" customHeight="1" x14ac:dyDescent="0.2">
      <c r="A151" s="82">
        <f t="shared" si="0"/>
        <v>0</v>
      </c>
      <c r="B151" s="83"/>
      <c r="C151" s="84"/>
      <c r="D151" s="29" t="e">
        <f t="shared" si="1"/>
        <v>#NAME?</v>
      </c>
      <c r="E151" s="62"/>
      <c r="F151" s="30" t="e">
        <f t="shared" si="2"/>
        <v>#NAME?</v>
      </c>
      <c r="G151" s="34" t="e">
        <f t="shared" si="3"/>
        <v>#NAME?</v>
      </c>
      <c r="H151" s="30" t="e">
        <f t="shared" si="4"/>
        <v>#NAME?</v>
      </c>
      <c r="I151" s="85"/>
      <c r="J151" s="31"/>
      <c r="K151" s="101" t="str">
        <f>IF(NKTT!$J151&gt;0,"PS","-")</f>
        <v>-</v>
      </c>
      <c r="L151" s="92" t="str">
        <f t="shared" si="5"/>
        <v>-</v>
      </c>
      <c r="M151" s="92" t="str">
        <f t="shared" si="6"/>
        <v>-</v>
      </c>
      <c r="N151" s="93" t="str">
        <f t="shared" si="7"/>
        <v>-</v>
      </c>
      <c r="O151" s="10"/>
      <c r="P151" s="10"/>
      <c r="Q151" s="10"/>
      <c r="R151" s="10"/>
      <c r="S151" s="10"/>
      <c r="T151" s="10"/>
      <c r="U151" s="10"/>
      <c r="V151" s="10"/>
      <c r="W151" s="10"/>
      <c r="X151" s="10"/>
      <c r="Y151" s="10"/>
      <c r="Z151" s="10"/>
    </row>
    <row r="152" spans="1:26" ht="12.75" customHeight="1" x14ac:dyDescent="0.2">
      <c r="A152" s="82">
        <f t="shared" si="0"/>
        <v>0</v>
      </c>
      <c r="B152" s="83"/>
      <c r="C152" s="84"/>
      <c r="D152" s="29" t="e">
        <f t="shared" si="1"/>
        <v>#NAME?</v>
      </c>
      <c r="E152" s="62"/>
      <c r="F152" s="30" t="e">
        <f t="shared" si="2"/>
        <v>#NAME?</v>
      </c>
      <c r="G152" s="34" t="e">
        <f t="shared" si="3"/>
        <v>#NAME?</v>
      </c>
      <c r="H152" s="30" t="e">
        <f t="shared" si="4"/>
        <v>#NAME?</v>
      </c>
      <c r="I152" s="85"/>
      <c r="J152" s="31"/>
      <c r="K152" s="101" t="str">
        <f>IF(NKTT!$J152&gt;0,"PS","-")</f>
        <v>-</v>
      </c>
      <c r="L152" s="92" t="str">
        <f t="shared" si="5"/>
        <v>-</v>
      </c>
      <c r="M152" s="92" t="str">
        <f t="shared" si="6"/>
        <v>-</v>
      </c>
      <c r="N152" s="93" t="str">
        <f t="shared" si="7"/>
        <v>-</v>
      </c>
      <c r="O152" s="10"/>
      <c r="P152" s="10"/>
      <c r="Q152" s="10"/>
      <c r="R152" s="10"/>
      <c r="S152" s="10"/>
      <c r="T152" s="10"/>
      <c r="U152" s="10"/>
      <c r="V152" s="10"/>
      <c r="W152" s="10"/>
      <c r="X152" s="10"/>
      <c r="Y152" s="10"/>
      <c r="Z152" s="10"/>
    </row>
    <row r="153" spans="1:26" ht="12.75" customHeight="1" x14ac:dyDescent="0.2">
      <c r="A153" s="82">
        <f t="shared" si="0"/>
        <v>0</v>
      </c>
      <c r="B153" s="83"/>
      <c r="C153" s="84"/>
      <c r="D153" s="29" t="e">
        <f t="shared" si="1"/>
        <v>#NAME?</v>
      </c>
      <c r="E153" s="62"/>
      <c r="F153" s="30" t="e">
        <f t="shared" si="2"/>
        <v>#NAME?</v>
      </c>
      <c r="G153" s="34" t="e">
        <f t="shared" si="3"/>
        <v>#NAME?</v>
      </c>
      <c r="H153" s="30" t="e">
        <f t="shared" si="4"/>
        <v>#NAME?</v>
      </c>
      <c r="I153" s="85"/>
      <c r="J153" s="31"/>
      <c r="K153" s="101" t="str">
        <f>IF(NKTT!$J153&gt;0,"PS","-")</f>
        <v>-</v>
      </c>
      <c r="L153" s="92" t="str">
        <f t="shared" si="5"/>
        <v>-</v>
      </c>
      <c r="M153" s="92" t="str">
        <f t="shared" si="6"/>
        <v>-</v>
      </c>
      <c r="N153" s="93" t="str">
        <f t="shared" si="7"/>
        <v>-</v>
      </c>
      <c r="O153" s="10"/>
      <c r="P153" s="10"/>
      <c r="Q153" s="10"/>
      <c r="R153" s="10"/>
      <c r="S153" s="10"/>
      <c r="T153" s="10"/>
      <c r="U153" s="10"/>
      <c r="V153" s="10"/>
      <c r="W153" s="10"/>
      <c r="X153" s="10"/>
      <c r="Y153" s="10"/>
      <c r="Z153" s="10"/>
    </row>
    <row r="154" spans="1:26" ht="12.75" customHeight="1" x14ac:dyDescent="0.2">
      <c r="A154" s="82">
        <f t="shared" si="0"/>
        <v>0</v>
      </c>
      <c r="B154" s="83"/>
      <c r="C154" s="84"/>
      <c r="D154" s="29" t="e">
        <f t="shared" si="1"/>
        <v>#NAME?</v>
      </c>
      <c r="E154" s="62"/>
      <c r="F154" s="30" t="e">
        <f t="shared" si="2"/>
        <v>#NAME?</v>
      </c>
      <c r="G154" s="34" t="e">
        <f t="shared" si="3"/>
        <v>#NAME?</v>
      </c>
      <c r="H154" s="30" t="e">
        <f t="shared" si="4"/>
        <v>#NAME?</v>
      </c>
      <c r="I154" s="85"/>
      <c r="J154" s="31"/>
      <c r="K154" s="101" t="str">
        <f>IF(NKTT!$J154&gt;0,"PS","-")</f>
        <v>-</v>
      </c>
      <c r="L154" s="92" t="str">
        <f t="shared" si="5"/>
        <v>-</v>
      </c>
      <c r="M154" s="92" t="str">
        <f t="shared" si="6"/>
        <v>-</v>
      </c>
      <c r="N154" s="93" t="str">
        <f t="shared" si="7"/>
        <v>-</v>
      </c>
      <c r="O154" s="10"/>
      <c r="P154" s="10"/>
      <c r="Q154" s="10"/>
      <c r="R154" s="10"/>
      <c r="S154" s="10"/>
      <c r="T154" s="10"/>
      <c r="U154" s="10"/>
      <c r="V154" s="10"/>
      <c r="W154" s="10"/>
      <c r="X154" s="10"/>
      <c r="Y154" s="10"/>
      <c r="Z154" s="10"/>
    </row>
    <row r="155" spans="1:26" ht="12.75" customHeight="1" x14ac:dyDescent="0.2">
      <c r="A155" s="82">
        <f t="shared" si="0"/>
        <v>0</v>
      </c>
      <c r="B155" s="83"/>
      <c r="C155" s="84"/>
      <c r="D155" s="29" t="e">
        <f t="shared" si="1"/>
        <v>#NAME?</v>
      </c>
      <c r="E155" s="62"/>
      <c r="F155" s="30" t="e">
        <f t="shared" si="2"/>
        <v>#NAME?</v>
      </c>
      <c r="G155" s="34" t="e">
        <f t="shared" si="3"/>
        <v>#NAME?</v>
      </c>
      <c r="H155" s="30" t="e">
        <f t="shared" si="4"/>
        <v>#NAME?</v>
      </c>
      <c r="I155" s="85"/>
      <c r="J155" s="31"/>
      <c r="K155" s="101" t="str">
        <f>IF(NKTT!$J155&gt;0,"PS","-")</f>
        <v>-</v>
      </c>
      <c r="L155" s="92" t="str">
        <f t="shared" si="5"/>
        <v>-</v>
      </c>
      <c r="M155" s="92" t="str">
        <f t="shared" si="6"/>
        <v>-</v>
      </c>
      <c r="N155" s="93" t="str">
        <f t="shared" si="7"/>
        <v>-</v>
      </c>
      <c r="O155" s="10"/>
      <c r="P155" s="10"/>
      <c r="Q155" s="10"/>
      <c r="R155" s="10"/>
      <c r="S155" s="10"/>
      <c r="T155" s="10"/>
      <c r="U155" s="10"/>
      <c r="V155" s="10"/>
      <c r="W155" s="10"/>
      <c r="X155" s="10"/>
      <c r="Y155" s="10"/>
      <c r="Z155" s="10"/>
    </row>
    <row r="156" spans="1:26" ht="12.75" customHeight="1" x14ac:dyDescent="0.2">
      <c r="A156" s="82">
        <f t="shared" si="0"/>
        <v>0</v>
      </c>
      <c r="B156" s="83"/>
      <c r="C156" s="84"/>
      <c r="D156" s="29" t="e">
        <f t="shared" si="1"/>
        <v>#NAME?</v>
      </c>
      <c r="E156" s="62"/>
      <c r="F156" s="30" t="e">
        <f t="shared" si="2"/>
        <v>#NAME?</v>
      </c>
      <c r="G156" s="34" t="e">
        <f t="shared" si="3"/>
        <v>#NAME?</v>
      </c>
      <c r="H156" s="30" t="e">
        <f t="shared" si="4"/>
        <v>#NAME?</v>
      </c>
      <c r="I156" s="85"/>
      <c r="J156" s="31"/>
      <c r="K156" s="101" t="str">
        <f>IF(NKTT!$J156&gt;0,"PS","-")</f>
        <v>-</v>
      </c>
      <c r="L156" s="92" t="str">
        <f t="shared" si="5"/>
        <v>-</v>
      </c>
      <c r="M156" s="92" t="str">
        <f t="shared" si="6"/>
        <v>-</v>
      </c>
      <c r="N156" s="93" t="str">
        <f t="shared" si="7"/>
        <v>-</v>
      </c>
      <c r="O156" s="10"/>
      <c r="P156" s="10"/>
      <c r="Q156" s="10"/>
      <c r="R156" s="10"/>
      <c r="S156" s="10"/>
      <c r="T156" s="10"/>
      <c r="U156" s="10"/>
      <c r="V156" s="10"/>
      <c r="W156" s="10"/>
      <c r="X156" s="10"/>
      <c r="Y156" s="10"/>
      <c r="Z156" s="10"/>
    </row>
    <row r="157" spans="1:26" ht="12.75" customHeight="1" x14ac:dyDescent="0.2">
      <c r="A157" s="82">
        <f t="shared" si="0"/>
        <v>0</v>
      </c>
      <c r="B157" s="83"/>
      <c r="C157" s="84"/>
      <c r="D157" s="29" t="e">
        <f t="shared" si="1"/>
        <v>#NAME?</v>
      </c>
      <c r="E157" s="62"/>
      <c r="F157" s="30" t="e">
        <f t="shared" si="2"/>
        <v>#NAME?</v>
      </c>
      <c r="G157" s="34" t="e">
        <f t="shared" si="3"/>
        <v>#NAME?</v>
      </c>
      <c r="H157" s="30" t="e">
        <f t="shared" si="4"/>
        <v>#NAME?</v>
      </c>
      <c r="I157" s="85"/>
      <c r="J157" s="31"/>
      <c r="K157" s="101" t="str">
        <f>IF(NKTT!$J157&gt;0,"PS","-")</f>
        <v>-</v>
      </c>
      <c r="L157" s="92" t="str">
        <f t="shared" si="5"/>
        <v>-</v>
      </c>
      <c r="M157" s="92" t="str">
        <f t="shared" si="6"/>
        <v>-</v>
      </c>
      <c r="N157" s="93" t="str">
        <f t="shared" si="7"/>
        <v>-</v>
      </c>
      <c r="O157" s="10"/>
      <c r="P157" s="10"/>
      <c r="Q157" s="10"/>
      <c r="R157" s="10"/>
      <c r="S157" s="10"/>
      <c r="T157" s="10"/>
      <c r="U157" s="10"/>
      <c r="V157" s="10"/>
      <c r="W157" s="10"/>
      <c r="X157" s="10"/>
      <c r="Y157" s="10"/>
      <c r="Z157" s="10"/>
    </row>
    <row r="158" spans="1:26" ht="12.75" customHeight="1" x14ac:dyDescent="0.2">
      <c r="A158" s="82">
        <f t="shared" si="0"/>
        <v>0</v>
      </c>
      <c r="B158" s="83"/>
      <c r="C158" s="84"/>
      <c r="D158" s="29" t="e">
        <f t="shared" si="1"/>
        <v>#NAME?</v>
      </c>
      <c r="E158" s="62"/>
      <c r="F158" s="30" t="e">
        <f t="shared" si="2"/>
        <v>#NAME?</v>
      </c>
      <c r="G158" s="34" t="e">
        <f t="shared" si="3"/>
        <v>#NAME?</v>
      </c>
      <c r="H158" s="30" t="e">
        <f t="shared" si="4"/>
        <v>#NAME?</v>
      </c>
      <c r="I158" s="85"/>
      <c r="J158" s="31"/>
      <c r="K158" s="101" t="str">
        <f>IF(NKTT!$J158&gt;0,"PS","-")</f>
        <v>-</v>
      </c>
      <c r="L158" s="92" t="str">
        <f t="shared" si="5"/>
        <v>-</v>
      </c>
      <c r="M158" s="92" t="str">
        <f t="shared" si="6"/>
        <v>-</v>
      </c>
      <c r="N158" s="93" t="str">
        <f t="shared" si="7"/>
        <v>-</v>
      </c>
      <c r="O158" s="10"/>
      <c r="P158" s="10"/>
      <c r="Q158" s="10"/>
      <c r="R158" s="10"/>
      <c r="S158" s="10"/>
      <c r="T158" s="10"/>
      <c r="U158" s="10"/>
      <c r="V158" s="10"/>
      <c r="W158" s="10"/>
      <c r="X158" s="10"/>
      <c r="Y158" s="10"/>
      <c r="Z158" s="10"/>
    </row>
    <row r="159" spans="1:26" ht="12.75" customHeight="1" x14ac:dyDescent="0.2">
      <c r="A159" s="82">
        <f t="shared" si="0"/>
        <v>0</v>
      </c>
      <c r="B159" s="83"/>
      <c r="C159" s="84"/>
      <c r="D159" s="29" t="e">
        <f t="shared" si="1"/>
        <v>#NAME?</v>
      </c>
      <c r="E159" s="62"/>
      <c r="F159" s="30" t="e">
        <f t="shared" si="2"/>
        <v>#NAME?</v>
      </c>
      <c r="G159" s="34" t="e">
        <f t="shared" si="3"/>
        <v>#NAME?</v>
      </c>
      <c r="H159" s="30" t="e">
        <f t="shared" si="4"/>
        <v>#NAME?</v>
      </c>
      <c r="I159" s="85"/>
      <c r="J159" s="31"/>
      <c r="K159" s="101" t="str">
        <f>IF(NKTT!$J159&gt;0,"PS","-")</f>
        <v>-</v>
      </c>
      <c r="L159" s="92" t="str">
        <f t="shared" si="5"/>
        <v>-</v>
      </c>
      <c r="M159" s="92" t="str">
        <f t="shared" si="6"/>
        <v>-</v>
      </c>
      <c r="N159" s="93" t="str">
        <f t="shared" si="7"/>
        <v>-</v>
      </c>
      <c r="O159" s="10"/>
      <c r="P159" s="10"/>
      <c r="Q159" s="10"/>
      <c r="R159" s="10"/>
      <c r="S159" s="10"/>
      <c r="T159" s="10"/>
      <c r="U159" s="10"/>
      <c r="V159" s="10"/>
      <c r="W159" s="10"/>
      <c r="X159" s="10"/>
      <c r="Y159" s="10"/>
      <c r="Z159" s="10"/>
    </row>
    <row r="160" spans="1:26" ht="12.75" customHeight="1" x14ac:dyDescent="0.2">
      <c r="A160" s="82">
        <f t="shared" si="0"/>
        <v>0</v>
      </c>
      <c r="B160" s="83"/>
      <c r="C160" s="84"/>
      <c r="D160" s="29" t="e">
        <f t="shared" si="1"/>
        <v>#NAME?</v>
      </c>
      <c r="E160" s="62"/>
      <c r="F160" s="30" t="e">
        <f t="shared" si="2"/>
        <v>#NAME?</v>
      </c>
      <c r="G160" s="34" t="e">
        <f t="shared" si="3"/>
        <v>#NAME?</v>
      </c>
      <c r="H160" s="30" t="e">
        <f t="shared" si="4"/>
        <v>#NAME?</v>
      </c>
      <c r="I160" s="85"/>
      <c r="J160" s="31"/>
      <c r="K160" s="101" t="str">
        <f>IF(NKTT!$J160&gt;0,"PS","-")</f>
        <v>-</v>
      </c>
      <c r="L160" s="92" t="str">
        <f t="shared" si="5"/>
        <v>-</v>
      </c>
      <c r="M160" s="92" t="str">
        <f t="shared" si="6"/>
        <v>-</v>
      </c>
      <c r="N160" s="93" t="str">
        <f t="shared" si="7"/>
        <v>-</v>
      </c>
      <c r="O160" s="10"/>
      <c r="P160" s="10"/>
      <c r="Q160" s="10"/>
      <c r="R160" s="10"/>
      <c r="S160" s="10"/>
      <c r="T160" s="10"/>
      <c r="U160" s="10"/>
      <c r="V160" s="10"/>
      <c r="W160" s="10"/>
      <c r="X160" s="10"/>
      <c r="Y160" s="10"/>
      <c r="Z160" s="10"/>
    </row>
    <row r="161" spans="1:26" ht="12.75" customHeight="1" x14ac:dyDescent="0.2">
      <c r="A161" s="82">
        <f t="shared" si="0"/>
        <v>0</v>
      </c>
      <c r="B161" s="83"/>
      <c r="C161" s="84"/>
      <c r="D161" s="29" t="e">
        <f t="shared" si="1"/>
        <v>#NAME?</v>
      </c>
      <c r="E161" s="62"/>
      <c r="F161" s="30" t="e">
        <f t="shared" si="2"/>
        <v>#NAME?</v>
      </c>
      <c r="G161" s="34" t="e">
        <f t="shared" si="3"/>
        <v>#NAME?</v>
      </c>
      <c r="H161" s="30" t="e">
        <f t="shared" si="4"/>
        <v>#NAME?</v>
      </c>
      <c r="I161" s="85"/>
      <c r="J161" s="31"/>
      <c r="K161" s="101" t="str">
        <f>IF(NKTT!$J161&gt;0,"PS","-")</f>
        <v>-</v>
      </c>
      <c r="L161" s="92" t="str">
        <f t="shared" si="5"/>
        <v>-</v>
      </c>
      <c r="M161" s="92" t="str">
        <f t="shared" si="6"/>
        <v>-</v>
      </c>
      <c r="N161" s="93" t="str">
        <f t="shared" si="7"/>
        <v>-</v>
      </c>
      <c r="O161" s="10"/>
      <c r="P161" s="10"/>
      <c r="Q161" s="10"/>
      <c r="R161" s="10"/>
      <c r="S161" s="10"/>
      <c r="T161" s="10"/>
      <c r="U161" s="10"/>
      <c r="V161" s="10"/>
      <c r="W161" s="10"/>
      <c r="X161" s="10"/>
      <c r="Y161" s="10"/>
      <c r="Z161" s="10"/>
    </row>
    <row r="162" spans="1:26" ht="12.75" customHeight="1" x14ac:dyDescent="0.2">
      <c r="A162" s="82">
        <f t="shared" si="0"/>
        <v>0</v>
      </c>
      <c r="B162" s="83"/>
      <c r="C162" s="84"/>
      <c r="D162" s="29" t="e">
        <f t="shared" si="1"/>
        <v>#NAME?</v>
      </c>
      <c r="E162" s="62"/>
      <c r="F162" s="30" t="e">
        <f t="shared" si="2"/>
        <v>#NAME?</v>
      </c>
      <c r="G162" s="34" t="e">
        <f t="shared" si="3"/>
        <v>#NAME?</v>
      </c>
      <c r="H162" s="30" t="e">
        <f t="shared" si="4"/>
        <v>#NAME?</v>
      </c>
      <c r="I162" s="85"/>
      <c r="J162" s="31"/>
      <c r="K162" s="101" t="str">
        <f>IF(NKTT!$J162&gt;0,"PS","-")</f>
        <v>-</v>
      </c>
      <c r="L162" s="92" t="str">
        <f t="shared" si="5"/>
        <v>-</v>
      </c>
      <c r="M162" s="92" t="str">
        <f t="shared" si="6"/>
        <v>-</v>
      </c>
      <c r="N162" s="93" t="str">
        <f t="shared" si="7"/>
        <v>-</v>
      </c>
      <c r="O162" s="10"/>
      <c r="P162" s="10"/>
      <c r="Q162" s="10"/>
      <c r="R162" s="10"/>
      <c r="S162" s="10"/>
      <c r="T162" s="10"/>
      <c r="U162" s="10"/>
      <c r="V162" s="10"/>
      <c r="W162" s="10"/>
      <c r="X162" s="10"/>
      <c r="Y162" s="10"/>
      <c r="Z162" s="10"/>
    </row>
    <row r="163" spans="1:26" ht="12.75" customHeight="1" x14ac:dyDescent="0.2">
      <c r="A163" s="82">
        <f t="shared" si="0"/>
        <v>0</v>
      </c>
      <c r="B163" s="83"/>
      <c r="C163" s="84"/>
      <c r="D163" s="29" t="e">
        <f t="shared" si="1"/>
        <v>#NAME?</v>
      </c>
      <c r="E163" s="62"/>
      <c r="F163" s="30" t="e">
        <f t="shared" si="2"/>
        <v>#NAME?</v>
      </c>
      <c r="G163" s="34" t="e">
        <f t="shared" si="3"/>
        <v>#NAME?</v>
      </c>
      <c r="H163" s="30" t="e">
        <f t="shared" si="4"/>
        <v>#NAME?</v>
      </c>
      <c r="I163" s="85"/>
      <c r="J163" s="31"/>
      <c r="K163" s="101" t="str">
        <f>IF(NKTT!$J163&gt;0,"PS","-")</f>
        <v>-</v>
      </c>
      <c r="L163" s="92" t="str">
        <f t="shared" si="5"/>
        <v>-</v>
      </c>
      <c r="M163" s="92" t="str">
        <f t="shared" si="6"/>
        <v>-</v>
      </c>
      <c r="N163" s="93" t="str">
        <f t="shared" si="7"/>
        <v>-</v>
      </c>
      <c r="O163" s="10"/>
      <c r="P163" s="10"/>
      <c r="Q163" s="10"/>
      <c r="R163" s="10"/>
      <c r="S163" s="10"/>
      <c r="T163" s="10"/>
      <c r="U163" s="10"/>
      <c r="V163" s="10"/>
      <c r="W163" s="10"/>
      <c r="X163" s="10"/>
      <c r="Y163" s="10"/>
      <c r="Z163" s="10"/>
    </row>
    <row r="164" spans="1:26" ht="12.75" customHeight="1" x14ac:dyDescent="0.2">
      <c r="A164" s="82">
        <f t="shared" si="0"/>
        <v>0</v>
      </c>
      <c r="B164" s="83"/>
      <c r="C164" s="84"/>
      <c r="D164" s="29" t="e">
        <f t="shared" si="1"/>
        <v>#NAME?</v>
      </c>
      <c r="E164" s="62"/>
      <c r="F164" s="30" t="e">
        <f t="shared" si="2"/>
        <v>#NAME?</v>
      </c>
      <c r="G164" s="34" t="e">
        <f t="shared" si="3"/>
        <v>#NAME?</v>
      </c>
      <c r="H164" s="30" t="e">
        <f t="shared" si="4"/>
        <v>#NAME?</v>
      </c>
      <c r="I164" s="85"/>
      <c r="J164" s="31"/>
      <c r="K164" s="101" t="str">
        <f>IF(NKTT!$J164&gt;0,"PS","-")</f>
        <v>-</v>
      </c>
      <c r="L164" s="92" t="str">
        <f t="shared" si="5"/>
        <v>-</v>
      </c>
      <c r="M164" s="92" t="str">
        <f t="shared" si="6"/>
        <v>-</v>
      </c>
      <c r="N164" s="93" t="str">
        <f t="shared" si="7"/>
        <v>-</v>
      </c>
      <c r="O164" s="10"/>
      <c r="P164" s="10"/>
      <c r="Q164" s="10"/>
      <c r="R164" s="10"/>
      <c r="S164" s="10"/>
      <c r="T164" s="10"/>
      <c r="U164" s="10"/>
      <c r="V164" s="10"/>
      <c r="W164" s="10"/>
      <c r="X164" s="10"/>
      <c r="Y164" s="10"/>
      <c r="Z164" s="10"/>
    </row>
    <row r="165" spans="1:26" ht="12.75" customHeight="1" x14ac:dyDescent="0.2">
      <c r="A165" s="82">
        <f t="shared" si="0"/>
        <v>0</v>
      </c>
      <c r="B165" s="83"/>
      <c r="C165" s="84"/>
      <c r="D165" s="29" t="e">
        <f t="shared" si="1"/>
        <v>#NAME?</v>
      </c>
      <c r="E165" s="62"/>
      <c r="F165" s="30" t="e">
        <f t="shared" si="2"/>
        <v>#NAME?</v>
      </c>
      <c r="G165" s="34" t="e">
        <f t="shared" si="3"/>
        <v>#NAME?</v>
      </c>
      <c r="H165" s="30" t="e">
        <f t="shared" si="4"/>
        <v>#NAME?</v>
      </c>
      <c r="I165" s="85"/>
      <c r="J165" s="31"/>
      <c r="K165" s="101" t="str">
        <f>IF(NKTT!$J165&gt;0,"PS","-")</f>
        <v>-</v>
      </c>
      <c r="L165" s="92" t="str">
        <f t="shared" si="5"/>
        <v>-</v>
      </c>
      <c r="M165" s="92" t="str">
        <f t="shared" si="6"/>
        <v>-</v>
      </c>
      <c r="N165" s="93" t="str">
        <f t="shared" si="7"/>
        <v>-</v>
      </c>
      <c r="O165" s="10"/>
      <c r="P165" s="10"/>
      <c r="Q165" s="10"/>
      <c r="R165" s="10"/>
      <c r="S165" s="10"/>
      <c r="T165" s="10"/>
      <c r="U165" s="10"/>
      <c r="V165" s="10"/>
      <c r="W165" s="10"/>
      <c r="X165" s="10"/>
      <c r="Y165" s="10"/>
      <c r="Z165" s="10"/>
    </row>
    <row r="166" spans="1:26" ht="12.75" customHeight="1" x14ac:dyDescent="0.2">
      <c r="A166" s="82">
        <f t="shared" si="0"/>
        <v>0</v>
      </c>
      <c r="B166" s="83"/>
      <c r="C166" s="84"/>
      <c r="D166" s="29" t="e">
        <f t="shared" si="1"/>
        <v>#NAME?</v>
      </c>
      <c r="E166" s="62"/>
      <c r="F166" s="30" t="e">
        <f t="shared" si="2"/>
        <v>#NAME?</v>
      </c>
      <c r="G166" s="34" t="e">
        <f t="shared" si="3"/>
        <v>#NAME?</v>
      </c>
      <c r="H166" s="30" t="e">
        <f t="shared" si="4"/>
        <v>#NAME?</v>
      </c>
      <c r="I166" s="85"/>
      <c r="J166" s="31"/>
      <c r="K166" s="101" t="str">
        <f>IF(NKTT!$J166&gt;0,"PS","-")</f>
        <v>-</v>
      </c>
      <c r="L166" s="92" t="str">
        <f t="shared" si="5"/>
        <v>-</v>
      </c>
      <c r="M166" s="92" t="str">
        <f t="shared" si="6"/>
        <v>-</v>
      </c>
      <c r="N166" s="93" t="str">
        <f t="shared" si="7"/>
        <v>-</v>
      </c>
      <c r="O166" s="10"/>
      <c r="P166" s="10"/>
      <c r="Q166" s="10"/>
      <c r="R166" s="10"/>
      <c r="S166" s="10"/>
      <c r="T166" s="10"/>
      <c r="U166" s="10"/>
      <c r="V166" s="10"/>
      <c r="W166" s="10"/>
      <c r="X166" s="10"/>
      <c r="Y166" s="10"/>
      <c r="Z166" s="10"/>
    </row>
    <row r="167" spans="1:26" ht="12.75" customHeight="1" x14ac:dyDescent="0.2">
      <c r="A167" s="82">
        <f t="shared" si="0"/>
        <v>0</v>
      </c>
      <c r="B167" s="83"/>
      <c r="C167" s="84"/>
      <c r="D167" s="29" t="e">
        <f t="shared" si="1"/>
        <v>#NAME?</v>
      </c>
      <c r="E167" s="62"/>
      <c r="F167" s="30" t="e">
        <f t="shared" si="2"/>
        <v>#NAME?</v>
      </c>
      <c r="G167" s="34" t="e">
        <f t="shared" si="3"/>
        <v>#NAME?</v>
      </c>
      <c r="H167" s="30" t="e">
        <f t="shared" si="4"/>
        <v>#NAME?</v>
      </c>
      <c r="I167" s="85"/>
      <c r="J167" s="31"/>
      <c r="K167" s="101" t="str">
        <f>IF(NKTT!$J167&gt;0,"PS","-")</f>
        <v>-</v>
      </c>
      <c r="L167" s="92" t="str">
        <f t="shared" si="5"/>
        <v>-</v>
      </c>
      <c r="M167" s="92" t="str">
        <f t="shared" si="6"/>
        <v>-</v>
      </c>
      <c r="N167" s="93" t="str">
        <f t="shared" si="7"/>
        <v>-</v>
      </c>
      <c r="O167" s="10"/>
      <c r="P167" s="10"/>
      <c r="Q167" s="10"/>
      <c r="R167" s="10"/>
      <c r="S167" s="10"/>
      <c r="T167" s="10"/>
      <c r="U167" s="10"/>
      <c r="V167" s="10"/>
      <c r="W167" s="10"/>
      <c r="X167" s="10"/>
      <c r="Y167" s="10"/>
      <c r="Z167" s="10"/>
    </row>
    <row r="168" spans="1:26" ht="12.75" customHeight="1" x14ac:dyDescent="0.2">
      <c r="A168" s="82">
        <f t="shared" si="0"/>
        <v>0</v>
      </c>
      <c r="B168" s="83"/>
      <c r="C168" s="84"/>
      <c r="D168" s="29" t="e">
        <f t="shared" si="1"/>
        <v>#NAME?</v>
      </c>
      <c r="E168" s="62"/>
      <c r="F168" s="30" t="e">
        <f t="shared" si="2"/>
        <v>#NAME?</v>
      </c>
      <c r="G168" s="34" t="e">
        <f t="shared" si="3"/>
        <v>#NAME?</v>
      </c>
      <c r="H168" s="30" t="e">
        <f t="shared" si="4"/>
        <v>#NAME?</v>
      </c>
      <c r="I168" s="85"/>
      <c r="J168" s="31"/>
      <c r="K168" s="101" t="str">
        <f>IF(NKTT!$J168&gt;0,"PS","-")</f>
        <v>-</v>
      </c>
      <c r="L168" s="92" t="str">
        <f t="shared" si="5"/>
        <v>-</v>
      </c>
      <c r="M168" s="92" t="str">
        <f t="shared" si="6"/>
        <v>-</v>
      </c>
      <c r="N168" s="93" t="str">
        <f t="shared" si="7"/>
        <v>-</v>
      </c>
      <c r="O168" s="10"/>
      <c r="P168" s="10"/>
      <c r="Q168" s="10"/>
      <c r="R168" s="10"/>
      <c r="S168" s="10"/>
      <c r="T168" s="10"/>
      <c r="U168" s="10"/>
      <c r="V168" s="10"/>
      <c r="W168" s="10"/>
      <c r="X168" s="10"/>
      <c r="Y168" s="10"/>
      <c r="Z168" s="10"/>
    </row>
    <row r="169" spans="1:26" ht="12.75" customHeight="1" x14ac:dyDescent="0.2">
      <c r="A169" s="82">
        <f t="shared" si="0"/>
        <v>0</v>
      </c>
      <c r="B169" s="83"/>
      <c r="C169" s="84"/>
      <c r="D169" s="29" t="e">
        <f t="shared" si="1"/>
        <v>#NAME?</v>
      </c>
      <c r="E169" s="62"/>
      <c r="F169" s="30" t="e">
        <f t="shared" si="2"/>
        <v>#NAME?</v>
      </c>
      <c r="G169" s="34" t="e">
        <f t="shared" si="3"/>
        <v>#NAME?</v>
      </c>
      <c r="H169" s="30" t="e">
        <f t="shared" si="4"/>
        <v>#NAME?</v>
      </c>
      <c r="I169" s="85"/>
      <c r="J169" s="31"/>
      <c r="K169" s="101" t="str">
        <f>IF(NKTT!$J169&gt;0,"PS","-")</f>
        <v>-</v>
      </c>
      <c r="L169" s="92" t="str">
        <f t="shared" si="5"/>
        <v>-</v>
      </c>
      <c r="M169" s="92" t="str">
        <f t="shared" si="6"/>
        <v>-</v>
      </c>
      <c r="N169" s="93" t="str">
        <f t="shared" si="7"/>
        <v>-</v>
      </c>
      <c r="O169" s="10"/>
      <c r="P169" s="10"/>
      <c r="Q169" s="10"/>
      <c r="R169" s="10"/>
      <c r="S169" s="10"/>
      <c r="T169" s="10"/>
      <c r="U169" s="10"/>
      <c r="V169" s="10"/>
      <c r="W169" s="10"/>
      <c r="X169" s="10"/>
      <c r="Y169" s="10"/>
      <c r="Z169" s="10"/>
    </row>
    <row r="170" spans="1:26" ht="12.75" customHeight="1" x14ac:dyDescent="0.2">
      <c r="A170" s="82">
        <f t="shared" si="0"/>
        <v>0</v>
      </c>
      <c r="B170" s="83"/>
      <c r="C170" s="84"/>
      <c r="D170" s="29" t="e">
        <f t="shared" si="1"/>
        <v>#NAME?</v>
      </c>
      <c r="E170" s="62"/>
      <c r="F170" s="30" t="e">
        <f t="shared" si="2"/>
        <v>#NAME?</v>
      </c>
      <c r="G170" s="34" t="e">
        <f t="shared" si="3"/>
        <v>#NAME?</v>
      </c>
      <c r="H170" s="30" t="e">
        <f t="shared" si="4"/>
        <v>#NAME?</v>
      </c>
      <c r="I170" s="85"/>
      <c r="J170" s="31"/>
      <c r="K170" s="101" t="str">
        <f>IF(NKTT!$J170&gt;0,"PS","-")</f>
        <v>-</v>
      </c>
      <c r="L170" s="92" t="str">
        <f t="shared" si="5"/>
        <v>-</v>
      </c>
      <c r="M170" s="92" t="str">
        <f t="shared" si="6"/>
        <v>-</v>
      </c>
      <c r="N170" s="93" t="str">
        <f t="shared" si="7"/>
        <v>-</v>
      </c>
      <c r="O170" s="10"/>
      <c r="P170" s="10"/>
      <c r="Q170" s="10"/>
      <c r="R170" s="10"/>
      <c r="S170" s="10"/>
      <c r="T170" s="10"/>
      <c r="U170" s="10"/>
      <c r="V170" s="10"/>
      <c r="W170" s="10"/>
      <c r="X170" s="10"/>
      <c r="Y170" s="10"/>
      <c r="Z170" s="10"/>
    </row>
    <row r="171" spans="1:26" ht="12.75" customHeight="1" x14ac:dyDescent="0.2">
      <c r="A171" s="82">
        <f t="shared" si="0"/>
        <v>0</v>
      </c>
      <c r="B171" s="83"/>
      <c r="C171" s="84"/>
      <c r="D171" s="29" t="e">
        <f t="shared" si="1"/>
        <v>#NAME?</v>
      </c>
      <c r="E171" s="62"/>
      <c r="F171" s="30" t="e">
        <f t="shared" si="2"/>
        <v>#NAME?</v>
      </c>
      <c r="G171" s="34" t="e">
        <f t="shared" si="3"/>
        <v>#NAME?</v>
      </c>
      <c r="H171" s="30" t="e">
        <f t="shared" si="4"/>
        <v>#NAME?</v>
      </c>
      <c r="I171" s="85"/>
      <c r="J171" s="31"/>
      <c r="K171" s="101" t="str">
        <f>IF(NKTT!$J171&gt;0,"PS","-")</f>
        <v>-</v>
      </c>
      <c r="L171" s="92" t="str">
        <f t="shared" si="5"/>
        <v>-</v>
      </c>
      <c r="M171" s="92" t="str">
        <f t="shared" si="6"/>
        <v>-</v>
      </c>
      <c r="N171" s="93" t="str">
        <f t="shared" si="7"/>
        <v>-</v>
      </c>
      <c r="O171" s="10"/>
      <c r="P171" s="10"/>
      <c r="Q171" s="10"/>
      <c r="R171" s="10"/>
      <c r="S171" s="10"/>
      <c r="T171" s="10"/>
      <c r="U171" s="10"/>
      <c r="V171" s="10"/>
      <c r="W171" s="10"/>
      <c r="X171" s="10"/>
      <c r="Y171" s="10"/>
      <c r="Z171" s="10"/>
    </row>
    <row r="172" spans="1:26" ht="12.75" customHeight="1" x14ac:dyDescent="0.2">
      <c r="A172" s="82">
        <f t="shared" si="0"/>
        <v>0</v>
      </c>
      <c r="B172" s="83"/>
      <c r="C172" s="84"/>
      <c r="D172" s="29" t="e">
        <f t="shared" si="1"/>
        <v>#NAME?</v>
      </c>
      <c r="E172" s="62"/>
      <c r="F172" s="30" t="e">
        <f t="shared" si="2"/>
        <v>#NAME?</v>
      </c>
      <c r="G172" s="34" t="e">
        <f t="shared" si="3"/>
        <v>#NAME?</v>
      </c>
      <c r="H172" s="30" t="e">
        <f t="shared" si="4"/>
        <v>#NAME?</v>
      </c>
      <c r="I172" s="85"/>
      <c r="J172" s="31"/>
      <c r="K172" s="101" t="str">
        <f>IF(NKTT!$J172&gt;0,"PS","-")</f>
        <v>-</v>
      </c>
      <c r="L172" s="92" t="str">
        <f t="shared" si="5"/>
        <v>-</v>
      </c>
      <c r="M172" s="92" t="str">
        <f t="shared" si="6"/>
        <v>-</v>
      </c>
      <c r="N172" s="93" t="str">
        <f t="shared" si="7"/>
        <v>-</v>
      </c>
      <c r="O172" s="10"/>
      <c r="P172" s="10"/>
      <c r="Q172" s="10"/>
      <c r="R172" s="10"/>
      <c r="S172" s="10"/>
      <c r="T172" s="10"/>
      <c r="U172" s="10"/>
      <c r="V172" s="10"/>
      <c r="W172" s="10"/>
      <c r="X172" s="10"/>
      <c r="Y172" s="10"/>
      <c r="Z172" s="10"/>
    </row>
    <row r="173" spans="1:26" ht="12.75" customHeight="1" x14ac:dyDescent="0.2">
      <c r="A173" s="82">
        <f t="shared" si="0"/>
        <v>0</v>
      </c>
      <c r="B173" s="83"/>
      <c r="C173" s="84"/>
      <c r="D173" s="29" t="e">
        <f t="shared" si="1"/>
        <v>#NAME?</v>
      </c>
      <c r="E173" s="62"/>
      <c r="F173" s="30" t="e">
        <f t="shared" si="2"/>
        <v>#NAME?</v>
      </c>
      <c r="G173" s="34" t="e">
        <f t="shared" si="3"/>
        <v>#NAME?</v>
      </c>
      <c r="H173" s="30" t="e">
        <f t="shared" si="4"/>
        <v>#NAME?</v>
      </c>
      <c r="I173" s="85"/>
      <c r="J173" s="31"/>
      <c r="K173" s="101" t="str">
        <f>IF(NKTT!$J173&gt;0,"PS","-")</f>
        <v>-</v>
      </c>
      <c r="L173" s="92" t="str">
        <f t="shared" si="5"/>
        <v>-</v>
      </c>
      <c r="M173" s="92" t="str">
        <f t="shared" si="6"/>
        <v>-</v>
      </c>
      <c r="N173" s="93" t="str">
        <f t="shared" si="7"/>
        <v>-</v>
      </c>
      <c r="O173" s="10"/>
      <c r="P173" s="10"/>
      <c r="Q173" s="10"/>
      <c r="R173" s="10"/>
      <c r="S173" s="10"/>
      <c r="T173" s="10"/>
      <c r="U173" s="10"/>
      <c r="V173" s="10"/>
      <c r="W173" s="10"/>
      <c r="X173" s="10"/>
      <c r="Y173" s="10"/>
      <c r="Z173" s="10"/>
    </row>
    <row r="174" spans="1:26" ht="12.75" customHeight="1" x14ac:dyDescent="0.2">
      <c r="A174" s="82">
        <f t="shared" si="0"/>
        <v>0</v>
      </c>
      <c r="B174" s="83"/>
      <c r="C174" s="84"/>
      <c r="D174" s="29" t="e">
        <f t="shared" si="1"/>
        <v>#NAME?</v>
      </c>
      <c r="E174" s="62"/>
      <c r="F174" s="30" t="e">
        <f t="shared" si="2"/>
        <v>#NAME?</v>
      </c>
      <c r="G174" s="34" t="e">
        <f t="shared" si="3"/>
        <v>#NAME?</v>
      </c>
      <c r="H174" s="30" t="e">
        <f t="shared" si="4"/>
        <v>#NAME?</v>
      </c>
      <c r="I174" s="85"/>
      <c r="J174" s="31"/>
      <c r="K174" s="101" t="str">
        <f>IF(NKTT!$J174&gt;0,"PS","-")</f>
        <v>-</v>
      </c>
      <c r="L174" s="92" t="str">
        <f t="shared" si="5"/>
        <v>-</v>
      </c>
      <c r="M174" s="92" t="str">
        <f t="shared" si="6"/>
        <v>-</v>
      </c>
      <c r="N174" s="93" t="str">
        <f t="shared" si="7"/>
        <v>-</v>
      </c>
      <c r="O174" s="10"/>
      <c r="P174" s="10"/>
      <c r="Q174" s="10"/>
      <c r="R174" s="10"/>
      <c r="S174" s="10"/>
      <c r="T174" s="10"/>
      <c r="U174" s="10"/>
      <c r="V174" s="10"/>
      <c r="W174" s="10"/>
      <c r="X174" s="10"/>
      <c r="Y174" s="10"/>
      <c r="Z174" s="10"/>
    </row>
    <row r="175" spans="1:26" ht="12.75" customHeight="1" x14ac:dyDescent="0.2">
      <c r="A175" s="82">
        <f t="shared" si="0"/>
        <v>0</v>
      </c>
      <c r="B175" s="83"/>
      <c r="C175" s="84"/>
      <c r="D175" s="29" t="e">
        <f t="shared" si="1"/>
        <v>#NAME?</v>
      </c>
      <c r="E175" s="62"/>
      <c r="F175" s="30" t="e">
        <f t="shared" si="2"/>
        <v>#NAME?</v>
      </c>
      <c r="G175" s="34" t="e">
        <f t="shared" si="3"/>
        <v>#NAME?</v>
      </c>
      <c r="H175" s="30" t="e">
        <f t="shared" si="4"/>
        <v>#NAME?</v>
      </c>
      <c r="I175" s="85"/>
      <c r="J175" s="31"/>
      <c r="K175" s="101" t="str">
        <f>IF(NKTT!$J175&gt;0,"PS","-")</f>
        <v>-</v>
      </c>
      <c r="L175" s="92" t="str">
        <f t="shared" si="5"/>
        <v>-</v>
      </c>
      <c r="M175" s="92" t="str">
        <f t="shared" si="6"/>
        <v>-</v>
      </c>
      <c r="N175" s="93" t="str">
        <f t="shared" si="7"/>
        <v>-</v>
      </c>
      <c r="O175" s="10"/>
      <c r="P175" s="10"/>
      <c r="Q175" s="10"/>
      <c r="R175" s="10"/>
      <c r="S175" s="10"/>
      <c r="T175" s="10"/>
      <c r="U175" s="10"/>
      <c r="V175" s="10"/>
      <c r="W175" s="10"/>
      <c r="X175" s="10"/>
      <c r="Y175" s="10"/>
      <c r="Z175" s="10"/>
    </row>
    <row r="176" spans="1:26" ht="12.75" customHeight="1" x14ac:dyDescent="0.2">
      <c r="A176" s="82">
        <f t="shared" si="0"/>
        <v>0</v>
      </c>
      <c r="B176" s="83"/>
      <c r="C176" s="84"/>
      <c r="D176" s="29" t="e">
        <f t="shared" si="1"/>
        <v>#NAME?</v>
      </c>
      <c r="E176" s="62"/>
      <c r="F176" s="30" t="e">
        <f t="shared" si="2"/>
        <v>#NAME?</v>
      </c>
      <c r="G176" s="34" t="e">
        <f t="shared" si="3"/>
        <v>#NAME?</v>
      </c>
      <c r="H176" s="30" t="e">
        <f t="shared" si="4"/>
        <v>#NAME?</v>
      </c>
      <c r="I176" s="85"/>
      <c r="J176" s="31"/>
      <c r="K176" s="101" t="str">
        <f>IF(NKTT!$J176&gt;0,"PS","-")</f>
        <v>-</v>
      </c>
      <c r="L176" s="92" t="str">
        <f t="shared" si="5"/>
        <v>-</v>
      </c>
      <c r="M176" s="92" t="str">
        <f t="shared" si="6"/>
        <v>-</v>
      </c>
      <c r="N176" s="93" t="str">
        <f t="shared" si="7"/>
        <v>-</v>
      </c>
      <c r="O176" s="10"/>
      <c r="P176" s="10"/>
      <c r="Q176" s="10"/>
      <c r="R176" s="10"/>
      <c r="S176" s="10"/>
      <c r="T176" s="10"/>
      <c r="U176" s="10"/>
      <c r="V176" s="10"/>
      <c r="W176" s="10"/>
      <c r="X176" s="10"/>
      <c r="Y176" s="10"/>
      <c r="Z176" s="10"/>
    </row>
    <row r="177" spans="1:26" ht="12.75" customHeight="1" x14ac:dyDescent="0.2">
      <c r="A177" s="82">
        <f t="shared" si="0"/>
        <v>0</v>
      </c>
      <c r="B177" s="83"/>
      <c r="C177" s="84"/>
      <c r="D177" s="29" t="e">
        <f t="shared" si="1"/>
        <v>#NAME?</v>
      </c>
      <c r="E177" s="62"/>
      <c r="F177" s="30" t="e">
        <f t="shared" si="2"/>
        <v>#NAME?</v>
      </c>
      <c r="G177" s="34" t="e">
        <f t="shared" si="3"/>
        <v>#NAME?</v>
      </c>
      <c r="H177" s="30" t="e">
        <f t="shared" si="4"/>
        <v>#NAME?</v>
      </c>
      <c r="I177" s="85"/>
      <c r="J177" s="31"/>
      <c r="K177" s="101" t="str">
        <f>IF(NKTT!$J177&gt;0,"PS","-")</f>
        <v>-</v>
      </c>
      <c r="L177" s="92" t="str">
        <f t="shared" si="5"/>
        <v>-</v>
      </c>
      <c r="M177" s="92" t="str">
        <f t="shared" si="6"/>
        <v>-</v>
      </c>
      <c r="N177" s="93" t="str">
        <f t="shared" si="7"/>
        <v>-</v>
      </c>
      <c r="O177" s="10"/>
      <c r="P177" s="10"/>
      <c r="Q177" s="10"/>
      <c r="R177" s="10"/>
      <c r="S177" s="10"/>
      <c r="T177" s="10"/>
      <c r="U177" s="10"/>
      <c r="V177" s="10"/>
      <c r="W177" s="10"/>
      <c r="X177" s="10"/>
      <c r="Y177" s="10"/>
      <c r="Z177" s="10"/>
    </row>
    <row r="178" spans="1:26" ht="12.75" customHeight="1" x14ac:dyDescent="0.2">
      <c r="A178" s="82">
        <f t="shared" si="0"/>
        <v>0</v>
      </c>
      <c r="B178" s="83"/>
      <c r="C178" s="84"/>
      <c r="D178" s="29" t="e">
        <f t="shared" si="1"/>
        <v>#NAME?</v>
      </c>
      <c r="E178" s="62"/>
      <c r="F178" s="30" t="e">
        <f t="shared" si="2"/>
        <v>#NAME?</v>
      </c>
      <c r="G178" s="34" t="e">
        <f t="shared" si="3"/>
        <v>#NAME?</v>
      </c>
      <c r="H178" s="30" t="e">
        <f t="shared" si="4"/>
        <v>#NAME?</v>
      </c>
      <c r="I178" s="85"/>
      <c r="J178" s="31"/>
      <c r="K178" s="101" t="str">
        <f>IF(NKTT!$J178&gt;0,"PS","-")</f>
        <v>-</v>
      </c>
      <c r="L178" s="92" t="str">
        <f t="shared" si="5"/>
        <v>-</v>
      </c>
      <c r="M178" s="92" t="str">
        <f t="shared" si="6"/>
        <v>-</v>
      </c>
      <c r="N178" s="93" t="str">
        <f t="shared" si="7"/>
        <v>-</v>
      </c>
      <c r="O178" s="10"/>
      <c r="P178" s="10"/>
      <c r="Q178" s="10"/>
      <c r="R178" s="10"/>
      <c r="S178" s="10"/>
      <c r="T178" s="10"/>
      <c r="U178" s="10"/>
      <c r="V178" s="10"/>
      <c r="W178" s="10"/>
      <c r="X178" s="10"/>
      <c r="Y178" s="10"/>
      <c r="Z178" s="10"/>
    </row>
    <row r="179" spans="1:26" ht="12.75" customHeight="1" x14ac:dyDescent="0.2">
      <c r="A179" s="82">
        <f t="shared" si="0"/>
        <v>0</v>
      </c>
      <c r="B179" s="83"/>
      <c r="C179" s="84"/>
      <c r="D179" s="29" t="e">
        <f t="shared" si="1"/>
        <v>#NAME?</v>
      </c>
      <c r="E179" s="62"/>
      <c r="F179" s="30" t="e">
        <f t="shared" si="2"/>
        <v>#NAME?</v>
      </c>
      <c r="G179" s="34" t="e">
        <f t="shared" si="3"/>
        <v>#NAME?</v>
      </c>
      <c r="H179" s="30" t="e">
        <f t="shared" si="4"/>
        <v>#NAME?</v>
      </c>
      <c r="I179" s="85"/>
      <c r="J179" s="31"/>
      <c r="K179" s="101" t="str">
        <f>IF(NKTT!$J179&gt;0,"PS","-")</f>
        <v>-</v>
      </c>
      <c r="L179" s="92" t="str">
        <f t="shared" si="5"/>
        <v>-</v>
      </c>
      <c r="M179" s="92" t="str">
        <f t="shared" si="6"/>
        <v>-</v>
      </c>
      <c r="N179" s="93" t="str">
        <f t="shared" si="7"/>
        <v>-</v>
      </c>
      <c r="O179" s="10"/>
      <c r="P179" s="10"/>
      <c r="Q179" s="10"/>
      <c r="R179" s="10"/>
      <c r="S179" s="10"/>
      <c r="T179" s="10"/>
      <c r="U179" s="10"/>
      <c r="V179" s="10"/>
      <c r="W179" s="10"/>
      <c r="X179" s="10"/>
      <c r="Y179" s="10"/>
      <c r="Z179" s="10"/>
    </row>
    <row r="180" spans="1:26" ht="12.75" customHeight="1" x14ac:dyDescent="0.2">
      <c r="A180" s="82">
        <f t="shared" si="0"/>
        <v>0</v>
      </c>
      <c r="B180" s="83"/>
      <c r="C180" s="84"/>
      <c r="D180" s="29" t="e">
        <f t="shared" si="1"/>
        <v>#NAME?</v>
      </c>
      <c r="E180" s="62"/>
      <c r="F180" s="30" t="e">
        <f t="shared" si="2"/>
        <v>#NAME?</v>
      </c>
      <c r="G180" s="34" t="e">
        <f t="shared" si="3"/>
        <v>#NAME?</v>
      </c>
      <c r="H180" s="30" t="e">
        <f t="shared" si="4"/>
        <v>#NAME?</v>
      </c>
      <c r="I180" s="85"/>
      <c r="J180" s="31"/>
      <c r="K180" s="101" t="str">
        <f>IF(NKTT!$J180&gt;0,"PS","-")</f>
        <v>-</v>
      </c>
      <c r="L180" s="92" t="str">
        <f t="shared" si="5"/>
        <v>-</v>
      </c>
      <c r="M180" s="92" t="str">
        <f t="shared" si="6"/>
        <v>-</v>
      </c>
      <c r="N180" s="93" t="str">
        <f t="shared" si="7"/>
        <v>-</v>
      </c>
      <c r="O180" s="10"/>
      <c r="P180" s="10"/>
      <c r="Q180" s="10"/>
      <c r="R180" s="10"/>
      <c r="S180" s="10"/>
      <c r="T180" s="10"/>
      <c r="U180" s="10"/>
      <c r="V180" s="10"/>
      <c r="W180" s="10"/>
      <c r="X180" s="10"/>
      <c r="Y180" s="10"/>
      <c r="Z180" s="10"/>
    </row>
    <row r="181" spans="1:26" ht="12.75" customHeight="1" x14ac:dyDescent="0.2">
      <c r="A181" s="82">
        <f t="shared" si="0"/>
        <v>0</v>
      </c>
      <c r="B181" s="83"/>
      <c r="C181" s="84"/>
      <c r="D181" s="29" t="e">
        <f t="shared" si="1"/>
        <v>#NAME?</v>
      </c>
      <c r="E181" s="62"/>
      <c r="F181" s="30" t="e">
        <f t="shared" si="2"/>
        <v>#NAME?</v>
      </c>
      <c r="G181" s="34" t="e">
        <f t="shared" si="3"/>
        <v>#NAME?</v>
      </c>
      <c r="H181" s="30" t="e">
        <f t="shared" si="4"/>
        <v>#NAME?</v>
      </c>
      <c r="I181" s="85"/>
      <c r="J181" s="31"/>
      <c r="K181" s="101" t="str">
        <f>IF(NKTT!$J181&gt;0,"PS","-")</f>
        <v>-</v>
      </c>
      <c r="L181" s="92" t="str">
        <f t="shared" si="5"/>
        <v>-</v>
      </c>
      <c r="M181" s="92" t="str">
        <f t="shared" si="6"/>
        <v>-</v>
      </c>
      <c r="N181" s="93" t="str">
        <f t="shared" si="7"/>
        <v>-</v>
      </c>
      <c r="O181" s="10"/>
      <c r="P181" s="10"/>
      <c r="Q181" s="10"/>
      <c r="R181" s="10"/>
      <c r="S181" s="10"/>
      <c r="T181" s="10"/>
      <c r="U181" s="10"/>
      <c r="V181" s="10"/>
      <c r="W181" s="10"/>
      <c r="X181" s="10"/>
      <c r="Y181" s="10"/>
      <c r="Z181" s="10"/>
    </row>
    <row r="182" spans="1:26" ht="12.75" customHeight="1" x14ac:dyDescent="0.2">
      <c r="A182" s="82">
        <f t="shared" si="0"/>
        <v>0</v>
      </c>
      <c r="B182" s="83"/>
      <c r="C182" s="84"/>
      <c r="D182" s="29" t="e">
        <f t="shared" si="1"/>
        <v>#NAME?</v>
      </c>
      <c r="E182" s="62"/>
      <c r="F182" s="30" t="e">
        <f t="shared" si="2"/>
        <v>#NAME?</v>
      </c>
      <c r="G182" s="34" t="e">
        <f t="shared" si="3"/>
        <v>#NAME?</v>
      </c>
      <c r="H182" s="30" t="e">
        <f t="shared" si="4"/>
        <v>#NAME?</v>
      </c>
      <c r="I182" s="85"/>
      <c r="J182" s="31"/>
      <c r="K182" s="101" t="str">
        <f>IF(NKTT!$J182&gt;0,"PS","-")</f>
        <v>-</v>
      </c>
      <c r="L182" s="92" t="str">
        <f t="shared" si="5"/>
        <v>-</v>
      </c>
      <c r="M182" s="92" t="str">
        <f t="shared" si="6"/>
        <v>-</v>
      </c>
      <c r="N182" s="93" t="str">
        <f t="shared" si="7"/>
        <v>-</v>
      </c>
      <c r="O182" s="10"/>
      <c r="P182" s="10"/>
      <c r="Q182" s="10"/>
      <c r="R182" s="10"/>
      <c r="S182" s="10"/>
      <c r="T182" s="10"/>
      <c r="U182" s="10"/>
      <c r="V182" s="10"/>
      <c r="W182" s="10"/>
      <c r="X182" s="10"/>
      <c r="Y182" s="10"/>
      <c r="Z182" s="10"/>
    </row>
    <row r="183" spans="1:26" ht="12.75" customHeight="1" x14ac:dyDescent="0.2">
      <c r="A183" s="82">
        <f t="shared" si="0"/>
        <v>0</v>
      </c>
      <c r="B183" s="83"/>
      <c r="C183" s="84"/>
      <c r="D183" s="29" t="e">
        <f t="shared" si="1"/>
        <v>#NAME?</v>
      </c>
      <c r="E183" s="62"/>
      <c r="F183" s="30" t="e">
        <f t="shared" si="2"/>
        <v>#NAME?</v>
      </c>
      <c r="G183" s="34" t="e">
        <f t="shared" si="3"/>
        <v>#NAME?</v>
      </c>
      <c r="H183" s="30" t="e">
        <f t="shared" si="4"/>
        <v>#NAME?</v>
      </c>
      <c r="I183" s="85"/>
      <c r="J183" s="31"/>
      <c r="K183" s="101" t="str">
        <f>IF(NKTT!$J183&gt;0,"PS","-")</f>
        <v>-</v>
      </c>
      <c r="L183" s="92" t="str">
        <f t="shared" si="5"/>
        <v>-</v>
      </c>
      <c r="M183" s="92" t="str">
        <f t="shared" si="6"/>
        <v>-</v>
      </c>
      <c r="N183" s="93" t="str">
        <f t="shared" si="7"/>
        <v>-</v>
      </c>
      <c r="O183" s="10"/>
      <c r="P183" s="10"/>
      <c r="Q183" s="10"/>
      <c r="R183" s="10"/>
      <c r="S183" s="10"/>
      <c r="T183" s="10"/>
      <c r="U183" s="10"/>
      <c r="V183" s="10"/>
      <c r="W183" s="10"/>
      <c r="X183" s="10"/>
      <c r="Y183" s="10"/>
      <c r="Z183" s="10"/>
    </row>
    <row r="184" spans="1:26" ht="12.75" customHeight="1" x14ac:dyDescent="0.2">
      <c r="A184" s="82">
        <f t="shared" si="0"/>
        <v>0</v>
      </c>
      <c r="B184" s="83"/>
      <c r="C184" s="84"/>
      <c r="D184" s="29" t="e">
        <f t="shared" si="1"/>
        <v>#NAME?</v>
      </c>
      <c r="E184" s="62"/>
      <c r="F184" s="30" t="e">
        <f t="shared" si="2"/>
        <v>#NAME?</v>
      </c>
      <c r="G184" s="34" t="e">
        <f t="shared" si="3"/>
        <v>#NAME?</v>
      </c>
      <c r="H184" s="30" t="e">
        <f t="shared" si="4"/>
        <v>#NAME?</v>
      </c>
      <c r="I184" s="85"/>
      <c r="J184" s="31"/>
      <c r="K184" s="101" t="str">
        <f>IF(NKTT!$J184&gt;0,"PS","-")</f>
        <v>-</v>
      </c>
      <c r="L184" s="92" t="str">
        <f t="shared" si="5"/>
        <v>-</v>
      </c>
      <c r="M184" s="92" t="str">
        <f t="shared" si="6"/>
        <v>-</v>
      </c>
      <c r="N184" s="93" t="str">
        <f t="shared" si="7"/>
        <v>-</v>
      </c>
      <c r="O184" s="10"/>
      <c r="P184" s="10"/>
      <c r="Q184" s="10"/>
      <c r="R184" s="10"/>
      <c r="S184" s="10"/>
      <c r="T184" s="10"/>
      <c r="U184" s="10"/>
      <c r="V184" s="10"/>
      <c r="W184" s="10"/>
      <c r="X184" s="10"/>
      <c r="Y184" s="10"/>
      <c r="Z184" s="10"/>
    </row>
    <row r="185" spans="1:26" ht="12.75" customHeight="1" x14ac:dyDescent="0.2">
      <c r="A185" s="82">
        <f t="shared" si="0"/>
        <v>0</v>
      </c>
      <c r="B185" s="83"/>
      <c r="C185" s="84"/>
      <c r="D185" s="29" t="e">
        <f t="shared" si="1"/>
        <v>#NAME?</v>
      </c>
      <c r="E185" s="62"/>
      <c r="F185" s="30" t="e">
        <f t="shared" si="2"/>
        <v>#NAME?</v>
      </c>
      <c r="G185" s="34" t="e">
        <f t="shared" si="3"/>
        <v>#NAME?</v>
      </c>
      <c r="H185" s="30" t="e">
        <f t="shared" si="4"/>
        <v>#NAME?</v>
      </c>
      <c r="I185" s="85"/>
      <c r="J185" s="31"/>
      <c r="K185" s="101" t="str">
        <f>IF(NKTT!$J185&gt;0,"PS","-")</f>
        <v>-</v>
      </c>
      <c r="L185" s="92" t="str">
        <f t="shared" si="5"/>
        <v>-</v>
      </c>
      <c r="M185" s="92" t="str">
        <f t="shared" si="6"/>
        <v>-</v>
      </c>
      <c r="N185" s="93" t="str">
        <f t="shared" si="7"/>
        <v>-</v>
      </c>
      <c r="O185" s="10"/>
      <c r="P185" s="10"/>
      <c r="Q185" s="10"/>
      <c r="R185" s="10"/>
      <c r="S185" s="10"/>
      <c r="T185" s="10"/>
      <c r="U185" s="10"/>
      <c r="V185" s="10"/>
      <c r="W185" s="10"/>
      <c r="X185" s="10"/>
      <c r="Y185" s="10"/>
      <c r="Z185" s="10"/>
    </row>
    <row r="186" spans="1:26" ht="12.75" customHeight="1" x14ac:dyDescent="0.2">
      <c r="A186" s="82">
        <f t="shared" si="0"/>
        <v>0</v>
      </c>
      <c r="B186" s="83"/>
      <c r="C186" s="84"/>
      <c r="D186" s="29" t="e">
        <f t="shared" si="1"/>
        <v>#NAME?</v>
      </c>
      <c r="E186" s="62"/>
      <c r="F186" s="30" t="e">
        <f t="shared" si="2"/>
        <v>#NAME?</v>
      </c>
      <c r="G186" s="34" t="e">
        <f t="shared" si="3"/>
        <v>#NAME?</v>
      </c>
      <c r="H186" s="30" t="e">
        <f t="shared" si="4"/>
        <v>#NAME?</v>
      </c>
      <c r="I186" s="85"/>
      <c r="J186" s="31"/>
      <c r="K186" s="101" t="str">
        <f>IF(NKTT!$J186&gt;0,"PS","-")</f>
        <v>-</v>
      </c>
      <c r="L186" s="92" t="str">
        <f t="shared" si="5"/>
        <v>-</v>
      </c>
      <c r="M186" s="92" t="str">
        <f t="shared" si="6"/>
        <v>-</v>
      </c>
      <c r="N186" s="93" t="str">
        <f t="shared" si="7"/>
        <v>-</v>
      </c>
      <c r="O186" s="10"/>
      <c r="P186" s="10"/>
      <c r="Q186" s="10"/>
      <c r="R186" s="10"/>
      <c r="S186" s="10"/>
      <c r="T186" s="10"/>
      <c r="U186" s="10"/>
      <c r="V186" s="10"/>
      <c r="W186" s="10"/>
      <c r="X186" s="10"/>
      <c r="Y186" s="10"/>
      <c r="Z186" s="10"/>
    </row>
    <row r="187" spans="1:26" ht="12.75" customHeight="1" x14ac:dyDescent="0.2">
      <c r="A187" s="82">
        <f t="shared" si="0"/>
        <v>0</v>
      </c>
      <c r="B187" s="83"/>
      <c r="C187" s="84"/>
      <c r="D187" s="29" t="e">
        <f t="shared" si="1"/>
        <v>#NAME?</v>
      </c>
      <c r="E187" s="62"/>
      <c r="F187" s="30" t="e">
        <f t="shared" si="2"/>
        <v>#NAME?</v>
      </c>
      <c r="G187" s="34" t="e">
        <f t="shared" si="3"/>
        <v>#NAME?</v>
      </c>
      <c r="H187" s="30" t="e">
        <f t="shared" si="4"/>
        <v>#NAME?</v>
      </c>
      <c r="I187" s="85"/>
      <c r="J187" s="31"/>
      <c r="K187" s="101" t="str">
        <f>IF(NKTT!$J187&gt;0,"PS","-")</f>
        <v>-</v>
      </c>
      <c r="L187" s="92" t="str">
        <f t="shared" si="5"/>
        <v>-</v>
      </c>
      <c r="M187" s="92" t="str">
        <f t="shared" si="6"/>
        <v>-</v>
      </c>
      <c r="N187" s="93" t="str">
        <f t="shared" si="7"/>
        <v>-</v>
      </c>
      <c r="O187" s="10"/>
      <c r="P187" s="10"/>
      <c r="Q187" s="10"/>
      <c r="R187" s="10"/>
      <c r="S187" s="10"/>
      <c r="T187" s="10"/>
      <c r="U187" s="10"/>
      <c r="V187" s="10"/>
      <c r="W187" s="10"/>
      <c r="X187" s="10"/>
      <c r="Y187" s="10"/>
      <c r="Z187" s="10"/>
    </row>
    <row r="188" spans="1:26" ht="12.75" customHeight="1" x14ac:dyDescent="0.2">
      <c r="A188" s="82">
        <f t="shared" si="0"/>
        <v>0</v>
      </c>
      <c r="B188" s="83"/>
      <c r="C188" s="84"/>
      <c r="D188" s="29" t="e">
        <f t="shared" si="1"/>
        <v>#NAME?</v>
      </c>
      <c r="E188" s="62"/>
      <c r="F188" s="30" t="e">
        <f t="shared" si="2"/>
        <v>#NAME?</v>
      </c>
      <c r="G188" s="34" t="e">
        <f t="shared" si="3"/>
        <v>#NAME?</v>
      </c>
      <c r="H188" s="30" t="e">
        <f t="shared" si="4"/>
        <v>#NAME?</v>
      </c>
      <c r="I188" s="85"/>
      <c r="J188" s="31"/>
      <c r="K188" s="101" t="str">
        <f>IF(NKTT!$J188&gt;0,"PS","-")</f>
        <v>-</v>
      </c>
      <c r="L188" s="92" t="str">
        <f t="shared" si="5"/>
        <v>-</v>
      </c>
      <c r="M188" s="92" t="str">
        <f t="shared" si="6"/>
        <v>-</v>
      </c>
      <c r="N188" s="93" t="str">
        <f t="shared" si="7"/>
        <v>-</v>
      </c>
      <c r="O188" s="10"/>
      <c r="P188" s="10"/>
      <c r="Q188" s="10"/>
      <c r="R188" s="10"/>
      <c r="S188" s="10"/>
      <c r="T188" s="10"/>
      <c r="U188" s="10"/>
      <c r="V188" s="10"/>
      <c r="W188" s="10"/>
      <c r="X188" s="10"/>
      <c r="Y188" s="10"/>
      <c r="Z188" s="10"/>
    </row>
    <row r="189" spans="1:26" ht="12.75" customHeight="1" x14ac:dyDescent="0.2">
      <c r="A189" s="82">
        <f t="shared" si="0"/>
        <v>0</v>
      </c>
      <c r="B189" s="83"/>
      <c r="C189" s="84"/>
      <c r="D189" s="29" t="e">
        <f t="shared" si="1"/>
        <v>#NAME?</v>
      </c>
      <c r="E189" s="62"/>
      <c r="F189" s="30" t="e">
        <f t="shared" si="2"/>
        <v>#NAME?</v>
      </c>
      <c r="G189" s="34" t="e">
        <f t="shared" si="3"/>
        <v>#NAME?</v>
      </c>
      <c r="H189" s="30" t="e">
        <f t="shared" si="4"/>
        <v>#NAME?</v>
      </c>
      <c r="I189" s="85"/>
      <c r="J189" s="31"/>
      <c r="K189" s="101" t="str">
        <f>IF(NKTT!$J189&gt;0,"PS","-")</f>
        <v>-</v>
      </c>
      <c r="L189" s="92" t="str">
        <f t="shared" si="5"/>
        <v>-</v>
      </c>
      <c r="M189" s="92" t="str">
        <f t="shared" si="6"/>
        <v>-</v>
      </c>
      <c r="N189" s="93" t="str">
        <f t="shared" si="7"/>
        <v>-</v>
      </c>
      <c r="O189" s="10"/>
      <c r="P189" s="10"/>
      <c r="Q189" s="10"/>
      <c r="R189" s="10"/>
      <c r="S189" s="10"/>
      <c r="T189" s="10"/>
      <c r="U189" s="10"/>
      <c r="V189" s="10"/>
      <c r="W189" s="10"/>
      <c r="X189" s="10"/>
      <c r="Y189" s="10"/>
      <c r="Z189" s="10"/>
    </row>
    <row r="190" spans="1:26" ht="12.75" customHeight="1" x14ac:dyDescent="0.2">
      <c r="A190" s="82">
        <f t="shared" si="0"/>
        <v>0</v>
      </c>
      <c r="B190" s="83"/>
      <c r="C190" s="84"/>
      <c r="D190" s="29" t="e">
        <f t="shared" si="1"/>
        <v>#NAME?</v>
      </c>
      <c r="E190" s="62"/>
      <c r="F190" s="30" t="e">
        <f t="shared" si="2"/>
        <v>#NAME?</v>
      </c>
      <c r="G190" s="34" t="e">
        <f t="shared" si="3"/>
        <v>#NAME?</v>
      </c>
      <c r="H190" s="30" t="e">
        <f t="shared" si="4"/>
        <v>#NAME?</v>
      </c>
      <c r="I190" s="85"/>
      <c r="J190" s="31"/>
      <c r="K190" s="101" t="str">
        <f>IF(NKTT!$J190&gt;0,"PS","-")</f>
        <v>-</v>
      </c>
      <c r="L190" s="92" t="str">
        <f t="shared" si="5"/>
        <v>-</v>
      </c>
      <c r="M190" s="92" t="str">
        <f t="shared" si="6"/>
        <v>-</v>
      </c>
      <c r="N190" s="93" t="str">
        <f t="shared" si="7"/>
        <v>-</v>
      </c>
      <c r="O190" s="10"/>
      <c r="P190" s="10"/>
      <c r="Q190" s="10"/>
      <c r="R190" s="10"/>
      <c r="S190" s="10"/>
      <c r="T190" s="10"/>
      <c r="U190" s="10"/>
      <c r="V190" s="10"/>
      <c r="W190" s="10"/>
      <c r="X190" s="10"/>
      <c r="Y190" s="10"/>
      <c r="Z190" s="10"/>
    </row>
    <row r="191" spans="1:26" ht="12.75" customHeight="1" x14ac:dyDescent="0.2">
      <c r="A191" s="82">
        <f t="shared" si="0"/>
        <v>0</v>
      </c>
      <c r="B191" s="83"/>
      <c r="C191" s="84"/>
      <c r="D191" s="29" t="e">
        <f t="shared" si="1"/>
        <v>#NAME?</v>
      </c>
      <c r="E191" s="62"/>
      <c r="F191" s="30" t="e">
        <f t="shared" si="2"/>
        <v>#NAME?</v>
      </c>
      <c r="G191" s="34" t="e">
        <f t="shared" si="3"/>
        <v>#NAME?</v>
      </c>
      <c r="H191" s="30" t="e">
        <f t="shared" si="4"/>
        <v>#NAME?</v>
      </c>
      <c r="I191" s="85"/>
      <c r="J191" s="31"/>
      <c r="K191" s="101" t="str">
        <f>IF(NKTT!$J191&gt;0,"PS","-")</f>
        <v>-</v>
      </c>
      <c r="L191" s="92" t="str">
        <f t="shared" si="5"/>
        <v>-</v>
      </c>
      <c r="M191" s="92" t="str">
        <f t="shared" si="6"/>
        <v>-</v>
      </c>
      <c r="N191" s="93" t="str">
        <f t="shared" si="7"/>
        <v>-</v>
      </c>
      <c r="O191" s="10"/>
      <c r="P191" s="10"/>
      <c r="Q191" s="10"/>
      <c r="R191" s="10"/>
      <c r="S191" s="10"/>
      <c r="T191" s="10"/>
      <c r="U191" s="10"/>
      <c r="V191" s="10"/>
      <c r="W191" s="10"/>
      <c r="X191" s="10"/>
      <c r="Y191" s="10"/>
      <c r="Z191" s="10"/>
    </row>
    <row r="192" spans="1:26" ht="12.75" customHeight="1" x14ac:dyDescent="0.2">
      <c r="A192" s="82">
        <f t="shared" si="0"/>
        <v>0</v>
      </c>
      <c r="B192" s="83"/>
      <c r="C192" s="84"/>
      <c r="D192" s="29" t="e">
        <f t="shared" si="1"/>
        <v>#NAME?</v>
      </c>
      <c r="E192" s="62"/>
      <c r="F192" s="30" t="e">
        <f t="shared" si="2"/>
        <v>#NAME?</v>
      </c>
      <c r="G192" s="34" t="e">
        <f t="shared" si="3"/>
        <v>#NAME?</v>
      </c>
      <c r="H192" s="30" t="e">
        <f t="shared" si="4"/>
        <v>#NAME?</v>
      </c>
      <c r="I192" s="85"/>
      <c r="J192" s="31"/>
      <c r="K192" s="101" t="str">
        <f>IF(NKTT!$J192&gt;0,"PS","-")</f>
        <v>-</v>
      </c>
      <c r="L192" s="92" t="str">
        <f t="shared" si="5"/>
        <v>-</v>
      </c>
      <c r="M192" s="92" t="str">
        <f t="shared" si="6"/>
        <v>-</v>
      </c>
      <c r="N192" s="93" t="str">
        <f t="shared" si="7"/>
        <v>-</v>
      </c>
      <c r="O192" s="10"/>
      <c r="P192" s="10"/>
      <c r="Q192" s="10"/>
      <c r="R192" s="10"/>
      <c r="S192" s="10"/>
      <c r="T192" s="10"/>
      <c r="U192" s="10"/>
      <c r="V192" s="10"/>
      <c r="W192" s="10"/>
      <c r="X192" s="10"/>
      <c r="Y192" s="10"/>
      <c r="Z192" s="10"/>
    </row>
    <row r="193" spans="1:26" ht="12.75" customHeight="1" x14ac:dyDescent="0.2">
      <c r="A193" s="82">
        <f t="shared" si="0"/>
        <v>0</v>
      </c>
      <c r="B193" s="83"/>
      <c r="C193" s="84"/>
      <c r="D193" s="29" t="e">
        <f t="shared" si="1"/>
        <v>#NAME?</v>
      </c>
      <c r="E193" s="62"/>
      <c r="F193" s="30" t="e">
        <f t="shared" si="2"/>
        <v>#NAME?</v>
      </c>
      <c r="G193" s="34" t="e">
        <f t="shared" si="3"/>
        <v>#NAME?</v>
      </c>
      <c r="H193" s="30" t="e">
        <f t="shared" si="4"/>
        <v>#NAME?</v>
      </c>
      <c r="I193" s="85"/>
      <c r="J193" s="31"/>
      <c r="K193" s="101" t="str">
        <f>IF(NKTT!$J193&gt;0,"PS","-")</f>
        <v>-</v>
      </c>
      <c r="L193" s="92" t="str">
        <f t="shared" si="5"/>
        <v>-</v>
      </c>
      <c r="M193" s="92" t="str">
        <f t="shared" si="6"/>
        <v>-</v>
      </c>
      <c r="N193" s="93" t="str">
        <f t="shared" si="7"/>
        <v>-</v>
      </c>
      <c r="O193" s="10"/>
      <c r="P193" s="10"/>
      <c r="Q193" s="10"/>
      <c r="R193" s="10"/>
      <c r="S193" s="10"/>
      <c r="T193" s="10"/>
      <c r="U193" s="10"/>
      <c r="V193" s="10"/>
      <c r="W193" s="10"/>
      <c r="X193" s="10"/>
      <c r="Y193" s="10"/>
      <c r="Z193" s="10"/>
    </row>
    <row r="194" spans="1:26" ht="12.75" customHeight="1" x14ac:dyDescent="0.2">
      <c r="A194" s="82">
        <f t="shared" si="0"/>
        <v>0</v>
      </c>
      <c r="B194" s="83"/>
      <c r="C194" s="84"/>
      <c r="D194" s="29" t="e">
        <f t="shared" si="1"/>
        <v>#NAME?</v>
      </c>
      <c r="E194" s="62"/>
      <c r="F194" s="30" t="e">
        <f t="shared" si="2"/>
        <v>#NAME?</v>
      </c>
      <c r="G194" s="34" t="e">
        <f t="shared" si="3"/>
        <v>#NAME?</v>
      </c>
      <c r="H194" s="30" t="e">
        <f t="shared" si="4"/>
        <v>#NAME?</v>
      </c>
      <c r="I194" s="85"/>
      <c r="J194" s="31"/>
      <c r="K194" s="101" t="str">
        <f>IF(NKTT!$J194&gt;0,"PS","-")</f>
        <v>-</v>
      </c>
      <c r="L194" s="92" t="str">
        <f t="shared" si="5"/>
        <v>-</v>
      </c>
      <c r="M194" s="92" t="str">
        <f t="shared" si="6"/>
        <v>-</v>
      </c>
      <c r="N194" s="93" t="str">
        <f t="shared" si="7"/>
        <v>-</v>
      </c>
      <c r="O194" s="10"/>
      <c r="P194" s="10"/>
      <c r="Q194" s="10"/>
      <c r="R194" s="10"/>
      <c r="S194" s="10"/>
      <c r="T194" s="10"/>
      <c r="U194" s="10"/>
      <c r="V194" s="10"/>
      <c r="W194" s="10"/>
      <c r="X194" s="10"/>
      <c r="Y194" s="10"/>
      <c r="Z194" s="10"/>
    </row>
    <row r="195" spans="1:26" ht="12.75" customHeight="1" x14ac:dyDescent="0.2">
      <c r="A195" s="82">
        <f t="shared" si="0"/>
        <v>0</v>
      </c>
      <c r="B195" s="83"/>
      <c r="C195" s="84"/>
      <c r="D195" s="29" t="e">
        <f t="shared" si="1"/>
        <v>#NAME?</v>
      </c>
      <c r="E195" s="62"/>
      <c r="F195" s="30" t="e">
        <f t="shared" si="2"/>
        <v>#NAME?</v>
      </c>
      <c r="G195" s="34" t="e">
        <f t="shared" si="3"/>
        <v>#NAME?</v>
      </c>
      <c r="H195" s="30" t="e">
        <f t="shared" si="4"/>
        <v>#NAME?</v>
      </c>
      <c r="I195" s="85"/>
      <c r="J195" s="31"/>
      <c r="K195" s="101" t="str">
        <f>IF(NKTT!$J195&gt;0,"PS","-")</f>
        <v>-</v>
      </c>
      <c r="L195" s="92" t="str">
        <f t="shared" si="5"/>
        <v>-</v>
      </c>
      <c r="M195" s="92" t="str">
        <f t="shared" si="6"/>
        <v>-</v>
      </c>
      <c r="N195" s="93" t="str">
        <f t="shared" si="7"/>
        <v>-</v>
      </c>
      <c r="O195" s="10"/>
      <c r="P195" s="10"/>
      <c r="Q195" s="10"/>
      <c r="R195" s="10"/>
      <c r="S195" s="10"/>
      <c r="T195" s="10"/>
      <c r="U195" s="10"/>
      <c r="V195" s="10"/>
      <c r="W195" s="10"/>
      <c r="X195" s="10"/>
      <c r="Y195" s="10"/>
      <c r="Z195" s="10"/>
    </row>
    <row r="196" spans="1:26" ht="12.75" customHeight="1" x14ac:dyDescent="0.2">
      <c r="A196" s="82">
        <f t="shared" si="0"/>
        <v>0</v>
      </c>
      <c r="B196" s="83"/>
      <c r="C196" s="84"/>
      <c r="D196" s="29" t="e">
        <f t="shared" si="1"/>
        <v>#NAME?</v>
      </c>
      <c r="E196" s="62"/>
      <c r="F196" s="30" t="e">
        <f t="shared" si="2"/>
        <v>#NAME?</v>
      </c>
      <c r="G196" s="34" t="e">
        <f t="shared" si="3"/>
        <v>#NAME?</v>
      </c>
      <c r="H196" s="30" t="e">
        <f t="shared" si="4"/>
        <v>#NAME?</v>
      </c>
      <c r="I196" s="85"/>
      <c r="J196" s="31"/>
      <c r="K196" s="101" t="str">
        <f>IF(NKTT!$J196&gt;0,"PS","-")</f>
        <v>-</v>
      </c>
      <c r="L196" s="92" t="str">
        <f t="shared" si="5"/>
        <v>-</v>
      </c>
      <c r="M196" s="92" t="str">
        <f t="shared" si="6"/>
        <v>-</v>
      </c>
      <c r="N196" s="93" t="str">
        <f t="shared" si="7"/>
        <v>-</v>
      </c>
      <c r="O196" s="10"/>
      <c r="P196" s="10"/>
      <c r="Q196" s="10"/>
      <c r="R196" s="10"/>
      <c r="S196" s="10"/>
      <c r="T196" s="10"/>
      <c r="U196" s="10"/>
      <c r="V196" s="10"/>
      <c r="W196" s="10"/>
      <c r="X196" s="10"/>
      <c r="Y196" s="10"/>
      <c r="Z196" s="10"/>
    </row>
    <row r="197" spans="1:26" ht="12.75" customHeight="1" x14ac:dyDescent="0.2">
      <c r="A197" s="82">
        <f t="shared" si="0"/>
        <v>0</v>
      </c>
      <c r="B197" s="83"/>
      <c r="C197" s="84"/>
      <c r="D197" s="29" t="e">
        <f t="shared" si="1"/>
        <v>#NAME?</v>
      </c>
      <c r="E197" s="62"/>
      <c r="F197" s="30" t="e">
        <f t="shared" si="2"/>
        <v>#NAME?</v>
      </c>
      <c r="G197" s="34" t="e">
        <f t="shared" si="3"/>
        <v>#NAME?</v>
      </c>
      <c r="H197" s="30" t="e">
        <f t="shared" si="4"/>
        <v>#NAME?</v>
      </c>
      <c r="I197" s="85"/>
      <c r="J197" s="31"/>
      <c r="K197" s="101" t="str">
        <f>IF(NKTT!$J197&gt;0,"PS","-")</f>
        <v>-</v>
      </c>
      <c r="L197" s="92" t="str">
        <f t="shared" si="5"/>
        <v>-</v>
      </c>
      <c r="M197" s="92" t="str">
        <f t="shared" si="6"/>
        <v>-</v>
      </c>
      <c r="N197" s="93" t="str">
        <f t="shared" si="7"/>
        <v>-</v>
      </c>
      <c r="O197" s="10"/>
      <c r="P197" s="10"/>
      <c r="Q197" s="10"/>
      <c r="R197" s="10"/>
      <c r="S197" s="10"/>
      <c r="T197" s="10"/>
      <c r="U197" s="10"/>
      <c r="V197" s="10"/>
      <c r="W197" s="10"/>
      <c r="X197" s="10"/>
      <c r="Y197" s="10"/>
      <c r="Z197" s="10"/>
    </row>
    <row r="198" spans="1:26" ht="12.75" customHeight="1" x14ac:dyDescent="0.2">
      <c r="A198" s="82">
        <f t="shared" si="0"/>
        <v>0</v>
      </c>
      <c r="B198" s="83"/>
      <c r="C198" s="84"/>
      <c r="D198" s="29" t="e">
        <f t="shared" si="1"/>
        <v>#NAME?</v>
      </c>
      <c r="E198" s="62"/>
      <c r="F198" s="30" t="e">
        <f t="shared" si="2"/>
        <v>#NAME?</v>
      </c>
      <c r="G198" s="34" t="e">
        <f t="shared" si="3"/>
        <v>#NAME?</v>
      </c>
      <c r="H198" s="30" t="e">
        <f t="shared" si="4"/>
        <v>#NAME?</v>
      </c>
      <c r="I198" s="85"/>
      <c r="J198" s="31"/>
      <c r="K198" s="101" t="str">
        <f>IF(NKTT!$J198&gt;0,"PS","-")</f>
        <v>-</v>
      </c>
      <c r="L198" s="92" t="str">
        <f t="shared" si="5"/>
        <v>-</v>
      </c>
      <c r="M198" s="92" t="str">
        <f t="shared" si="6"/>
        <v>-</v>
      </c>
      <c r="N198" s="93" t="str">
        <f t="shared" si="7"/>
        <v>-</v>
      </c>
      <c r="O198" s="10"/>
      <c r="P198" s="10"/>
      <c r="Q198" s="10"/>
      <c r="R198" s="10"/>
      <c r="S198" s="10"/>
      <c r="T198" s="10"/>
      <c r="U198" s="10"/>
      <c r="V198" s="10"/>
      <c r="W198" s="10"/>
      <c r="X198" s="10"/>
      <c r="Y198" s="10"/>
      <c r="Z198" s="10"/>
    </row>
    <row r="199" spans="1:26" ht="12.75" customHeight="1" x14ac:dyDescent="0.2">
      <c r="A199" s="82">
        <f t="shared" si="0"/>
        <v>0</v>
      </c>
      <c r="B199" s="83"/>
      <c r="C199" s="84"/>
      <c r="D199" s="29" t="e">
        <f t="shared" si="1"/>
        <v>#NAME?</v>
      </c>
      <c r="E199" s="62"/>
      <c r="F199" s="30" t="e">
        <f t="shared" si="2"/>
        <v>#NAME?</v>
      </c>
      <c r="G199" s="34" t="e">
        <f t="shared" si="3"/>
        <v>#NAME?</v>
      </c>
      <c r="H199" s="30" t="e">
        <f t="shared" si="4"/>
        <v>#NAME?</v>
      </c>
      <c r="I199" s="85"/>
      <c r="J199" s="31"/>
      <c r="K199" s="101" t="str">
        <f>IF(NKTT!$J199&gt;0,"PS","-")</f>
        <v>-</v>
      </c>
      <c r="L199" s="92" t="str">
        <f t="shared" si="5"/>
        <v>-</v>
      </c>
      <c r="M199" s="92" t="str">
        <f t="shared" si="6"/>
        <v>-</v>
      </c>
      <c r="N199" s="93" t="str">
        <f t="shared" si="7"/>
        <v>-</v>
      </c>
      <c r="O199" s="10"/>
      <c r="P199" s="10"/>
      <c r="Q199" s="10"/>
      <c r="R199" s="10"/>
      <c r="S199" s="10"/>
      <c r="T199" s="10"/>
      <c r="U199" s="10"/>
      <c r="V199" s="10"/>
      <c r="W199" s="10"/>
      <c r="X199" s="10"/>
      <c r="Y199" s="10"/>
      <c r="Z199" s="10"/>
    </row>
    <row r="200" spans="1:26" ht="12.75" customHeight="1" x14ac:dyDescent="0.2">
      <c r="A200" s="82">
        <f t="shared" si="0"/>
        <v>0</v>
      </c>
      <c r="B200" s="83"/>
      <c r="C200" s="84"/>
      <c r="D200" s="29" t="e">
        <f t="shared" si="1"/>
        <v>#NAME?</v>
      </c>
      <c r="E200" s="62"/>
      <c r="F200" s="30" t="e">
        <f t="shared" si="2"/>
        <v>#NAME?</v>
      </c>
      <c r="G200" s="34" t="e">
        <f t="shared" si="3"/>
        <v>#NAME?</v>
      </c>
      <c r="H200" s="30" t="e">
        <f t="shared" si="4"/>
        <v>#NAME?</v>
      </c>
      <c r="I200" s="85"/>
      <c r="J200" s="31"/>
      <c r="K200" s="101" t="str">
        <f>IF(NKTT!$J200&gt;0,"PS","-")</f>
        <v>-</v>
      </c>
      <c r="L200" s="92" t="str">
        <f t="shared" si="5"/>
        <v>-</v>
      </c>
      <c r="M200" s="92" t="str">
        <f t="shared" si="6"/>
        <v>-</v>
      </c>
      <c r="N200" s="93" t="str">
        <f t="shared" si="7"/>
        <v>-</v>
      </c>
      <c r="O200" s="10"/>
      <c r="P200" s="10"/>
      <c r="Q200" s="10"/>
      <c r="R200" s="10"/>
      <c r="S200" s="10"/>
      <c r="T200" s="10"/>
      <c r="U200" s="10"/>
      <c r="V200" s="10"/>
      <c r="W200" s="10"/>
      <c r="X200" s="10"/>
      <c r="Y200" s="10"/>
      <c r="Z200" s="10"/>
    </row>
    <row r="201" spans="1:26" ht="12.75" customHeight="1" x14ac:dyDescent="0.2">
      <c r="A201" s="82">
        <f t="shared" si="0"/>
        <v>0</v>
      </c>
      <c r="B201" s="83"/>
      <c r="C201" s="84"/>
      <c r="D201" s="29" t="e">
        <f t="shared" si="1"/>
        <v>#NAME?</v>
      </c>
      <c r="E201" s="62"/>
      <c r="F201" s="30" t="e">
        <f t="shared" si="2"/>
        <v>#NAME?</v>
      </c>
      <c r="G201" s="34" t="e">
        <f t="shared" si="3"/>
        <v>#NAME?</v>
      </c>
      <c r="H201" s="30" t="e">
        <f t="shared" si="4"/>
        <v>#NAME?</v>
      </c>
      <c r="I201" s="85"/>
      <c r="J201" s="31"/>
      <c r="K201" s="101" t="str">
        <f>IF(NKTT!$J201&gt;0,"PS","-")</f>
        <v>-</v>
      </c>
      <c r="L201" s="92" t="str">
        <f t="shared" si="5"/>
        <v>-</v>
      </c>
      <c r="M201" s="92" t="str">
        <f t="shared" si="6"/>
        <v>-</v>
      </c>
      <c r="N201" s="93" t="str">
        <f t="shared" si="7"/>
        <v>-</v>
      </c>
      <c r="O201" s="10"/>
      <c r="P201" s="10"/>
      <c r="Q201" s="10"/>
      <c r="R201" s="10"/>
      <c r="S201" s="10"/>
      <c r="T201" s="10"/>
      <c r="U201" s="10"/>
      <c r="V201" s="10"/>
      <c r="W201" s="10"/>
      <c r="X201" s="10"/>
      <c r="Y201" s="10"/>
      <c r="Z201" s="10"/>
    </row>
    <row r="202" spans="1:26" ht="12.75" customHeight="1" x14ac:dyDescent="0.2">
      <c r="A202" s="82">
        <f t="shared" si="0"/>
        <v>0</v>
      </c>
      <c r="B202" s="83"/>
      <c r="C202" s="84"/>
      <c r="D202" s="29" t="e">
        <f t="shared" si="1"/>
        <v>#NAME?</v>
      </c>
      <c r="E202" s="62"/>
      <c r="F202" s="30" t="e">
        <f t="shared" si="2"/>
        <v>#NAME?</v>
      </c>
      <c r="G202" s="34" t="e">
        <f t="shared" si="3"/>
        <v>#NAME?</v>
      </c>
      <c r="H202" s="30" t="e">
        <f t="shared" si="4"/>
        <v>#NAME?</v>
      </c>
      <c r="I202" s="85"/>
      <c r="J202" s="31"/>
      <c r="K202" s="101" t="str">
        <f>IF(NKTT!$J202&gt;0,"PS","-")</f>
        <v>-</v>
      </c>
      <c r="L202" s="92" t="str">
        <f t="shared" si="5"/>
        <v>-</v>
      </c>
      <c r="M202" s="92" t="str">
        <f t="shared" si="6"/>
        <v>-</v>
      </c>
      <c r="N202" s="93" t="str">
        <f t="shared" si="7"/>
        <v>-</v>
      </c>
      <c r="O202" s="10"/>
      <c r="P202" s="10"/>
      <c r="Q202" s="10"/>
      <c r="R202" s="10"/>
      <c r="S202" s="10"/>
      <c r="T202" s="10"/>
      <c r="U202" s="10"/>
      <c r="V202" s="10"/>
      <c r="W202" s="10"/>
      <c r="X202" s="10"/>
      <c r="Y202" s="10"/>
      <c r="Z202" s="10"/>
    </row>
    <row r="203" spans="1:26" ht="12.75" customHeight="1" x14ac:dyDescent="0.2">
      <c r="A203" s="82">
        <f t="shared" si="0"/>
        <v>0</v>
      </c>
      <c r="B203" s="83"/>
      <c r="C203" s="84"/>
      <c r="D203" s="29" t="e">
        <f t="shared" si="1"/>
        <v>#NAME?</v>
      </c>
      <c r="E203" s="62"/>
      <c r="F203" s="30" t="e">
        <f t="shared" si="2"/>
        <v>#NAME?</v>
      </c>
      <c r="G203" s="34" t="e">
        <f t="shared" si="3"/>
        <v>#NAME?</v>
      </c>
      <c r="H203" s="30" t="e">
        <f t="shared" si="4"/>
        <v>#NAME?</v>
      </c>
      <c r="I203" s="85"/>
      <c r="J203" s="31"/>
      <c r="K203" s="101" t="str">
        <f>IF(NKTT!$J203&gt;0,"PS","-")</f>
        <v>-</v>
      </c>
      <c r="L203" s="92" t="str">
        <f t="shared" si="5"/>
        <v>-</v>
      </c>
      <c r="M203" s="92" t="str">
        <f t="shared" si="6"/>
        <v>-</v>
      </c>
      <c r="N203" s="93" t="str">
        <f t="shared" si="7"/>
        <v>-</v>
      </c>
      <c r="O203" s="10"/>
      <c r="P203" s="10"/>
      <c r="Q203" s="10"/>
      <c r="R203" s="10"/>
      <c r="S203" s="10"/>
      <c r="T203" s="10"/>
      <c r="U203" s="10"/>
      <c r="V203" s="10"/>
      <c r="W203" s="10"/>
      <c r="X203" s="10"/>
      <c r="Y203" s="10"/>
      <c r="Z203" s="10"/>
    </row>
    <row r="204" spans="1:26" ht="12.75" customHeight="1" x14ac:dyDescent="0.2">
      <c r="A204" s="82">
        <f t="shared" si="0"/>
        <v>0</v>
      </c>
      <c r="B204" s="83"/>
      <c r="C204" s="84"/>
      <c r="D204" s="29" t="e">
        <f t="shared" si="1"/>
        <v>#NAME?</v>
      </c>
      <c r="E204" s="62"/>
      <c r="F204" s="30" t="e">
        <f t="shared" si="2"/>
        <v>#NAME?</v>
      </c>
      <c r="G204" s="34" t="e">
        <f t="shared" si="3"/>
        <v>#NAME?</v>
      </c>
      <c r="H204" s="30" t="e">
        <f t="shared" si="4"/>
        <v>#NAME?</v>
      </c>
      <c r="I204" s="85"/>
      <c r="J204" s="31"/>
      <c r="K204" s="101" t="str">
        <f>IF(NKTT!$J204&gt;0,"PS","-")</f>
        <v>-</v>
      </c>
      <c r="L204" s="92" t="str">
        <f t="shared" si="5"/>
        <v>-</v>
      </c>
      <c r="M204" s="92" t="str">
        <f t="shared" si="6"/>
        <v>-</v>
      </c>
      <c r="N204" s="93" t="str">
        <f t="shared" si="7"/>
        <v>-</v>
      </c>
      <c r="O204" s="10"/>
      <c r="P204" s="10"/>
      <c r="Q204" s="10"/>
      <c r="R204" s="10"/>
      <c r="S204" s="10"/>
      <c r="T204" s="10"/>
      <c r="U204" s="10"/>
      <c r="V204" s="10"/>
      <c r="W204" s="10"/>
      <c r="X204" s="10"/>
      <c r="Y204" s="10"/>
      <c r="Z204" s="10"/>
    </row>
    <row r="205" spans="1:26" ht="12.75" customHeight="1" x14ac:dyDescent="0.2">
      <c r="A205" s="82">
        <f t="shared" si="0"/>
        <v>0</v>
      </c>
      <c r="B205" s="83"/>
      <c r="C205" s="84"/>
      <c r="D205" s="29" t="e">
        <f t="shared" si="1"/>
        <v>#NAME?</v>
      </c>
      <c r="E205" s="62"/>
      <c r="F205" s="30" t="e">
        <f t="shared" si="2"/>
        <v>#NAME?</v>
      </c>
      <c r="G205" s="34" t="e">
        <f t="shared" si="3"/>
        <v>#NAME?</v>
      </c>
      <c r="H205" s="30" t="e">
        <f t="shared" si="4"/>
        <v>#NAME?</v>
      </c>
      <c r="I205" s="85"/>
      <c r="J205" s="31"/>
      <c r="K205" s="101" t="str">
        <f>IF(NKTT!$J205&gt;0,"PS","-")</f>
        <v>-</v>
      </c>
      <c r="L205" s="92" t="str">
        <f t="shared" si="5"/>
        <v>-</v>
      </c>
      <c r="M205" s="92" t="str">
        <f t="shared" si="6"/>
        <v>-</v>
      </c>
      <c r="N205" s="93" t="str">
        <f t="shared" si="7"/>
        <v>-</v>
      </c>
      <c r="O205" s="10"/>
      <c r="P205" s="10"/>
      <c r="Q205" s="10"/>
      <c r="R205" s="10"/>
      <c r="S205" s="10"/>
      <c r="T205" s="10"/>
      <c r="U205" s="10"/>
      <c r="V205" s="10"/>
      <c r="W205" s="10"/>
      <c r="X205" s="10"/>
      <c r="Y205" s="10"/>
      <c r="Z205" s="10"/>
    </row>
    <row r="206" spans="1:26" ht="12.75" customHeight="1" x14ac:dyDescent="0.2">
      <c r="A206" s="82">
        <f t="shared" si="0"/>
        <v>0</v>
      </c>
      <c r="B206" s="83"/>
      <c r="C206" s="84"/>
      <c r="D206" s="29" t="e">
        <f t="shared" si="1"/>
        <v>#NAME?</v>
      </c>
      <c r="E206" s="62"/>
      <c r="F206" s="30" t="e">
        <f t="shared" si="2"/>
        <v>#NAME?</v>
      </c>
      <c r="G206" s="34" t="e">
        <f t="shared" si="3"/>
        <v>#NAME?</v>
      </c>
      <c r="H206" s="30" t="e">
        <f t="shared" si="4"/>
        <v>#NAME?</v>
      </c>
      <c r="I206" s="85"/>
      <c r="J206" s="31"/>
      <c r="K206" s="101" t="str">
        <f>IF(NKTT!$J206&gt;0,"PS","-")</f>
        <v>-</v>
      </c>
      <c r="L206" s="92" t="str">
        <f t="shared" si="5"/>
        <v>-</v>
      </c>
      <c r="M206" s="92" t="str">
        <f t="shared" si="6"/>
        <v>-</v>
      </c>
      <c r="N206" s="93" t="str">
        <f t="shared" si="7"/>
        <v>-</v>
      </c>
      <c r="O206" s="10"/>
      <c r="P206" s="10"/>
      <c r="Q206" s="10"/>
      <c r="R206" s="10"/>
      <c r="S206" s="10"/>
      <c r="T206" s="10"/>
      <c r="U206" s="10"/>
      <c r="V206" s="10"/>
      <c r="W206" s="10"/>
      <c r="X206" s="10"/>
      <c r="Y206" s="10"/>
      <c r="Z206" s="10"/>
    </row>
    <row r="207" spans="1:26" ht="12.75" customHeight="1" x14ac:dyDescent="0.2">
      <c r="A207" s="82">
        <f t="shared" si="0"/>
        <v>0</v>
      </c>
      <c r="B207" s="83"/>
      <c r="C207" s="84"/>
      <c r="D207" s="29" t="e">
        <f t="shared" si="1"/>
        <v>#NAME?</v>
      </c>
      <c r="E207" s="62"/>
      <c r="F207" s="30" t="e">
        <f t="shared" si="2"/>
        <v>#NAME?</v>
      </c>
      <c r="G207" s="34" t="e">
        <f t="shared" si="3"/>
        <v>#NAME?</v>
      </c>
      <c r="H207" s="30" t="e">
        <f t="shared" si="4"/>
        <v>#NAME?</v>
      </c>
      <c r="I207" s="85"/>
      <c r="J207" s="31"/>
      <c r="K207" s="101" t="str">
        <f>IF(NKTT!$J207&gt;0,"PS","-")</f>
        <v>-</v>
      </c>
      <c r="L207" s="92" t="str">
        <f t="shared" si="5"/>
        <v>-</v>
      </c>
      <c r="M207" s="92" t="str">
        <f t="shared" si="6"/>
        <v>-</v>
      </c>
      <c r="N207" s="93" t="str">
        <f t="shared" si="7"/>
        <v>-</v>
      </c>
      <c r="O207" s="10"/>
      <c r="P207" s="10"/>
      <c r="Q207" s="10"/>
      <c r="R207" s="10"/>
      <c r="S207" s="10"/>
      <c r="T207" s="10"/>
      <c r="U207" s="10"/>
      <c r="V207" s="10"/>
      <c r="W207" s="10"/>
      <c r="X207" s="10"/>
      <c r="Y207" s="10"/>
      <c r="Z207" s="10"/>
    </row>
    <row r="208" spans="1:26" ht="12.75" customHeight="1" x14ac:dyDescent="0.2">
      <c r="A208" s="82">
        <f t="shared" si="0"/>
        <v>0</v>
      </c>
      <c r="B208" s="83"/>
      <c r="C208" s="84"/>
      <c r="D208" s="29" t="e">
        <f t="shared" si="1"/>
        <v>#NAME?</v>
      </c>
      <c r="E208" s="62"/>
      <c r="F208" s="30" t="e">
        <f t="shared" si="2"/>
        <v>#NAME?</v>
      </c>
      <c r="G208" s="34" t="e">
        <f t="shared" si="3"/>
        <v>#NAME?</v>
      </c>
      <c r="H208" s="30" t="e">
        <f t="shared" si="4"/>
        <v>#NAME?</v>
      </c>
      <c r="I208" s="85"/>
      <c r="J208" s="31"/>
      <c r="K208" s="101" t="str">
        <f>IF(NKTT!$J208&gt;0,"PS","-")</f>
        <v>-</v>
      </c>
      <c r="L208" s="92" t="str">
        <f t="shared" si="5"/>
        <v>-</v>
      </c>
      <c r="M208" s="92" t="str">
        <f t="shared" si="6"/>
        <v>-</v>
      </c>
      <c r="N208" s="93" t="str">
        <f t="shared" si="7"/>
        <v>-</v>
      </c>
      <c r="O208" s="10"/>
      <c r="P208" s="10"/>
      <c r="Q208" s="10"/>
      <c r="R208" s="10"/>
      <c r="S208" s="10"/>
      <c r="T208" s="10"/>
      <c r="U208" s="10"/>
      <c r="V208" s="10"/>
      <c r="W208" s="10"/>
      <c r="X208" s="10"/>
      <c r="Y208" s="10"/>
      <c r="Z208" s="10"/>
    </row>
    <row r="209" spans="1:26" ht="12.75" customHeight="1" x14ac:dyDescent="0.2">
      <c r="A209" s="82">
        <f t="shared" si="0"/>
        <v>0</v>
      </c>
      <c r="B209" s="83"/>
      <c r="C209" s="84"/>
      <c r="D209" s="29" t="e">
        <f t="shared" si="1"/>
        <v>#NAME?</v>
      </c>
      <c r="E209" s="62"/>
      <c r="F209" s="30" t="e">
        <f t="shared" si="2"/>
        <v>#NAME?</v>
      </c>
      <c r="G209" s="34" t="e">
        <f t="shared" si="3"/>
        <v>#NAME?</v>
      </c>
      <c r="H209" s="30" t="e">
        <f t="shared" si="4"/>
        <v>#NAME?</v>
      </c>
      <c r="I209" s="85"/>
      <c r="J209" s="31"/>
      <c r="K209" s="101" t="str">
        <f>IF(NKTT!$J209&gt;0,"PS","-")</f>
        <v>-</v>
      </c>
      <c r="L209" s="92" t="str">
        <f t="shared" si="5"/>
        <v>-</v>
      </c>
      <c r="M209" s="92" t="str">
        <f t="shared" si="6"/>
        <v>-</v>
      </c>
      <c r="N209" s="93" t="str">
        <f t="shared" si="7"/>
        <v>-</v>
      </c>
      <c r="O209" s="10"/>
      <c r="P209" s="10"/>
      <c r="Q209" s="10"/>
      <c r="R209" s="10"/>
      <c r="S209" s="10"/>
      <c r="T209" s="10"/>
      <c r="U209" s="10"/>
      <c r="V209" s="10"/>
      <c r="W209" s="10"/>
      <c r="X209" s="10"/>
      <c r="Y209" s="10"/>
      <c r="Z209" s="10"/>
    </row>
    <row r="210" spans="1:26" ht="12.75" customHeight="1" x14ac:dyDescent="0.2">
      <c r="A210" s="82">
        <f t="shared" si="0"/>
        <v>0</v>
      </c>
      <c r="B210" s="83"/>
      <c r="C210" s="84"/>
      <c r="D210" s="29" t="e">
        <f t="shared" si="1"/>
        <v>#NAME?</v>
      </c>
      <c r="E210" s="62"/>
      <c r="F210" s="30" t="e">
        <f t="shared" si="2"/>
        <v>#NAME?</v>
      </c>
      <c r="G210" s="34" t="e">
        <f t="shared" si="3"/>
        <v>#NAME?</v>
      </c>
      <c r="H210" s="30" t="e">
        <f t="shared" si="4"/>
        <v>#NAME?</v>
      </c>
      <c r="I210" s="85"/>
      <c r="J210" s="31"/>
      <c r="K210" s="101" t="str">
        <f>IF(NKTT!$J210&gt;0,"PS","-")</f>
        <v>-</v>
      </c>
      <c r="L210" s="92" t="str">
        <f t="shared" si="5"/>
        <v>-</v>
      </c>
      <c r="M210" s="92" t="str">
        <f t="shared" si="6"/>
        <v>-</v>
      </c>
      <c r="N210" s="93" t="str">
        <f t="shared" si="7"/>
        <v>-</v>
      </c>
      <c r="O210" s="10"/>
      <c r="P210" s="10"/>
      <c r="Q210" s="10"/>
      <c r="R210" s="10"/>
      <c r="S210" s="10"/>
      <c r="T210" s="10"/>
      <c r="U210" s="10"/>
      <c r="V210" s="10"/>
      <c r="W210" s="10"/>
      <c r="X210" s="10"/>
      <c r="Y210" s="10"/>
      <c r="Z210" s="10"/>
    </row>
    <row r="211" spans="1:26" ht="12.75" customHeight="1" x14ac:dyDescent="0.2">
      <c r="A211" s="82">
        <f t="shared" si="0"/>
        <v>0</v>
      </c>
      <c r="B211" s="83"/>
      <c r="C211" s="84"/>
      <c r="D211" s="29" t="e">
        <f t="shared" si="1"/>
        <v>#NAME?</v>
      </c>
      <c r="E211" s="62"/>
      <c r="F211" s="30" t="e">
        <f t="shared" si="2"/>
        <v>#NAME?</v>
      </c>
      <c r="G211" s="34" t="e">
        <f t="shared" si="3"/>
        <v>#NAME?</v>
      </c>
      <c r="H211" s="30" t="e">
        <f t="shared" si="4"/>
        <v>#NAME?</v>
      </c>
      <c r="I211" s="85"/>
      <c r="J211" s="31"/>
      <c r="K211" s="101" t="str">
        <f>IF(NKTT!$J211&gt;0,"PS","-")</f>
        <v>-</v>
      </c>
      <c r="L211" s="92" t="str">
        <f t="shared" si="5"/>
        <v>-</v>
      </c>
      <c r="M211" s="92" t="str">
        <f t="shared" si="6"/>
        <v>-</v>
      </c>
      <c r="N211" s="93" t="str">
        <f t="shared" si="7"/>
        <v>-</v>
      </c>
      <c r="O211" s="10"/>
      <c r="P211" s="10"/>
      <c r="Q211" s="10"/>
      <c r="R211" s="10"/>
      <c r="S211" s="10"/>
      <c r="T211" s="10"/>
      <c r="U211" s="10"/>
      <c r="V211" s="10"/>
      <c r="W211" s="10"/>
      <c r="X211" s="10"/>
      <c r="Y211" s="10"/>
      <c r="Z211" s="10"/>
    </row>
    <row r="212" spans="1:26" ht="12.75" customHeight="1" x14ac:dyDescent="0.2">
      <c r="A212" s="82">
        <f t="shared" si="0"/>
        <v>0</v>
      </c>
      <c r="B212" s="83"/>
      <c r="C212" s="84"/>
      <c r="D212" s="29" t="e">
        <f t="shared" si="1"/>
        <v>#NAME?</v>
      </c>
      <c r="E212" s="62"/>
      <c r="F212" s="30" t="e">
        <f t="shared" si="2"/>
        <v>#NAME?</v>
      </c>
      <c r="G212" s="34" t="e">
        <f t="shared" si="3"/>
        <v>#NAME?</v>
      </c>
      <c r="H212" s="30" t="e">
        <f t="shared" si="4"/>
        <v>#NAME?</v>
      </c>
      <c r="I212" s="85"/>
      <c r="J212" s="31"/>
      <c r="K212" s="101" t="str">
        <f>IF(NKTT!$J212&gt;0,"PS","-")</f>
        <v>-</v>
      </c>
      <c r="L212" s="92" t="str">
        <f t="shared" si="5"/>
        <v>-</v>
      </c>
      <c r="M212" s="92" t="str">
        <f t="shared" si="6"/>
        <v>-</v>
      </c>
      <c r="N212" s="93" t="str">
        <f t="shared" si="7"/>
        <v>-</v>
      </c>
      <c r="O212" s="10"/>
      <c r="P212" s="10"/>
      <c r="Q212" s="10"/>
      <c r="R212" s="10"/>
      <c r="S212" s="10"/>
      <c r="T212" s="10"/>
      <c r="U212" s="10"/>
      <c r="V212" s="10"/>
      <c r="W212" s="10"/>
      <c r="X212" s="10"/>
      <c r="Y212" s="10"/>
      <c r="Z212" s="10"/>
    </row>
    <row r="213" spans="1:26" ht="12.75" customHeight="1" x14ac:dyDescent="0.2">
      <c r="A213" s="82">
        <f t="shared" si="0"/>
        <v>0</v>
      </c>
      <c r="B213" s="83"/>
      <c r="C213" s="84"/>
      <c r="D213" s="29" t="e">
        <f t="shared" si="1"/>
        <v>#NAME?</v>
      </c>
      <c r="E213" s="62"/>
      <c r="F213" s="30" t="e">
        <f t="shared" si="2"/>
        <v>#NAME?</v>
      </c>
      <c r="G213" s="34" t="e">
        <f t="shared" si="3"/>
        <v>#NAME?</v>
      </c>
      <c r="H213" s="30" t="e">
        <f t="shared" si="4"/>
        <v>#NAME?</v>
      </c>
      <c r="I213" s="85"/>
      <c r="J213" s="31"/>
      <c r="K213" s="101" t="str">
        <f>IF(NKTT!$J213&gt;0,"PS","-")</f>
        <v>-</v>
      </c>
      <c r="L213" s="92" t="str">
        <f t="shared" si="5"/>
        <v>-</v>
      </c>
      <c r="M213" s="92" t="str">
        <f t="shared" si="6"/>
        <v>-</v>
      </c>
      <c r="N213" s="93" t="str">
        <f t="shared" si="7"/>
        <v>-</v>
      </c>
      <c r="O213" s="10"/>
      <c r="P213" s="10"/>
      <c r="Q213" s="10"/>
      <c r="R213" s="10"/>
      <c r="S213" s="10"/>
      <c r="T213" s="10"/>
      <c r="U213" s="10"/>
      <c r="V213" s="10"/>
      <c r="W213" s="10"/>
      <c r="X213" s="10"/>
      <c r="Y213" s="10"/>
      <c r="Z213" s="10"/>
    </row>
    <row r="214" spans="1:26" ht="12.75" customHeight="1" x14ac:dyDescent="0.2">
      <c r="A214" s="82">
        <f t="shared" si="0"/>
        <v>0</v>
      </c>
      <c r="B214" s="83"/>
      <c r="C214" s="84"/>
      <c r="D214" s="29" t="e">
        <f t="shared" si="1"/>
        <v>#NAME?</v>
      </c>
      <c r="E214" s="62"/>
      <c r="F214" s="30" t="e">
        <f t="shared" si="2"/>
        <v>#NAME?</v>
      </c>
      <c r="G214" s="34" t="e">
        <f t="shared" si="3"/>
        <v>#NAME?</v>
      </c>
      <c r="H214" s="30" t="e">
        <f t="shared" si="4"/>
        <v>#NAME?</v>
      </c>
      <c r="I214" s="85"/>
      <c r="J214" s="31"/>
      <c r="K214" s="101" t="str">
        <f>IF(NKTT!$J214&gt;0,"PS","-")</f>
        <v>-</v>
      </c>
      <c r="L214" s="92" t="str">
        <f t="shared" si="5"/>
        <v>-</v>
      </c>
      <c r="M214" s="92" t="str">
        <f t="shared" si="6"/>
        <v>-</v>
      </c>
      <c r="N214" s="93" t="str">
        <f t="shared" si="7"/>
        <v>-</v>
      </c>
      <c r="O214" s="10"/>
      <c r="P214" s="10"/>
      <c r="Q214" s="10"/>
      <c r="R214" s="10"/>
      <c r="S214" s="10"/>
      <c r="T214" s="10"/>
      <c r="U214" s="10"/>
      <c r="V214" s="10"/>
      <c r="W214" s="10"/>
      <c r="X214" s="10"/>
      <c r="Y214" s="10"/>
      <c r="Z214" s="10"/>
    </row>
    <row r="215" spans="1:26" ht="12.75" customHeight="1" x14ac:dyDescent="0.2">
      <c r="A215" s="82">
        <f t="shared" si="0"/>
        <v>0</v>
      </c>
      <c r="B215" s="83"/>
      <c r="C215" s="84"/>
      <c r="D215" s="29" t="e">
        <f t="shared" si="1"/>
        <v>#NAME?</v>
      </c>
      <c r="E215" s="62"/>
      <c r="F215" s="30" t="e">
        <f t="shared" si="2"/>
        <v>#NAME?</v>
      </c>
      <c r="G215" s="34" t="e">
        <f t="shared" si="3"/>
        <v>#NAME?</v>
      </c>
      <c r="H215" s="30" t="e">
        <f t="shared" si="4"/>
        <v>#NAME?</v>
      </c>
      <c r="I215" s="85"/>
      <c r="J215" s="31"/>
      <c r="K215" s="101" t="str">
        <f>IF(NKTT!$J215&gt;0,"PS","-")</f>
        <v>-</v>
      </c>
      <c r="L215" s="92" t="str">
        <f t="shared" si="5"/>
        <v>-</v>
      </c>
      <c r="M215" s="92" t="str">
        <f t="shared" si="6"/>
        <v>-</v>
      </c>
      <c r="N215" s="93" t="str">
        <f t="shared" si="7"/>
        <v>-</v>
      </c>
      <c r="O215" s="10"/>
      <c r="P215" s="10"/>
      <c r="Q215" s="10"/>
      <c r="R215" s="10"/>
      <c r="S215" s="10"/>
      <c r="T215" s="10"/>
      <c r="U215" s="10"/>
      <c r="V215" s="10"/>
      <c r="W215" s="10"/>
      <c r="X215" s="10"/>
      <c r="Y215" s="10"/>
      <c r="Z215" s="10"/>
    </row>
    <row r="216" spans="1:26" ht="12.75" customHeight="1" x14ac:dyDescent="0.2">
      <c r="A216" s="82">
        <f t="shared" si="0"/>
        <v>0</v>
      </c>
      <c r="B216" s="83"/>
      <c r="C216" s="84"/>
      <c r="D216" s="29" t="e">
        <f t="shared" si="1"/>
        <v>#NAME?</v>
      </c>
      <c r="E216" s="62"/>
      <c r="F216" s="30" t="e">
        <f t="shared" si="2"/>
        <v>#NAME?</v>
      </c>
      <c r="G216" s="34" t="e">
        <f t="shared" si="3"/>
        <v>#NAME?</v>
      </c>
      <c r="H216" s="30" t="e">
        <f t="shared" si="4"/>
        <v>#NAME?</v>
      </c>
      <c r="I216" s="85"/>
      <c r="J216" s="31"/>
      <c r="K216" s="101" t="str">
        <f>IF(NKTT!$J216&gt;0,"PS","-")</f>
        <v>-</v>
      </c>
      <c r="L216" s="92" t="str">
        <f t="shared" si="5"/>
        <v>-</v>
      </c>
      <c r="M216" s="92" t="str">
        <f t="shared" si="6"/>
        <v>-</v>
      </c>
      <c r="N216" s="93" t="str">
        <f t="shared" si="7"/>
        <v>-</v>
      </c>
      <c r="O216" s="10"/>
      <c r="P216" s="10"/>
      <c r="Q216" s="10"/>
      <c r="R216" s="10"/>
      <c r="S216" s="10"/>
      <c r="T216" s="10"/>
      <c r="U216" s="10"/>
      <c r="V216" s="10"/>
      <c r="W216" s="10"/>
      <c r="X216" s="10"/>
      <c r="Y216" s="10"/>
      <c r="Z216" s="10"/>
    </row>
    <row r="217" spans="1:26" ht="12.75" customHeight="1" x14ac:dyDescent="0.2">
      <c r="A217" s="82">
        <f t="shared" si="0"/>
        <v>0</v>
      </c>
      <c r="B217" s="83"/>
      <c r="C217" s="84"/>
      <c r="D217" s="29" t="e">
        <f t="shared" si="1"/>
        <v>#NAME?</v>
      </c>
      <c r="E217" s="62"/>
      <c r="F217" s="30" t="e">
        <f t="shared" si="2"/>
        <v>#NAME?</v>
      </c>
      <c r="G217" s="34" t="e">
        <f t="shared" si="3"/>
        <v>#NAME?</v>
      </c>
      <c r="H217" s="30" t="e">
        <f t="shared" si="4"/>
        <v>#NAME?</v>
      </c>
      <c r="I217" s="85"/>
      <c r="J217" s="31"/>
      <c r="K217" s="101" t="str">
        <f>IF(NKTT!$J217&gt;0,"PS","-")</f>
        <v>-</v>
      </c>
      <c r="L217" s="92" t="str">
        <f t="shared" si="5"/>
        <v>-</v>
      </c>
      <c r="M217" s="92" t="str">
        <f t="shared" si="6"/>
        <v>-</v>
      </c>
      <c r="N217" s="93" t="str">
        <f t="shared" si="7"/>
        <v>-</v>
      </c>
      <c r="O217" s="10"/>
      <c r="P217" s="10"/>
      <c r="Q217" s="10"/>
      <c r="R217" s="10"/>
      <c r="S217" s="10"/>
      <c r="T217" s="10"/>
      <c r="U217" s="10"/>
      <c r="V217" s="10"/>
      <c r="W217" s="10"/>
      <c r="X217" s="10"/>
      <c r="Y217" s="10"/>
      <c r="Z217" s="10"/>
    </row>
    <row r="218" spans="1:26" ht="12.75" customHeight="1" x14ac:dyDescent="0.2">
      <c r="A218" s="82">
        <f t="shared" si="0"/>
        <v>0</v>
      </c>
      <c r="B218" s="83"/>
      <c r="C218" s="84"/>
      <c r="D218" s="29" t="e">
        <f t="shared" si="1"/>
        <v>#NAME?</v>
      </c>
      <c r="E218" s="62"/>
      <c r="F218" s="30" t="e">
        <f t="shared" si="2"/>
        <v>#NAME?</v>
      </c>
      <c r="G218" s="34" t="e">
        <f t="shared" si="3"/>
        <v>#NAME?</v>
      </c>
      <c r="H218" s="30" t="e">
        <f t="shared" si="4"/>
        <v>#NAME?</v>
      </c>
      <c r="I218" s="85"/>
      <c r="J218" s="31"/>
      <c r="K218" s="101" t="str">
        <f>IF(NKTT!$J218&gt;0,"PS","-")</f>
        <v>-</v>
      </c>
      <c r="L218" s="92" t="str">
        <f t="shared" si="5"/>
        <v>-</v>
      </c>
      <c r="M218" s="92" t="str">
        <f t="shared" si="6"/>
        <v>-</v>
      </c>
      <c r="N218" s="93" t="str">
        <f t="shared" si="7"/>
        <v>-</v>
      </c>
      <c r="O218" s="10"/>
      <c r="P218" s="10"/>
      <c r="Q218" s="10"/>
      <c r="R218" s="10"/>
      <c r="S218" s="10"/>
      <c r="T218" s="10"/>
      <c r="U218" s="10"/>
      <c r="V218" s="10"/>
      <c r="W218" s="10"/>
      <c r="X218" s="10"/>
      <c r="Y218" s="10"/>
      <c r="Z218" s="10"/>
    </row>
    <row r="219" spans="1:26" ht="12.75" customHeight="1" x14ac:dyDescent="0.2">
      <c r="A219" s="82">
        <f t="shared" si="0"/>
        <v>0</v>
      </c>
      <c r="B219" s="83"/>
      <c r="C219" s="84"/>
      <c r="D219" s="29" t="e">
        <f t="shared" si="1"/>
        <v>#NAME?</v>
      </c>
      <c r="E219" s="62"/>
      <c r="F219" s="30" t="e">
        <f t="shared" si="2"/>
        <v>#NAME?</v>
      </c>
      <c r="G219" s="34" t="e">
        <f t="shared" si="3"/>
        <v>#NAME?</v>
      </c>
      <c r="H219" s="30" t="e">
        <f t="shared" si="4"/>
        <v>#NAME?</v>
      </c>
      <c r="I219" s="85"/>
      <c r="J219" s="31"/>
      <c r="K219" s="101" t="str">
        <f>IF(NKTT!$J219&gt;0,"PS","-")</f>
        <v>-</v>
      </c>
      <c r="L219" s="92" t="str">
        <f t="shared" si="5"/>
        <v>-</v>
      </c>
      <c r="M219" s="92" t="str">
        <f t="shared" si="6"/>
        <v>-</v>
      </c>
      <c r="N219" s="93" t="str">
        <f t="shared" si="7"/>
        <v>-</v>
      </c>
      <c r="O219" s="10"/>
      <c r="P219" s="10"/>
      <c r="Q219" s="10"/>
      <c r="R219" s="10"/>
      <c r="S219" s="10"/>
      <c r="T219" s="10"/>
      <c r="U219" s="10"/>
      <c r="V219" s="10"/>
      <c r="W219" s="10"/>
      <c r="X219" s="10"/>
      <c r="Y219" s="10"/>
      <c r="Z219" s="10"/>
    </row>
    <row r="220" spans="1:26" ht="12.75" customHeight="1" x14ac:dyDescent="0.2">
      <c r="A220" s="82">
        <f t="shared" si="0"/>
        <v>0</v>
      </c>
      <c r="B220" s="83"/>
      <c r="C220" s="84"/>
      <c r="D220" s="29" t="e">
        <f t="shared" si="1"/>
        <v>#NAME?</v>
      </c>
      <c r="E220" s="62"/>
      <c r="F220" s="30" t="e">
        <f t="shared" si="2"/>
        <v>#NAME?</v>
      </c>
      <c r="G220" s="34" t="e">
        <f t="shared" si="3"/>
        <v>#NAME?</v>
      </c>
      <c r="H220" s="30" t="e">
        <f t="shared" si="4"/>
        <v>#NAME?</v>
      </c>
      <c r="I220" s="85"/>
      <c r="J220" s="31"/>
      <c r="K220" s="101" t="str">
        <f>IF(NKTT!$J220&gt;0,"PS","-")</f>
        <v>-</v>
      </c>
      <c r="L220" s="92" t="str">
        <f t="shared" si="5"/>
        <v>-</v>
      </c>
      <c r="M220" s="92" t="str">
        <f t="shared" si="6"/>
        <v>-</v>
      </c>
      <c r="N220" s="93" t="str">
        <f t="shared" si="7"/>
        <v>-</v>
      </c>
      <c r="O220" s="10"/>
      <c r="P220" s="10"/>
      <c r="Q220" s="10"/>
      <c r="R220" s="10"/>
      <c r="S220" s="10"/>
      <c r="T220" s="10"/>
      <c r="U220" s="10"/>
      <c r="V220" s="10"/>
      <c r="W220" s="10"/>
      <c r="X220" s="10"/>
      <c r="Y220" s="10"/>
      <c r="Z220" s="10"/>
    </row>
    <row r="221" spans="1:26" ht="12.75" customHeight="1" x14ac:dyDescent="0.2">
      <c r="A221" s="82">
        <f t="shared" si="0"/>
        <v>0</v>
      </c>
      <c r="B221" s="83"/>
      <c r="C221" s="84"/>
      <c r="D221" s="29" t="e">
        <f t="shared" si="1"/>
        <v>#NAME?</v>
      </c>
      <c r="E221" s="62"/>
      <c r="F221" s="30" t="e">
        <f t="shared" si="2"/>
        <v>#NAME?</v>
      </c>
      <c r="G221" s="34" t="e">
        <f t="shared" si="3"/>
        <v>#NAME?</v>
      </c>
      <c r="H221" s="30" t="e">
        <f t="shared" si="4"/>
        <v>#NAME?</v>
      </c>
      <c r="I221" s="85"/>
      <c r="J221" s="31"/>
      <c r="K221" s="101" t="str">
        <f>IF(NKTT!$J221&gt;0,"PS","-")</f>
        <v>-</v>
      </c>
      <c r="L221" s="92" t="str">
        <f t="shared" si="5"/>
        <v>-</v>
      </c>
      <c r="M221" s="92" t="str">
        <f t="shared" si="6"/>
        <v>-</v>
      </c>
      <c r="N221" s="93" t="str">
        <f t="shared" si="7"/>
        <v>-</v>
      </c>
      <c r="O221" s="10"/>
      <c r="P221" s="10"/>
      <c r="Q221" s="10"/>
      <c r="R221" s="10"/>
      <c r="S221" s="10"/>
      <c r="T221" s="10"/>
      <c r="U221" s="10"/>
      <c r="V221" s="10"/>
      <c r="W221" s="10"/>
      <c r="X221" s="10"/>
      <c r="Y221" s="10"/>
      <c r="Z221" s="10"/>
    </row>
    <row r="222" spans="1:26" ht="12.75" customHeight="1" x14ac:dyDescent="0.2">
      <c r="A222" s="82">
        <f t="shared" si="0"/>
        <v>0</v>
      </c>
      <c r="B222" s="83"/>
      <c r="C222" s="84"/>
      <c r="D222" s="29" t="e">
        <f t="shared" si="1"/>
        <v>#NAME?</v>
      </c>
      <c r="E222" s="62"/>
      <c r="F222" s="30" t="e">
        <f t="shared" si="2"/>
        <v>#NAME?</v>
      </c>
      <c r="G222" s="34" t="e">
        <f t="shared" si="3"/>
        <v>#NAME?</v>
      </c>
      <c r="H222" s="30" t="e">
        <f t="shared" si="4"/>
        <v>#NAME?</v>
      </c>
      <c r="I222" s="85"/>
      <c r="J222" s="31"/>
      <c r="K222" s="101" t="str">
        <f>IF(NKTT!$J222&gt;0,"PS","-")</f>
        <v>-</v>
      </c>
      <c r="L222" s="92" t="str">
        <f t="shared" si="5"/>
        <v>-</v>
      </c>
      <c r="M222" s="92" t="str">
        <f t="shared" si="6"/>
        <v>-</v>
      </c>
      <c r="N222" s="93" t="str">
        <f t="shared" si="7"/>
        <v>-</v>
      </c>
      <c r="O222" s="10"/>
      <c r="P222" s="10"/>
      <c r="Q222" s="10"/>
      <c r="R222" s="10"/>
      <c r="S222" s="10"/>
      <c r="T222" s="10"/>
      <c r="U222" s="10"/>
      <c r="V222" s="10"/>
      <c r="W222" s="10"/>
      <c r="X222" s="10"/>
      <c r="Y222" s="10"/>
      <c r="Z222" s="10"/>
    </row>
    <row r="223" spans="1:26" ht="12.75" customHeight="1" x14ac:dyDescent="0.2">
      <c r="A223" s="82">
        <f t="shared" si="0"/>
        <v>0</v>
      </c>
      <c r="B223" s="83"/>
      <c r="C223" s="84"/>
      <c r="D223" s="29" t="e">
        <f t="shared" si="1"/>
        <v>#NAME?</v>
      </c>
      <c r="E223" s="62"/>
      <c r="F223" s="30" t="e">
        <f t="shared" si="2"/>
        <v>#NAME?</v>
      </c>
      <c r="G223" s="34" t="e">
        <f t="shared" si="3"/>
        <v>#NAME?</v>
      </c>
      <c r="H223" s="30" t="e">
        <f t="shared" si="4"/>
        <v>#NAME?</v>
      </c>
      <c r="I223" s="85"/>
      <c r="J223" s="31"/>
      <c r="K223" s="101" t="str">
        <f>IF(NKTT!$J223&gt;0,"PS","-")</f>
        <v>-</v>
      </c>
      <c r="L223" s="92" t="str">
        <f t="shared" si="5"/>
        <v>-</v>
      </c>
      <c r="M223" s="92" t="str">
        <f t="shared" si="6"/>
        <v>-</v>
      </c>
      <c r="N223" s="93" t="str">
        <f t="shared" si="7"/>
        <v>-</v>
      </c>
      <c r="O223" s="10"/>
      <c r="P223" s="10"/>
      <c r="Q223" s="10"/>
      <c r="R223" s="10"/>
      <c r="S223" s="10"/>
      <c r="T223" s="10"/>
      <c r="U223" s="10"/>
      <c r="V223" s="10"/>
      <c r="W223" s="10"/>
      <c r="X223" s="10"/>
      <c r="Y223" s="10"/>
      <c r="Z223" s="10"/>
    </row>
    <row r="224" spans="1:26" ht="12.75" customHeight="1" x14ac:dyDescent="0.2">
      <c r="A224" s="82">
        <f t="shared" si="0"/>
        <v>0</v>
      </c>
      <c r="B224" s="83"/>
      <c r="C224" s="84"/>
      <c r="D224" s="29" t="e">
        <f t="shared" si="1"/>
        <v>#NAME?</v>
      </c>
      <c r="E224" s="62"/>
      <c r="F224" s="30" t="e">
        <f t="shared" si="2"/>
        <v>#NAME?</v>
      </c>
      <c r="G224" s="34" t="e">
        <f t="shared" si="3"/>
        <v>#NAME?</v>
      </c>
      <c r="H224" s="30" t="e">
        <f t="shared" si="4"/>
        <v>#NAME?</v>
      </c>
      <c r="I224" s="85"/>
      <c r="J224" s="31"/>
      <c r="K224" s="101" t="str">
        <f>IF(NKTT!$J224&gt;0,"PS","-")</f>
        <v>-</v>
      </c>
      <c r="L224" s="92" t="str">
        <f t="shared" si="5"/>
        <v>-</v>
      </c>
      <c r="M224" s="92" t="str">
        <f t="shared" si="6"/>
        <v>-</v>
      </c>
      <c r="N224" s="93" t="str">
        <f t="shared" si="7"/>
        <v>-</v>
      </c>
      <c r="O224" s="10"/>
      <c r="P224" s="10"/>
      <c r="Q224" s="10"/>
      <c r="R224" s="10"/>
      <c r="S224" s="10"/>
      <c r="T224" s="10"/>
      <c r="U224" s="10"/>
      <c r="V224" s="10"/>
      <c r="W224" s="10"/>
      <c r="X224" s="10"/>
      <c r="Y224" s="10"/>
      <c r="Z224" s="10"/>
    </row>
    <row r="225" spans="1:26" ht="12.75" customHeight="1" x14ac:dyDescent="0.2">
      <c r="A225" s="82">
        <f t="shared" si="0"/>
        <v>0</v>
      </c>
      <c r="B225" s="83"/>
      <c r="C225" s="84"/>
      <c r="D225" s="29" t="e">
        <f t="shared" si="1"/>
        <v>#NAME?</v>
      </c>
      <c r="E225" s="62"/>
      <c r="F225" s="30" t="e">
        <f t="shared" si="2"/>
        <v>#NAME?</v>
      </c>
      <c r="G225" s="34" t="e">
        <f t="shared" si="3"/>
        <v>#NAME?</v>
      </c>
      <c r="H225" s="30" t="e">
        <f t="shared" si="4"/>
        <v>#NAME?</v>
      </c>
      <c r="I225" s="85"/>
      <c r="J225" s="31"/>
      <c r="K225" s="101" t="str">
        <f>IF(NKTT!$J225&gt;0,"PS","-")</f>
        <v>-</v>
      </c>
      <c r="L225" s="92" t="str">
        <f t="shared" si="5"/>
        <v>-</v>
      </c>
      <c r="M225" s="92" t="str">
        <f t="shared" si="6"/>
        <v>-</v>
      </c>
      <c r="N225" s="93" t="str">
        <f t="shared" si="7"/>
        <v>-</v>
      </c>
      <c r="O225" s="10"/>
      <c r="P225" s="10"/>
      <c r="Q225" s="10"/>
      <c r="R225" s="10"/>
      <c r="S225" s="10"/>
      <c r="T225" s="10"/>
      <c r="U225" s="10"/>
      <c r="V225" s="10"/>
      <c r="W225" s="10"/>
      <c r="X225" s="10"/>
      <c r="Y225" s="10"/>
      <c r="Z225" s="10"/>
    </row>
    <row r="226" spans="1:26" ht="12.75" customHeight="1" x14ac:dyDescent="0.2">
      <c r="A226" s="82">
        <f t="shared" si="0"/>
        <v>0</v>
      </c>
      <c r="B226" s="83"/>
      <c r="C226" s="84"/>
      <c r="D226" s="29" t="e">
        <f t="shared" si="1"/>
        <v>#NAME?</v>
      </c>
      <c r="E226" s="62"/>
      <c r="F226" s="30" t="e">
        <f t="shared" si="2"/>
        <v>#NAME?</v>
      </c>
      <c r="G226" s="34" t="e">
        <f t="shared" si="3"/>
        <v>#NAME?</v>
      </c>
      <c r="H226" s="30" t="e">
        <f t="shared" si="4"/>
        <v>#NAME?</v>
      </c>
      <c r="I226" s="85"/>
      <c r="J226" s="31"/>
      <c r="K226" s="101" t="str">
        <f>IF(NKTT!$J226&gt;0,"PS","-")</f>
        <v>-</v>
      </c>
      <c r="L226" s="92" t="str">
        <f t="shared" si="5"/>
        <v>-</v>
      </c>
      <c r="M226" s="92" t="str">
        <f t="shared" si="6"/>
        <v>-</v>
      </c>
      <c r="N226" s="93" t="str">
        <f t="shared" si="7"/>
        <v>-</v>
      </c>
      <c r="O226" s="10"/>
      <c r="P226" s="10"/>
      <c r="Q226" s="10"/>
      <c r="R226" s="10"/>
      <c r="S226" s="10"/>
      <c r="T226" s="10"/>
      <c r="U226" s="10"/>
      <c r="V226" s="10"/>
      <c r="W226" s="10"/>
      <c r="X226" s="10"/>
      <c r="Y226" s="10"/>
      <c r="Z226" s="10"/>
    </row>
    <row r="227" spans="1:26" ht="12.75" customHeight="1" x14ac:dyDescent="0.2">
      <c r="A227" s="82">
        <f t="shared" si="0"/>
        <v>0</v>
      </c>
      <c r="B227" s="83"/>
      <c r="C227" s="84"/>
      <c r="D227" s="29" t="e">
        <f t="shared" si="1"/>
        <v>#NAME?</v>
      </c>
      <c r="E227" s="62"/>
      <c r="F227" s="30" t="e">
        <f t="shared" si="2"/>
        <v>#NAME?</v>
      </c>
      <c r="G227" s="34" t="e">
        <f t="shared" si="3"/>
        <v>#NAME?</v>
      </c>
      <c r="H227" s="30" t="e">
        <f t="shared" si="4"/>
        <v>#NAME?</v>
      </c>
      <c r="I227" s="85"/>
      <c r="J227" s="31"/>
      <c r="K227" s="101" t="str">
        <f>IF(NKTT!$J227&gt;0,"PS","-")</f>
        <v>-</v>
      </c>
      <c r="L227" s="92" t="str">
        <f t="shared" si="5"/>
        <v>-</v>
      </c>
      <c r="M227" s="92" t="str">
        <f t="shared" si="6"/>
        <v>-</v>
      </c>
      <c r="N227" s="93" t="str">
        <f t="shared" si="7"/>
        <v>-</v>
      </c>
      <c r="O227" s="10"/>
      <c r="P227" s="10"/>
      <c r="Q227" s="10"/>
      <c r="R227" s="10"/>
      <c r="S227" s="10"/>
      <c r="T227" s="10"/>
      <c r="U227" s="10"/>
      <c r="V227" s="10"/>
      <c r="W227" s="10"/>
      <c r="X227" s="10"/>
      <c r="Y227" s="10"/>
      <c r="Z227" s="10"/>
    </row>
    <row r="228" spans="1:26" ht="12.75" customHeight="1" x14ac:dyDescent="0.2">
      <c r="A228" s="82">
        <f t="shared" si="0"/>
        <v>0</v>
      </c>
      <c r="B228" s="83"/>
      <c r="C228" s="84"/>
      <c r="D228" s="29" t="e">
        <f t="shared" si="1"/>
        <v>#NAME?</v>
      </c>
      <c r="E228" s="62"/>
      <c r="F228" s="30" t="e">
        <f t="shared" si="2"/>
        <v>#NAME?</v>
      </c>
      <c r="G228" s="34" t="e">
        <f t="shared" si="3"/>
        <v>#NAME?</v>
      </c>
      <c r="H228" s="30" t="e">
        <f t="shared" si="4"/>
        <v>#NAME?</v>
      </c>
      <c r="I228" s="85"/>
      <c r="J228" s="31"/>
      <c r="K228" s="101" t="str">
        <f>IF(NKTT!$J228&gt;0,"PS","-")</f>
        <v>-</v>
      </c>
      <c r="L228" s="92" t="str">
        <f t="shared" si="5"/>
        <v>-</v>
      </c>
      <c r="M228" s="92" t="str">
        <f t="shared" si="6"/>
        <v>-</v>
      </c>
      <c r="N228" s="93" t="str">
        <f t="shared" si="7"/>
        <v>-</v>
      </c>
      <c r="O228" s="10"/>
      <c r="P228" s="10"/>
      <c r="Q228" s="10"/>
      <c r="R228" s="10"/>
      <c r="S228" s="10"/>
      <c r="T228" s="10"/>
      <c r="U228" s="10"/>
      <c r="V228" s="10"/>
      <c r="W228" s="10"/>
      <c r="X228" s="10"/>
      <c r="Y228" s="10"/>
      <c r="Z228" s="10"/>
    </row>
    <row r="229" spans="1:26" ht="12.75" customHeight="1" x14ac:dyDescent="0.2">
      <c r="A229" s="82">
        <f t="shared" si="0"/>
        <v>0</v>
      </c>
      <c r="B229" s="83"/>
      <c r="C229" s="84"/>
      <c r="D229" s="29" t="e">
        <f t="shared" si="1"/>
        <v>#NAME?</v>
      </c>
      <c r="E229" s="62"/>
      <c r="F229" s="30" t="e">
        <f t="shared" si="2"/>
        <v>#NAME?</v>
      </c>
      <c r="G229" s="34" t="e">
        <f t="shared" si="3"/>
        <v>#NAME?</v>
      </c>
      <c r="H229" s="30" t="e">
        <f t="shared" si="4"/>
        <v>#NAME?</v>
      </c>
      <c r="I229" s="85"/>
      <c r="J229" s="31"/>
      <c r="K229" s="101" t="str">
        <f>IF(NKTT!$J229&gt;0,"PS","-")</f>
        <v>-</v>
      </c>
      <c r="L229" s="92" t="str">
        <f t="shared" si="5"/>
        <v>-</v>
      </c>
      <c r="M229" s="92" t="str">
        <f t="shared" si="6"/>
        <v>-</v>
      </c>
      <c r="N229" s="93" t="str">
        <f t="shared" si="7"/>
        <v>-</v>
      </c>
      <c r="O229" s="10"/>
      <c r="P229" s="10"/>
      <c r="Q229" s="10"/>
      <c r="R229" s="10"/>
      <c r="S229" s="10"/>
      <c r="T229" s="10"/>
      <c r="U229" s="10"/>
      <c r="V229" s="10"/>
      <c r="W229" s="10"/>
      <c r="X229" s="10"/>
      <c r="Y229" s="10"/>
      <c r="Z229" s="10"/>
    </row>
    <row r="230" spans="1:26" ht="12.75" customHeight="1" x14ac:dyDescent="0.2">
      <c r="A230" s="82">
        <f t="shared" si="0"/>
        <v>0</v>
      </c>
      <c r="B230" s="83"/>
      <c r="C230" s="84"/>
      <c r="D230" s="29" t="e">
        <f t="shared" si="1"/>
        <v>#NAME?</v>
      </c>
      <c r="E230" s="62"/>
      <c r="F230" s="30" t="e">
        <f t="shared" si="2"/>
        <v>#NAME?</v>
      </c>
      <c r="G230" s="34" t="e">
        <f t="shared" si="3"/>
        <v>#NAME?</v>
      </c>
      <c r="H230" s="30" t="e">
        <f t="shared" si="4"/>
        <v>#NAME?</v>
      </c>
      <c r="I230" s="85"/>
      <c r="J230" s="31"/>
      <c r="K230" s="101" t="str">
        <f>IF(NKTT!$J230&gt;0,"PS","-")</f>
        <v>-</v>
      </c>
      <c r="L230" s="92" t="str">
        <f t="shared" si="5"/>
        <v>-</v>
      </c>
      <c r="M230" s="92" t="str">
        <f t="shared" si="6"/>
        <v>-</v>
      </c>
      <c r="N230" s="93" t="str">
        <f t="shared" si="7"/>
        <v>-</v>
      </c>
      <c r="O230" s="10"/>
      <c r="P230" s="10"/>
      <c r="Q230" s="10"/>
      <c r="R230" s="10"/>
      <c r="S230" s="10"/>
      <c r="T230" s="10"/>
      <c r="U230" s="10"/>
      <c r="V230" s="10"/>
      <c r="W230" s="10"/>
      <c r="X230" s="10"/>
      <c r="Y230" s="10"/>
      <c r="Z230" s="10"/>
    </row>
    <row r="231" spans="1:26" ht="12.75" customHeight="1" x14ac:dyDescent="0.2">
      <c r="A231" s="82">
        <f t="shared" si="0"/>
        <v>0</v>
      </c>
      <c r="B231" s="83"/>
      <c r="C231" s="84"/>
      <c r="D231" s="29" t="e">
        <f t="shared" si="1"/>
        <v>#NAME?</v>
      </c>
      <c r="E231" s="62"/>
      <c r="F231" s="30" t="e">
        <f t="shared" si="2"/>
        <v>#NAME?</v>
      </c>
      <c r="G231" s="34" t="e">
        <f t="shared" si="3"/>
        <v>#NAME?</v>
      </c>
      <c r="H231" s="30" t="e">
        <f t="shared" si="4"/>
        <v>#NAME?</v>
      </c>
      <c r="I231" s="85"/>
      <c r="J231" s="31"/>
      <c r="K231" s="101" t="str">
        <f>IF(NKTT!$J231&gt;0,"PS","-")</f>
        <v>-</v>
      </c>
      <c r="L231" s="92" t="str">
        <f t="shared" si="5"/>
        <v>-</v>
      </c>
      <c r="M231" s="92" t="str">
        <f t="shared" si="6"/>
        <v>-</v>
      </c>
      <c r="N231" s="93" t="str">
        <f t="shared" si="7"/>
        <v>-</v>
      </c>
      <c r="O231" s="10"/>
      <c r="P231" s="10"/>
      <c r="Q231" s="10"/>
      <c r="R231" s="10"/>
      <c r="S231" s="10"/>
      <c r="T231" s="10"/>
      <c r="U231" s="10"/>
      <c r="V231" s="10"/>
      <c r="W231" s="10"/>
      <c r="X231" s="10"/>
      <c r="Y231" s="10"/>
      <c r="Z231" s="10"/>
    </row>
    <row r="232" spans="1:26" ht="12.75" customHeight="1" x14ac:dyDescent="0.2">
      <c r="A232" s="82">
        <f t="shared" si="0"/>
        <v>0</v>
      </c>
      <c r="B232" s="83"/>
      <c r="C232" s="84"/>
      <c r="D232" s="29" t="e">
        <f t="shared" si="1"/>
        <v>#NAME?</v>
      </c>
      <c r="E232" s="62"/>
      <c r="F232" s="30" t="e">
        <f t="shared" si="2"/>
        <v>#NAME?</v>
      </c>
      <c r="G232" s="34" t="e">
        <f t="shared" si="3"/>
        <v>#NAME?</v>
      </c>
      <c r="H232" s="30" t="e">
        <f t="shared" si="4"/>
        <v>#NAME?</v>
      </c>
      <c r="I232" s="85"/>
      <c r="J232" s="31"/>
      <c r="K232" s="101" t="str">
        <f>IF(NKTT!$J232&gt;0,"PS","-")</f>
        <v>-</v>
      </c>
      <c r="L232" s="92" t="str">
        <f t="shared" si="5"/>
        <v>-</v>
      </c>
      <c r="M232" s="92" t="str">
        <f t="shared" si="6"/>
        <v>-</v>
      </c>
      <c r="N232" s="93" t="str">
        <f t="shared" si="7"/>
        <v>-</v>
      </c>
      <c r="O232" s="10"/>
      <c r="P232" s="10"/>
      <c r="Q232" s="10"/>
      <c r="R232" s="10"/>
      <c r="S232" s="10"/>
      <c r="T232" s="10"/>
      <c r="U232" s="10"/>
      <c r="V232" s="10"/>
      <c r="W232" s="10"/>
      <c r="X232" s="10"/>
      <c r="Y232" s="10"/>
      <c r="Z232" s="10"/>
    </row>
    <row r="233" spans="1:26" ht="12.75" customHeight="1" x14ac:dyDescent="0.2">
      <c r="A233" s="82">
        <f t="shared" si="0"/>
        <v>0</v>
      </c>
      <c r="B233" s="83"/>
      <c r="C233" s="84"/>
      <c r="D233" s="29" t="e">
        <f t="shared" si="1"/>
        <v>#NAME?</v>
      </c>
      <c r="E233" s="62"/>
      <c r="F233" s="30" t="e">
        <f t="shared" si="2"/>
        <v>#NAME?</v>
      </c>
      <c r="G233" s="34" t="e">
        <f t="shared" si="3"/>
        <v>#NAME?</v>
      </c>
      <c r="H233" s="30" t="e">
        <f t="shared" si="4"/>
        <v>#NAME?</v>
      </c>
      <c r="I233" s="85"/>
      <c r="J233" s="31"/>
      <c r="K233" s="101" t="str">
        <f>IF(NKTT!$J233&gt;0,"PS","-")</f>
        <v>-</v>
      </c>
      <c r="L233" s="92" t="str">
        <f t="shared" si="5"/>
        <v>-</v>
      </c>
      <c r="M233" s="92" t="str">
        <f t="shared" si="6"/>
        <v>-</v>
      </c>
      <c r="N233" s="93" t="str">
        <f t="shared" si="7"/>
        <v>-</v>
      </c>
      <c r="O233" s="10"/>
      <c r="P233" s="10"/>
      <c r="Q233" s="10"/>
      <c r="R233" s="10"/>
      <c r="S233" s="10"/>
      <c r="T233" s="10"/>
      <c r="U233" s="10"/>
      <c r="V233" s="10"/>
      <c r="W233" s="10"/>
      <c r="X233" s="10"/>
      <c r="Y233" s="10"/>
      <c r="Z233" s="10"/>
    </row>
    <row r="234" spans="1:26" ht="12.75" customHeight="1" x14ac:dyDescent="0.2">
      <c r="A234" s="82">
        <f t="shared" si="0"/>
        <v>0</v>
      </c>
      <c r="B234" s="83"/>
      <c r="C234" s="84"/>
      <c r="D234" s="29" t="e">
        <f t="shared" si="1"/>
        <v>#NAME?</v>
      </c>
      <c r="E234" s="62"/>
      <c r="F234" s="30" t="e">
        <f t="shared" si="2"/>
        <v>#NAME?</v>
      </c>
      <c r="G234" s="34" t="e">
        <f t="shared" si="3"/>
        <v>#NAME?</v>
      </c>
      <c r="H234" s="30" t="e">
        <f t="shared" si="4"/>
        <v>#NAME?</v>
      </c>
      <c r="I234" s="85"/>
      <c r="J234" s="31"/>
      <c r="K234" s="101" t="str">
        <f>IF(NKTT!$J234&gt;0,"PS","-")</f>
        <v>-</v>
      </c>
      <c r="L234" s="92" t="str">
        <f t="shared" si="5"/>
        <v>-</v>
      </c>
      <c r="M234" s="92" t="str">
        <f t="shared" si="6"/>
        <v>-</v>
      </c>
      <c r="N234" s="93" t="str">
        <f t="shared" si="7"/>
        <v>-</v>
      </c>
      <c r="O234" s="10"/>
      <c r="P234" s="10"/>
      <c r="Q234" s="10"/>
      <c r="R234" s="10"/>
      <c r="S234" s="10"/>
      <c r="T234" s="10"/>
      <c r="U234" s="10"/>
      <c r="V234" s="10"/>
      <c r="W234" s="10"/>
      <c r="X234" s="10"/>
      <c r="Y234" s="10"/>
      <c r="Z234" s="10"/>
    </row>
    <row r="235" spans="1:26" ht="12.75" customHeight="1" x14ac:dyDescent="0.2">
      <c r="A235" s="82">
        <f t="shared" si="0"/>
        <v>0</v>
      </c>
      <c r="B235" s="83"/>
      <c r="C235" s="84"/>
      <c r="D235" s="29" t="e">
        <f t="shared" si="1"/>
        <v>#NAME?</v>
      </c>
      <c r="E235" s="62"/>
      <c r="F235" s="30" t="e">
        <f t="shared" si="2"/>
        <v>#NAME?</v>
      </c>
      <c r="G235" s="34" t="e">
        <f t="shared" si="3"/>
        <v>#NAME?</v>
      </c>
      <c r="H235" s="30" t="e">
        <f t="shared" si="4"/>
        <v>#NAME?</v>
      </c>
      <c r="I235" s="85"/>
      <c r="J235" s="31"/>
      <c r="K235" s="101" t="str">
        <f>IF(NKTT!$J235&gt;0,"PS","-")</f>
        <v>-</v>
      </c>
      <c r="L235" s="92" t="str">
        <f t="shared" si="5"/>
        <v>-</v>
      </c>
      <c r="M235" s="92" t="str">
        <f t="shared" si="6"/>
        <v>-</v>
      </c>
      <c r="N235" s="93" t="str">
        <f t="shared" si="7"/>
        <v>-</v>
      </c>
      <c r="O235" s="10"/>
      <c r="P235" s="10"/>
      <c r="Q235" s="10"/>
      <c r="R235" s="10"/>
      <c r="S235" s="10"/>
      <c r="T235" s="10"/>
      <c r="U235" s="10"/>
      <c r="V235" s="10"/>
      <c r="W235" s="10"/>
      <c r="X235" s="10"/>
      <c r="Y235" s="10"/>
      <c r="Z235" s="10"/>
    </row>
    <row r="236" spans="1:26" ht="12.75" customHeight="1" x14ac:dyDescent="0.2">
      <c r="A236" s="82">
        <f t="shared" si="0"/>
        <v>0</v>
      </c>
      <c r="B236" s="83"/>
      <c r="C236" s="84"/>
      <c r="D236" s="29" t="e">
        <f t="shared" si="1"/>
        <v>#NAME?</v>
      </c>
      <c r="E236" s="62"/>
      <c r="F236" s="30" t="e">
        <f t="shared" si="2"/>
        <v>#NAME?</v>
      </c>
      <c r="G236" s="34" t="e">
        <f t="shared" si="3"/>
        <v>#NAME?</v>
      </c>
      <c r="H236" s="30" t="e">
        <f t="shared" si="4"/>
        <v>#NAME?</v>
      </c>
      <c r="I236" s="85"/>
      <c r="J236" s="31"/>
      <c r="K236" s="101" t="str">
        <f>IF(NKTT!$J236&gt;0,"PS","-")</f>
        <v>-</v>
      </c>
      <c r="L236" s="92" t="str">
        <f t="shared" si="5"/>
        <v>-</v>
      </c>
      <c r="M236" s="92" t="str">
        <f t="shared" si="6"/>
        <v>-</v>
      </c>
      <c r="N236" s="93" t="str">
        <f t="shared" si="7"/>
        <v>-</v>
      </c>
      <c r="O236" s="10"/>
      <c r="P236" s="10"/>
      <c r="Q236" s="10"/>
      <c r="R236" s="10"/>
      <c r="S236" s="10"/>
      <c r="T236" s="10"/>
      <c r="U236" s="10"/>
      <c r="V236" s="10"/>
      <c r="W236" s="10"/>
      <c r="X236" s="10"/>
      <c r="Y236" s="10"/>
      <c r="Z236" s="10"/>
    </row>
    <row r="237" spans="1:26" ht="12.75" customHeight="1" x14ac:dyDescent="0.2">
      <c r="A237" s="82">
        <f t="shared" si="0"/>
        <v>0</v>
      </c>
      <c r="B237" s="83"/>
      <c r="C237" s="84"/>
      <c r="D237" s="29" t="e">
        <f t="shared" si="1"/>
        <v>#NAME?</v>
      </c>
      <c r="E237" s="62"/>
      <c r="F237" s="30" t="e">
        <f t="shared" si="2"/>
        <v>#NAME?</v>
      </c>
      <c r="G237" s="34" t="e">
        <f t="shared" si="3"/>
        <v>#NAME?</v>
      </c>
      <c r="H237" s="30" t="e">
        <f t="shared" si="4"/>
        <v>#NAME?</v>
      </c>
      <c r="I237" s="85"/>
      <c r="J237" s="31"/>
      <c r="K237" s="101" t="str">
        <f>IF(NKTT!$J237&gt;0,"PS","-")</f>
        <v>-</v>
      </c>
      <c r="L237" s="92" t="str">
        <f t="shared" si="5"/>
        <v>-</v>
      </c>
      <c r="M237" s="92" t="str">
        <f t="shared" si="6"/>
        <v>-</v>
      </c>
      <c r="N237" s="93" t="str">
        <f t="shared" si="7"/>
        <v>-</v>
      </c>
      <c r="O237" s="10"/>
      <c r="P237" s="10"/>
      <c r="Q237" s="10"/>
      <c r="R237" s="10"/>
      <c r="S237" s="10"/>
      <c r="T237" s="10"/>
      <c r="U237" s="10"/>
      <c r="V237" s="10"/>
      <c r="W237" s="10"/>
      <c r="X237" s="10"/>
      <c r="Y237" s="10"/>
      <c r="Z237" s="10"/>
    </row>
    <row r="238" spans="1:26" ht="12.75" customHeight="1" x14ac:dyDescent="0.2">
      <c r="A238" s="82">
        <f t="shared" si="0"/>
        <v>0</v>
      </c>
      <c r="B238" s="83"/>
      <c r="C238" s="84"/>
      <c r="D238" s="29" t="e">
        <f t="shared" si="1"/>
        <v>#NAME?</v>
      </c>
      <c r="E238" s="62"/>
      <c r="F238" s="30" t="e">
        <f t="shared" si="2"/>
        <v>#NAME?</v>
      </c>
      <c r="G238" s="34" t="e">
        <f t="shared" si="3"/>
        <v>#NAME?</v>
      </c>
      <c r="H238" s="30" t="e">
        <f t="shared" si="4"/>
        <v>#NAME?</v>
      </c>
      <c r="I238" s="85"/>
      <c r="J238" s="31"/>
      <c r="K238" s="101" t="str">
        <f>IF(NKTT!$J238&gt;0,"PS","-")</f>
        <v>-</v>
      </c>
      <c r="L238" s="92" t="str">
        <f t="shared" si="5"/>
        <v>-</v>
      </c>
      <c r="M238" s="92" t="str">
        <f t="shared" si="6"/>
        <v>-</v>
      </c>
      <c r="N238" s="93" t="str">
        <f t="shared" si="7"/>
        <v>-</v>
      </c>
      <c r="O238" s="10"/>
      <c r="P238" s="10"/>
      <c r="Q238" s="10"/>
      <c r="R238" s="10"/>
      <c r="S238" s="10"/>
      <c r="T238" s="10"/>
      <c r="U238" s="10"/>
      <c r="V238" s="10"/>
      <c r="W238" s="10"/>
      <c r="X238" s="10"/>
      <c r="Y238" s="10"/>
      <c r="Z238" s="10"/>
    </row>
    <row r="239" spans="1:26" ht="12.75" customHeight="1" x14ac:dyDescent="0.2">
      <c r="A239" s="82">
        <f t="shared" si="0"/>
        <v>0</v>
      </c>
      <c r="B239" s="83"/>
      <c r="C239" s="84"/>
      <c r="D239" s="29" t="e">
        <f t="shared" si="1"/>
        <v>#NAME?</v>
      </c>
      <c r="E239" s="62"/>
      <c r="F239" s="30" t="e">
        <f t="shared" si="2"/>
        <v>#NAME?</v>
      </c>
      <c r="G239" s="34" t="e">
        <f t="shared" si="3"/>
        <v>#NAME?</v>
      </c>
      <c r="H239" s="30" t="e">
        <f t="shared" si="4"/>
        <v>#NAME?</v>
      </c>
      <c r="I239" s="85"/>
      <c r="J239" s="31"/>
      <c r="K239" s="101" t="str">
        <f>IF(NKTT!$J239&gt;0,"PS","-")</f>
        <v>-</v>
      </c>
      <c r="L239" s="92" t="str">
        <f t="shared" si="5"/>
        <v>-</v>
      </c>
      <c r="M239" s="92" t="str">
        <f t="shared" si="6"/>
        <v>-</v>
      </c>
      <c r="N239" s="93" t="str">
        <f t="shared" si="7"/>
        <v>-</v>
      </c>
      <c r="O239" s="10"/>
      <c r="P239" s="10"/>
      <c r="Q239" s="10"/>
      <c r="R239" s="10"/>
      <c r="S239" s="10"/>
      <c r="T239" s="10"/>
      <c r="U239" s="10"/>
      <c r="V239" s="10"/>
      <c r="W239" s="10"/>
      <c r="X239" s="10"/>
      <c r="Y239" s="10"/>
      <c r="Z239" s="10"/>
    </row>
    <row r="240" spans="1:26" ht="12.75" customHeight="1" x14ac:dyDescent="0.2">
      <c r="A240" s="82">
        <f t="shared" si="0"/>
        <v>0</v>
      </c>
      <c r="B240" s="83"/>
      <c r="C240" s="84"/>
      <c r="D240" s="29" t="e">
        <f t="shared" si="1"/>
        <v>#NAME?</v>
      </c>
      <c r="E240" s="62"/>
      <c r="F240" s="30" t="e">
        <f t="shared" si="2"/>
        <v>#NAME?</v>
      </c>
      <c r="G240" s="34" t="e">
        <f t="shared" si="3"/>
        <v>#NAME?</v>
      </c>
      <c r="H240" s="30" t="e">
        <f t="shared" si="4"/>
        <v>#NAME?</v>
      </c>
      <c r="I240" s="85"/>
      <c r="J240" s="31"/>
      <c r="K240" s="101" t="str">
        <f>IF(NKTT!$J240&gt;0,"PS","-")</f>
        <v>-</v>
      </c>
      <c r="L240" s="92" t="str">
        <f t="shared" si="5"/>
        <v>-</v>
      </c>
      <c r="M240" s="92" t="str">
        <f t="shared" si="6"/>
        <v>-</v>
      </c>
      <c r="N240" s="93" t="str">
        <f t="shared" si="7"/>
        <v>-</v>
      </c>
      <c r="O240" s="10"/>
      <c r="P240" s="10"/>
      <c r="Q240" s="10"/>
      <c r="R240" s="10"/>
      <c r="S240" s="10"/>
      <c r="T240" s="10"/>
      <c r="U240" s="10"/>
      <c r="V240" s="10"/>
      <c r="W240" s="10"/>
      <c r="X240" s="10"/>
      <c r="Y240" s="10"/>
      <c r="Z240" s="10"/>
    </row>
    <row r="241" spans="1:26" ht="12.75" customHeight="1" x14ac:dyDescent="0.2">
      <c r="A241" s="82">
        <f t="shared" si="0"/>
        <v>0</v>
      </c>
      <c r="B241" s="83"/>
      <c r="C241" s="84"/>
      <c r="D241" s="29" t="e">
        <f t="shared" si="1"/>
        <v>#NAME?</v>
      </c>
      <c r="E241" s="62"/>
      <c r="F241" s="30" t="e">
        <f t="shared" si="2"/>
        <v>#NAME?</v>
      </c>
      <c r="G241" s="34" t="e">
        <f t="shared" si="3"/>
        <v>#NAME?</v>
      </c>
      <c r="H241" s="30" t="e">
        <f t="shared" si="4"/>
        <v>#NAME?</v>
      </c>
      <c r="I241" s="85"/>
      <c r="J241" s="31"/>
      <c r="K241" s="101" t="str">
        <f>IF(NKTT!$J241&gt;0,"PS","-")</f>
        <v>-</v>
      </c>
      <c r="L241" s="92" t="str">
        <f t="shared" si="5"/>
        <v>-</v>
      </c>
      <c r="M241" s="92" t="str">
        <f t="shared" si="6"/>
        <v>-</v>
      </c>
      <c r="N241" s="93" t="str">
        <f t="shared" si="7"/>
        <v>-</v>
      </c>
      <c r="O241" s="10"/>
      <c r="P241" s="10"/>
      <c r="Q241" s="10"/>
      <c r="R241" s="10"/>
      <c r="S241" s="10"/>
      <c r="T241" s="10"/>
      <c r="U241" s="10"/>
      <c r="V241" s="10"/>
      <c r="W241" s="10"/>
      <c r="X241" s="10"/>
      <c r="Y241" s="10"/>
      <c r="Z241" s="10"/>
    </row>
    <row r="242" spans="1:26" ht="12.75" customHeight="1" x14ac:dyDescent="0.2">
      <c r="A242" s="82">
        <f t="shared" si="0"/>
        <v>0</v>
      </c>
      <c r="B242" s="83"/>
      <c r="C242" s="84"/>
      <c r="D242" s="29" t="e">
        <f t="shared" si="1"/>
        <v>#NAME?</v>
      </c>
      <c r="E242" s="62"/>
      <c r="F242" s="30" t="e">
        <f t="shared" si="2"/>
        <v>#NAME?</v>
      </c>
      <c r="G242" s="34" t="e">
        <f t="shared" si="3"/>
        <v>#NAME?</v>
      </c>
      <c r="H242" s="30" t="e">
        <f t="shared" si="4"/>
        <v>#NAME?</v>
      </c>
      <c r="I242" s="85"/>
      <c r="J242" s="31"/>
      <c r="K242" s="101" t="str">
        <f>IF(NKTT!$J242&gt;0,"PS","-")</f>
        <v>-</v>
      </c>
      <c r="L242" s="92" t="str">
        <f t="shared" si="5"/>
        <v>-</v>
      </c>
      <c r="M242" s="92" t="str">
        <f t="shared" si="6"/>
        <v>-</v>
      </c>
      <c r="N242" s="93" t="str">
        <f t="shared" si="7"/>
        <v>-</v>
      </c>
      <c r="O242" s="10"/>
      <c r="P242" s="10"/>
      <c r="Q242" s="10"/>
      <c r="R242" s="10"/>
      <c r="S242" s="10"/>
      <c r="T242" s="10"/>
      <c r="U242" s="10"/>
      <c r="V242" s="10"/>
      <c r="W242" s="10"/>
      <c r="X242" s="10"/>
      <c r="Y242" s="10"/>
      <c r="Z242" s="10"/>
    </row>
    <row r="243" spans="1:26" ht="12.75" customHeight="1" x14ac:dyDescent="0.2">
      <c r="A243" s="82">
        <f t="shared" si="0"/>
        <v>0</v>
      </c>
      <c r="B243" s="83"/>
      <c r="C243" s="84"/>
      <c r="D243" s="29" t="e">
        <f t="shared" si="1"/>
        <v>#NAME?</v>
      </c>
      <c r="E243" s="62"/>
      <c r="F243" s="30" t="e">
        <f t="shared" si="2"/>
        <v>#NAME?</v>
      </c>
      <c r="G243" s="34" t="e">
        <f t="shared" si="3"/>
        <v>#NAME?</v>
      </c>
      <c r="H243" s="30" t="e">
        <f t="shared" si="4"/>
        <v>#NAME?</v>
      </c>
      <c r="I243" s="85"/>
      <c r="J243" s="31"/>
      <c r="K243" s="101" t="str">
        <f>IF(NKTT!$J243&gt;0,"PS","-")</f>
        <v>-</v>
      </c>
      <c r="L243" s="92" t="str">
        <f t="shared" si="5"/>
        <v>-</v>
      </c>
      <c r="M243" s="92" t="str">
        <f t="shared" si="6"/>
        <v>-</v>
      </c>
      <c r="N243" s="93" t="str">
        <f t="shared" si="7"/>
        <v>-</v>
      </c>
      <c r="O243" s="10"/>
      <c r="P243" s="10"/>
      <c r="Q243" s="10"/>
      <c r="R243" s="10"/>
      <c r="S243" s="10"/>
      <c r="T243" s="10"/>
      <c r="U243" s="10"/>
      <c r="V243" s="10"/>
      <c r="W243" s="10"/>
      <c r="X243" s="10"/>
      <c r="Y243" s="10"/>
      <c r="Z243" s="10"/>
    </row>
    <row r="244" spans="1:26" ht="12.75" customHeight="1" x14ac:dyDescent="0.2">
      <c r="A244" s="82">
        <f t="shared" si="0"/>
        <v>0</v>
      </c>
      <c r="B244" s="83"/>
      <c r="C244" s="84"/>
      <c r="D244" s="29" t="e">
        <f t="shared" si="1"/>
        <v>#NAME?</v>
      </c>
      <c r="E244" s="62"/>
      <c r="F244" s="30" t="e">
        <f t="shared" si="2"/>
        <v>#NAME?</v>
      </c>
      <c r="G244" s="34" t="e">
        <f t="shared" si="3"/>
        <v>#NAME?</v>
      </c>
      <c r="H244" s="30" t="e">
        <f t="shared" si="4"/>
        <v>#NAME?</v>
      </c>
      <c r="I244" s="85"/>
      <c r="J244" s="31"/>
      <c r="K244" s="101" t="str">
        <f>IF(NKTT!$J244&gt;0,"PS","-")</f>
        <v>-</v>
      </c>
      <c r="L244" s="92" t="str">
        <f t="shared" si="5"/>
        <v>-</v>
      </c>
      <c r="M244" s="92" t="str">
        <f t="shared" si="6"/>
        <v>-</v>
      </c>
      <c r="N244" s="93" t="str">
        <f t="shared" si="7"/>
        <v>-</v>
      </c>
      <c r="O244" s="10"/>
      <c r="P244" s="10"/>
      <c r="Q244" s="10"/>
      <c r="R244" s="10"/>
      <c r="S244" s="10"/>
      <c r="T244" s="10"/>
      <c r="U244" s="10"/>
      <c r="V244" s="10"/>
      <c r="W244" s="10"/>
      <c r="X244" s="10"/>
      <c r="Y244" s="10"/>
      <c r="Z244" s="10"/>
    </row>
    <row r="245" spans="1:26" ht="12.75" customHeight="1" x14ac:dyDescent="0.2">
      <c r="A245" s="82">
        <f t="shared" si="0"/>
        <v>0</v>
      </c>
      <c r="B245" s="83"/>
      <c r="C245" s="84"/>
      <c r="D245" s="29" t="e">
        <f t="shared" si="1"/>
        <v>#NAME?</v>
      </c>
      <c r="E245" s="62"/>
      <c r="F245" s="30" t="e">
        <f t="shared" si="2"/>
        <v>#NAME?</v>
      </c>
      <c r="G245" s="34" t="e">
        <f t="shared" si="3"/>
        <v>#NAME?</v>
      </c>
      <c r="H245" s="30" t="e">
        <f t="shared" si="4"/>
        <v>#NAME?</v>
      </c>
      <c r="I245" s="85"/>
      <c r="J245" s="31"/>
      <c r="K245" s="101" t="str">
        <f>IF(NKTT!$J245&gt;0,"PS","-")</f>
        <v>-</v>
      </c>
      <c r="L245" s="92" t="str">
        <f t="shared" si="5"/>
        <v>-</v>
      </c>
      <c r="M245" s="92" t="str">
        <f t="shared" si="6"/>
        <v>-</v>
      </c>
      <c r="N245" s="93" t="str">
        <f t="shared" si="7"/>
        <v>-</v>
      </c>
      <c r="O245" s="10"/>
      <c r="P245" s="10"/>
      <c r="Q245" s="10"/>
      <c r="R245" s="10"/>
      <c r="S245" s="10"/>
      <c r="T245" s="10"/>
      <c r="U245" s="10"/>
      <c r="V245" s="10"/>
      <c r="W245" s="10"/>
      <c r="X245" s="10"/>
      <c r="Y245" s="10"/>
      <c r="Z245" s="10"/>
    </row>
    <row r="246" spans="1:26" ht="12.75" customHeight="1" x14ac:dyDescent="0.2">
      <c r="A246" s="82">
        <f t="shared" si="0"/>
        <v>0</v>
      </c>
      <c r="B246" s="83"/>
      <c r="C246" s="84"/>
      <c r="D246" s="29" t="e">
        <f t="shared" si="1"/>
        <v>#NAME?</v>
      </c>
      <c r="E246" s="62"/>
      <c r="F246" s="30" t="e">
        <f t="shared" si="2"/>
        <v>#NAME?</v>
      </c>
      <c r="G246" s="34" t="e">
        <f t="shared" si="3"/>
        <v>#NAME?</v>
      </c>
      <c r="H246" s="30" t="e">
        <f t="shared" si="4"/>
        <v>#NAME?</v>
      </c>
      <c r="I246" s="85"/>
      <c r="J246" s="31"/>
      <c r="K246" s="101" t="str">
        <f>IF(NKTT!$J246&gt;0,"PS","-")</f>
        <v>-</v>
      </c>
      <c r="L246" s="92" t="str">
        <f t="shared" si="5"/>
        <v>-</v>
      </c>
      <c r="M246" s="92" t="str">
        <f t="shared" si="6"/>
        <v>-</v>
      </c>
      <c r="N246" s="93" t="str">
        <f t="shared" si="7"/>
        <v>-</v>
      </c>
      <c r="O246" s="10"/>
      <c r="P246" s="10"/>
      <c r="Q246" s="10"/>
      <c r="R246" s="10"/>
      <c r="S246" s="10"/>
      <c r="T246" s="10"/>
      <c r="U246" s="10"/>
      <c r="V246" s="10"/>
      <c r="W246" s="10"/>
      <c r="X246" s="10"/>
      <c r="Y246" s="10"/>
      <c r="Z246" s="10"/>
    </row>
    <row r="247" spans="1:26" ht="12.75" customHeight="1" x14ac:dyDescent="0.2">
      <c r="A247" s="82">
        <f t="shared" si="0"/>
        <v>0</v>
      </c>
      <c r="B247" s="83"/>
      <c r="C247" s="84"/>
      <c r="D247" s="29" t="e">
        <f t="shared" si="1"/>
        <v>#NAME?</v>
      </c>
      <c r="E247" s="62"/>
      <c r="F247" s="30" t="e">
        <f t="shared" si="2"/>
        <v>#NAME?</v>
      </c>
      <c r="G247" s="34" t="e">
        <f t="shared" si="3"/>
        <v>#NAME?</v>
      </c>
      <c r="H247" s="30" t="e">
        <f t="shared" si="4"/>
        <v>#NAME?</v>
      </c>
      <c r="I247" s="85"/>
      <c r="J247" s="31"/>
      <c r="K247" s="101" t="str">
        <f>IF(NKTT!$J247&gt;0,"PS","-")</f>
        <v>-</v>
      </c>
      <c r="L247" s="92" t="str">
        <f t="shared" si="5"/>
        <v>-</v>
      </c>
      <c r="M247" s="92" t="str">
        <f t="shared" si="6"/>
        <v>-</v>
      </c>
      <c r="N247" s="93" t="str">
        <f t="shared" si="7"/>
        <v>-</v>
      </c>
      <c r="O247" s="10"/>
      <c r="P247" s="10"/>
      <c r="Q247" s="10"/>
      <c r="R247" s="10"/>
      <c r="S247" s="10"/>
      <c r="T247" s="10"/>
      <c r="U247" s="10"/>
      <c r="V247" s="10"/>
      <c r="W247" s="10"/>
      <c r="X247" s="10"/>
      <c r="Y247" s="10"/>
      <c r="Z247" s="10"/>
    </row>
    <row r="248" spans="1:26" ht="12.75" customHeight="1" x14ac:dyDescent="0.2">
      <c r="A248" s="82">
        <f t="shared" si="0"/>
        <v>0</v>
      </c>
      <c r="B248" s="83"/>
      <c r="C248" s="84"/>
      <c r="D248" s="29" t="e">
        <f t="shared" si="1"/>
        <v>#NAME?</v>
      </c>
      <c r="E248" s="62"/>
      <c r="F248" s="30" t="e">
        <f t="shared" si="2"/>
        <v>#NAME?</v>
      </c>
      <c r="G248" s="34" t="e">
        <f t="shared" si="3"/>
        <v>#NAME?</v>
      </c>
      <c r="H248" s="30" t="e">
        <f t="shared" si="4"/>
        <v>#NAME?</v>
      </c>
      <c r="I248" s="85"/>
      <c r="J248" s="31"/>
      <c r="K248" s="101" t="str">
        <f>IF(NKTT!$J248&gt;0,"PS","-")</f>
        <v>-</v>
      </c>
      <c r="L248" s="92" t="str">
        <f t="shared" si="5"/>
        <v>-</v>
      </c>
      <c r="M248" s="92" t="str">
        <f t="shared" si="6"/>
        <v>-</v>
      </c>
      <c r="N248" s="93" t="str">
        <f t="shared" si="7"/>
        <v>-</v>
      </c>
      <c r="O248" s="10"/>
      <c r="P248" s="10"/>
      <c r="Q248" s="10"/>
      <c r="R248" s="10"/>
      <c r="S248" s="10"/>
      <c r="T248" s="10"/>
      <c r="U248" s="10"/>
      <c r="V248" s="10"/>
      <c r="W248" s="10"/>
      <c r="X248" s="10"/>
      <c r="Y248" s="10"/>
      <c r="Z248" s="10"/>
    </row>
    <row r="249" spans="1:26" ht="12.75" customHeight="1" x14ac:dyDescent="0.2">
      <c r="A249" s="82">
        <f t="shared" si="0"/>
        <v>0</v>
      </c>
      <c r="B249" s="83"/>
      <c r="C249" s="84"/>
      <c r="D249" s="29" t="e">
        <f t="shared" si="1"/>
        <v>#NAME?</v>
      </c>
      <c r="E249" s="62"/>
      <c r="F249" s="30" t="e">
        <f t="shared" si="2"/>
        <v>#NAME?</v>
      </c>
      <c r="G249" s="34" t="e">
        <f t="shared" si="3"/>
        <v>#NAME?</v>
      </c>
      <c r="H249" s="30" t="e">
        <f t="shared" si="4"/>
        <v>#NAME?</v>
      </c>
      <c r="I249" s="85"/>
      <c r="J249" s="31"/>
      <c r="K249" s="101" t="str">
        <f>IF(NKTT!$J249&gt;0,"PS","-")</f>
        <v>-</v>
      </c>
      <c r="L249" s="92" t="str">
        <f t="shared" si="5"/>
        <v>-</v>
      </c>
      <c r="M249" s="92" t="str">
        <f t="shared" si="6"/>
        <v>-</v>
      </c>
      <c r="N249" s="93" t="str">
        <f t="shared" si="7"/>
        <v>-</v>
      </c>
      <c r="O249" s="10"/>
      <c r="P249" s="10"/>
      <c r="Q249" s="10"/>
      <c r="R249" s="10"/>
      <c r="S249" s="10"/>
      <c r="T249" s="10"/>
      <c r="U249" s="10"/>
      <c r="V249" s="10"/>
      <c r="W249" s="10"/>
      <c r="X249" s="10"/>
      <c r="Y249" s="10"/>
      <c r="Z249" s="10"/>
    </row>
    <row r="250" spans="1:26" ht="12.75" customHeight="1" x14ac:dyDescent="0.2">
      <c r="A250" s="82">
        <f t="shared" si="0"/>
        <v>0</v>
      </c>
      <c r="B250" s="83"/>
      <c r="C250" s="84"/>
      <c r="D250" s="29" t="e">
        <f t="shared" si="1"/>
        <v>#NAME?</v>
      </c>
      <c r="E250" s="62"/>
      <c r="F250" s="30" t="e">
        <f t="shared" si="2"/>
        <v>#NAME?</v>
      </c>
      <c r="G250" s="34" t="e">
        <f t="shared" si="3"/>
        <v>#NAME?</v>
      </c>
      <c r="H250" s="30" t="e">
        <f t="shared" si="4"/>
        <v>#NAME?</v>
      </c>
      <c r="I250" s="85"/>
      <c r="J250" s="31"/>
      <c r="K250" s="101" t="str">
        <f>IF(NKTT!$J250&gt;0,"PS","-")</f>
        <v>-</v>
      </c>
      <c r="L250" s="92" t="str">
        <f t="shared" si="5"/>
        <v>-</v>
      </c>
      <c r="M250" s="92" t="str">
        <f t="shared" si="6"/>
        <v>-</v>
      </c>
      <c r="N250" s="93" t="str">
        <f t="shared" si="7"/>
        <v>-</v>
      </c>
      <c r="O250" s="10"/>
      <c r="P250" s="10"/>
      <c r="Q250" s="10"/>
      <c r="R250" s="10"/>
      <c r="S250" s="10"/>
      <c r="T250" s="10"/>
      <c r="U250" s="10"/>
      <c r="V250" s="10"/>
      <c r="W250" s="10"/>
      <c r="X250" s="10"/>
      <c r="Y250" s="10"/>
      <c r="Z250" s="10"/>
    </row>
    <row r="251" spans="1:26" ht="12.75" customHeight="1" x14ac:dyDescent="0.2">
      <c r="A251" s="82">
        <f t="shared" si="0"/>
        <v>0</v>
      </c>
      <c r="B251" s="83"/>
      <c r="C251" s="84"/>
      <c r="D251" s="29" t="e">
        <f t="shared" si="1"/>
        <v>#NAME?</v>
      </c>
      <c r="E251" s="62"/>
      <c r="F251" s="30" t="e">
        <f t="shared" si="2"/>
        <v>#NAME?</v>
      </c>
      <c r="G251" s="34" t="e">
        <f t="shared" si="3"/>
        <v>#NAME?</v>
      </c>
      <c r="H251" s="30" t="e">
        <f t="shared" si="4"/>
        <v>#NAME?</v>
      </c>
      <c r="I251" s="85"/>
      <c r="J251" s="31"/>
      <c r="K251" s="101" t="str">
        <f>IF(NKTT!$J251&gt;0,"PS","-")</f>
        <v>-</v>
      </c>
      <c r="L251" s="92" t="str">
        <f t="shared" si="5"/>
        <v>-</v>
      </c>
      <c r="M251" s="92" t="str">
        <f t="shared" si="6"/>
        <v>-</v>
      </c>
      <c r="N251" s="93" t="str">
        <f t="shared" si="7"/>
        <v>-</v>
      </c>
      <c r="O251" s="10"/>
      <c r="P251" s="10"/>
      <c r="Q251" s="10"/>
      <c r="R251" s="10"/>
      <c r="S251" s="10"/>
      <c r="T251" s="10"/>
      <c r="U251" s="10"/>
      <c r="V251" s="10"/>
      <c r="W251" s="10"/>
      <c r="X251" s="10"/>
      <c r="Y251" s="10"/>
      <c r="Z251" s="10"/>
    </row>
    <row r="252" spans="1:26" ht="12.75" customHeight="1" x14ac:dyDescent="0.2">
      <c r="A252" s="82">
        <f t="shared" si="0"/>
        <v>0</v>
      </c>
      <c r="B252" s="83"/>
      <c r="C252" s="84"/>
      <c r="D252" s="29" t="e">
        <f t="shared" si="1"/>
        <v>#NAME?</v>
      </c>
      <c r="E252" s="62"/>
      <c r="F252" s="30" t="e">
        <f t="shared" si="2"/>
        <v>#NAME?</v>
      </c>
      <c r="G252" s="34" t="e">
        <f t="shared" si="3"/>
        <v>#NAME?</v>
      </c>
      <c r="H252" s="30" t="e">
        <f t="shared" si="4"/>
        <v>#NAME?</v>
      </c>
      <c r="I252" s="85"/>
      <c r="J252" s="31"/>
      <c r="K252" s="101" t="str">
        <f>IF(NKTT!$J252&gt;0,"PS","-")</f>
        <v>-</v>
      </c>
      <c r="L252" s="92" t="str">
        <f t="shared" si="5"/>
        <v>-</v>
      </c>
      <c r="M252" s="92" t="str">
        <f t="shared" si="6"/>
        <v>-</v>
      </c>
      <c r="N252" s="93" t="str">
        <f t="shared" si="7"/>
        <v>-</v>
      </c>
      <c r="O252" s="10"/>
      <c r="P252" s="10"/>
      <c r="Q252" s="10"/>
      <c r="R252" s="10"/>
      <c r="S252" s="10"/>
      <c r="T252" s="10"/>
      <c r="U252" s="10"/>
      <c r="V252" s="10"/>
      <c r="W252" s="10"/>
      <c r="X252" s="10"/>
      <c r="Y252" s="10"/>
      <c r="Z252" s="10"/>
    </row>
    <row r="253" spans="1:26" ht="12.75" customHeight="1" x14ac:dyDescent="0.2">
      <c r="A253" s="82">
        <f t="shared" si="0"/>
        <v>0</v>
      </c>
      <c r="B253" s="83"/>
      <c r="C253" s="84"/>
      <c r="D253" s="29" t="e">
        <f t="shared" si="1"/>
        <v>#NAME?</v>
      </c>
      <c r="E253" s="62"/>
      <c r="F253" s="30" t="e">
        <f t="shared" si="2"/>
        <v>#NAME?</v>
      </c>
      <c r="G253" s="34" t="e">
        <f t="shared" si="3"/>
        <v>#NAME?</v>
      </c>
      <c r="H253" s="30" t="e">
        <f t="shared" si="4"/>
        <v>#NAME?</v>
      </c>
      <c r="I253" s="85"/>
      <c r="J253" s="31"/>
      <c r="K253" s="101" t="str">
        <f>IF(NKTT!$J253&gt;0,"PS","-")</f>
        <v>-</v>
      </c>
      <c r="L253" s="92" t="str">
        <f t="shared" si="5"/>
        <v>-</v>
      </c>
      <c r="M253" s="92" t="str">
        <f t="shared" si="6"/>
        <v>-</v>
      </c>
      <c r="N253" s="93" t="str">
        <f t="shared" si="7"/>
        <v>-</v>
      </c>
      <c r="O253" s="10"/>
      <c r="P253" s="10"/>
      <c r="Q253" s="10"/>
      <c r="R253" s="10"/>
      <c r="S253" s="10"/>
      <c r="T253" s="10"/>
      <c r="U253" s="10"/>
      <c r="V253" s="10"/>
      <c r="W253" s="10"/>
      <c r="X253" s="10"/>
      <c r="Y253" s="10"/>
      <c r="Z253" s="10"/>
    </row>
    <row r="254" spans="1:26" ht="12.75" customHeight="1" x14ac:dyDescent="0.2">
      <c r="A254" s="82">
        <f t="shared" si="0"/>
        <v>0</v>
      </c>
      <c r="B254" s="83"/>
      <c r="C254" s="84"/>
      <c r="D254" s="29" t="e">
        <f t="shared" si="1"/>
        <v>#NAME?</v>
      </c>
      <c r="E254" s="62"/>
      <c r="F254" s="30" t="e">
        <f t="shared" si="2"/>
        <v>#NAME?</v>
      </c>
      <c r="G254" s="34" t="e">
        <f t="shared" si="3"/>
        <v>#NAME?</v>
      </c>
      <c r="H254" s="30" t="e">
        <f t="shared" si="4"/>
        <v>#NAME?</v>
      </c>
      <c r="I254" s="85"/>
      <c r="J254" s="31"/>
      <c r="K254" s="101" t="str">
        <f>IF(NKTT!$J254&gt;0,"PS","-")</f>
        <v>-</v>
      </c>
      <c r="L254" s="92" t="str">
        <f t="shared" si="5"/>
        <v>-</v>
      </c>
      <c r="M254" s="92" t="str">
        <f t="shared" si="6"/>
        <v>-</v>
      </c>
      <c r="N254" s="93" t="str">
        <f t="shared" si="7"/>
        <v>-</v>
      </c>
      <c r="O254" s="10"/>
      <c r="P254" s="10"/>
      <c r="Q254" s="10"/>
      <c r="R254" s="10"/>
      <c r="S254" s="10"/>
      <c r="T254" s="10"/>
      <c r="U254" s="10"/>
      <c r="V254" s="10"/>
      <c r="W254" s="10"/>
      <c r="X254" s="10"/>
      <c r="Y254" s="10"/>
      <c r="Z254" s="10"/>
    </row>
    <row r="255" spans="1:26" ht="12.75" customHeight="1" x14ac:dyDescent="0.2">
      <c r="A255" s="82">
        <f t="shared" si="0"/>
        <v>0</v>
      </c>
      <c r="B255" s="83"/>
      <c r="C255" s="84"/>
      <c r="D255" s="29" t="e">
        <f t="shared" si="1"/>
        <v>#NAME?</v>
      </c>
      <c r="E255" s="62"/>
      <c r="F255" s="30" t="e">
        <f t="shared" si="2"/>
        <v>#NAME?</v>
      </c>
      <c r="G255" s="34" t="e">
        <f t="shared" si="3"/>
        <v>#NAME?</v>
      </c>
      <c r="H255" s="30" t="e">
        <f t="shared" si="4"/>
        <v>#NAME?</v>
      </c>
      <c r="I255" s="85"/>
      <c r="J255" s="31"/>
      <c r="K255" s="101" t="str">
        <f>IF(NKTT!$J255&gt;0,"PS","-")</f>
        <v>-</v>
      </c>
      <c r="L255" s="92" t="str">
        <f t="shared" si="5"/>
        <v>-</v>
      </c>
      <c r="M255" s="92" t="str">
        <f t="shared" si="6"/>
        <v>-</v>
      </c>
      <c r="N255" s="93" t="str">
        <f t="shared" si="7"/>
        <v>-</v>
      </c>
      <c r="O255" s="10"/>
      <c r="P255" s="10"/>
      <c r="Q255" s="10"/>
      <c r="R255" s="10"/>
      <c r="S255" s="10"/>
      <c r="T255" s="10"/>
      <c r="U255" s="10"/>
      <c r="V255" s="10"/>
      <c r="W255" s="10"/>
      <c r="X255" s="10"/>
      <c r="Y255" s="10"/>
      <c r="Z255" s="10"/>
    </row>
    <row r="256" spans="1:26" ht="12.75" customHeight="1" x14ac:dyDescent="0.2">
      <c r="A256" s="82">
        <f t="shared" si="0"/>
        <v>0</v>
      </c>
      <c r="B256" s="83"/>
      <c r="C256" s="84"/>
      <c r="D256" s="29" t="e">
        <f t="shared" si="1"/>
        <v>#NAME?</v>
      </c>
      <c r="E256" s="62"/>
      <c r="F256" s="30" t="e">
        <f t="shared" si="2"/>
        <v>#NAME?</v>
      </c>
      <c r="G256" s="34" t="e">
        <f t="shared" si="3"/>
        <v>#NAME?</v>
      </c>
      <c r="H256" s="30" t="e">
        <f t="shared" si="4"/>
        <v>#NAME?</v>
      </c>
      <c r="I256" s="85"/>
      <c r="J256" s="31"/>
      <c r="K256" s="101" t="str">
        <f>IF(NKTT!$J256&gt;0,"PS","-")</f>
        <v>-</v>
      </c>
      <c r="L256" s="92" t="str">
        <f t="shared" si="5"/>
        <v>-</v>
      </c>
      <c r="M256" s="92" t="str">
        <f t="shared" si="6"/>
        <v>-</v>
      </c>
      <c r="N256" s="93" t="str">
        <f t="shared" si="7"/>
        <v>-</v>
      </c>
      <c r="O256" s="10"/>
      <c r="P256" s="10"/>
      <c r="Q256" s="10"/>
      <c r="R256" s="10"/>
      <c r="S256" s="10"/>
      <c r="T256" s="10"/>
      <c r="U256" s="10"/>
      <c r="V256" s="10"/>
      <c r="W256" s="10"/>
      <c r="X256" s="10"/>
      <c r="Y256" s="10"/>
      <c r="Z256" s="10"/>
    </row>
    <row r="257" spans="1:26" ht="12.75" customHeight="1" x14ac:dyDescent="0.2">
      <c r="A257" s="82">
        <f t="shared" si="0"/>
        <v>0</v>
      </c>
      <c r="B257" s="83"/>
      <c r="C257" s="84"/>
      <c r="D257" s="29" t="e">
        <f t="shared" si="1"/>
        <v>#NAME?</v>
      </c>
      <c r="E257" s="62"/>
      <c r="F257" s="30" t="e">
        <f t="shared" si="2"/>
        <v>#NAME?</v>
      </c>
      <c r="G257" s="34" t="e">
        <f t="shared" si="3"/>
        <v>#NAME?</v>
      </c>
      <c r="H257" s="30" t="e">
        <f t="shared" si="4"/>
        <v>#NAME?</v>
      </c>
      <c r="I257" s="85"/>
      <c r="J257" s="31"/>
      <c r="K257" s="101" t="str">
        <f>IF(NKTT!$J257&gt;0,"PS","-")</f>
        <v>-</v>
      </c>
      <c r="L257" s="92" t="str">
        <f t="shared" si="5"/>
        <v>-</v>
      </c>
      <c r="M257" s="92" t="str">
        <f t="shared" si="6"/>
        <v>-</v>
      </c>
      <c r="N257" s="93" t="str">
        <f t="shared" si="7"/>
        <v>-</v>
      </c>
      <c r="O257" s="10"/>
      <c r="P257" s="10"/>
      <c r="Q257" s="10"/>
      <c r="R257" s="10"/>
      <c r="S257" s="10"/>
      <c r="T257" s="10"/>
      <c r="U257" s="10"/>
      <c r="V257" s="10"/>
      <c r="W257" s="10"/>
      <c r="X257" s="10"/>
      <c r="Y257" s="10"/>
      <c r="Z257" s="10"/>
    </row>
    <row r="258" spans="1:26" ht="12.75" customHeight="1" x14ac:dyDescent="0.2">
      <c r="A258" s="82">
        <f t="shared" si="0"/>
        <v>0</v>
      </c>
      <c r="B258" s="83"/>
      <c r="C258" s="84"/>
      <c r="D258" s="29" t="e">
        <f t="shared" si="1"/>
        <v>#NAME?</v>
      </c>
      <c r="E258" s="62"/>
      <c r="F258" s="30" t="e">
        <f t="shared" si="2"/>
        <v>#NAME?</v>
      </c>
      <c r="G258" s="34" t="e">
        <f t="shared" si="3"/>
        <v>#NAME?</v>
      </c>
      <c r="H258" s="30" t="e">
        <f t="shared" si="4"/>
        <v>#NAME?</v>
      </c>
      <c r="I258" s="85"/>
      <c r="J258" s="31"/>
      <c r="K258" s="101" t="str">
        <f>IF(NKTT!$J258&gt;0,"PS","-")</f>
        <v>-</v>
      </c>
      <c r="L258" s="92" t="str">
        <f t="shared" si="5"/>
        <v>-</v>
      </c>
      <c r="M258" s="92" t="str">
        <f t="shared" si="6"/>
        <v>-</v>
      </c>
      <c r="N258" s="93" t="str">
        <f t="shared" si="7"/>
        <v>-</v>
      </c>
      <c r="O258" s="10"/>
      <c r="P258" s="10"/>
      <c r="Q258" s="10"/>
      <c r="R258" s="10"/>
      <c r="S258" s="10"/>
      <c r="T258" s="10"/>
      <c r="U258" s="10"/>
      <c r="V258" s="10"/>
      <c r="W258" s="10"/>
      <c r="X258" s="10"/>
      <c r="Y258" s="10"/>
      <c r="Z258" s="10"/>
    </row>
    <row r="259" spans="1:26" ht="12.75" customHeight="1" x14ac:dyDescent="0.2">
      <c r="A259" s="82">
        <f t="shared" si="0"/>
        <v>0</v>
      </c>
      <c r="B259" s="83"/>
      <c r="C259" s="84"/>
      <c r="D259" s="29" t="e">
        <f t="shared" si="1"/>
        <v>#NAME?</v>
      </c>
      <c r="E259" s="62"/>
      <c r="F259" s="30" t="e">
        <f t="shared" si="2"/>
        <v>#NAME?</v>
      </c>
      <c r="G259" s="34" t="e">
        <f t="shared" si="3"/>
        <v>#NAME?</v>
      </c>
      <c r="H259" s="30" t="e">
        <f t="shared" si="4"/>
        <v>#NAME?</v>
      </c>
      <c r="I259" s="85"/>
      <c r="J259" s="31"/>
      <c r="K259" s="101" t="str">
        <f>IF(NKTT!$J259&gt;0,"PS","-")</f>
        <v>-</v>
      </c>
      <c r="L259" s="92" t="str">
        <f t="shared" si="5"/>
        <v>-</v>
      </c>
      <c r="M259" s="92" t="str">
        <f t="shared" si="6"/>
        <v>-</v>
      </c>
      <c r="N259" s="93" t="str">
        <f t="shared" si="7"/>
        <v>-</v>
      </c>
      <c r="O259" s="10"/>
      <c r="P259" s="10"/>
      <c r="Q259" s="10"/>
      <c r="R259" s="10"/>
      <c r="S259" s="10"/>
      <c r="T259" s="10"/>
      <c r="U259" s="10"/>
      <c r="V259" s="10"/>
      <c r="W259" s="10"/>
      <c r="X259" s="10"/>
      <c r="Y259" s="10"/>
      <c r="Z259" s="10"/>
    </row>
    <row r="260" spans="1:26" ht="12.75" customHeight="1" x14ac:dyDescent="0.2">
      <c r="A260" s="82">
        <f t="shared" si="0"/>
        <v>0</v>
      </c>
      <c r="B260" s="83"/>
      <c r="C260" s="84"/>
      <c r="D260" s="29" t="e">
        <f t="shared" si="1"/>
        <v>#NAME?</v>
      </c>
      <c r="E260" s="62"/>
      <c r="F260" s="30" t="e">
        <f t="shared" si="2"/>
        <v>#NAME?</v>
      </c>
      <c r="G260" s="34" t="e">
        <f t="shared" si="3"/>
        <v>#NAME?</v>
      </c>
      <c r="H260" s="30" t="e">
        <f t="shared" si="4"/>
        <v>#NAME?</v>
      </c>
      <c r="I260" s="85"/>
      <c r="J260" s="31"/>
      <c r="K260" s="101" t="str">
        <f>IF(NKTT!$J260&gt;0,"PS","-")</f>
        <v>-</v>
      </c>
      <c r="L260" s="92" t="str">
        <f t="shared" si="5"/>
        <v>-</v>
      </c>
      <c r="M260" s="92" t="str">
        <f t="shared" si="6"/>
        <v>-</v>
      </c>
      <c r="N260" s="93" t="str">
        <f t="shared" si="7"/>
        <v>-</v>
      </c>
      <c r="O260" s="10"/>
      <c r="P260" s="10"/>
      <c r="Q260" s="10"/>
      <c r="R260" s="10"/>
      <c r="S260" s="10"/>
      <c r="T260" s="10"/>
      <c r="U260" s="10"/>
      <c r="V260" s="10"/>
      <c r="W260" s="10"/>
      <c r="X260" s="10"/>
      <c r="Y260" s="10"/>
      <c r="Z260" s="10"/>
    </row>
    <row r="261" spans="1:26" ht="12.75" customHeight="1" x14ac:dyDescent="0.2">
      <c r="A261" s="82">
        <f t="shared" si="0"/>
        <v>0</v>
      </c>
      <c r="B261" s="83"/>
      <c r="C261" s="84"/>
      <c r="D261" s="29" t="e">
        <f t="shared" si="1"/>
        <v>#NAME?</v>
      </c>
      <c r="E261" s="62"/>
      <c r="F261" s="30" t="e">
        <f t="shared" si="2"/>
        <v>#NAME?</v>
      </c>
      <c r="G261" s="34" t="e">
        <f t="shared" si="3"/>
        <v>#NAME?</v>
      </c>
      <c r="H261" s="30" t="e">
        <f t="shared" si="4"/>
        <v>#NAME?</v>
      </c>
      <c r="I261" s="85"/>
      <c r="J261" s="31"/>
      <c r="K261" s="101" t="str">
        <f>IF(NKTT!$J261&gt;0,"PS","-")</f>
        <v>-</v>
      </c>
      <c r="L261" s="92" t="str">
        <f t="shared" si="5"/>
        <v>-</v>
      </c>
      <c r="M261" s="92" t="str">
        <f t="shared" si="6"/>
        <v>-</v>
      </c>
      <c r="N261" s="93" t="str">
        <f t="shared" si="7"/>
        <v>-</v>
      </c>
      <c r="O261" s="10"/>
      <c r="P261" s="10"/>
      <c r="Q261" s="10"/>
      <c r="R261" s="10"/>
      <c r="S261" s="10"/>
      <c r="T261" s="10"/>
      <c r="U261" s="10"/>
      <c r="V261" s="10"/>
      <c r="W261" s="10"/>
      <c r="X261" s="10"/>
      <c r="Y261" s="10"/>
      <c r="Z261" s="10"/>
    </row>
    <row r="262" spans="1:26" ht="12.75" customHeight="1" x14ac:dyDescent="0.2">
      <c r="A262" s="82">
        <f t="shared" ref="A262:A500" si="8">IF(B262&lt;&gt;"",MAX($A$6:A261)+1,0)</f>
        <v>0</v>
      </c>
      <c r="B262" s="83"/>
      <c r="C262" s="84"/>
      <c r="D262" s="29" t="e">
        <f t="shared" ref="D262:D500" si="9">MDH2?</f>
        <v>#NAME?</v>
      </c>
      <c r="E262" s="62"/>
      <c r="F262" s="30" t="e">
        <f t="shared" ref="F262:F499" si="10">TKH2?</f>
        <v>#NAME?</v>
      </c>
      <c r="G262" s="34" t="e">
        <f t="shared" ref="G262:G500" si="11">L2?</f>
        <v>#NAME?</v>
      </c>
      <c r="H262" s="30" t="e">
        <f t="shared" ref="H262:H500" si="12">MSM2?</f>
        <v>#NAME?</v>
      </c>
      <c r="I262" s="85"/>
      <c r="J262" s="31"/>
      <c r="K262" s="101" t="str">
        <f>IF(NKTT!$J262&gt;0,"PS","-")</f>
        <v>-</v>
      </c>
      <c r="L262" s="92" t="str">
        <f t="shared" ref="L262:L499" si="13">IF(C262&lt;&gt;"",YEAR(C262),"-")</f>
        <v>-</v>
      </c>
      <c r="M262" s="92" t="str">
        <f t="shared" ref="M262:M499" si="14">IF(C262&lt;&gt;"",MONTH(C262),"-")</f>
        <v>-</v>
      </c>
      <c r="N262" s="93" t="str">
        <f t="shared" ref="N262:N499" si="15">IF(C262&lt;&gt;"",DAY(C262),"-")</f>
        <v>-</v>
      </c>
      <c r="O262" s="10"/>
      <c r="P262" s="10"/>
      <c r="Q262" s="10"/>
      <c r="R262" s="10"/>
      <c r="S262" s="10"/>
      <c r="T262" s="10"/>
      <c r="U262" s="10"/>
      <c r="V262" s="10"/>
      <c r="W262" s="10"/>
      <c r="X262" s="10"/>
      <c r="Y262" s="10"/>
      <c r="Z262" s="10"/>
    </row>
    <row r="263" spans="1:26" ht="12.75" customHeight="1" x14ac:dyDescent="0.2">
      <c r="A263" s="82">
        <f t="shared" si="8"/>
        <v>0</v>
      </c>
      <c r="B263" s="83"/>
      <c r="C263" s="84"/>
      <c r="D263" s="29" t="e">
        <f t="shared" si="9"/>
        <v>#NAME?</v>
      </c>
      <c r="E263" s="62"/>
      <c r="F263" s="30" t="e">
        <f t="shared" si="10"/>
        <v>#NAME?</v>
      </c>
      <c r="G263" s="34" t="e">
        <f t="shared" si="11"/>
        <v>#NAME?</v>
      </c>
      <c r="H263" s="30" t="e">
        <f t="shared" si="12"/>
        <v>#NAME?</v>
      </c>
      <c r="I263" s="85"/>
      <c r="J263" s="31"/>
      <c r="K263" s="101" t="str">
        <f>IF(NKTT!$J263&gt;0,"PS","-")</f>
        <v>-</v>
      </c>
      <c r="L263" s="92" t="str">
        <f t="shared" si="13"/>
        <v>-</v>
      </c>
      <c r="M263" s="92" t="str">
        <f t="shared" si="14"/>
        <v>-</v>
      </c>
      <c r="N263" s="93" t="str">
        <f t="shared" si="15"/>
        <v>-</v>
      </c>
      <c r="O263" s="10"/>
      <c r="P263" s="10"/>
      <c r="Q263" s="10"/>
      <c r="R263" s="10"/>
      <c r="S263" s="10"/>
      <c r="T263" s="10"/>
      <c r="U263" s="10"/>
      <c r="V263" s="10"/>
      <c r="W263" s="10"/>
      <c r="X263" s="10"/>
      <c r="Y263" s="10"/>
      <c r="Z263" s="10"/>
    </row>
    <row r="264" spans="1:26" ht="12.75" customHeight="1" x14ac:dyDescent="0.2">
      <c r="A264" s="82">
        <f t="shared" si="8"/>
        <v>0</v>
      </c>
      <c r="B264" s="83"/>
      <c r="C264" s="84"/>
      <c r="D264" s="29" t="e">
        <f t="shared" si="9"/>
        <v>#NAME?</v>
      </c>
      <c r="E264" s="62"/>
      <c r="F264" s="30" t="e">
        <f t="shared" si="10"/>
        <v>#NAME?</v>
      </c>
      <c r="G264" s="34" t="e">
        <f t="shared" si="11"/>
        <v>#NAME?</v>
      </c>
      <c r="H264" s="30" t="e">
        <f t="shared" si="12"/>
        <v>#NAME?</v>
      </c>
      <c r="I264" s="85"/>
      <c r="J264" s="31"/>
      <c r="K264" s="101" t="str">
        <f>IF(NKTT!$J264&gt;0,"PS","-")</f>
        <v>-</v>
      </c>
      <c r="L264" s="92" t="str">
        <f t="shared" si="13"/>
        <v>-</v>
      </c>
      <c r="M264" s="92" t="str">
        <f t="shared" si="14"/>
        <v>-</v>
      </c>
      <c r="N264" s="93" t="str">
        <f t="shared" si="15"/>
        <v>-</v>
      </c>
      <c r="O264" s="10"/>
      <c r="P264" s="10"/>
      <c r="Q264" s="10"/>
      <c r="R264" s="10"/>
      <c r="S264" s="10"/>
      <c r="T264" s="10"/>
      <c r="U264" s="10"/>
      <c r="V264" s="10"/>
      <c r="W264" s="10"/>
      <c r="X264" s="10"/>
      <c r="Y264" s="10"/>
      <c r="Z264" s="10"/>
    </row>
    <row r="265" spans="1:26" ht="12.75" customHeight="1" x14ac:dyDescent="0.2">
      <c r="A265" s="82">
        <f t="shared" si="8"/>
        <v>0</v>
      </c>
      <c r="B265" s="83"/>
      <c r="C265" s="84"/>
      <c r="D265" s="29" t="e">
        <f t="shared" si="9"/>
        <v>#NAME?</v>
      </c>
      <c r="E265" s="62"/>
      <c r="F265" s="30" t="e">
        <f t="shared" si="10"/>
        <v>#NAME?</v>
      </c>
      <c r="G265" s="34" t="e">
        <f t="shared" si="11"/>
        <v>#NAME?</v>
      </c>
      <c r="H265" s="30" t="e">
        <f t="shared" si="12"/>
        <v>#NAME?</v>
      </c>
      <c r="I265" s="85"/>
      <c r="J265" s="31"/>
      <c r="K265" s="101" t="str">
        <f>IF(NKTT!$J265&gt;0,"PS","-")</f>
        <v>-</v>
      </c>
      <c r="L265" s="92" t="str">
        <f t="shared" si="13"/>
        <v>-</v>
      </c>
      <c r="M265" s="92" t="str">
        <f t="shared" si="14"/>
        <v>-</v>
      </c>
      <c r="N265" s="93" t="str">
        <f t="shared" si="15"/>
        <v>-</v>
      </c>
      <c r="O265" s="10"/>
      <c r="P265" s="10"/>
      <c r="Q265" s="10"/>
      <c r="R265" s="10"/>
      <c r="S265" s="10"/>
      <c r="T265" s="10"/>
      <c r="U265" s="10"/>
      <c r="V265" s="10"/>
      <c r="W265" s="10"/>
      <c r="X265" s="10"/>
      <c r="Y265" s="10"/>
      <c r="Z265" s="10"/>
    </row>
    <row r="266" spans="1:26" ht="12.75" customHeight="1" x14ac:dyDescent="0.2">
      <c r="A266" s="82">
        <f t="shared" si="8"/>
        <v>0</v>
      </c>
      <c r="B266" s="83"/>
      <c r="C266" s="84"/>
      <c r="D266" s="29" t="e">
        <f t="shared" si="9"/>
        <v>#NAME?</v>
      </c>
      <c r="E266" s="62"/>
      <c r="F266" s="30" t="e">
        <f t="shared" si="10"/>
        <v>#NAME?</v>
      </c>
      <c r="G266" s="34" t="e">
        <f t="shared" si="11"/>
        <v>#NAME?</v>
      </c>
      <c r="H266" s="30" t="e">
        <f t="shared" si="12"/>
        <v>#NAME?</v>
      </c>
      <c r="I266" s="85"/>
      <c r="J266" s="31"/>
      <c r="K266" s="101" t="str">
        <f>IF(NKTT!$J266&gt;0,"PS","-")</f>
        <v>-</v>
      </c>
      <c r="L266" s="92" t="str">
        <f t="shared" si="13"/>
        <v>-</v>
      </c>
      <c r="M266" s="92" t="str">
        <f t="shared" si="14"/>
        <v>-</v>
      </c>
      <c r="N266" s="93" t="str">
        <f t="shared" si="15"/>
        <v>-</v>
      </c>
      <c r="O266" s="10"/>
      <c r="P266" s="10"/>
      <c r="Q266" s="10"/>
      <c r="R266" s="10"/>
      <c r="S266" s="10"/>
      <c r="T266" s="10"/>
      <c r="U266" s="10"/>
      <c r="V266" s="10"/>
      <c r="W266" s="10"/>
      <c r="X266" s="10"/>
      <c r="Y266" s="10"/>
      <c r="Z266" s="10"/>
    </row>
    <row r="267" spans="1:26" ht="12.75" customHeight="1" x14ac:dyDescent="0.2">
      <c r="A267" s="82">
        <f t="shared" si="8"/>
        <v>0</v>
      </c>
      <c r="B267" s="83"/>
      <c r="C267" s="84"/>
      <c r="D267" s="29" t="e">
        <f t="shared" si="9"/>
        <v>#NAME?</v>
      </c>
      <c r="E267" s="62"/>
      <c r="F267" s="30" t="e">
        <f t="shared" si="10"/>
        <v>#NAME?</v>
      </c>
      <c r="G267" s="34" t="e">
        <f t="shared" si="11"/>
        <v>#NAME?</v>
      </c>
      <c r="H267" s="30" t="e">
        <f t="shared" si="12"/>
        <v>#NAME?</v>
      </c>
      <c r="I267" s="85"/>
      <c r="J267" s="31"/>
      <c r="K267" s="101" t="str">
        <f>IF(NKTT!$J267&gt;0,"PS","-")</f>
        <v>-</v>
      </c>
      <c r="L267" s="92" t="str">
        <f t="shared" si="13"/>
        <v>-</v>
      </c>
      <c r="M267" s="92" t="str">
        <f t="shared" si="14"/>
        <v>-</v>
      </c>
      <c r="N267" s="93" t="str">
        <f t="shared" si="15"/>
        <v>-</v>
      </c>
      <c r="O267" s="10"/>
      <c r="P267" s="10"/>
      <c r="Q267" s="10"/>
      <c r="R267" s="10"/>
      <c r="S267" s="10"/>
      <c r="T267" s="10"/>
      <c r="U267" s="10"/>
      <c r="V267" s="10"/>
      <c r="W267" s="10"/>
      <c r="X267" s="10"/>
      <c r="Y267" s="10"/>
      <c r="Z267" s="10"/>
    </row>
    <row r="268" spans="1:26" ht="12.75" customHeight="1" x14ac:dyDescent="0.2">
      <c r="A268" s="82">
        <f t="shared" si="8"/>
        <v>0</v>
      </c>
      <c r="B268" s="83"/>
      <c r="C268" s="84"/>
      <c r="D268" s="29" t="e">
        <f t="shared" si="9"/>
        <v>#NAME?</v>
      </c>
      <c r="E268" s="62"/>
      <c r="F268" s="30" t="e">
        <f t="shared" si="10"/>
        <v>#NAME?</v>
      </c>
      <c r="G268" s="34" t="e">
        <f t="shared" si="11"/>
        <v>#NAME?</v>
      </c>
      <c r="H268" s="30" t="e">
        <f t="shared" si="12"/>
        <v>#NAME?</v>
      </c>
      <c r="I268" s="85"/>
      <c r="J268" s="31"/>
      <c r="K268" s="101" t="str">
        <f>IF(NKTT!$J268&gt;0,"PS","-")</f>
        <v>-</v>
      </c>
      <c r="L268" s="92" t="str">
        <f t="shared" si="13"/>
        <v>-</v>
      </c>
      <c r="M268" s="92" t="str">
        <f t="shared" si="14"/>
        <v>-</v>
      </c>
      <c r="N268" s="93" t="str">
        <f t="shared" si="15"/>
        <v>-</v>
      </c>
      <c r="O268" s="10"/>
      <c r="P268" s="10"/>
      <c r="Q268" s="10"/>
      <c r="R268" s="10"/>
      <c r="S268" s="10"/>
      <c r="T268" s="10"/>
      <c r="U268" s="10"/>
      <c r="V268" s="10"/>
      <c r="W268" s="10"/>
      <c r="X268" s="10"/>
      <c r="Y268" s="10"/>
      <c r="Z268" s="10"/>
    </row>
    <row r="269" spans="1:26" ht="12.75" customHeight="1" x14ac:dyDescent="0.2">
      <c r="A269" s="82">
        <f t="shared" si="8"/>
        <v>0</v>
      </c>
      <c r="B269" s="83"/>
      <c r="C269" s="84"/>
      <c r="D269" s="29" t="e">
        <f t="shared" si="9"/>
        <v>#NAME?</v>
      </c>
      <c r="E269" s="62"/>
      <c r="F269" s="30" t="e">
        <f t="shared" si="10"/>
        <v>#NAME?</v>
      </c>
      <c r="G269" s="34" t="e">
        <f t="shared" si="11"/>
        <v>#NAME?</v>
      </c>
      <c r="H269" s="30" t="e">
        <f t="shared" si="12"/>
        <v>#NAME?</v>
      </c>
      <c r="I269" s="85"/>
      <c r="J269" s="31"/>
      <c r="K269" s="101" t="str">
        <f>IF(NKTT!$J269&gt;0,"PS","-")</f>
        <v>-</v>
      </c>
      <c r="L269" s="92" t="str">
        <f t="shared" si="13"/>
        <v>-</v>
      </c>
      <c r="M269" s="92" t="str">
        <f t="shared" si="14"/>
        <v>-</v>
      </c>
      <c r="N269" s="93" t="str">
        <f t="shared" si="15"/>
        <v>-</v>
      </c>
      <c r="O269" s="10"/>
      <c r="P269" s="10"/>
      <c r="Q269" s="10"/>
      <c r="R269" s="10"/>
      <c r="S269" s="10"/>
      <c r="T269" s="10"/>
      <c r="U269" s="10"/>
      <c r="V269" s="10"/>
      <c r="W269" s="10"/>
      <c r="X269" s="10"/>
      <c r="Y269" s="10"/>
      <c r="Z269" s="10"/>
    </row>
    <row r="270" spans="1:26" ht="12.75" customHeight="1" x14ac:dyDescent="0.2">
      <c r="A270" s="82">
        <f t="shared" si="8"/>
        <v>0</v>
      </c>
      <c r="B270" s="83"/>
      <c r="C270" s="84"/>
      <c r="D270" s="29" t="e">
        <f t="shared" si="9"/>
        <v>#NAME?</v>
      </c>
      <c r="E270" s="62"/>
      <c r="F270" s="30" t="e">
        <f t="shared" si="10"/>
        <v>#NAME?</v>
      </c>
      <c r="G270" s="34" t="e">
        <f t="shared" si="11"/>
        <v>#NAME?</v>
      </c>
      <c r="H270" s="30" t="e">
        <f t="shared" si="12"/>
        <v>#NAME?</v>
      </c>
      <c r="I270" s="85"/>
      <c r="J270" s="31"/>
      <c r="K270" s="101" t="str">
        <f>IF(NKTT!$J270&gt;0,"PS","-")</f>
        <v>-</v>
      </c>
      <c r="L270" s="92" t="str">
        <f t="shared" si="13"/>
        <v>-</v>
      </c>
      <c r="M270" s="92" t="str">
        <f t="shared" si="14"/>
        <v>-</v>
      </c>
      <c r="N270" s="93" t="str">
        <f t="shared" si="15"/>
        <v>-</v>
      </c>
      <c r="O270" s="10"/>
      <c r="P270" s="10"/>
      <c r="Q270" s="10"/>
      <c r="R270" s="10"/>
      <c r="S270" s="10"/>
      <c r="T270" s="10"/>
      <c r="U270" s="10"/>
      <c r="V270" s="10"/>
      <c r="W270" s="10"/>
      <c r="X270" s="10"/>
      <c r="Y270" s="10"/>
      <c r="Z270" s="10"/>
    </row>
    <row r="271" spans="1:26" ht="12.75" customHeight="1" x14ac:dyDescent="0.2">
      <c r="A271" s="82">
        <f t="shared" si="8"/>
        <v>0</v>
      </c>
      <c r="B271" s="83"/>
      <c r="C271" s="84"/>
      <c r="D271" s="29" t="e">
        <f t="shared" si="9"/>
        <v>#NAME?</v>
      </c>
      <c r="E271" s="62"/>
      <c r="F271" s="30" t="e">
        <f t="shared" si="10"/>
        <v>#NAME?</v>
      </c>
      <c r="G271" s="34" t="e">
        <f t="shared" si="11"/>
        <v>#NAME?</v>
      </c>
      <c r="H271" s="30" t="e">
        <f t="shared" si="12"/>
        <v>#NAME?</v>
      </c>
      <c r="I271" s="85"/>
      <c r="J271" s="31"/>
      <c r="K271" s="101" t="str">
        <f>IF(NKTT!$J271&gt;0,"PS","-")</f>
        <v>-</v>
      </c>
      <c r="L271" s="92" t="str">
        <f t="shared" si="13"/>
        <v>-</v>
      </c>
      <c r="M271" s="92" t="str">
        <f t="shared" si="14"/>
        <v>-</v>
      </c>
      <c r="N271" s="93" t="str">
        <f t="shared" si="15"/>
        <v>-</v>
      </c>
      <c r="O271" s="10"/>
      <c r="P271" s="10"/>
      <c r="Q271" s="10"/>
      <c r="R271" s="10"/>
      <c r="S271" s="10"/>
      <c r="T271" s="10"/>
      <c r="U271" s="10"/>
      <c r="V271" s="10"/>
      <c r="W271" s="10"/>
      <c r="X271" s="10"/>
      <c r="Y271" s="10"/>
      <c r="Z271" s="10"/>
    </row>
    <row r="272" spans="1:26" ht="12.75" customHeight="1" x14ac:dyDescent="0.2">
      <c r="A272" s="82">
        <f t="shared" si="8"/>
        <v>0</v>
      </c>
      <c r="B272" s="83"/>
      <c r="C272" s="84"/>
      <c r="D272" s="29" t="e">
        <f t="shared" si="9"/>
        <v>#NAME?</v>
      </c>
      <c r="E272" s="62"/>
      <c r="F272" s="30" t="e">
        <f t="shared" si="10"/>
        <v>#NAME?</v>
      </c>
      <c r="G272" s="34" t="e">
        <f t="shared" si="11"/>
        <v>#NAME?</v>
      </c>
      <c r="H272" s="30" t="e">
        <f t="shared" si="12"/>
        <v>#NAME?</v>
      </c>
      <c r="I272" s="85"/>
      <c r="J272" s="31"/>
      <c r="K272" s="101" t="str">
        <f>IF(NKTT!$J272&gt;0,"PS","-")</f>
        <v>-</v>
      </c>
      <c r="L272" s="92" t="str">
        <f t="shared" si="13"/>
        <v>-</v>
      </c>
      <c r="M272" s="92" t="str">
        <f t="shared" si="14"/>
        <v>-</v>
      </c>
      <c r="N272" s="93" t="str">
        <f t="shared" si="15"/>
        <v>-</v>
      </c>
      <c r="O272" s="10"/>
      <c r="P272" s="10"/>
      <c r="Q272" s="10"/>
      <c r="R272" s="10"/>
      <c r="S272" s="10"/>
      <c r="T272" s="10"/>
      <c r="U272" s="10"/>
      <c r="V272" s="10"/>
      <c r="W272" s="10"/>
      <c r="X272" s="10"/>
      <c r="Y272" s="10"/>
      <c r="Z272" s="10"/>
    </row>
    <row r="273" spans="1:26" ht="12.75" customHeight="1" x14ac:dyDescent="0.2">
      <c r="A273" s="82">
        <f t="shared" si="8"/>
        <v>0</v>
      </c>
      <c r="B273" s="83"/>
      <c r="C273" s="84"/>
      <c r="D273" s="29" t="e">
        <f t="shared" si="9"/>
        <v>#NAME?</v>
      </c>
      <c r="E273" s="62"/>
      <c r="F273" s="30" t="e">
        <f t="shared" si="10"/>
        <v>#NAME?</v>
      </c>
      <c r="G273" s="34" t="e">
        <f t="shared" si="11"/>
        <v>#NAME?</v>
      </c>
      <c r="H273" s="30" t="e">
        <f t="shared" si="12"/>
        <v>#NAME?</v>
      </c>
      <c r="I273" s="85"/>
      <c r="J273" s="31"/>
      <c r="K273" s="101" t="str">
        <f>IF(NKTT!$J273&gt;0,"PS","-")</f>
        <v>-</v>
      </c>
      <c r="L273" s="92" t="str">
        <f t="shared" si="13"/>
        <v>-</v>
      </c>
      <c r="M273" s="92" t="str">
        <f t="shared" si="14"/>
        <v>-</v>
      </c>
      <c r="N273" s="93" t="str">
        <f t="shared" si="15"/>
        <v>-</v>
      </c>
      <c r="O273" s="10"/>
      <c r="P273" s="10"/>
      <c r="Q273" s="10"/>
      <c r="R273" s="10"/>
      <c r="S273" s="10"/>
      <c r="T273" s="10"/>
      <c r="U273" s="10"/>
      <c r="V273" s="10"/>
      <c r="W273" s="10"/>
      <c r="X273" s="10"/>
      <c r="Y273" s="10"/>
      <c r="Z273" s="10"/>
    </row>
    <row r="274" spans="1:26" ht="12.75" customHeight="1" x14ac:dyDescent="0.2">
      <c r="A274" s="82">
        <f t="shared" si="8"/>
        <v>0</v>
      </c>
      <c r="B274" s="83"/>
      <c r="C274" s="84"/>
      <c r="D274" s="29" t="e">
        <f t="shared" si="9"/>
        <v>#NAME?</v>
      </c>
      <c r="E274" s="62"/>
      <c r="F274" s="30" t="e">
        <f t="shared" si="10"/>
        <v>#NAME?</v>
      </c>
      <c r="G274" s="34" t="e">
        <f t="shared" si="11"/>
        <v>#NAME?</v>
      </c>
      <c r="H274" s="30" t="e">
        <f t="shared" si="12"/>
        <v>#NAME?</v>
      </c>
      <c r="I274" s="85"/>
      <c r="J274" s="31"/>
      <c r="K274" s="101" t="str">
        <f>IF(NKTT!$J274&gt;0,"PS","-")</f>
        <v>-</v>
      </c>
      <c r="L274" s="92" t="str">
        <f t="shared" si="13"/>
        <v>-</v>
      </c>
      <c r="M274" s="92" t="str">
        <f t="shared" si="14"/>
        <v>-</v>
      </c>
      <c r="N274" s="93" t="str">
        <f t="shared" si="15"/>
        <v>-</v>
      </c>
      <c r="O274" s="10"/>
      <c r="P274" s="10"/>
      <c r="Q274" s="10"/>
      <c r="R274" s="10"/>
      <c r="S274" s="10"/>
      <c r="T274" s="10"/>
      <c r="U274" s="10"/>
      <c r="V274" s="10"/>
      <c r="W274" s="10"/>
      <c r="X274" s="10"/>
      <c r="Y274" s="10"/>
      <c r="Z274" s="10"/>
    </row>
    <row r="275" spans="1:26" ht="12.75" customHeight="1" x14ac:dyDescent="0.2">
      <c r="A275" s="82">
        <f t="shared" si="8"/>
        <v>0</v>
      </c>
      <c r="B275" s="83"/>
      <c r="C275" s="84"/>
      <c r="D275" s="29" t="e">
        <f t="shared" si="9"/>
        <v>#NAME?</v>
      </c>
      <c r="E275" s="62"/>
      <c r="F275" s="30" t="e">
        <f t="shared" si="10"/>
        <v>#NAME?</v>
      </c>
      <c r="G275" s="34" t="e">
        <f t="shared" si="11"/>
        <v>#NAME?</v>
      </c>
      <c r="H275" s="30" t="e">
        <f t="shared" si="12"/>
        <v>#NAME?</v>
      </c>
      <c r="I275" s="85"/>
      <c r="J275" s="31"/>
      <c r="K275" s="101" t="str">
        <f>IF(NKTT!$J275&gt;0,"PS","-")</f>
        <v>-</v>
      </c>
      <c r="L275" s="92" t="str">
        <f t="shared" si="13"/>
        <v>-</v>
      </c>
      <c r="M275" s="92" t="str">
        <f t="shared" si="14"/>
        <v>-</v>
      </c>
      <c r="N275" s="93" t="str">
        <f t="shared" si="15"/>
        <v>-</v>
      </c>
      <c r="O275" s="10"/>
      <c r="P275" s="10"/>
      <c r="Q275" s="10"/>
      <c r="R275" s="10"/>
      <c r="S275" s="10"/>
      <c r="T275" s="10"/>
      <c r="U275" s="10"/>
      <c r="V275" s="10"/>
      <c r="W275" s="10"/>
      <c r="X275" s="10"/>
      <c r="Y275" s="10"/>
      <c r="Z275" s="10"/>
    </row>
    <row r="276" spans="1:26" ht="12.75" customHeight="1" x14ac:dyDescent="0.2">
      <c r="A276" s="82">
        <f t="shared" si="8"/>
        <v>0</v>
      </c>
      <c r="B276" s="83"/>
      <c r="C276" s="84"/>
      <c r="D276" s="29" t="e">
        <f t="shared" si="9"/>
        <v>#NAME?</v>
      </c>
      <c r="E276" s="62"/>
      <c r="F276" s="30" t="e">
        <f t="shared" si="10"/>
        <v>#NAME?</v>
      </c>
      <c r="G276" s="34" t="e">
        <f t="shared" si="11"/>
        <v>#NAME?</v>
      </c>
      <c r="H276" s="30" t="e">
        <f t="shared" si="12"/>
        <v>#NAME?</v>
      </c>
      <c r="I276" s="85"/>
      <c r="J276" s="31"/>
      <c r="K276" s="101" t="str">
        <f>IF(NKTT!$J276&gt;0,"PS","-")</f>
        <v>-</v>
      </c>
      <c r="L276" s="92" t="str">
        <f t="shared" si="13"/>
        <v>-</v>
      </c>
      <c r="M276" s="92" t="str">
        <f t="shared" si="14"/>
        <v>-</v>
      </c>
      <c r="N276" s="93" t="str">
        <f t="shared" si="15"/>
        <v>-</v>
      </c>
      <c r="O276" s="10"/>
      <c r="P276" s="10"/>
      <c r="Q276" s="10"/>
      <c r="R276" s="10"/>
      <c r="S276" s="10"/>
      <c r="T276" s="10"/>
      <c r="U276" s="10"/>
      <c r="V276" s="10"/>
      <c r="W276" s="10"/>
      <c r="X276" s="10"/>
      <c r="Y276" s="10"/>
      <c r="Z276" s="10"/>
    </row>
    <row r="277" spans="1:26" ht="12.75" customHeight="1" x14ac:dyDescent="0.2">
      <c r="A277" s="82">
        <f t="shared" si="8"/>
        <v>0</v>
      </c>
      <c r="B277" s="83"/>
      <c r="C277" s="84"/>
      <c r="D277" s="29" t="e">
        <f t="shared" si="9"/>
        <v>#NAME?</v>
      </c>
      <c r="E277" s="62"/>
      <c r="F277" s="30" t="e">
        <f t="shared" si="10"/>
        <v>#NAME?</v>
      </c>
      <c r="G277" s="34" t="e">
        <f t="shared" si="11"/>
        <v>#NAME?</v>
      </c>
      <c r="H277" s="30" t="e">
        <f t="shared" si="12"/>
        <v>#NAME?</v>
      </c>
      <c r="I277" s="85"/>
      <c r="J277" s="31"/>
      <c r="K277" s="101" t="str">
        <f>IF(NKTT!$J277&gt;0,"PS","-")</f>
        <v>-</v>
      </c>
      <c r="L277" s="92" t="str">
        <f t="shared" si="13"/>
        <v>-</v>
      </c>
      <c r="M277" s="92" t="str">
        <f t="shared" si="14"/>
        <v>-</v>
      </c>
      <c r="N277" s="93" t="str">
        <f t="shared" si="15"/>
        <v>-</v>
      </c>
      <c r="O277" s="10"/>
      <c r="P277" s="10"/>
      <c r="Q277" s="10"/>
      <c r="R277" s="10"/>
      <c r="S277" s="10"/>
      <c r="T277" s="10"/>
      <c r="U277" s="10"/>
      <c r="V277" s="10"/>
      <c r="W277" s="10"/>
      <c r="X277" s="10"/>
      <c r="Y277" s="10"/>
      <c r="Z277" s="10"/>
    </row>
    <row r="278" spans="1:26" ht="12.75" customHeight="1" x14ac:dyDescent="0.2">
      <c r="A278" s="82">
        <f t="shared" si="8"/>
        <v>0</v>
      </c>
      <c r="B278" s="83"/>
      <c r="C278" s="84"/>
      <c r="D278" s="29" t="e">
        <f t="shared" si="9"/>
        <v>#NAME?</v>
      </c>
      <c r="E278" s="62"/>
      <c r="F278" s="30" t="e">
        <f t="shared" si="10"/>
        <v>#NAME?</v>
      </c>
      <c r="G278" s="34" t="e">
        <f t="shared" si="11"/>
        <v>#NAME?</v>
      </c>
      <c r="H278" s="30" t="e">
        <f t="shared" si="12"/>
        <v>#NAME?</v>
      </c>
      <c r="I278" s="85"/>
      <c r="J278" s="31"/>
      <c r="K278" s="101" t="str">
        <f>IF(NKTT!$J278&gt;0,"PS","-")</f>
        <v>-</v>
      </c>
      <c r="L278" s="92" t="str">
        <f t="shared" si="13"/>
        <v>-</v>
      </c>
      <c r="M278" s="92" t="str">
        <f t="shared" si="14"/>
        <v>-</v>
      </c>
      <c r="N278" s="93" t="str">
        <f t="shared" si="15"/>
        <v>-</v>
      </c>
      <c r="O278" s="10"/>
      <c r="P278" s="10"/>
      <c r="Q278" s="10"/>
      <c r="R278" s="10"/>
      <c r="S278" s="10"/>
      <c r="T278" s="10"/>
      <c r="U278" s="10"/>
      <c r="V278" s="10"/>
      <c r="W278" s="10"/>
      <c r="X278" s="10"/>
      <c r="Y278" s="10"/>
      <c r="Z278" s="10"/>
    </row>
    <row r="279" spans="1:26" ht="12.75" customHeight="1" x14ac:dyDescent="0.2">
      <c r="A279" s="82">
        <f t="shared" si="8"/>
        <v>0</v>
      </c>
      <c r="B279" s="83"/>
      <c r="C279" s="84"/>
      <c r="D279" s="29" t="e">
        <f t="shared" si="9"/>
        <v>#NAME?</v>
      </c>
      <c r="E279" s="62"/>
      <c r="F279" s="30" t="e">
        <f t="shared" si="10"/>
        <v>#NAME?</v>
      </c>
      <c r="G279" s="34" t="e">
        <f t="shared" si="11"/>
        <v>#NAME?</v>
      </c>
      <c r="H279" s="30" t="e">
        <f t="shared" si="12"/>
        <v>#NAME?</v>
      </c>
      <c r="I279" s="85"/>
      <c r="J279" s="31"/>
      <c r="K279" s="101" t="str">
        <f>IF(NKTT!$J279&gt;0,"PS","-")</f>
        <v>-</v>
      </c>
      <c r="L279" s="92" t="str">
        <f t="shared" si="13"/>
        <v>-</v>
      </c>
      <c r="M279" s="92" t="str">
        <f t="shared" si="14"/>
        <v>-</v>
      </c>
      <c r="N279" s="93" t="str">
        <f t="shared" si="15"/>
        <v>-</v>
      </c>
      <c r="O279" s="10"/>
      <c r="P279" s="10"/>
      <c r="Q279" s="10"/>
      <c r="R279" s="10"/>
      <c r="S279" s="10"/>
      <c r="T279" s="10"/>
      <c r="U279" s="10"/>
      <c r="V279" s="10"/>
      <c r="W279" s="10"/>
      <c r="X279" s="10"/>
      <c r="Y279" s="10"/>
      <c r="Z279" s="10"/>
    </row>
    <row r="280" spans="1:26" ht="12.75" customHeight="1" x14ac:dyDescent="0.2">
      <c r="A280" s="82">
        <f t="shared" si="8"/>
        <v>0</v>
      </c>
      <c r="B280" s="83"/>
      <c r="C280" s="84"/>
      <c r="D280" s="29" t="e">
        <f t="shared" si="9"/>
        <v>#NAME?</v>
      </c>
      <c r="E280" s="62"/>
      <c r="F280" s="30" t="e">
        <f t="shared" si="10"/>
        <v>#NAME?</v>
      </c>
      <c r="G280" s="34" t="e">
        <f t="shared" si="11"/>
        <v>#NAME?</v>
      </c>
      <c r="H280" s="30" t="e">
        <f t="shared" si="12"/>
        <v>#NAME?</v>
      </c>
      <c r="I280" s="85"/>
      <c r="J280" s="31"/>
      <c r="K280" s="101" t="str">
        <f>IF(NKTT!$J280&gt;0,"PS","-")</f>
        <v>-</v>
      </c>
      <c r="L280" s="92" t="str">
        <f t="shared" si="13"/>
        <v>-</v>
      </c>
      <c r="M280" s="92" t="str">
        <f t="shared" si="14"/>
        <v>-</v>
      </c>
      <c r="N280" s="93" t="str">
        <f t="shared" si="15"/>
        <v>-</v>
      </c>
      <c r="O280" s="10"/>
      <c r="P280" s="10"/>
      <c r="Q280" s="10"/>
      <c r="R280" s="10"/>
      <c r="S280" s="10"/>
      <c r="T280" s="10"/>
      <c r="U280" s="10"/>
      <c r="V280" s="10"/>
      <c r="W280" s="10"/>
      <c r="X280" s="10"/>
      <c r="Y280" s="10"/>
      <c r="Z280" s="10"/>
    </row>
    <row r="281" spans="1:26" ht="12.75" customHeight="1" x14ac:dyDescent="0.2">
      <c r="A281" s="82">
        <f t="shared" si="8"/>
        <v>0</v>
      </c>
      <c r="B281" s="83"/>
      <c r="C281" s="84"/>
      <c r="D281" s="29" t="e">
        <f t="shared" si="9"/>
        <v>#NAME?</v>
      </c>
      <c r="E281" s="62"/>
      <c r="F281" s="30" t="e">
        <f t="shared" si="10"/>
        <v>#NAME?</v>
      </c>
      <c r="G281" s="34" t="e">
        <f t="shared" si="11"/>
        <v>#NAME?</v>
      </c>
      <c r="H281" s="30" t="e">
        <f t="shared" si="12"/>
        <v>#NAME?</v>
      </c>
      <c r="I281" s="85"/>
      <c r="J281" s="31"/>
      <c r="K281" s="101" t="str">
        <f>IF(NKTT!$J281&gt;0,"PS","-")</f>
        <v>-</v>
      </c>
      <c r="L281" s="92" t="str">
        <f t="shared" si="13"/>
        <v>-</v>
      </c>
      <c r="M281" s="92" t="str">
        <f t="shared" si="14"/>
        <v>-</v>
      </c>
      <c r="N281" s="93" t="str">
        <f t="shared" si="15"/>
        <v>-</v>
      </c>
      <c r="O281" s="10"/>
      <c r="P281" s="10"/>
      <c r="Q281" s="10"/>
      <c r="R281" s="10"/>
      <c r="S281" s="10"/>
      <c r="T281" s="10"/>
      <c r="U281" s="10"/>
      <c r="V281" s="10"/>
      <c r="W281" s="10"/>
      <c r="X281" s="10"/>
      <c r="Y281" s="10"/>
      <c r="Z281" s="10"/>
    </row>
    <row r="282" spans="1:26" ht="12.75" customHeight="1" x14ac:dyDescent="0.2">
      <c r="A282" s="82">
        <f t="shared" si="8"/>
        <v>0</v>
      </c>
      <c r="B282" s="83"/>
      <c r="C282" s="84"/>
      <c r="D282" s="29" t="e">
        <f t="shared" si="9"/>
        <v>#NAME?</v>
      </c>
      <c r="E282" s="62"/>
      <c r="F282" s="30" t="e">
        <f t="shared" si="10"/>
        <v>#NAME?</v>
      </c>
      <c r="G282" s="34" t="e">
        <f t="shared" si="11"/>
        <v>#NAME?</v>
      </c>
      <c r="H282" s="30" t="e">
        <f t="shared" si="12"/>
        <v>#NAME?</v>
      </c>
      <c r="I282" s="85"/>
      <c r="J282" s="31"/>
      <c r="K282" s="101" t="str">
        <f>IF(NKTT!$J282&gt;0,"PS","-")</f>
        <v>-</v>
      </c>
      <c r="L282" s="92" t="str">
        <f t="shared" si="13"/>
        <v>-</v>
      </c>
      <c r="M282" s="92" t="str">
        <f t="shared" si="14"/>
        <v>-</v>
      </c>
      <c r="N282" s="93" t="str">
        <f t="shared" si="15"/>
        <v>-</v>
      </c>
      <c r="O282" s="10"/>
      <c r="P282" s="10"/>
      <c r="Q282" s="10"/>
      <c r="R282" s="10"/>
      <c r="S282" s="10"/>
      <c r="T282" s="10"/>
      <c r="U282" s="10"/>
      <c r="V282" s="10"/>
      <c r="W282" s="10"/>
      <c r="X282" s="10"/>
      <c r="Y282" s="10"/>
      <c r="Z282" s="10"/>
    </row>
    <row r="283" spans="1:26" ht="12.75" customHeight="1" x14ac:dyDescent="0.2">
      <c r="A283" s="82">
        <f t="shared" si="8"/>
        <v>0</v>
      </c>
      <c r="B283" s="83"/>
      <c r="C283" s="84"/>
      <c r="D283" s="29" t="e">
        <f t="shared" si="9"/>
        <v>#NAME?</v>
      </c>
      <c r="E283" s="62"/>
      <c r="F283" s="30" t="e">
        <f t="shared" si="10"/>
        <v>#NAME?</v>
      </c>
      <c r="G283" s="34" t="e">
        <f t="shared" si="11"/>
        <v>#NAME?</v>
      </c>
      <c r="H283" s="30" t="e">
        <f t="shared" si="12"/>
        <v>#NAME?</v>
      </c>
      <c r="I283" s="85"/>
      <c r="J283" s="31"/>
      <c r="K283" s="101" t="str">
        <f>IF(NKTT!$J283&gt;0,"PS","-")</f>
        <v>-</v>
      </c>
      <c r="L283" s="92" t="str">
        <f t="shared" si="13"/>
        <v>-</v>
      </c>
      <c r="M283" s="92" t="str">
        <f t="shared" si="14"/>
        <v>-</v>
      </c>
      <c r="N283" s="93" t="str">
        <f t="shared" si="15"/>
        <v>-</v>
      </c>
      <c r="O283" s="10"/>
      <c r="P283" s="10"/>
      <c r="Q283" s="10"/>
      <c r="R283" s="10"/>
      <c r="S283" s="10"/>
      <c r="T283" s="10"/>
      <c r="U283" s="10"/>
      <c r="V283" s="10"/>
      <c r="W283" s="10"/>
      <c r="X283" s="10"/>
      <c r="Y283" s="10"/>
      <c r="Z283" s="10"/>
    </row>
    <row r="284" spans="1:26" ht="12.75" customHeight="1" x14ac:dyDescent="0.2">
      <c r="A284" s="82">
        <f t="shared" si="8"/>
        <v>0</v>
      </c>
      <c r="B284" s="83"/>
      <c r="C284" s="84"/>
      <c r="D284" s="29" t="e">
        <f t="shared" si="9"/>
        <v>#NAME?</v>
      </c>
      <c r="E284" s="62"/>
      <c r="F284" s="30" t="e">
        <f t="shared" si="10"/>
        <v>#NAME?</v>
      </c>
      <c r="G284" s="34" t="e">
        <f t="shared" si="11"/>
        <v>#NAME?</v>
      </c>
      <c r="H284" s="30" t="e">
        <f t="shared" si="12"/>
        <v>#NAME?</v>
      </c>
      <c r="I284" s="85"/>
      <c r="J284" s="31"/>
      <c r="K284" s="101" t="str">
        <f>IF(NKTT!$J284&gt;0,"PS","-")</f>
        <v>-</v>
      </c>
      <c r="L284" s="92" t="str">
        <f t="shared" si="13"/>
        <v>-</v>
      </c>
      <c r="M284" s="92" t="str">
        <f t="shared" si="14"/>
        <v>-</v>
      </c>
      <c r="N284" s="93" t="str">
        <f t="shared" si="15"/>
        <v>-</v>
      </c>
      <c r="O284" s="10"/>
      <c r="P284" s="10"/>
      <c r="Q284" s="10"/>
      <c r="R284" s="10"/>
      <c r="S284" s="10"/>
      <c r="T284" s="10"/>
      <c r="U284" s="10"/>
      <c r="V284" s="10"/>
      <c r="W284" s="10"/>
      <c r="X284" s="10"/>
      <c r="Y284" s="10"/>
      <c r="Z284" s="10"/>
    </row>
    <row r="285" spans="1:26" ht="12.75" customHeight="1" x14ac:dyDescent="0.2">
      <c r="A285" s="82">
        <f t="shared" si="8"/>
        <v>0</v>
      </c>
      <c r="B285" s="83"/>
      <c r="C285" s="84"/>
      <c r="D285" s="29" t="e">
        <f t="shared" si="9"/>
        <v>#NAME?</v>
      </c>
      <c r="E285" s="62"/>
      <c r="F285" s="30" t="e">
        <f t="shared" si="10"/>
        <v>#NAME?</v>
      </c>
      <c r="G285" s="34" t="e">
        <f t="shared" si="11"/>
        <v>#NAME?</v>
      </c>
      <c r="H285" s="30" t="e">
        <f t="shared" si="12"/>
        <v>#NAME?</v>
      </c>
      <c r="I285" s="85"/>
      <c r="J285" s="31"/>
      <c r="K285" s="101" t="str">
        <f>IF(NKTT!$J285&gt;0,"PS","-")</f>
        <v>-</v>
      </c>
      <c r="L285" s="92" t="str">
        <f t="shared" si="13"/>
        <v>-</v>
      </c>
      <c r="M285" s="92" t="str">
        <f t="shared" si="14"/>
        <v>-</v>
      </c>
      <c r="N285" s="93" t="str">
        <f t="shared" si="15"/>
        <v>-</v>
      </c>
      <c r="O285" s="10"/>
      <c r="P285" s="10"/>
      <c r="Q285" s="10"/>
      <c r="R285" s="10"/>
      <c r="S285" s="10"/>
      <c r="T285" s="10"/>
      <c r="U285" s="10"/>
      <c r="V285" s="10"/>
      <c r="W285" s="10"/>
      <c r="X285" s="10"/>
      <c r="Y285" s="10"/>
      <c r="Z285" s="10"/>
    </row>
    <row r="286" spans="1:26" ht="12.75" customHeight="1" x14ac:dyDescent="0.2">
      <c r="A286" s="82">
        <f t="shared" si="8"/>
        <v>0</v>
      </c>
      <c r="B286" s="83"/>
      <c r="C286" s="84"/>
      <c r="D286" s="29" t="e">
        <f t="shared" si="9"/>
        <v>#NAME?</v>
      </c>
      <c r="E286" s="62"/>
      <c r="F286" s="30" t="e">
        <f t="shared" si="10"/>
        <v>#NAME?</v>
      </c>
      <c r="G286" s="34" t="e">
        <f t="shared" si="11"/>
        <v>#NAME?</v>
      </c>
      <c r="H286" s="30" t="e">
        <f t="shared" si="12"/>
        <v>#NAME?</v>
      </c>
      <c r="I286" s="85"/>
      <c r="J286" s="31"/>
      <c r="K286" s="101" t="str">
        <f>IF(NKTT!$J286&gt;0,"PS","-")</f>
        <v>-</v>
      </c>
      <c r="L286" s="92" t="str">
        <f t="shared" si="13"/>
        <v>-</v>
      </c>
      <c r="M286" s="92" t="str">
        <f t="shared" si="14"/>
        <v>-</v>
      </c>
      <c r="N286" s="93" t="str">
        <f t="shared" si="15"/>
        <v>-</v>
      </c>
      <c r="O286" s="10"/>
      <c r="P286" s="10"/>
      <c r="Q286" s="10"/>
      <c r="R286" s="10"/>
      <c r="S286" s="10"/>
      <c r="T286" s="10"/>
      <c r="U286" s="10"/>
      <c r="V286" s="10"/>
      <c r="W286" s="10"/>
      <c r="X286" s="10"/>
      <c r="Y286" s="10"/>
      <c r="Z286" s="10"/>
    </row>
    <row r="287" spans="1:26" ht="12.75" customHeight="1" x14ac:dyDescent="0.2">
      <c r="A287" s="82">
        <f t="shared" si="8"/>
        <v>0</v>
      </c>
      <c r="B287" s="83"/>
      <c r="C287" s="84"/>
      <c r="D287" s="29" t="e">
        <f t="shared" si="9"/>
        <v>#NAME?</v>
      </c>
      <c r="E287" s="62"/>
      <c r="F287" s="30" t="e">
        <f t="shared" si="10"/>
        <v>#NAME?</v>
      </c>
      <c r="G287" s="34" t="e">
        <f t="shared" si="11"/>
        <v>#NAME?</v>
      </c>
      <c r="H287" s="30" t="e">
        <f t="shared" si="12"/>
        <v>#NAME?</v>
      </c>
      <c r="I287" s="85"/>
      <c r="J287" s="31"/>
      <c r="K287" s="101" t="str">
        <f>IF(NKTT!$J287&gt;0,"PS","-")</f>
        <v>-</v>
      </c>
      <c r="L287" s="92" t="str">
        <f t="shared" si="13"/>
        <v>-</v>
      </c>
      <c r="M287" s="92" t="str">
        <f t="shared" si="14"/>
        <v>-</v>
      </c>
      <c r="N287" s="93" t="str">
        <f t="shared" si="15"/>
        <v>-</v>
      </c>
      <c r="O287" s="10"/>
      <c r="P287" s="10"/>
      <c r="Q287" s="10"/>
      <c r="R287" s="10"/>
      <c r="S287" s="10"/>
      <c r="T287" s="10"/>
      <c r="U287" s="10"/>
      <c r="V287" s="10"/>
      <c r="W287" s="10"/>
      <c r="X287" s="10"/>
      <c r="Y287" s="10"/>
      <c r="Z287" s="10"/>
    </row>
    <row r="288" spans="1:26" ht="12.75" customHeight="1" x14ac:dyDescent="0.2">
      <c r="A288" s="82">
        <f t="shared" si="8"/>
        <v>0</v>
      </c>
      <c r="B288" s="83"/>
      <c r="C288" s="84"/>
      <c r="D288" s="29" t="e">
        <f t="shared" si="9"/>
        <v>#NAME?</v>
      </c>
      <c r="E288" s="62"/>
      <c r="F288" s="30" t="e">
        <f t="shared" si="10"/>
        <v>#NAME?</v>
      </c>
      <c r="G288" s="34" t="e">
        <f t="shared" si="11"/>
        <v>#NAME?</v>
      </c>
      <c r="H288" s="30" t="e">
        <f t="shared" si="12"/>
        <v>#NAME?</v>
      </c>
      <c r="I288" s="85"/>
      <c r="J288" s="31"/>
      <c r="K288" s="101" t="str">
        <f>IF(NKTT!$J288&gt;0,"PS","-")</f>
        <v>-</v>
      </c>
      <c r="L288" s="92" t="str">
        <f t="shared" si="13"/>
        <v>-</v>
      </c>
      <c r="M288" s="92" t="str">
        <f t="shared" si="14"/>
        <v>-</v>
      </c>
      <c r="N288" s="93" t="str">
        <f t="shared" si="15"/>
        <v>-</v>
      </c>
      <c r="O288" s="10"/>
      <c r="P288" s="10"/>
      <c r="Q288" s="10"/>
      <c r="R288" s="10"/>
      <c r="S288" s="10"/>
      <c r="T288" s="10"/>
      <c r="U288" s="10"/>
      <c r="V288" s="10"/>
      <c r="W288" s="10"/>
      <c r="X288" s="10"/>
      <c r="Y288" s="10"/>
      <c r="Z288" s="10"/>
    </row>
    <row r="289" spans="1:26" ht="12.75" customHeight="1" x14ac:dyDescent="0.2">
      <c r="A289" s="82">
        <f t="shared" si="8"/>
        <v>0</v>
      </c>
      <c r="B289" s="83"/>
      <c r="C289" s="84"/>
      <c r="D289" s="29" t="e">
        <f t="shared" si="9"/>
        <v>#NAME?</v>
      </c>
      <c r="E289" s="62"/>
      <c r="F289" s="30" t="e">
        <f t="shared" si="10"/>
        <v>#NAME?</v>
      </c>
      <c r="G289" s="34" t="e">
        <f t="shared" si="11"/>
        <v>#NAME?</v>
      </c>
      <c r="H289" s="30" t="e">
        <f t="shared" si="12"/>
        <v>#NAME?</v>
      </c>
      <c r="I289" s="85"/>
      <c r="J289" s="31"/>
      <c r="K289" s="101" t="str">
        <f>IF(NKTT!$J289&gt;0,"PS","-")</f>
        <v>-</v>
      </c>
      <c r="L289" s="92" t="str">
        <f t="shared" si="13"/>
        <v>-</v>
      </c>
      <c r="M289" s="92" t="str">
        <f t="shared" si="14"/>
        <v>-</v>
      </c>
      <c r="N289" s="93" t="str">
        <f t="shared" si="15"/>
        <v>-</v>
      </c>
      <c r="O289" s="10"/>
      <c r="P289" s="10"/>
      <c r="Q289" s="10"/>
      <c r="R289" s="10"/>
      <c r="S289" s="10"/>
      <c r="T289" s="10"/>
      <c r="U289" s="10"/>
      <c r="V289" s="10"/>
      <c r="W289" s="10"/>
      <c r="X289" s="10"/>
      <c r="Y289" s="10"/>
      <c r="Z289" s="10"/>
    </row>
    <row r="290" spans="1:26" ht="12.75" customHeight="1" x14ac:dyDescent="0.2">
      <c r="A290" s="82">
        <f t="shared" si="8"/>
        <v>0</v>
      </c>
      <c r="B290" s="83"/>
      <c r="C290" s="84"/>
      <c r="D290" s="29" t="e">
        <f t="shared" si="9"/>
        <v>#NAME?</v>
      </c>
      <c r="E290" s="62"/>
      <c r="F290" s="30" t="e">
        <f t="shared" si="10"/>
        <v>#NAME?</v>
      </c>
      <c r="G290" s="34" t="e">
        <f t="shared" si="11"/>
        <v>#NAME?</v>
      </c>
      <c r="H290" s="30" t="e">
        <f t="shared" si="12"/>
        <v>#NAME?</v>
      </c>
      <c r="I290" s="85"/>
      <c r="J290" s="31"/>
      <c r="K290" s="101" t="str">
        <f>IF(NKTT!$J290&gt;0,"PS","-")</f>
        <v>-</v>
      </c>
      <c r="L290" s="92" t="str">
        <f t="shared" si="13"/>
        <v>-</v>
      </c>
      <c r="M290" s="92" t="str">
        <f t="shared" si="14"/>
        <v>-</v>
      </c>
      <c r="N290" s="93" t="str">
        <f t="shared" si="15"/>
        <v>-</v>
      </c>
      <c r="O290" s="10"/>
      <c r="P290" s="10"/>
      <c r="Q290" s="10"/>
      <c r="R290" s="10"/>
      <c r="S290" s="10"/>
      <c r="T290" s="10"/>
      <c r="U290" s="10"/>
      <c r="V290" s="10"/>
      <c r="W290" s="10"/>
      <c r="X290" s="10"/>
      <c r="Y290" s="10"/>
      <c r="Z290" s="10"/>
    </row>
    <row r="291" spans="1:26" ht="12.75" customHeight="1" x14ac:dyDescent="0.2">
      <c r="A291" s="82">
        <f t="shared" si="8"/>
        <v>0</v>
      </c>
      <c r="B291" s="83"/>
      <c r="C291" s="84"/>
      <c r="D291" s="29" t="e">
        <f t="shared" si="9"/>
        <v>#NAME?</v>
      </c>
      <c r="E291" s="62"/>
      <c r="F291" s="30" t="e">
        <f t="shared" si="10"/>
        <v>#NAME?</v>
      </c>
      <c r="G291" s="34" t="e">
        <f t="shared" si="11"/>
        <v>#NAME?</v>
      </c>
      <c r="H291" s="30" t="e">
        <f t="shared" si="12"/>
        <v>#NAME?</v>
      </c>
      <c r="I291" s="85"/>
      <c r="J291" s="31"/>
      <c r="K291" s="101" t="str">
        <f>IF(NKTT!$J291&gt;0,"PS","-")</f>
        <v>-</v>
      </c>
      <c r="L291" s="92" t="str">
        <f t="shared" si="13"/>
        <v>-</v>
      </c>
      <c r="M291" s="92" t="str">
        <f t="shared" si="14"/>
        <v>-</v>
      </c>
      <c r="N291" s="93" t="str">
        <f t="shared" si="15"/>
        <v>-</v>
      </c>
      <c r="O291" s="10"/>
      <c r="P291" s="10"/>
      <c r="Q291" s="10"/>
      <c r="R291" s="10"/>
      <c r="S291" s="10"/>
      <c r="T291" s="10"/>
      <c r="U291" s="10"/>
      <c r="V291" s="10"/>
      <c r="W291" s="10"/>
      <c r="X291" s="10"/>
      <c r="Y291" s="10"/>
      <c r="Z291" s="10"/>
    </row>
    <row r="292" spans="1:26" ht="12.75" customHeight="1" x14ac:dyDescent="0.2">
      <c r="A292" s="82">
        <f t="shared" si="8"/>
        <v>0</v>
      </c>
      <c r="B292" s="83"/>
      <c r="C292" s="84"/>
      <c r="D292" s="29" t="e">
        <f t="shared" si="9"/>
        <v>#NAME?</v>
      </c>
      <c r="E292" s="62"/>
      <c r="F292" s="30" t="e">
        <f t="shared" si="10"/>
        <v>#NAME?</v>
      </c>
      <c r="G292" s="34" t="e">
        <f t="shared" si="11"/>
        <v>#NAME?</v>
      </c>
      <c r="H292" s="30" t="e">
        <f t="shared" si="12"/>
        <v>#NAME?</v>
      </c>
      <c r="I292" s="85"/>
      <c r="J292" s="31"/>
      <c r="K292" s="101" t="str">
        <f>IF(NKTT!$J292&gt;0,"PS","-")</f>
        <v>-</v>
      </c>
      <c r="L292" s="92" t="str">
        <f t="shared" si="13"/>
        <v>-</v>
      </c>
      <c r="M292" s="92" t="str">
        <f t="shared" si="14"/>
        <v>-</v>
      </c>
      <c r="N292" s="93" t="str">
        <f t="shared" si="15"/>
        <v>-</v>
      </c>
      <c r="O292" s="10"/>
      <c r="P292" s="10"/>
      <c r="Q292" s="10"/>
      <c r="R292" s="10"/>
      <c r="S292" s="10"/>
      <c r="T292" s="10"/>
      <c r="U292" s="10"/>
      <c r="V292" s="10"/>
      <c r="W292" s="10"/>
      <c r="X292" s="10"/>
      <c r="Y292" s="10"/>
      <c r="Z292" s="10"/>
    </row>
    <row r="293" spans="1:26" ht="12.75" customHeight="1" x14ac:dyDescent="0.2">
      <c r="A293" s="82">
        <f t="shared" si="8"/>
        <v>0</v>
      </c>
      <c r="B293" s="83"/>
      <c r="C293" s="84"/>
      <c r="D293" s="29" t="e">
        <f t="shared" si="9"/>
        <v>#NAME?</v>
      </c>
      <c r="E293" s="62"/>
      <c r="F293" s="30" t="e">
        <f t="shared" si="10"/>
        <v>#NAME?</v>
      </c>
      <c r="G293" s="34" t="e">
        <f t="shared" si="11"/>
        <v>#NAME?</v>
      </c>
      <c r="H293" s="30" t="e">
        <f t="shared" si="12"/>
        <v>#NAME?</v>
      </c>
      <c r="I293" s="85"/>
      <c r="J293" s="31"/>
      <c r="K293" s="101" t="str">
        <f>IF(NKTT!$J293&gt;0,"PS","-")</f>
        <v>-</v>
      </c>
      <c r="L293" s="92" t="str">
        <f t="shared" si="13"/>
        <v>-</v>
      </c>
      <c r="M293" s="92" t="str">
        <f t="shared" si="14"/>
        <v>-</v>
      </c>
      <c r="N293" s="93" t="str">
        <f t="shared" si="15"/>
        <v>-</v>
      </c>
      <c r="O293" s="10"/>
      <c r="P293" s="10"/>
      <c r="Q293" s="10"/>
      <c r="R293" s="10"/>
      <c r="S293" s="10"/>
      <c r="T293" s="10"/>
      <c r="U293" s="10"/>
      <c r="V293" s="10"/>
      <c r="W293" s="10"/>
      <c r="X293" s="10"/>
      <c r="Y293" s="10"/>
      <c r="Z293" s="10"/>
    </row>
    <row r="294" spans="1:26" ht="12.75" customHeight="1" x14ac:dyDescent="0.2">
      <c r="A294" s="82">
        <f t="shared" si="8"/>
        <v>0</v>
      </c>
      <c r="B294" s="83"/>
      <c r="C294" s="84"/>
      <c r="D294" s="29" t="e">
        <f t="shared" si="9"/>
        <v>#NAME?</v>
      </c>
      <c r="E294" s="62"/>
      <c r="F294" s="30" t="e">
        <f t="shared" si="10"/>
        <v>#NAME?</v>
      </c>
      <c r="G294" s="34" t="e">
        <f t="shared" si="11"/>
        <v>#NAME?</v>
      </c>
      <c r="H294" s="30" t="e">
        <f t="shared" si="12"/>
        <v>#NAME?</v>
      </c>
      <c r="I294" s="85"/>
      <c r="J294" s="31"/>
      <c r="K294" s="101" t="str">
        <f>IF(NKTT!$J294&gt;0,"PS","-")</f>
        <v>-</v>
      </c>
      <c r="L294" s="92" t="str">
        <f t="shared" si="13"/>
        <v>-</v>
      </c>
      <c r="M294" s="92" t="str">
        <f t="shared" si="14"/>
        <v>-</v>
      </c>
      <c r="N294" s="93" t="str">
        <f t="shared" si="15"/>
        <v>-</v>
      </c>
      <c r="O294" s="10"/>
      <c r="P294" s="10"/>
      <c r="Q294" s="10"/>
      <c r="R294" s="10"/>
      <c r="S294" s="10"/>
      <c r="T294" s="10"/>
      <c r="U294" s="10"/>
      <c r="V294" s="10"/>
      <c r="W294" s="10"/>
      <c r="X294" s="10"/>
      <c r="Y294" s="10"/>
      <c r="Z294" s="10"/>
    </row>
    <row r="295" spans="1:26" ht="12.75" customHeight="1" x14ac:dyDescent="0.2">
      <c r="A295" s="82">
        <f t="shared" si="8"/>
        <v>0</v>
      </c>
      <c r="B295" s="83"/>
      <c r="C295" s="84"/>
      <c r="D295" s="29" t="e">
        <f t="shared" si="9"/>
        <v>#NAME?</v>
      </c>
      <c r="E295" s="62"/>
      <c r="F295" s="30" t="e">
        <f t="shared" si="10"/>
        <v>#NAME?</v>
      </c>
      <c r="G295" s="34" t="e">
        <f t="shared" si="11"/>
        <v>#NAME?</v>
      </c>
      <c r="H295" s="30" t="e">
        <f t="shared" si="12"/>
        <v>#NAME?</v>
      </c>
      <c r="I295" s="85"/>
      <c r="J295" s="31"/>
      <c r="K295" s="101" t="str">
        <f>IF(NKTT!$J295&gt;0,"PS","-")</f>
        <v>-</v>
      </c>
      <c r="L295" s="92" t="str">
        <f t="shared" si="13"/>
        <v>-</v>
      </c>
      <c r="M295" s="92" t="str">
        <f t="shared" si="14"/>
        <v>-</v>
      </c>
      <c r="N295" s="93" t="str">
        <f t="shared" si="15"/>
        <v>-</v>
      </c>
      <c r="O295" s="10"/>
      <c r="P295" s="10"/>
      <c r="Q295" s="10"/>
      <c r="R295" s="10"/>
      <c r="S295" s="10"/>
      <c r="T295" s="10"/>
      <c r="U295" s="10"/>
      <c r="V295" s="10"/>
      <c r="W295" s="10"/>
      <c r="X295" s="10"/>
      <c r="Y295" s="10"/>
      <c r="Z295" s="10"/>
    </row>
    <row r="296" spans="1:26" ht="12.75" customHeight="1" x14ac:dyDescent="0.2">
      <c r="A296" s="82">
        <f t="shared" si="8"/>
        <v>0</v>
      </c>
      <c r="B296" s="83"/>
      <c r="C296" s="84"/>
      <c r="D296" s="29" t="e">
        <f t="shared" si="9"/>
        <v>#NAME?</v>
      </c>
      <c r="E296" s="62"/>
      <c r="F296" s="30" t="e">
        <f t="shared" si="10"/>
        <v>#NAME?</v>
      </c>
      <c r="G296" s="34" t="e">
        <f t="shared" si="11"/>
        <v>#NAME?</v>
      </c>
      <c r="H296" s="30" t="e">
        <f t="shared" si="12"/>
        <v>#NAME?</v>
      </c>
      <c r="I296" s="85"/>
      <c r="J296" s="31"/>
      <c r="K296" s="101" t="str">
        <f>IF(NKTT!$J296&gt;0,"PS","-")</f>
        <v>-</v>
      </c>
      <c r="L296" s="92" t="str">
        <f t="shared" si="13"/>
        <v>-</v>
      </c>
      <c r="M296" s="92" t="str">
        <f t="shared" si="14"/>
        <v>-</v>
      </c>
      <c r="N296" s="93" t="str">
        <f t="shared" si="15"/>
        <v>-</v>
      </c>
      <c r="O296" s="10"/>
      <c r="P296" s="10"/>
      <c r="Q296" s="10"/>
      <c r="R296" s="10"/>
      <c r="S296" s="10"/>
      <c r="T296" s="10"/>
      <c r="U296" s="10"/>
      <c r="V296" s="10"/>
      <c r="W296" s="10"/>
      <c r="X296" s="10"/>
      <c r="Y296" s="10"/>
      <c r="Z296" s="10"/>
    </row>
    <row r="297" spans="1:26" ht="12.75" customHeight="1" x14ac:dyDescent="0.2">
      <c r="A297" s="82">
        <f t="shared" si="8"/>
        <v>0</v>
      </c>
      <c r="B297" s="83"/>
      <c r="C297" s="84"/>
      <c r="D297" s="29" t="e">
        <f t="shared" si="9"/>
        <v>#NAME?</v>
      </c>
      <c r="E297" s="62"/>
      <c r="F297" s="30" t="e">
        <f t="shared" si="10"/>
        <v>#NAME?</v>
      </c>
      <c r="G297" s="34" t="e">
        <f t="shared" si="11"/>
        <v>#NAME?</v>
      </c>
      <c r="H297" s="30" t="e">
        <f t="shared" si="12"/>
        <v>#NAME?</v>
      </c>
      <c r="I297" s="85"/>
      <c r="J297" s="31"/>
      <c r="K297" s="101" t="str">
        <f>IF(NKTT!$J297&gt;0,"PS","-")</f>
        <v>-</v>
      </c>
      <c r="L297" s="92" t="str">
        <f t="shared" si="13"/>
        <v>-</v>
      </c>
      <c r="M297" s="92" t="str">
        <f t="shared" si="14"/>
        <v>-</v>
      </c>
      <c r="N297" s="93" t="str">
        <f t="shared" si="15"/>
        <v>-</v>
      </c>
      <c r="O297" s="10"/>
      <c r="P297" s="10"/>
      <c r="Q297" s="10"/>
      <c r="R297" s="10"/>
      <c r="S297" s="10"/>
      <c r="T297" s="10"/>
      <c r="U297" s="10"/>
      <c r="V297" s="10"/>
      <c r="W297" s="10"/>
      <c r="X297" s="10"/>
      <c r="Y297" s="10"/>
      <c r="Z297" s="10"/>
    </row>
    <row r="298" spans="1:26" ht="12.75" customHeight="1" x14ac:dyDescent="0.2">
      <c r="A298" s="82">
        <f t="shared" si="8"/>
        <v>0</v>
      </c>
      <c r="B298" s="83"/>
      <c r="C298" s="84"/>
      <c r="D298" s="29" t="e">
        <f t="shared" si="9"/>
        <v>#NAME?</v>
      </c>
      <c r="E298" s="62"/>
      <c r="F298" s="30" t="e">
        <f t="shared" si="10"/>
        <v>#NAME?</v>
      </c>
      <c r="G298" s="34" t="e">
        <f t="shared" si="11"/>
        <v>#NAME?</v>
      </c>
      <c r="H298" s="30" t="e">
        <f t="shared" si="12"/>
        <v>#NAME?</v>
      </c>
      <c r="I298" s="85"/>
      <c r="J298" s="31"/>
      <c r="K298" s="101" t="str">
        <f>IF(NKTT!$J298&gt;0,"PS","-")</f>
        <v>-</v>
      </c>
      <c r="L298" s="92" t="str">
        <f t="shared" si="13"/>
        <v>-</v>
      </c>
      <c r="M298" s="92" t="str">
        <f t="shared" si="14"/>
        <v>-</v>
      </c>
      <c r="N298" s="93" t="str">
        <f t="shared" si="15"/>
        <v>-</v>
      </c>
      <c r="O298" s="10"/>
      <c r="P298" s="10"/>
      <c r="Q298" s="10"/>
      <c r="R298" s="10"/>
      <c r="S298" s="10"/>
      <c r="T298" s="10"/>
      <c r="U298" s="10"/>
      <c r="V298" s="10"/>
      <c r="W298" s="10"/>
      <c r="X298" s="10"/>
      <c r="Y298" s="10"/>
      <c r="Z298" s="10"/>
    </row>
    <row r="299" spans="1:26" ht="12.75" customHeight="1" x14ac:dyDescent="0.2">
      <c r="A299" s="82">
        <f t="shared" si="8"/>
        <v>0</v>
      </c>
      <c r="B299" s="83"/>
      <c r="C299" s="84"/>
      <c r="D299" s="29" t="e">
        <f t="shared" si="9"/>
        <v>#NAME?</v>
      </c>
      <c r="E299" s="62"/>
      <c r="F299" s="30" t="e">
        <f t="shared" si="10"/>
        <v>#NAME?</v>
      </c>
      <c r="G299" s="34" t="e">
        <f t="shared" si="11"/>
        <v>#NAME?</v>
      </c>
      <c r="H299" s="30" t="e">
        <f t="shared" si="12"/>
        <v>#NAME?</v>
      </c>
      <c r="I299" s="85"/>
      <c r="J299" s="31"/>
      <c r="K299" s="101" t="str">
        <f>IF(NKTT!$J299&gt;0,"PS","-")</f>
        <v>-</v>
      </c>
      <c r="L299" s="92" t="str">
        <f t="shared" si="13"/>
        <v>-</v>
      </c>
      <c r="M299" s="92" t="str">
        <f t="shared" si="14"/>
        <v>-</v>
      </c>
      <c r="N299" s="93" t="str">
        <f t="shared" si="15"/>
        <v>-</v>
      </c>
      <c r="O299" s="10"/>
      <c r="P299" s="10"/>
      <c r="Q299" s="10"/>
      <c r="R299" s="10"/>
      <c r="S299" s="10"/>
      <c r="T299" s="10"/>
      <c r="U299" s="10"/>
      <c r="V299" s="10"/>
      <c r="W299" s="10"/>
      <c r="X299" s="10"/>
      <c r="Y299" s="10"/>
      <c r="Z299" s="10"/>
    </row>
    <row r="300" spans="1:26" ht="12.75" customHeight="1" x14ac:dyDescent="0.2">
      <c r="A300" s="82">
        <f t="shared" si="8"/>
        <v>0</v>
      </c>
      <c r="B300" s="83"/>
      <c r="C300" s="84"/>
      <c r="D300" s="29" t="e">
        <f t="shared" si="9"/>
        <v>#NAME?</v>
      </c>
      <c r="E300" s="62"/>
      <c r="F300" s="30" t="e">
        <f t="shared" si="10"/>
        <v>#NAME?</v>
      </c>
      <c r="G300" s="34" t="e">
        <f t="shared" si="11"/>
        <v>#NAME?</v>
      </c>
      <c r="H300" s="30" t="e">
        <f t="shared" si="12"/>
        <v>#NAME?</v>
      </c>
      <c r="I300" s="85"/>
      <c r="J300" s="31"/>
      <c r="K300" s="101" t="str">
        <f>IF(NKTT!$J300&gt;0,"PS","-")</f>
        <v>-</v>
      </c>
      <c r="L300" s="92" t="str">
        <f t="shared" si="13"/>
        <v>-</v>
      </c>
      <c r="M300" s="92" t="str">
        <f t="shared" si="14"/>
        <v>-</v>
      </c>
      <c r="N300" s="93" t="str">
        <f t="shared" si="15"/>
        <v>-</v>
      </c>
      <c r="O300" s="10"/>
      <c r="P300" s="10"/>
      <c r="Q300" s="10"/>
      <c r="R300" s="10"/>
      <c r="S300" s="10"/>
      <c r="T300" s="10"/>
      <c r="U300" s="10"/>
      <c r="V300" s="10"/>
      <c r="W300" s="10"/>
      <c r="X300" s="10"/>
      <c r="Y300" s="10"/>
      <c r="Z300" s="10"/>
    </row>
    <row r="301" spans="1:26" ht="12.75" customHeight="1" x14ac:dyDescent="0.2">
      <c r="A301" s="82">
        <f t="shared" si="8"/>
        <v>0</v>
      </c>
      <c r="B301" s="83"/>
      <c r="C301" s="84"/>
      <c r="D301" s="29" t="e">
        <f t="shared" si="9"/>
        <v>#NAME?</v>
      </c>
      <c r="E301" s="62"/>
      <c r="F301" s="30" t="e">
        <f t="shared" si="10"/>
        <v>#NAME?</v>
      </c>
      <c r="G301" s="34" t="e">
        <f t="shared" si="11"/>
        <v>#NAME?</v>
      </c>
      <c r="H301" s="30" t="e">
        <f t="shared" si="12"/>
        <v>#NAME?</v>
      </c>
      <c r="I301" s="85"/>
      <c r="J301" s="31"/>
      <c r="K301" s="101" t="str">
        <f>IF(NKTT!$J301&gt;0,"PS","-")</f>
        <v>-</v>
      </c>
      <c r="L301" s="92" t="str">
        <f t="shared" si="13"/>
        <v>-</v>
      </c>
      <c r="M301" s="92" t="str">
        <f t="shared" si="14"/>
        <v>-</v>
      </c>
      <c r="N301" s="93" t="str">
        <f t="shared" si="15"/>
        <v>-</v>
      </c>
      <c r="O301" s="10"/>
      <c r="P301" s="10"/>
      <c r="Q301" s="10"/>
      <c r="R301" s="10"/>
      <c r="S301" s="10"/>
      <c r="T301" s="10"/>
      <c r="U301" s="10"/>
      <c r="V301" s="10"/>
      <c r="W301" s="10"/>
      <c r="X301" s="10"/>
      <c r="Y301" s="10"/>
      <c r="Z301" s="10"/>
    </row>
    <row r="302" spans="1:26" ht="12.75" customHeight="1" x14ac:dyDescent="0.2">
      <c r="A302" s="82">
        <f t="shared" si="8"/>
        <v>0</v>
      </c>
      <c r="B302" s="83"/>
      <c r="C302" s="84"/>
      <c r="D302" s="29" t="e">
        <f t="shared" si="9"/>
        <v>#NAME?</v>
      </c>
      <c r="E302" s="62"/>
      <c r="F302" s="30" t="e">
        <f t="shared" si="10"/>
        <v>#NAME?</v>
      </c>
      <c r="G302" s="34" t="e">
        <f t="shared" si="11"/>
        <v>#NAME?</v>
      </c>
      <c r="H302" s="30" t="e">
        <f t="shared" si="12"/>
        <v>#NAME?</v>
      </c>
      <c r="I302" s="85"/>
      <c r="J302" s="31"/>
      <c r="K302" s="101" t="str">
        <f>IF(NKTT!$J302&gt;0,"PS","-")</f>
        <v>-</v>
      </c>
      <c r="L302" s="92" t="str">
        <f t="shared" si="13"/>
        <v>-</v>
      </c>
      <c r="M302" s="92" t="str">
        <f t="shared" si="14"/>
        <v>-</v>
      </c>
      <c r="N302" s="93" t="str">
        <f t="shared" si="15"/>
        <v>-</v>
      </c>
      <c r="O302" s="10"/>
      <c r="P302" s="10"/>
      <c r="Q302" s="10"/>
      <c r="R302" s="10"/>
      <c r="S302" s="10"/>
      <c r="T302" s="10"/>
      <c r="U302" s="10"/>
      <c r="V302" s="10"/>
      <c r="W302" s="10"/>
      <c r="X302" s="10"/>
      <c r="Y302" s="10"/>
      <c r="Z302" s="10"/>
    </row>
    <row r="303" spans="1:26" ht="12.75" customHeight="1" x14ac:dyDescent="0.2">
      <c r="A303" s="82">
        <f t="shared" si="8"/>
        <v>0</v>
      </c>
      <c r="B303" s="83"/>
      <c r="C303" s="84"/>
      <c r="D303" s="29" t="e">
        <f t="shared" si="9"/>
        <v>#NAME?</v>
      </c>
      <c r="E303" s="62"/>
      <c r="F303" s="30" t="e">
        <f t="shared" si="10"/>
        <v>#NAME?</v>
      </c>
      <c r="G303" s="34" t="e">
        <f t="shared" si="11"/>
        <v>#NAME?</v>
      </c>
      <c r="H303" s="30" t="e">
        <f t="shared" si="12"/>
        <v>#NAME?</v>
      </c>
      <c r="I303" s="85"/>
      <c r="J303" s="31"/>
      <c r="K303" s="101" t="str">
        <f>IF(NKTT!$J303&gt;0,"PS","-")</f>
        <v>-</v>
      </c>
      <c r="L303" s="92" t="str">
        <f t="shared" si="13"/>
        <v>-</v>
      </c>
      <c r="M303" s="92" t="str">
        <f t="shared" si="14"/>
        <v>-</v>
      </c>
      <c r="N303" s="93" t="str">
        <f t="shared" si="15"/>
        <v>-</v>
      </c>
      <c r="O303" s="10"/>
      <c r="P303" s="10"/>
      <c r="Q303" s="10"/>
      <c r="R303" s="10"/>
      <c r="S303" s="10"/>
      <c r="T303" s="10"/>
      <c r="U303" s="10"/>
      <c r="V303" s="10"/>
      <c r="W303" s="10"/>
      <c r="X303" s="10"/>
      <c r="Y303" s="10"/>
      <c r="Z303" s="10"/>
    </row>
    <row r="304" spans="1:26" ht="12.75" customHeight="1" x14ac:dyDescent="0.2">
      <c r="A304" s="82">
        <f t="shared" si="8"/>
        <v>0</v>
      </c>
      <c r="B304" s="83"/>
      <c r="C304" s="84"/>
      <c r="D304" s="29" t="e">
        <f t="shared" si="9"/>
        <v>#NAME?</v>
      </c>
      <c r="E304" s="62"/>
      <c r="F304" s="30" t="e">
        <f t="shared" si="10"/>
        <v>#NAME?</v>
      </c>
      <c r="G304" s="34" t="e">
        <f t="shared" si="11"/>
        <v>#NAME?</v>
      </c>
      <c r="H304" s="30" t="e">
        <f t="shared" si="12"/>
        <v>#NAME?</v>
      </c>
      <c r="I304" s="85"/>
      <c r="J304" s="31"/>
      <c r="K304" s="101" t="str">
        <f>IF(NKTT!$J304&gt;0,"PS","-")</f>
        <v>-</v>
      </c>
      <c r="L304" s="92" t="str">
        <f t="shared" si="13"/>
        <v>-</v>
      </c>
      <c r="M304" s="92" t="str">
        <f t="shared" si="14"/>
        <v>-</v>
      </c>
      <c r="N304" s="93" t="str">
        <f t="shared" si="15"/>
        <v>-</v>
      </c>
      <c r="O304" s="10"/>
      <c r="P304" s="10"/>
      <c r="Q304" s="10"/>
      <c r="R304" s="10"/>
      <c r="S304" s="10"/>
      <c r="T304" s="10"/>
      <c r="U304" s="10"/>
      <c r="V304" s="10"/>
      <c r="W304" s="10"/>
      <c r="X304" s="10"/>
      <c r="Y304" s="10"/>
      <c r="Z304" s="10"/>
    </row>
    <row r="305" spans="1:26" ht="12.75" customHeight="1" x14ac:dyDescent="0.2">
      <c r="A305" s="82">
        <f t="shared" si="8"/>
        <v>0</v>
      </c>
      <c r="B305" s="83"/>
      <c r="C305" s="84"/>
      <c r="D305" s="29" t="e">
        <f t="shared" si="9"/>
        <v>#NAME?</v>
      </c>
      <c r="E305" s="62"/>
      <c r="F305" s="30" t="e">
        <f t="shared" si="10"/>
        <v>#NAME?</v>
      </c>
      <c r="G305" s="34" t="e">
        <f t="shared" si="11"/>
        <v>#NAME?</v>
      </c>
      <c r="H305" s="30" t="e">
        <f t="shared" si="12"/>
        <v>#NAME?</v>
      </c>
      <c r="I305" s="85"/>
      <c r="J305" s="31"/>
      <c r="K305" s="101" t="str">
        <f>IF(NKTT!$J305&gt;0,"PS","-")</f>
        <v>-</v>
      </c>
      <c r="L305" s="92" t="str">
        <f t="shared" si="13"/>
        <v>-</v>
      </c>
      <c r="M305" s="92" t="str">
        <f t="shared" si="14"/>
        <v>-</v>
      </c>
      <c r="N305" s="93" t="str">
        <f t="shared" si="15"/>
        <v>-</v>
      </c>
      <c r="O305" s="10"/>
      <c r="P305" s="10"/>
      <c r="Q305" s="10"/>
      <c r="R305" s="10"/>
      <c r="S305" s="10"/>
      <c r="T305" s="10"/>
      <c r="U305" s="10"/>
      <c r="V305" s="10"/>
      <c r="W305" s="10"/>
      <c r="X305" s="10"/>
      <c r="Y305" s="10"/>
      <c r="Z305" s="10"/>
    </row>
    <row r="306" spans="1:26" ht="12.75" customHeight="1" x14ac:dyDescent="0.2">
      <c r="A306" s="82">
        <f t="shared" si="8"/>
        <v>0</v>
      </c>
      <c r="B306" s="83"/>
      <c r="C306" s="84"/>
      <c r="D306" s="29" t="e">
        <f t="shared" si="9"/>
        <v>#NAME?</v>
      </c>
      <c r="E306" s="62"/>
      <c r="F306" s="30" t="e">
        <f t="shared" si="10"/>
        <v>#NAME?</v>
      </c>
      <c r="G306" s="34" t="e">
        <f t="shared" si="11"/>
        <v>#NAME?</v>
      </c>
      <c r="H306" s="30" t="e">
        <f t="shared" si="12"/>
        <v>#NAME?</v>
      </c>
      <c r="I306" s="85"/>
      <c r="J306" s="31"/>
      <c r="K306" s="101" t="str">
        <f>IF(NKTT!$J306&gt;0,"PS","-")</f>
        <v>-</v>
      </c>
      <c r="L306" s="92" t="str">
        <f t="shared" si="13"/>
        <v>-</v>
      </c>
      <c r="M306" s="92" t="str">
        <f t="shared" si="14"/>
        <v>-</v>
      </c>
      <c r="N306" s="93" t="str">
        <f t="shared" si="15"/>
        <v>-</v>
      </c>
      <c r="O306" s="10"/>
      <c r="P306" s="10"/>
      <c r="Q306" s="10"/>
      <c r="R306" s="10"/>
      <c r="S306" s="10"/>
      <c r="T306" s="10"/>
      <c r="U306" s="10"/>
      <c r="V306" s="10"/>
      <c r="W306" s="10"/>
      <c r="X306" s="10"/>
      <c r="Y306" s="10"/>
      <c r="Z306" s="10"/>
    </row>
    <row r="307" spans="1:26" ht="12.75" customHeight="1" x14ac:dyDescent="0.2">
      <c r="A307" s="82">
        <f t="shared" si="8"/>
        <v>0</v>
      </c>
      <c r="B307" s="83"/>
      <c r="C307" s="84"/>
      <c r="D307" s="29" t="e">
        <f t="shared" si="9"/>
        <v>#NAME?</v>
      </c>
      <c r="E307" s="62"/>
      <c r="F307" s="30" t="e">
        <f t="shared" si="10"/>
        <v>#NAME?</v>
      </c>
      <c r="G307" s="34" t="e">
        <f t="shared" si="11"/>
        <v>#NAME?</v>
      </c>
      <c r="H307" s="30" t="e">
        <f t="shared" si="12"/>
        <v>#NAME?</v>
      </c>
      <c r="I307" s="85"/>
      <c r="J307" s="31"/>
      <c r="K307" s="101" t="str">
        <f>IF(NKTT!$J307&gt;0,"PS","-")</f>
        <v>-</v>
      </c>
      <c r="L307" s="92" t="str">
        <f t="shared" si="13"/>
        <v>-</v>
      </c>
      <c r="M307" s="92" t="str">
        <f t="shared" si="14"/>
        <v>-</v>
      </c>
      <c r="N307" s="93" t="str">
        <f t="shared" si="15"/>
        <v>-</v>
      </c>
      <c r="O307" s="10"/>
      <c r="P307" s="10"/>
      <c r="Q307" s="10"/>
      <c r="R307" s="10"/>
      <c r="S307" s="10"/>
      <c r="T307" s="10"/>
      <c r="U307" s="10"/>
      <c r="V307" s="10"/>
      <c r="W307" s="10"/>
      <c r="X307" s="10"/>
      <c r="Y307" s="10"/>
      <c r="Z307" s="10"/>
    </row>
    <row r="308" spans="1:26" ht="12.75" customHeight="1" x14ac:dyDescent="0.2">
      <c r="A308" s="82">
        <f t="shared" si="8"/>
        <v>0</v>
      </c>
      <c r="B308" s="83"/>
      <c r="C308" s="84"/>
      <c r="D308" s="29" t="e">
        <f t="shared" si="9"/>
        <v>#NAME?</v>
      </c>
      <c r="E308" s="62"/>
      <c r="F308" s="30" t="e">
        <f t="shared" si="10"/>
        <v>#NAME?</v>
      </c>
      <c r="G308" s="34" t="e">
        <f t="shared" si="11"/>
        <v>#NAME?</v>
      </c>
      <c r="H308" s="30" t="e">
        <f t="shared" si="12"/>
        <v>#NAME?</v>
      </c>
      <c r="I308" s="85"/>
      <c r="J308" s="31"/>
      <c r="K308" s="101" t="str">
        <f>IF(NKTT!$J308&gt;0,"PS","-")</f>
        <v>-</v>
      </c>
      <c r="L308" s="92" t="str">
        <f t="shared" si="13"/>
        <v>-</v>
      </c>
      <c r="M308" s="92" t="str">
        <f t="shared" si="14"/>
        <v>-</v>
      </c>
      <c r="N308" s="93" t="str">
        <f t="shared" si="15"/>
        <v>-</v>
      </c>
      <c r="O308" s="10"/>
      <c r="P308" s="10"/>
      <c r="Q308" s="10"/>
      <c r="R308" s="10"/>
      <c r="S308" s="10"/>
      <c r="T308" s="10"/>
      <c r="U308" s="10"/>
      <c r="V308" s="10"/>
      <c r="W308" s="10"/>
      <c r="X308" s="10"/>
      <c r="Y308" s="10"/>
      <c r="Z308" s="10"/>
    </row>
    <row r="309" spans="1:26" ht="12.75" customHeight="1" x14ac:dyDescent="0.2">
      <c r="A309" s="82">
        <f t="shared" si="8"/>
        <v>0</v>
      </c>
      <c r="B309" s="83"/>
      <c r="C309" s="84"/>
      <c r="D309" s="29" t="e">
        <f t="shared" si="9"/>
        <v>#NAME?</v>
      </c>
      <c r="E309" s="62"/>
      <c r="F309" s="30" t="e">
        <f t="shared" si="10"/>
        <v>#NAME?</v>
      </c>
      <c r="G309" s="34" t="e">
        <f t="shared" si="11"/>
        <v>#NAME?</v>
      </c>
      <c r="H309" s="30" t="e">
        <f t="shared" si="12"/>
        <v>#NAME?</v>
      </c>
      <c r="I309" s="85"/>
      <c r="J309" s="31"/>
      <c r="K309" s="101" t="str">
        <f>IF(NKTT!$J309&gt;0,"PS","-")</f>
        <v>-</v>
      </c>
      <c r="L309" s="92" t="str">
        <f t="shared" si="13"/>
        <v>-</v>
      </c>
      <c r="M309" s="92" t="str">
        <f t="shared" si="14"/>
        <v>-</v>
      </c>
      <c r="N309" s="93" t="str">
        <f t="shared" si="15"/>
        <v>-</v>
      </c>
      <c r="O309" s="10"/>
      <c r="P309" s="10"/>
      <c r="Q309" s="10"/>
      <c r="R309" s="10"/>
      <c r="S309" s="10"/>
      <c r="T309" s="10"/>
      <c r="U309" s="10"/>
      <c r="V309" s="10"/>
      <c r="W309" s="10"/>
      <c r="X309" s="10"/>
      <c r="Y309" s="10"/>
      <c r="Z309" s="10"/>
    </row>
    <row r="310" spans="1:26" ht="12.75" customHeight="1" x14ac:dyDescent="0.2">
      <c r="A310" s="82">
        <f t="shared" si="8"/>
        <v>0</v>
      </c>
      <c r="B310" s="83"/>
      <c r="C310" s="84"/>
      <c r="D310" s="29" t="e">
        <f t="shared" si="9"/>
        <v>#NAME?</v>
      </c>
      <c r="E310" s="62"/>
      <c r="F310" s="30" t="e">
        <f t="shared" si="10"/>
        <v>#NAME?</v>
      </c>
      <c r="G310" s="34" t="e">
        <f t="shared" si="11"/>
        <v>#NAME?</v>
      </c>
      <c r="H310" s="30" t="e">
        <f t="shared" si="12"/>
        <v>#NAME?</v>
      </c>
      <c r="I310" s="85"/>
      <c r="J310" s="31"/>
      <c r="K310" s="101" t="str">
        <f>IF(NKTT!$J310&gt;0,"PS","-")</f>
        <v>-</v>
      </c>
      <c r="L310" s="92" t="str">
        <f t="shared" si="13"/>
        <v>-</v>
      </c>
      <c r="M310" s="92" t="str">
        <f t="shared" si="14"/>
        <v>-</v>
      </c>
      <c r="N310" s="93" t="str">
        <f t="shared" si="15"/>
        <v>-</v>
      </c>
      <c r="O310" s="10"/>
      <c r="P310" s="10"/>
      <c r="Q310" s="10"/>
      <c r="R310" s="10"/>
      <c r="S310" s="10"/>
      <c r="T310" s="10"/>
      <c r="U310" s="10"/>
      <c r="V310" s="10"/>
      <c r="W310" s="10"/>
      <c r="X310" s="10"/>
      <c r="Y310" s="10"/>
      <c r="Z310" s="10"/>
    </row>
    <row r="311" spans="1:26" ht="12.75" customHeight="1" x14ac:dyDescent="0.2">
      <c r="A311" s="82">
        <f t="shared" si="8"/>
        <v>0</v>
      </c>
      <c r="B311" s="83"/>
      <c r="C311" s="84"/>
      <c r="D311" s="29" t="e">
        <f t="shared" si="9"/>
        <v>#NAME?</v>
      </c>
      <c r="E311" s="62"/>
      <c r="F311" s="30" t="e">
        <f t="shared" si="10"/>
        <v>#NAME?</v>
      </c>
      <c r="G311" s="34" t="e">
        <f t="shared" si="11"/>
        <v>#NAME?</v>
      </c>
      <c r="H311" s="30" t="e">
        <f t="shared" si="12"/>
        <v>#NAME?</v>
      </c>
      <c r="I311" s="85"/>
      <c r="J311" s="31"/>
      <c r="K311" s="101" t="str">
        <f>IF(NKTT!$J311&gt;0,"PS","-")</f>
        <v>-</v>
      </c>
      <c r="L311" s="92" t="str">
        <f t="shared" si="13"/>
        <v>-</v>
      </c>
      <c r="M311" s="92" t="str">
        <f t="shared" si="14"/>
        <v>-</v>
      </c>
      <c r="N311" s="93" t="str">
        <f t="shared" si="15"/>
        <v>-</v>
      </c>
      <c r="O311" s="10"/>
      <c r="P311" s="10"/>
      <c r="Q311" s="10"/>
      <c r="R311" s="10"/>
      <c r="S311" s="10"/>
      <c r="T311" s="10"/>
      <c r="U311" s="10"/>
      <c r="V311" s="10"/>
      <c r="W311" s="10"/>
      <c r="X311" s="10"/>
      <c r="Y311" s="10"/>
      <c r="Z311" s="10"/>
    </row>
    <row r="312" spans="1:26" ht="12.75" customHeight="1" x14ac:dyDescent="0.2">
      <c r="A312" s="82">
        <f t="shared" si="8"/>
        <v>0</v>
      </c>
      <c r="B312" s="83"/>
      <c r="C312" s="84"/>
      <c r="D312" s="29" t="e">
        <f t="shared" si="9"/>
        <v>#NAME?</v>
      </c>
      <c r="E312" s="62"/>
      <c r="F312" s="30" t="e">
        <f t="shared" si="10"/>
        <v>#NAME?</v>
      </c>
      <c r="G312" s="34" t="e">
        <f t="shared" si="11"/>
        <v>#NAME?</v>
      </c>
      <c r="H312" s="30" t="e">
        <f t="shared" si="12"/>
        <v>#NAME?</v>
      </c>
      <c r="I312" s="85"/>
      <c r="J312" s="31"/>
      <c r="K312" s="101" t="str">
        <f>IF(NKTT!$J312&gt;0,"PS","-")</f>
        <v>-</v>
      </c>
      <c r="L312" s="92" t="str">
        <f t="shared" si="13"/>
        <v>-</v>
      </c>
      <c r="M312" s="92" t="str">
        <f t="shared" si="14"/>
        <v>-</v>
      </c>
      <c r="N312" s="93" t="str">
        <f t="shared" si="15"/>
        <v>-</v>
      </c>
      <c r="O312" s="10"/>
      <c r="P312" s="10"/>
      <c r="Q312" s="10"/>
      <c r="R312" s="10"/>
      <c r="S312" s="10"/>
      <c r="T312" s="10"/>
      <c r="U312" s="10"/>
      <c r="V312" s="10"/>
      <c r="W312" s="10"/>
      <c r="X312" s="10"/>
      <c r="Y312" s="10"/>
      <c r="Z312" s="10"/>
    </row>
    <row r="313" spans="1:26" ht="12.75" customHeight="1" x14ac:dyDescent="0.2">
      <c r="A313" s="82">
        <f t="shared" si="8"/>
        <v>0</v>
      </c>
      <c r="B313" s="83"/>
      <c r="C313" s="84"/>
      <c r="D313" s="29" t="e">
        <f t="shared" si="9"/>
        <v>#NAME?</v>
      </c>
      <c r="E313" s="62"/>
      <c r="F313" s="30" t="e">
        <f t="shared" si="10"/>
        <v>#NAME?</v>
      </c>
      <c r="G313" s="34" t="e">
        <f t="shared" si="11"/>
        <v>#NAME?</v>
      </c>
      <c r="H313" s="30" t="e">
        <f t="shared" si="12"/>
        <v>#NAME?</v>
      </c>
      <c r="I313" s="85"/>
      <c r="J313" s="31"/>
      <c r="K313" s="101" t="str">
        <f>IF(NKTT!$J313&gt;0,"PS","-")</f>
        <v>-</v>
      </c>
      <c r="L313" s="92" t="str">
        <f t="shared" si="13"/>
        <v>-</v>
      </c>
      <c r="M313" s="92" t="str">
        <f t="shared" si="14"/>
        <v>-</v>
      </c>
      <c r="N313" s="93" t="str">
        <f t="shared" si="15"/>
        <v>-</v>
      </c>
      <c r="O313" s="10"/>
      <c r="P313" s="10"/>
      <c r="Q313" s="10"/>
      <c r="R313" s="10"/>
      <c r="S313" s="10"/>
      <c r="T313" s="10"/>
      <c r="U313" s="10"/>
      <c r="V313" s="10"/>
      <c r="W313" s="10"/>
      <c r="X313" s="10"/>
      <c r="Y313" s="10"/>
      <c r="Z313" s="10"/>
    </row>
    <row r="314" spans="1:26" ht="12.75" customHeight="1" x14ac:dyDescent="0.2">
      <c r="A314" s="82">
        <f t="shared" si="8"/>
        <v>0</v>
      </c>
      <c r="B314" s="83"/>
      <c r="C314" s="84"/>
      <c r="D314" s="29" t="e">
        <f t="shared" si="9"/>
        <v>#NAME?</v>
      </c>
      <c r="E314" s="62"/>
      <c r="F314" s="30" t="e">
        <f t="shared" si="10"/>
        <v>#NAME?</v>
      </c>
      <c r="G314" s="34" t="e">
        <f t="shared" si="11"/>
        <v>#NAME?</v>
      </c>
      <c r="H314" s="30" t="e">
        <f t="shared" si="12"/>
        <v>#NAME?</v>
      </c>
      <c r="I314" s="85"/>
      <c r="J314" s="31"/>
      <c r="K314" s="101" t="str">
        <f>IF(NKTT!$J314&gt;0,"PS","-")</f>
        <v>-</v>
      </c>
      <c r="L314" s="92" t="str">
        <f t="shared" si="13"/>
        <v>-</v>
      </c>
      <c r="M314" s="92" t="str">
        <f t="shared" si="14"/>
        <v>-</v>
      </c>
      <c r="N314" s="93" t="str">
        <f t="shared" si="15"/>
        <v>-</v>
      </c>
      <c r="O314" s="10"/>
      <c r="P314" s="10"/>
      <c r="Q314" s="10"/>
      <c r="R314" s="10"/>
      <c r="S314" s="10"/>
      <c r="T314" s="10"/>
      <c r="U314" s="10"/>
      <c r="V314" s="10"/>
      <c r="W314" s="10"/>
      <c r="X314" s="10"/>
      <c r="Y314" s="10"/>
      <c r="Z314" s="10"/>
    </row>
    <row r="315" spans="1:26" ht="12.75" customHeight="1" x14ac:dyDescent="0.2">
      <c r="A315" s="82">
        <f t="shared" si="8"/>
        <v>0</v>
      </c>
      <c r="B315" s="83"/>
      <c r="C315" s="84"/>
      <c r="D315" s="29" t="e">
        <f t="shared" si="9"/>
        <v>#NAME?</v>
      </c>
      <c r="E315" s="62"/>
      <c r="F315" s="30" t="e">
        <f t="shared" si="10"/>
        <v>#NAME?</v>
      </c>
      <c r="G315" s="34" t="e">
        <f t="shared" si="11"/>
        <v>#NAME?</v>
      </c>
      <c r="H315" s="30" t="e">
        <f t="shared" si="12"/>
        <v>#NAME?</v>
      </c>
      <c r="I315" s="85"/>
      <c r="J315" s="31"/>
      <c r="K315" s="101" t="str">
        <f>IF(NKTT!$J315&gt;0,"PS","-")</f>
        <v>-</v>
      </c>
      <c r="L315" s="92" t="str">
        <f t="shared" si="13"/>
        <v>-</v>
      </c>
      <c r="M315" s="92" t="str">
        <f t="shared" si="14"/>
        <v>-</v>
      </c>
      <c r="N315" s="93" t="str">
        <f t="shared" si="15"/>
        <v>-</v>
      </c>
      <c r="O315" s="10"/>
      <c r="P315" s="10"/>
      <c r="Q315" s="10"/>
      <c r="R315" s="10"/>
      <c r="S315" s="10"/>
      <c r="T315" s="10"/>
      <c r="U315" s="10"/>
      <c r="V315" s="10"/>
      <c r="W315" s="10"/>
      <c r="X315" s="10"/>
      <c r="Y315" s="10"/>
      <c r="Z315" s="10"/>
    </row>
    <row r="316" spans="1:26" ht="12.75" customHeight="1" x14ac:dyDescent="0.2">
      <c r="A316" s="82">
        <f t="shared" si="8"/>
        <v>0</v>
      </c>
      <c r="B316" s="83"/>
      <c r="C316" s="84"/>
      <c r="D316" s="29" t="e">
        <f t="shared" si="9"/>
        <v>#NAME?</v>
      </c>
      <c r="E316" s="62"/>
      <c r="F316" s="30" t="e">
        <f t="shared" si="10"/>
        <v>#NAME?</v>
      </c>
      <c r="G316" s="34" t="e">
        <f t="shared" si="11"/>
        <v>#NAME?</v>
      </c>
      <c r="H316" s="30" t="e">
        <f t="shared" si="12"/>
        <v>#NAME?</v>
      </c>
      <c r="I316" s="85"/>
      <c r="J316" s="31"/>
      <c r="K316" s="101" t="str">
        <f>IF(NKTT!$J316&gt;0,"PS","-")</f>
        <v>-</v>
      </c>
      <c r="L316" s="92" t="str">
        <f t="shared" si="13"/>
        <v>-</v>
      </c>
      <c r="M316" s="92" t="str">
        <f t="shared" si="14"/>
        <v>-</v>
      </c>
      <c r="N316" s="93" t="str">
        <f t="shared" si="15"/>
        <v>-</v>
      </c>
      <c r="O316" s="10"/>
      <c r="P316" s="10"/>
      <c r="Q316" s="10"/>
      <c r="R316" s="10"/>
      <c r="S316" s="10"/>
      <c r="T316" s="10"/>
      <c r="U316" s="10"/>
      <c r="V316" s="10"/>
      <c r="W316" s="10"/>
      <c r="X316" s="10"/>
      <c r="Y316" s="10"/>
      <c r="Z316" s="10"/>
    </row>
    <row r="317" spans="1:26" ht="12.75" customHeight="1" x14ac:dyDescent="0.2">
      <c r="A317" s="82">
        <f t="shared" si="8"/>
        <v>0</v>
      </c>
      <c r="B317" s="83"/>
      <c r="C317" s="84"/>
      <c r="D317" s="29" t="e">
        <f t="shared" si="9"/>
        <v>#NAME?</v>
      </c>
      <c r="E317" s="62"/>
      <c r="F317" s="30" t="e">
        <f t="shared" si="10"/>
        <v>#NAME?</v>
      </c>
      <c r="G317" s="34" t="e">
        <f t="shared" si="11"/>
        <v>#NAME?</v>
      </c>
      <c r="H317" s="30" t="e">
        <f t="shared" si="12"/>
        <v>#NAME?</v>
      </c>
      <c r="I317" s="85"/>
      <c r="J317" s="31"/>
      <c r="K317" s="101" t="str">
        <f>IF(NKTT!$J317&gt;0,"PS","-")</f>
        <v>-</v>
      </c>
      <c r="L317" s="92" t="str">
        <f t="shared" si="13"/>
        <v>-</v>
      </c>
      <c r="M317" s="92" t="str">
        <f t="shared" si="14"/>
        <v>-</v>
      </c>
      <c r="N317" s="93" t="str">
        <f t="shared" si="15"/>
        <v>-</v>
      </c>
      <c r="O317" s="10"/>
      <c r="P317" s="10"/>
      <c r="Q317" s="10"/>
      <c r="R317" s="10"/>
      <c r="S317" s="10"/>
      <c r="T317" s="10"/>
      <c r="U317" s="10"/>
      <c r="V317" s="10"/>
      <c r="W317" s="10"/>
      <c r="X317" s="10"/>
      <c r="Y317" s="10"/>
      <c r="Z317" s="10"/>
    </row>
    <row r="318" spans="1:26" ht="12.75" customHeight="1" x14ac:dyDescent="0.2">
      <c r="A318" s="82">
        <f t="shared" si="8"/>
        <v>0</v>
      </c>
      <c r="B318" s="83"/>
      <c r="C318" s="84"/>
      <c r="D318" s="29" t="e">
        <f t="shared" si="9"/>
        <v>#NAME?</v>
      </c>
      <c r="E318" s="62"/>
      <c r="F318" s="30" t="e">
        <f t="shared" si="10"/>
        <v>#NAME?</v>
      </c>
      <c r="G318" s="34" t="e">
        <f t="shared" si="11"/>
        <v>#NAME?</v>
      </c>
      <c r="H318" s="30" t="e">
        <f t="shared" si="12"/>
        <v>#NAME?</v>
      </c>
      <c r="I318" s="85"/>
      <c r="J318" s="31"/>
      <c r="K318" s="101" t="str">
        <f>IF(NKTT!$J318&gt;0,"PS","-")</f>
        <v>-</v>
      </c>
      <c r="L318" s="92" t="str">
        <f t="shared" si="13"/>
        <v>-</v>
      </c>
      <c r="M318" s="92" t="str">
        <f t="shared" si="14"/>
        <v>-</v>
      </c>
      <c r="N318" s="93" t="str">
        <f t="shared" si="15"/>
        <v>-</v>
      </c>
      <c r="O318" s="10"/>
      <c r="P318" s="10"/>
      <c r="Q318" s="10"/>
      <c r="R318" s="10"/>
      <c r="S318" s="10"/>
      <c r="T318" s="10"/>
      <c r="U318" s="10"/>
      <c r="V318" s="10"/>
      <c r="W318" s="10"/>
      <c r="X318" s="10"/>
      <c r="Y318" s="10"/>
      <c r="Z318" s="10"/>
    </row>
    <row r="319" spans="1:26" ht="12.75" customHeight="1" x14ac:dyDescent="0.2">
      <c r="A319" s="82">
        <f t="shared" si="8"/>
        <v>0</v>
      </c>
      <c r="B319" s="83"/>
      <c r="C319" s="84"/>
      <c r="D319" s="29" t="e">
        <f t="shared" si="9"/>
        <v>#NAME?</v>
      </c>
      <c r="E319" s="62"/>
      <c r="F319" s="30" t="e">
        <f t="shared" si="10"/>
        <v>#NAME?</v>
      </c>
      <c r="G319" s="34" t="e">
        <f t="shared" si="11"/>
        <v>#NAME?</v>
      </c>
      <c r="H319" s="30" t="e">
        <f t="shared" si="12"/>
        <v>#NAME?</v>
      </c>
      <c r="I319" s="85"/>
      <c r="J319" s="31"/>
      <c r="K319" s="101" t="str">
        <f>IF(NKTT!$J319&gt;0,"PS","-")</f>
        <v>-</v>
      </c>
      <c r="L319" s="92" t="str">
        <f t="shared" si="13"/>
        <v>-</v>
      </c>
      <c r="M319" s="92" t="str">
        <f t="shared" si="14"/>
        <v>-</v>
      </c>
      <c r="N319" s="93" t="str">
        <f t="shared" si="15"/>
        <v>-</v>
      </c>
      <c r="O319" s="10"/>
      <c r="P319" s="10"/>
      <c r="Q319" s="10"/>
      <c r="R319" s="10"/>
      <c r="S319" s="10"/>
      <c r="T319" s="10"/>
      <c r="U319" s="10"/>
      <c r="V319" s="10"/>
      <c r="W319" s="10"/>
      <c r="X319" s="10"/>
      <c r="Y319" s="10"/>
      <c r="Z319" s="10"/>
    </row>
    <row r="320" spans="1:26" ht="12.75" customHeight="1" x14ac:dyDescent="0.2">
      <c r="A320" s="82">
        <f t="shared" si="8"/>
        <v>0</v>
      </c>
      <c r="B320" s="83"/>
      <c r="C320" s="84"/>
      <c r="D320" s="29" t="e">
        <f t="shared" si="9"/>
        <v>#NAME?</v>
      </c>
      <c r="E320" s="62"/>
      <c r="F320" s="30" t="e">
        <f t="shared" si="10"/>
        <v>#NAME?</v>
      </c>
      <c r="G320" s="34" t="e">
        <f t="shared" si="11"/>
        <v>#NAME?</v>
      </c>
      <c r="H320" s="30" t="e">
        <f t="shared" si="12"/>
        <v>#NAME?</v>
      </c>
      <c r="I320" s="85"/>
      <c r="J320" s="31"/>
      <c r="K320" s="101" t="str">
        <f>IF(NKTT!$J320&gt;0,"PS","-")</f>
        <v>-</v>
      </c>
      <c r="L320" s="92" t="str">
        <f t="shared" si="13"/>
        <v>-</v>
      </c>
      <c r="M320" s="92" t="str">
        <f t="shared" si="14"/>
        <v>-</v>
      </c>
      <c r="N320" s="93" t="str">
        <f t="shared" si="15"/>
        <v>-</v>
      </c>
      <c r="O320" s="10"/>
      <c r="P320" s="10"/>
      <c r="Q320" s="10"/>
      <c r="R320" s="10"/>
      <c r="S320" s="10"/>
      <c r="T320" s="10"/>
      <c r="U320" s="10"/>
      <c r="V320" s="10"/>
      <c r="W320" s="10"/>
      <c r="X320" s="10"/>
      <c r="Y320" s="10"/>
      <c r="Z320" s="10"/>
    </row>
    <row r="321" spans="1:26" ht="12.75" customHeight="1" x14ac:dyDescent="0.2">
      <c r="A321" s="82">
        <f t="shared" si="8"/>
        <v>0</v>
      </c>
      <c r="B321" s="83"/>
      <c r="C321" s="84"/>
      <c r="D321" s="29" t="e">
        <f t="shared" si="9"/>
        <v>#NAME?</v>
      </c>
      <c r="E321" s="62"/>
      <c r="F321" s="30" t="e">
        <f t="shared" si="10"/>
        <v>#NAME?</v>
      </c>
      <c r="G321" s="34" t="e">
        <f t="shared" si="11"/>
        <v>#NAME?</v>
      </c>
      <c r="H321" s="30" t="e">
        <f t="shared" si="12"/>
        <v>#NAME?</v>
      </c>
      <c r="I321" s="85"/>
      <c r="J321" s="31"/>
      <c r="K321" s="101" t="str">
        <f>IF(NKTT!$J321&gt;0,"PS","-")</f>
        <v>-</v>
      </c>
      <c r="L321" s="92" t="str">
        <f t="shared" si="13"/>
        <v>-</v>
      </c>
      <c r="M321" s="92" t="str">
        <f t="shared" si="14"/>
        <v>-</v>
      </c>
      <c r="N321" s="93" t="str">
        <f t="shared" si="15"/>
        <v>-</v>
      </c>
      <c r="O321" s="10"/>
      <c r="P321" s="10"/>
      <c r="Q321" s="10"/>
      <c r="R321" s="10"/>
      <c r="S321" s="10"/>
      <c r="T321" s="10"/>
      <c r="U321" s="10"/>
      <c r="V321" s="10"/>
      <c r="W321" s="10"/>
      <c r="X321" s="10"/>
      <c r="Y321" s="10"/>
      <c r="Z321" s="10"/>
    </row>
    <row r="322" spans="1:26" ht="12.75" customHeight="1" x14ac:dyDescent="0.2">
      <c r="A322" s="82">
        <f t="shared" si="8"/>
        <v>0</v>
      </c>
      <c r="B322" s="83"/>
      <c r="C322" s="84"/>
      <c r="D322" s="29" t="e">
        <f t="shared" si="9"/>
        <v>#NAME?</v>
      </c>
      <c r="E322" s="62"/>
      <c r="F322" s="30" t="e">
        <f t="shared" si="10"/>
        <v>#NAME?</v>
      </c>
      <c r="G322" s="34" t="e">
        <f t="shared" si="11"/>
        <v>#NAME?</v>
      </c>
      <c r="H322" s="30" t="e">
        <f t="shared" si="12"/>
        <v>#NAME?</v>
      </c>
      <c r="I322" s="85"/>
      <c r="J322" s="31"/>
      <c r="K322" s="101" t="str">
        <f>IF(NKTT!$J322&gt;0,"PS","-")</f>
        <v>-</v>
      </c>
      <c r="L322" s="92" t="str">
        <f t="shared" si="13"/>
        <v>-</v>
      </c>
      <c r="M322" s="92" t="str">
        <f t="shared" si="14"/>
        <v>-</v>
      </c>
      <c r="N322" s="93" t="str">
        <f t="shared" si="15"/>
        <v>-</v>
      </c>
      <c r="O322" s="10"/>
      <c r="P322" s="10"/>
      <c r="Q322" s="10"/>
      <c r="R322" s="10"/>
      <c r="S322" s="10"/>
      <c r="T322" s="10"/>
      <c r="U322" s="10"/>
      <c r="V322" s="10"/>
      <c r="W322" s="10"/>
      <c r="X322" s="10"/>
      <c r="Y322" s="10"/>
      <c r="Z322" s="10"/>
    </row>
    <row r="323" spans="1:26" ht="12.75" customHeight="1" x14ac:dyDescent="0.2">
      <c r="A323" s="82">
        <f t="shared" si="8"/>
        <v>0</v>
      </c>
      <c r="B323" s="83"/>
      <c r="C323" s="84"/>
      <c r="D323" s="29" t="e">
        <f t="shared" si="9"/>
        <v>#NAME?</v>
      </c>
      <c r="E323" s="62"/>
      <c r="F323" s="30" t="e">
        <f t="shared" si="10"/>
        <v>#NAME?</v>
      </c>
      <c r="G323" s="34" t="e">
        <f t="shared" si="11"/>
        <v>#NAME?</v>
      </c>
      <c r="H323" s="30" t="e">
        <f t="shared" si="12"/>
        <v>#NAME?</v>
      </c>
      <c r="I323" s="85"/>
      <c r="J323" s="31"/>
      <c r="K323" s="101" t="str">
        <f>IF(NKTT!$J323&gt;0,"PS","-")</f>
        <v>-</v>
      </c>
      <c r="L323" s="92" t="str">
        <f t="shared" si="13"/>
        <v>-</v>
      </c>
      <c r="M323" s="92" t="str">
        <f t="shared" si="14"/>
        <v>-</v>
      </c>
      <c r="N323" s="93" t="str">
        <f t="shared" si="15"/>
        <v>-</v>
      </c>
      <c r="O323" s="10"/>
      <c r="P323" s="10"/>
      <c r="Q323" s="10"/>
      <c r="R323" s="10"/>
      <c r="S323" s="10"/>
      <c r="T323" s="10"/>
      <c r="U323" s="10"/>
      <c r="V323" s="10"/>
      <c r="W323" s="10"/>
      <c r="X323" s="10"/>
      <c r="Y323" s="10"/>
      <c r="Z323" s="10"/>
    </row>
    <row r="324" spans="1:26" ht="12.75" customHeight="1" x14ac:dyDescent="0.2">
      <c r="A324" s="82">
        <f t="shared" si="8"/>
        <v>0</v>
      </c>
      <c r="B324" s="83"/>
      <c r="C324" s="84"/>
      <c r="D324" s="29" t="e">
        <f t="shared" si="9"/>
        <v>#NAME?</v>
      </c>
      <c r="E324" s="62"/>
      <c r="F324" s="30" t="e">
        <f t="shared" si="10"/>
        <v>#NAME?</v>
      </c>
      <c r="G324" s="34" t="e">
        <f t="shared" si="11"/>
        <v>#NAME?</v>
      </c>
      <c r="H324" s="30" t="e">
        <f t="shared" si="12"/>
        <v>#NAME?</v>
      </c>
      <c r="I324" s="85"/>
      <c r="J324" s="31"/>
      <c r="K324" s="101" t="str">
        <f>IF(NKTT!$J324&gt;0,"PS","-")</f>
        <v>-</v>
      </c>
      <c r="L324" s="92" t="str">
        <f t="shared" si="13"/>
        <v>-</v>
      </c>
      <c r="M324" s="92" t="str">
        <f t="shared" si="14"/>
        <v>-</v>
      </c>
      <c r="N324" s="93" t="str">
        <f t="shared" si="15"/>
        <v>-</v>
      </c>
      <c r="O324" s="10"/>
      <c r="P324" s="10"/>
      <c r="Q324" s="10"/>
      <c r="R324" s="10"/>
      <c r="S324" s="10"/>
      <c r="T324" s="10"/>
      <c r="U324" s="10"/>
      <c r="V324" s="10"/>
      <c r="W324" s="10"/>
      <c r="X324" s="10"/>
      <c r="Y324" s="10"/>
      <c r="Z324" s="10"/>
    </row>
    <row r="325" spans="1:26" ht="12.75" customHeight="1" x14ac:dyDescent="0.2">
      <c r="A325" s="82">
        <f t="shared" si="8"/>
        <v>0</v>
      </c>
      <c r="B325" s="83"/>
      <c r="C325" s="84"/>
      <c r="D325" s="29" t="e">
        <f t="shared" si="9"/>
        <v>#NAME?</v>
      </c>
      <c r="E325" s="62"/>
      <c r="F325" s="30" t="e">
        <f t="shared" si="10"/>
        <v>#NAME?</v>
      </c>
      <c r="G325" s="34" t="e">
        <f t="shared" si="11"/>
        <v>#NAME?</v>
      </c>
      <c r="H325" s="30" t="e">
        <f t="shared" si="12"/>
        <v>#NAME?</v>
      </c>
      <c r="I325" s="85"/>
      <c r="J325" s="31"/>
      <c r="K325" s="101" t="str">
        <f>IF(NKTT!$J325&gt;0,"PS","-")</f>
        <v>-</v>
      </c>
      <c r="L325" s="92" t="str">
        <f t="shared" si="13"/>
        <v>-</v>
      </c>
      <c r="M325" s="92" t="str">
        <f t="shared" si="14"/>
        <v>-</v>
      </c>
      <c r="N325" s="93" t="str">
        <f t="shared" si="15"/>
        <v>-</v>
      </c>
      <c r="O325" s="10"/>
      <c r="P325" s="10"/>
      <c r="Q325" s="10"/>
      <c r="R325" s="10"/>
      <c r="S325" s="10"/>
      <c r="T325" s="10"/>
      <c r="U325" s="10"/>
      <c r="V325" s="10"/>
      <c r="W325" s="10"/>
      <c r="X325" s="10"/>
      <c r="Y325" s="10"/>
      <c r="Z325" s="10"/>
    </row>
    <row r="326" spans="1:26" ht="12.75" customHeight="1" x14ac:dyDescent="0.2">
      <c r="A326" s="82">
        <f t="shared" si="8"/>
        <v>0</v>
      </c>
      <c r="B326" s="83"/>
      <c r="C326" s="84"/>
      <c r="D326" s="29" t="e">
        <f t="shared" si="9"/>
        <v>#NAME?</v>
      </c>
      <c r="E326" s="62"/>
      <c r="F326" s="30" t="e">
        <f t="shared" si="10"/>
        <v>#NAME?</v>
      </c>
      <c r="G326" s="34" t="e">
        <f t="shared" si="11"/>
        <v>#NAME?</v>
      </c>
      <c r="H326" s="30" t="e">
        <f t="shared" si="12"/>
        <v>#NAME?</v>
      </c>
      <c r="I326" s="85"/>
      <c r="J326" s="31"/>
      <c r="K326" s="101" t="str">
        <f>IF(NKTT!$J326&gt;0,"PS","-")</f>
        <v>-</v>
      </c>
      <c r="L326" s="92" t="str">
        <f t="shared" si="13"/>
        <v>-</v>
      </c>
      <c r="M326" s="92" t="str">
        <f t="shared" si="14"/>
        <v>-</v>
      </c>
      <c r="N326" s="93" t="str">
        <f t="shared" si="15"/>
        <v>-</v>
      </c>
      <c r="O326" s="10"/>
      <c r="P326" s="10"/>
      <c r="Q326" s="10"/>
      <c r="R326" s="10"/>
      <c r="S326" s="10"/>
      <c r="T326" s="10"/>
      <c r="U326" s="10"/>
      <c r="V326" s="10"/>
      <c r="W326" s="10"/>
      <c r="X326" s="10"/>
      <c r="Y326" s="10"/>
      <c r="Z326" s="10"/>
    </row>
    <row r="327" spans="1:26" ht="12.75" customHeight="1" x14ac:dyDescent="0.2">
      <c r="A327" s="82">
        <f t="shared" si="8"/>
        <v>0</v>
      </c>
      <c r="B327" s="83"/>
      <c r="C327" s="84"/>
      <c r="D327" s="29" t="e">
        <f t="shared" si="9"/>
        <v>#NAME?</v>
      </c>
      <c r="E327" s="62"/>
      <c r="F327" s="30" t="e">
        <f t="shared" si="10"/>
        <v>#NAME?</v>
      </c>
      <c r="G327" s="34" t="e">
        <f t="shared" si="11"/>
        <v>#NAME?</v>
      </c>
      <c r="H327" s="30" t="e">
        <f t="shared" si="12"/>
        <v>#NAME?</v>
      </c>
      <c r="I327" s="85"/>
      <c r="J327" s="31"/>
      <c r="K327" s="101" t="str">
        <f>IF(NKTT!$J327&gt;0,"PS","-")</f>
        <v>-</v>
      </c>
      <c r="L327" s="92" t="str">
        <f t="shared" si="13"/>
        <v>-</v>
      </c>
      <c r="M327" s="92" t="str">
        <f t="shared" si="14"/>
        <v>-</v>
      </c>
      <c r="N327" s="93" t="str">
        <f t="shared" si="15"/>
        <v>-</v>
      </c>
      <c r="O327" s="10"/>
      <c r="P327" s="10"/>
      <c r="Q327" s="10"/>
      <c r="R327" s="10"/>
      <c r="S327" s="10"/>
      <c r="T327" s="10"/>
      <c r="U327" s="10"/>
      <c r="V327" s="10"/>
      <c r="W327" s="10"/>
      <c r="X327" s="10"/>
      <c r="Y327" s="10"/>
      <c r="Z327" s="10"/>
    </row>
    <row r="328" spans="1:26" ht="12.75" customHeight="1" x14ac:dyDescent="0.2">
      <c r="A328" s="82">
        <f t="shared" si="8"/>
        <v>0</v>
      </c>
      <c r="B328" s="83"/>
      <c r="C328" s="84"/>
      <c r="D328" s="29" t="e">
        <f t="shared" si="9"/>
        <v>#NAME?</v>
      </c>
      <c r="E328" s="62"/>
      <c r="F328" s="30" t="e">
        <f t="shared" si="10"/>
        <v>#NAME?</v>
      </c>
      <c r="G328" s="34" t="e">
        <f t="shared" si="11"/>
        <v>#NAME?</v>
      </c>
      <c r="H328" s="30" t="e">
        <f t="shared" si="12"/>
        <v>#NAME?</v>
      </c>
      <c r="I328" s="85"/>
      <c r="J328" s="31"/>
      <c r="K328" s="101" t="str">
        <f>IF(NKTT!$J328&gt;0,"PS","-")</f>
        <v>-</v>
      </c>
      <c r="L328" s="92" t="str">
        <f t="shared" si="13"/>
        <v>-</v>
      </c>
      <c r="M328" s="92" t="str">
        <f t="shared" si="14"/>
        <v>-</v>
      </c>
      <c r="N328" s="93" t="str">
        <f t="shared" si="15"/>
        <v>-</v>
      </c>
      <c r="O328" s="10"/>
      <c r="P328" s="10"/>
      <c r="Q328" s="10"/>
      <c r="R328" s="10"/>
      <c r="S328" s="10"/>
      <c r="T328" s="10"/>
      <c r="U328" s="10"/>
      <c r="V328" s="10"/>
      <c r="W328" s="10"/>
      <c r="X328" s="10"/>
      <c r="Y328" s="10"/>
      <c r="Z328" s="10"/>
    </row>
    <row r="329" spans="1:26" ht="12.75" customHeight="1" x14ac:dyDescent="0.2">
      <c r="A329" s="82">
        <f t="shared" si="8"/>
        <v>0</v>
      </c>
      <c r="B329" s="83"/>
      <c r="C329" s="84"/>
      <c r="D329" s="29" t="e">
        <f t="shared" si="9"/>
        <v>#NAME?</v>
      </c>
      <c r="E329" s="62"/>
      <c r="F329" s="30" t="e">
        <f t="shared" si="10"/>
        <v>#NAME?</v>
      </c>
      <c r="G329" s="34" t="e">
        <f t="shared" si="11"/>
        <v>#NAME?</v>
      </c>
      <c r="H329" s="30" t="e">
        <f t="shared" si="12"/>
        <v>#NAME?</v>
      </c>
      <c r="I329" s="85"/>
      <c r="J329" s="31"/>
      <c r="K329" s="101" t="str">
        <f>IF(NKTT!$J329&gt;0,"PS","-")</f>
        <v>-</v>
      </c>
      <c r="L329" s="92" t="str">
        <f t="shared" si="13"/>
        <v>-</v>
      </c>
      <c r="M329" s="92" t="str">
        <f t="shared" si="14"/>
        <v>-</v>
      </c>
      <c r="N329" s="93" t="str">
        <f t="shared" si="15"/>
        <v>-</v>
      </c>
      <c r="O329" s="10"/>
      <c r="P329" s="10"/>
      <c r="Q329" s="10"/>
      <c r="R329" s="10"/>
      <c r="S329" s="10"/>
      <c r="T329" s="10"/>
      <c r="U329" s="10"/>
      <c r="V329" s="10"/>
      <c r="W329" s="10"/>
      <c r="X329" s="10"/>
      <c r="Y329" s="10"/>
      <c r="Z329" s="10"/>
    </row>
    <row r="330" spans="1:26" ht="12.75" customHeight="1" x14ac:dyDescent="0.2">
      <c r="A330" s="82">
        <f t="shared" si="8"/>
        <v>0</v>
      </c>
      <c r="B330" s="83"/>
      <c r="C330" s="84"/>
      <c r="D330" s="29" t="e">
        <f t="shared" si="9"/>
        <v>#NAME?</v>
      </c>
      <c r="E330" s="62"/>
      <c r="F330" s="30" t="e">
        <f t="shared" si="10"/>
        <v>#NAME?</v>
      </c>
      <c r="G330" s="34" t="e">
        <f t="shared" si="11"/>
        <v>#NAME?</v>
      </c>
      <c r="H330" s="30" t="e">
        <f t="shared" si="12"/>
        <v>#NAME?</v>
      </c>
      <c r="I330" s="85"/>
      <c r="J330" s="31"/>
      <c r="K330" s="101" t="str">
        <f>IF(NKTT!$J330&gt;0,"PS","-")</f>
        <v>-</v>
      </c>
      <c r="L330" s="92" t="str">
        <f t="shared" si="13"/>
        <v>-</v>
      </c>
      <c r="M330" s="92" t="str">
        <f t="shared" si="14"/>
        <v>-</v>
      </c>
      <c r="N330" s="93" t="str">
        <f t="shared" si="15"/>
        <v>-</v>
      </c>
      <c r="O330" s="10"/>
      <c r="P330" s="10"/>
      <c r="Q330" s="10"/>
      <c r="R330" s="10"/>
      <c r="S330" s="10"/>
      <c r="T330" s="10"/>
      <c r="U330" s="10"/>
      <c r="V330" s="10"/>
      <c r="W330" s="10"/>
      <c r="X330" s="10"/>
      <c r="Y330" s="10"/>
      <c r="Z330" s="10"/>
    </row>
    <row r="331" spans="1:26" ht="12.75" customHeight="1" x14ac:dyDescent="0.2">
      <c r="A331" s="82">
        <f t="shared" si="8"/>
        <v>0</v>
      </c>
      <c r="B331" s="83"/>
      <c r="C331" s="84"/>
      <c r="D331" s="29" t="e">
        <f t="shared" si="9"/>
        <v>#NAME?</v>
      </c>
      <c r="E331" s="62"/>
      <c r="F331" s="30" t="e">
        <f t="shared" si="10"/>
        <v>#NAME?</v>
      </c>
      <c r="G331" s="34" t="e">
        <f t="shared" si="11"/>
        <v>#NAME?</v>
      </c>
      <c r="H331" s="30" t="e">
        <f t="shared" si="12"/>
        <v>#NAME?</v>
      </c>
      <c r="I331" s="85"/>
      <c r="J331" s="31"/>
      <c r="K331" s="101" t="str">
        <f>IF(NKTT!$J331&gt;0,"PS","-")</f>
        <v>-</v>
      </c>
      <c r="L331" s="92" t="str">
        <f t="shared" si="13"/>
        <v>-</v>
      </c>
      <c r="M331" s="92" t="str">
        <f t="shared" si="14"/>
        <v>-</v>
      </c>
      <c r="N331" s="93" t="str">
        <f t="shared" si="15"/>
        <v>-</v>
      </c>
      <c r="O331" s="10"/>
      <c r="P331" s="10"/>
      <c r="Q331" s="10"/>
      <c r="R331" s="10"/>
      <c r="S331" s="10"/>
      <c r="T331" s="10"/>
      <c r="U331" s="10"/>
      <c r="V331" s="10"/>
      <c r="W331" s="10"/>
      <c r="X331" s="10"/>
      <c r="Y331" s="10"/>
      <c r="Z331" s="10"/>
    </row>
    <row r="332" spans="1:26" ht="12.75" customHeight="1" x14ac:dyDescent="0.2">
      <c r="A332" s="82">
        <f t="shared" si="8"/>
        <v>0</v>
      </c>
      <c r="B332" s="83"/>
      <c r="C332" s="84"/>
      <c r="D332" s="29" t="e">
        <f t="shared" si="9"/>
        <v>#NAME?</v>
      </c>
      <c r="E332" s="62"/>
      <c r="F332" s="30" t="e">
        <f t="shared" si="10"/>
        <v>#NAME?</v>
      </c>
      <c r="G332" s="34" t="e">
        <f t="shared" si="11"/>
        <v>#NAME?</v>
      </c>
      <c r="H332" s="30" t="e">
        <f t="shared" si="12"/>
        <v>#NAME?</v>
      </c>
      <c r="I332" s="85"/>
      <c r="J332" s="31"/>
      <c r="K332" s="101" t="str">
        <f>IF(NKTT!$J332&gt;0,"PS","-")</f>
        <v>-</v>
      </c>
      <c r="L332" s="92" t="str">
        <f t="shared" si="13"/>
        <v>-</v>
      </c>
      <c r="M332" s="92" t="str">
        <f t="shared" si="14"/>
        <v>-</v>
      </c>
      <c r="N332" s="93" t="str">
        <f t="shared" si="15"/>
        <v>-</v>
      </c>
      <c r="O332" s="10"/>
      <c r="P332" s="10"/>
      <c r="Q332" s="10"/>
      <c r="R332" s="10"/>
      <c r="S332" s="10"/>
      <c r="T332" s="10"/>
      <c r="U332" s="10"/>
      <c r="V332" s="10"/>
      <c r="W332" s="10"/>
      <c r="X332" s="10"/>
      <c r="Y332" s="10"/>
      <c r="Z332" s="10"/>
    </row>
    <row r="333" spans="1:26" ht="12.75" customHeight="1" x14ac:dyDescent="0.2">
      <c r="A333" s="82">
        <f t="shared" si="8"/>
        <v>0</v>
      </c>
      <c r="B333" s="83"/>
      <c r="C333" s="84"/>
      <c r="D333" s="29" t="e">
        <f t="shared" si="9"/>
        <v>#NAME?</v>
      </c>
      <c r="E333" s="62"/>
      <c r="F333" s="30" t="e">
        <f t="shared" si="10"/>
        <v>#NAME?</v>
      </c>
      <c r="G333" s="34" t="e">
        <f t="shared" si="11"/>
        <v>#NAME?</v>
      </c>
      <c r="H333" s="30" t="e">
        <f t="shared" si="12"/>
        <v>#NAME?</v>
      </c>
      <c r="I333" s="85"/>
      <c r="J333" s="31"/>
      <c r="K333" s="101" t="str">
        <f>IF(NKTT!$J333&gt;0,"PS","-")</f>
        <v>-</v>
      </c>
      <c r="L333" s="92" t="str">
        <f t="shared" si="13"/>
        <v>-</v>
      </c>
      <c r="M333" s="92" t="str">
        <f t="shared" si="14"/>
        <v>-</v>
      </c>
      <c r="N333" s="93" t="str">
        <f t="shared" si="15"/>
        <v>-</v>
      </c>
      <c r="O333" s="10"/>
      <c r="P333" s="10"/>
      <c r="Q333" s="10"/>
      <c r="R333" s="10"/>
      <c r="S333" s="10"/>
      <c r="T333" s="10"/>
      <c r="U333" s="10"/>
      <c r="V333" s="10"/>
      <c r="W333" s="10"/>
      <c r="X333" s="10"/>
      <c r="Y333" s="10"/>
      <c r="Z333" s="10"/>
    </row>
    <row r="334" spans="1:26" ht="12.75" customHeight="1" x14ac:dyDescent="0.2">
      <c r="A334" s="82">
        <f t="shared" si="8"/>
        <v>0</v>
      </c>
      <c r="B334" s="83"/>
      <c r="C334" s="84"/>
      <c r="D334" s="29" t="e">
        <f t="shared" si="9"/>
        <v>#NAME?</v>
      </c>
      <c r="E334" s="62"/>
      <c r="F334" s="30" t="e">
        <f t="shared" si="10"/>
        <v>#NAME?</v>
      </c>
      <c r="G334" s="34" t="e">
        <f t="shared" si="11"/>
        <v>#NAME?</v>
      </c>
      <c r="H334" s="30" t="e">
        <f t="shared" si="12"/>
        <v>#NAME?</v>
      </c>
      <c r="I334" s="85"/>
      <c r="J334" s="31"/>
      <c r="K334" s="101" t="str">
        <f>IF(NKTT!$J334&gt;0,"PS","-")</f>
        <v>-</v>
      </c>
      <c r="L334" s="92" t="str">
        <f t="shared" si="13"/>
        <v>-</v>
      </c>
      <c r="M334" s="92" t="str">
        <f t="shared" si="14"/>
        <v>-</v>
      </c>
      <c r="N334" s="93" t="str">
        <f t="shared" si="15"/>
        <v>-</v>
      </c>
      <c r="O334" s="10"/>
      <c r="P334" s="10"/>
      <c r="Q334" s="10"/>
      <c r="R334" s="10"/>
      <c r="S334" s="10"/>
      <c r="T334" s="10"/>
      <c r="U334" s="10"/>
      <c r="V334" s="10"/>
      <c r="W334" s="10"/>
      <c r="X334" s="10"/>
      <c r="Y334" s="10"/>
      <c r="Z334" s="10"/>
    </row>
    <row r="335" spans="1:26" ht="12.75" customHeight="1" x14ac:dyDescent="0.2">
      <c r="A335" s="82">
        <f t="shared" si="8"/>
        <v>0</v>
      </c>
      <c r="B335" s="83"/>
      <c r="C335" s="84"/>
      <c r="D335" s="29" t="e">
        <f t="shared" si="9"/>
        <v>#NAME?</v>
      </c>
      <c r="E335" s="62"/>
      <c r="F335" s="30" t="e">
        <f t="shared" si="10"/>
        <v>#NAME?</v>
      </c>
      <c r="G335" s="34" t="e">
        <f t="shared" si="11"/>
        <v>#NAME?</v>
      </c>
      <c r="H335" s="30" t="e">
        <f t="shared" si="12"/>
        <v>#NAME?</v>
      </c>
      <c r="I335" s="85"/>
      <c r="J335" s="31"/>
      <c r="K335" s="101" t="str">
        <f>IF(NKTT!$J335&gt;0,"PS","-")</f>
        <v>-</v>
      </c>
      <c r="L335" s="92" t="str">
        <f t="shared" si="13"/>
        <v>-</v>
      </c>
      <c r="M335" s="92" t="str">
        <f t="shared" si="14"/>
        <v>-</v>
      </c>
      <c r="N335" s="93" t="str">
        <f t="shared" si="15"/>
        <v>-</v>
      </c>
      <c r="O335" s="10"/>
      <c r="P335" s="10"/>
      <c r="Q335" s="10"/>
      <c r="R335" s="10"/>
      <c r="S335" s="10"/>
      <c r="T335" s="10"/>
      <c r="U335" s="10"/>
      <c r="V335" s="10"/>
      <c r="W335" s="10"/>
      <c r="X335" s="10"/>
      <c r="Y335" s="10"/>
      <c r="Z335" s="10"/>
    </row>
    <row r="336" spans="1:26" ht="12.75" customHeight="1" x14ac:dyDescent="0.2">
      <c r="A336" s="82">
        <f t="shared" si="8"/>
        <v>0</v>
      </c>
      <c r="B336" s="83"/>
      <c r="C336" s="84"/>
      <c r="D336" s="29" t="e">
        <f t="shared" si="9"/>
        <v>#NAME?</v>
      </c>
      <c r="E336" s="62"/>
      <c r="F336" s="30" t="e">
        <f t="shared" si="10"/>
        <v>#NAME?</v>
      </c>
      <c r="G336" s="34" t="e">
        <f t="shared" si="11"/>
        <v>#NAME?</v>
      </c>
      <c r="H336" s="30" t="e">
        <f t="shared" si="12"/>
        <v>#NAME?</v>
      </c>
      <c r="I336" s="85"/>
      <c r="J336" s="31"/>
      <c r="K336" s="101" t="str">
        <f>IF(NKTT!$J336&gt;0,"PS","-")</f>
        <v>-</v>
      </c>
      <c r="L336" s="92" t="str">
        <f t="shared" si="13"/>
        <v>-</v>
      </c>
      <c r="M336" s="92" t="str">
        <f t="shared" si="14"/>
        <v>-</v>
      </c>
      <c r="N336" s="93" t="str">
        <f t="shared" si="15"/>
        <v>-</v>
      </c>
      <c r="O336" s="10"/>
      <c r="P336" s="10"/>
      <c r="Q336" s="10"/>
      <c r="R336" s="10"/>
      <c r="S336" s="10"/>
      <c r="T336" s="10"/>
      <c r="U336" s="10"/>
      <c r="V336" s="10"/>
      <c r="W336" s="10"/>
      <c r="X336" s="10"/>
      <c r="Y336" s="10"/>
      <c r="Z336" s="10"/>
    </row>
    <row r="337" spans="1:26" ht="12.75" customHeight="1" x14ac:dyDescent="0.2">
      <c r="A337" s="82">
        <f t="shared" si="8"/>
        <v>0</v>
      </c>
      <c r="B337" s="83"/>
      <c r="C337" s="84"/>
      <c r="D337" s="29" t="e">
        <f t="shared" si="9"/>
        <v>#NAME?</v>
      </c>
      <c r="E337" s="62"/>
      <c r="F337" s="30" t="e">
        <f t="shared" si="10"/>
        <v>#NAME?</v>
      </c>
      <c r="G337" s="34" t="e">
        <f t="shared" si="11"/>
        <v>#NAME?</v>
      </c>
      <c r="H337" s="30" t="e">
        <f t="shared" si="12"/>
        <v>#NAME?</v>
      </c>
      <c r="I337" s="85"/>
      <c r="J337" s="31"/>
      <c r="K337" s="101" t="str">
        <f>IF(NKTT!$J337&gt;0,"PS","-")</f>
        <v>-</v>
      </c>
      <c r="L337" s="92" t="str">
        <f t="shared" si="13"/>
        <v>-</v>
      </c>
      <c r="M337" s="92" t="str">
        <f t="shared" si="14"/>
        <v>-</v>
      </c>
      <c r="N337" s="93" t="str">
        <f t="shared" si="15"/>
        <v>-</v>
      </c>
      <c r="O337" s="10"/>
      <c r="P337" s="10"/>
      <c r="Q337" s="10"/>
      <c r="R337" s="10"/>
      <c r="S337" s="10"/>
      <c r="T337" s="10"/>
      <c r="U337" s="10"/>
      <c r="V337" s="10"/>
      <c r="W337" s="10"/>
      <c r="X337" s="10"/>
      <c r="Y337" s="10"/>
      <c r="Z337" s="10"/>
    </row>
    <row r="338" spans="1:26" ht="12.75" customHeight="1" x14ac:dyDescent="0.2">
      <c r="A338" s="82">
        <f t="shared" si="8"/>
        <v>0</v>
      </c>
      <c r="B338" s="83"/>
      <c r="C338" s="84"/>
      <c r="D338" s="29" t="e">
        <f t="shared" si="9"/>
        <v>#NAME?</v>
      </c>
      <c r="E338" s="62"/>
      <c r="F338" s="30" t="e">
        <f t="shared" si="10"/>
        <v>#NAME?</v>
      </c>
      <c r="G338" s="34" t="e">
        <f t="shared" si="11"/>
        <v>#NAME?</v>
      </c>
      <c r="H338" s="30" t="e">
        <f t="shared" si="12"/>
        <v>#NAME?</v>
      </c>
      <c r="I338" s="85"/>
      <c r="J338" s="31"/>
      <c r="K338" s="101" t="str">
        <f>IF(NKTT!$J338&gt;0,"PS","-")</f>
        <v>-</v>
      </c>
      <c r="L338" s="92" t="str">
        <f t="shared" si="13"/>
        <v>-</v>
      </c>
      <c r="M338" s="92" t="str">
        <f t="shared" si="14"/>
        <v>-</v>
      </c>
      <c r="N338" s="93" t="str">
        <f t="shared" si="15"/>
        <v>-</v>
      </c>
      <c r="O338" s="10"/>
      <c r="P338" s="10"/>
      <c r="Q338" s="10"/>
      <c r="R338" s="10"/>
      <c r="S338" s="10"/>
      <c r="T338" s="10"/>
      <c r="U338" s="10"/>
      <c r="V338" s="10"/>
      <c r="W338" s="10"/>
      <c r="X338" s="10"/>
      <c r="Y338" s="10"/>
      <c r="Z338" s="10"/>
    </row>
    <row r="339" spans="1:26" ht="12.75" customHeight="1" x14ac:dyDescent="0.2">
      <c r="A339" s="82">
        <f t="shared" si="8"/>
        <v>0</v>
      </c>
      <c r="B339" s="83"/>
      <c r="C339" s="84"/>
      <c r="D339" s="29" t="e">
        <f t="shared" si="9"/>
        <v>#NAME?</v>
      </c>
      <c r="E339" s="62"/>
      <c r="F339" s="30" t="e">
        <f t="shared" si="10"/>
        <v>#NAME?</v>
      </c>
      <c r="G339" s="34" t="e">
        <f t="shared" si="11"/>
        <v>#NAME?</v>
      </c>
      <c r="H339" s="30" t="e">
        <f t="shared" si="12"/>
        <v>#NAME?</v>
      </c>
      <c r="I339" s="85"/>
      <c r="J339" s="31"/>
      <c r="K339" s="101" t="str">
        <f>IF(NKTT!$J339&gt;0,"PS","-")</f>
        <v>-</v>
      </c>
      <c r="L339" s="92" t="str">
        <f t="shared" si="13"/>
        <v>-</v>
      </c>
      <c r="M339" s="92" t="str">
        <f t="shared" si="14"/>
        <v>-</v>
      </c>
      <c r="N339" s="93" t="str">
        <f t="shared" si="15"/>
        <v>-</v>
      </c>
      <c r="O339" s="10"/>
      <c r="P339" s="10"/>
      <c r="Q339" s="10"/>
      <c r="R339" s="10"/>
      <c r="S339" s="10"/>
      <c r="T339" s="10"/>
      <c r="U339" s="10"/>
      <c r="V339" s="10"/>
      <c r="W339" s="10"/>
      <c r="X339" s="10"/>
      <c r="Y339" s="10"/>
      <c r="Z339" s="10"/>
    </row>
    <row r="340" spans="1:26" ht="12.75" customHeight="1" x14ac:dyDescent="0.2">
      <c r="A340" s="82">
        <f t="shared" si="8"/>
        <v>0</v>
      </c>
      <c r="B340" s="83"/>
      <c r="C340" s="84"/>
      <c r="D340" s="29" t="e">
        <f t="shared" si="9"/>
        <v>#NAME?</v>
      </c>
      <c r="E340" s="62"/>
      <c r="F340" s="30" t="e">
        <f t="shared" si="10"/>
        <v>#NAME?</v>
      </c>
      <c r="G340" s="34" t="e">
        <f t="shared" si="11"/>
        <v>#NAME?</v>
      </c>
      <c r="H340" s="30" t="e">
        <f t="shared" si="12"/>
        <v>#NAME?</v>
      </c>
      <c r="I340" s="85"/>
      <c r="J340" s="31"/>
      <c r="K340" s="101" t="str">
        <f>IF(NKTT!$J340&gt;0,"PS","-")</f>
        <v>-</v>
      </c>
      <c r="L340" s="92" t="str">
        <f t="shared" si="13"/>
        <v>-</v>
      </c>
      <c r="M340" s="92" t="str">
        <f t="shared" si="14"/>
        <v>-</v>
      </c>
      <c r="N340" s="93" t="str">
        <f t="shared" si="15"/>
        <v>-</v>
      </c>
      <c r="O340" s="10"/>
      <c r="P340" s="10"/>
      <c r="Q340" s="10"/>
      <c r="R340" s="10"/>
      <c r="S340" s="10"/>
      <c r="T340" s="10"/>
      <c r="U340" s="10"/>
      <c r="V340" s="10"/>
      <c r="W340" s="10"/>
      <c r="X340" s="10"/>
      <c r="Y340" s="10"/>
      <c r="Z340" s="10"/>
    </row>
    <row r="341" spans="1:26" ht="12.75" customHeight="1" x14ac:dyDescent="0.2">
      <c r="A341" s="82">
        <f t="shared" si="8"/>
        <v>0</v>
      </c>
      <c r="B341" s="83"/>
      <c r="C341" s="84"/>
      <c r="D341" s="29" t="e">
        <f t="shared" si="9"/>
        <v>#NAME?</v>
      </c>
      <c r="E341" s="62"/>
      <c r="F341" s="30" t="e">
        <f t="shared" si="10"/>
        <v>#NAME?</v>
      </c>
      <c r="G341" s="34" t="e">
        <f t="shared" si="11"/>
        <v>#NAME?</v>
      </c>
      <c r="H341" s="30" t="e">
        <f t="shared" si="12"/>
        <v>#NAME?</v>
      </c>
      <c r="I341" s="85"/>
      <c r="J341" s="31"/>
      <c r="K341" s="101" t="str">
        <f>IF(NKTT!$J341&gt;0,"PS","-")</f>
        <v>-</v>
      </c>
      <c r="L341" s="92" t="str">
        <f t="shared" si="13"/>
        <v>-</v>
      </c>
      <c r="M341" s="92" t="str">
        <f t="shared" si="14"/>
        <v>-</v>
      </c>
      <c r="N341" s="93" t="str">
        <f t="shared" si="15"/>
        <v>-</v>
      </c>
      <c r="O341" s="10"/>
      <c r="P341" s="10"/>
      <c r="Q341" s="10"/>
      <c r="R341" s="10"/>
      <c r="S341" s="10"/>
      <c r="T341" s="10"/>
      <c r="U341" s="10"/>
      <c r="V341" s="10"/>
      <c r="W341" s="10"/>
      <c r="X341" s="10"/>
      <c r="Y341" s="10"/>
      <c r="Z341" s="10"/>
    </row>
    <row r="342" spans="1:26" ht="12.75" customHeight="1" x14ac:dyDescent="0.2">
      <c r="A342" s="82">
        <f t="shared" si="8"/>
        <v>0</v>
      </c>
      <c r="B342" s="83"/>
      <c r="C342" s="84"/>
      <c r="D342" s="29" t="e">
        <f t="shared" si="9"/>
        <v>#NAME?</v>
      </c>
      <c r="E342" s="62"/>
      <c r="F342" s="30" t="e">
        <f t="shared" si="10"/>
        <v>#NAME?</v>
      </c>
      <c r="G342" s="34" t="e">
        <f t="shared" si="11"/>
        <v>#NAME?</v>
      </c>
      <c r="H342" s="30" t="e">
        <f t="shared" si="12"/>
        <v>#NAME?</v>
      </c>
      <c r="I342" s="85"/>
      <c r="J342" s="31"/>
      <c r="K342" s="101" t="str">
        <f>IF(NKTT!$J342&gt;0,"PS","-")</f>
        <v>-</v>
      </c>
      <c r="L342" s="92" t="str">
        <f t="shared" si="13"/>
        <v>-</v>
      </c>
      <c r="M342" s="92" t="str">
        <f t="shared" si="14"/>
        <v>-</v>
      </c>
      <c r="N342" s="93" t="str">
        <f t="shared" si="15"/>
        <v>-</v>
      </c>
      <c r="O342" s="10"/>
      <c r="P342" s="10"/>
      <c r="Q342" s="10"/>
      <c r="R342" s="10"/>
      <c r="S342" s="10"/>
      <c r="T342" s="10"/>
      <c r="U342" s="10"/>
      <c r="V342" s="10"/>
      <c r="W342" s="10"/>
      <c r="X342" s="10"/>
      <c r="Y342" s="10"/>
      <c r="Z342" s="10"/>
    </row>
    <row r="343" spans="1:26" ht="12.75" customHeight="1" x14ac:dyDescent="0.2">
      <c r="A343" s="82">
        <f t="shared" si="8"/>
        <v>0</v>
      </c>
      <c r="B343" s="83"/>
      <c r="C343" s="84"/>
      <c r="D343" s="29" t="e">
        <f t="shared" si="9"/>
        <v>#NAME?</v>
      </c>
      <c r="E343" s="62"/>
      <c r="F343" s="30" t="e">
        <f t="shared" si="10"/>
        <v>#NAME?</v>
      </c>
      <c r="G343" s="34" t="e">
        <f t="shared" si="11"/>
        <v>#NAME?</v>
      </c>
      <c r="H343" s="30" t="e">
        <f t="shared" si="12"/>
        <v>#NAME?</v>
      </c>
      <c r="I343" s="85"/>
      <c r="J343" s="31"/>
      <c r="K343" s="101" t="str">
        <f>IF(NKTT!$J343&gt;0,"PS","-")</f>
        <v>-</v>
      </c>
      <c r="L343" s="92" t="str">
        <f t="shared" si="13"/>
        <v>-</v>
      </c>
      <c r="M343" s="92" t="str">
        <f t="shared" si="14"/>
        <v>-</v>
      </c>
      <c r="N343" s="93" t="str">
        <f t="shared" si="15"/>
        <v>-</v>
      </c>
      <c r="O343" s="10"/>
      <c r="P343" s="10"/>
      <c r="Q343" s="10"/>
      <c r="R343" s="10"/>
      <c r="S343" s="10"/>
      <c r="T343" s="10"/>
      <c r="U343" s="10"/>
      <c r="V343" s="10"/>
      <c r="W343" s="10"/>
      <c r="X343" s="10"/>
      <c r="Y343" s="10"/>
      <c r="Z343" s="10"/>
    </row>
    <row r="344" spans="1:26" ht="12.75" customHeight="1" x14ac:dyDescent="0.2">
      <c r="A344" s="82">
        <f t="shared" si="8"/>
        <v>0</v>
      </c>
      <c r="B344" s="83"/>
      <c r="C344" s="84"/>
      <c r="D344" s="29" t="e">
        <f t="shared" si="9"/>
        <v>#NAME?</v>
      </c>
      <c r="E344" s="62"/>
      <c r="F344" s="30" t="e">
        <f t="shared" si="10"/>
        <v>#NAME?</v>
      </c>
      <c r="G344" s="34" t="e">
        <f t="shared" si="11"/>
        <v>#NAME?</v>
      </c>
      <c r="H344" s="30" t="e">
        <f t="shared" si="12"/>
        <v>#NAME?</v>
      </c>
      <c r="I344" s="85"/>
      <c r="J344" s="31"/>
      <c r="K344" s="101" t="str">
        <f>IF(NKTT!$J344&gt;0,"PS","-")</f>
        <v>-</v>
      </c>
      <c r="L344" s="92" t="str">
        <f t="shared" si="13"/>
        <v>-</v>
      </c>
      <c r="M344" s="92" t="str">
        <f t="shared" si="14"/>
        <v>-</v>
      </c>
      <c r="N344" s="93" t="str">
        <f t="shared" si="15"/>
        <v>-</v>
      </c>
      <c r="O344" s="10"/>
      <c r="P344" s="10"/>
      <c r="Q344" s="10"/>
      <c r="R344" s="10"/>
      <c r="S344" s="10"/>
      <c r="T344" s="10"/>
      <c r="U344" s="10"/>
      <c r="V344" s="10"/>
      <c r="W344" s="10"/>
      <c r="X344" s="10"/>
      <c r="Y344" s="10"/>
      <c r="Z344" s="10"/>
    </row>
    <row r="345" spans="1:26" ht="12.75" customHeight="1" x14ac:dyDescent="0.2">
      <c r="A345" s="82">
        <f t="shared" si="8"/>
        <v>0</v>
      </c>
      <c r="B345" s="83"/>
      <c r="C345" s="84"/>
      <c r="D345" s="29" t="e">
        <f t="shared" si="9"/>
        <v>#NAME?</v>
      </c>
      <c r="E345" s="62"/>
      <c r="F345" s="30" t="e">
        <f t="shared" si="10"/>
        <v>#NAME?</v>
      </c>
      <c r="G345" s="34" t="e">
        <f t="shared" si="11"/>
        <v>#NAME?</v>
      </c>
      <c r="H345" s="30" t="e">
        <f t="shared" si="12"/>
        <v>#NAME?</v>
      </c>
      <c r="I345" s="85"/>
      <c r="J345" s="31"/>
      <c r="K345" s="101" t="str">
        <f>IF(NKTT!$J345&gt;0,"PS","-")</f>
        <v>-</v>
      </c>
      <c r="L345" s="92" t="str">
        <f t="shared" si="13"/>
        <v>-</v>
      </c>
      <c r="M345" s="92" t="str">
        <f t="shared" si="14"/>
        <v>-</v>
      </c>
      <c r="N345" s="93" t="str">
        <f t="shared" si="15"/>
        <v>-</v>
      </c>
      <c r="O345" s="10"/>
      <c r="P345" s="10"/>
      <c r="Q345" s="10"/>
      <c r="R345" s="10"/>
      <c r="S345" s="10"/>
      <c r="T345" s="10"/>
      <c r="U345" s="10"/>
      <c r="V345" s="10"/>
      <c r="W345" s="10"/>
      <c r="X345" s="10"/>
      <c r="Y345" s="10"/>
      <c r="Z345" s="10"/>
    </row>
    <row r="346" spans="1:26" ht="12.75" customHeight="1" x14ac:dyDescent="0.2">
      <c r="A346" s="82">
        <f t="shared" si="8"/>
        <v>0</v>
      </c>
      <c r="B346" s="83"/>
      <c r="C346" s="84"/>
      <c r="D346" s="29" t="e">
        <f t="shared" si="9"/>
        <v>#NAME?</v>
      </c>
      <c r="E346" s="62"/>
      <c r="F346" s="30" t="e">
        <f t="shared" si="10"/>
        <v>#NAME?</v>
      </c>
      <c r="G346" s="34" t="e">
        <f t="shared" si="11"/>
        <v>#NAME?</v>
      </c>
      <c r="H346" s="30" t="e">
        <f t="shared" si="12"/>
        <v>#NAME?</v>
      </c>
      <c r="I346" s="85"/>
      <c r="J346" s="31"/>
      <c r="K346" s="101" t="str">
        <f>IF(NKTT!$J346&gt;0,"PS","-")</f>
        <v>-</v>
      </c>
      <c r="L346" s="92" t="str">
        <f t="shared" si="13"/>
        <v>-</v>
      </c>
      <c r="M346" s="92" t="str">
        <f t="shared" si="14"/>
        <v>-</v>
      </c>
      <c r="N346" s="93" t="str">
        <f t="shared" si="15"/>
        <v>-</v>
      </c>
      <c r="O346" s="10"/>
      <c r="P346" s="10"/>
      <c r="Q346" s="10"/>
      <c r="R346" s="10"/>
      <c r="S346" s="10"/>
      <c r="T346" s="10"/>
      <c r="U346" s="10"/>
      <c r="V346" s="10"/>
      <c r="W346" s="10"/>
      <c r="X346" s="10"/>
      <c r="Y346" s="10"/>
      <c r="Z346" s="10"/>
    </row>
    <row r="347" spans="1:26" ht="12.75" customHeight="1" x14ac:dyDescent="0.2">
      <c r="A347" s="82">
        <f t="shared" si="8"/>
        <v>0</v>
      </c>
      <c r="B347" s="83"/>
      <c r="C347" s="84"/>
      <c r="D347" s="29" t="e">
        <f t="shared" si="9"/>
        <v>#NAME?</v>
      </c>
      <c r="E347" s="62"/>
      <c r="F347" s="30" t="e">
        <f t="shared" si="10"/>
        <v>#NAME?</v>
      </c>
      <c r="G347" s="34" t="e">
        <f t="shared" si="11"/>
        <v>#NAME?</v>
      </c>
      <c r="H347" s="30" t="e">
        <f t="shared" si="12"/>
        <v>#NAME?</v>
      </c>
      <c r="I347" s="85"/>
      <c r="J347" s="31"/>
      <c r="K347" s="101" t="str">
        <f>IF(NKTT!$J347&gt;0,"PS","-")</f>
        <v>-</v>
      </c>
      <c r="L347" s="92" t="str">
        <f t="shared" si="13"/>
        <v>-</v>
      </c>
      <c r="M347" s="92" t="str">
        <f t="shared" si="14"/>
        <v>-</v>
      </c>
      <c r="N347" s="93" t="str">
        <f t="shared" si="15"/>
        <v>-</v>
      </c>
      <c r="O347" s="10"/>
      <c r="P347" s="10"/>
      <c r="Q347" s="10"/>
      <c r="R347" s="10"/>
      <c r="S347" s="10"/>
      <c r="T347" s="10"/>
      <c r="U347" s="10"/>
      <c r="V347" s="10"/>
      <c r="W347" s="10"/>
      <c r="X347" s="10"/>
      <c r="Y347" s="10"/>
      <c r="Z347" s="10"/>
    </row>
    <row r="348" spans="1:26" ht="12.75" customHeight="1" x14ac:dyDescent="0.2">
      <c r="A348" s="82">
        <f t="shared" si="8"/>
        <v>0</v>
      </c>
      <c r="B348" s="83"/>
      <c r="C348" s="84"/>
      <c r="D348" s="29" t="e">
        <f t="shared" si="9"/>
        <v>#NAME?</v>
      </c>
      <c r="E348" s="62"/>
      <c r="F348" s="30" t="e">
        <f t="shared" si="10"/>
        <v>#NAME?</v>
      </c>
      <c r="G348" s="34" t="e">
        <f t="shared" si="11"/>
        <v>#NAME?</v>
      </c>
      <c r="H348" s="30" t="e">
        <f t="shared" si="12"/>
        <v>#NAME?</v>
      </c>
      <c r="I348" s="85"/>
      <c r="J348" s="31"/>
      <c r="K348" s="101" t="str">
        <f>IF(NKTT!$J348&gt;0,"PS","-")</f>
        <v>-</v>
      </c>
      <c r="L348" s="92" t="str">
        <f t="shared" si="13"/>
        <v>-</v>
      </c>
      <c r="M348" s="92" t="str">
        <f t="shared" si="14"/>
        <v>-</v>
      </c>
      <c r="N348" s="93" t="str">
        <f t="shared" si="15"/>
        <v>-</v>
      </c>
      <c r="O348" s="10"/>
      <c r="P348" s="10"/>
      <c r="Q348" s="10"/>
      <c r="R348" s="10"/>
      <c r="S348" s="10"/>
      <c r="T348" s="10"/>
      <c r="U348" s="10"/>
      <c r="V348" s="10"/>
      <c r="W348" s="10"/>
      <c r="X348" s="10"/>
      <c r="Y348" s="10"/>
      <c r="Z348" s="10"/>
    </row>
    <row r="349" spans="1:26" ht="12.75" customHeight="1" x14ac:dyDescent="0.2">
      <c r="A349" s="82">
        <f t="shared" si="8"/>
        <v>0</v>
      </c>
      <c r="B349" s="83"/>
      <c r="C349" s="84"/>
      <c r="D349" s="29" t="e">
        <f t="shared" si="9"/>
        <v>#NAME?</v>
      </c>
      <c r="E349" s="62"/>
      <c r="F349" s="30" t="e">
        <f t="shared" si="10"/>
        <v>#NAME?</v>
      </c>
      <c r="G349" s="34" t="e">
        <f t="shared" si="11"/>
        <v>#NAME?</v>
      </c>
      <c r="H349" s="30" t="e">
        <f t="shared" si="12"/>
        <v>#NAME?</v>
      </c>
      <c r="I349" s="85"/>
      <c r="J349" s="31"/>
      <c r="K349" s="101" t="str">
        <f>IF(NKTT!$J349&gt;0,"PS","-")</f>
        <v>-</v>
      </c>
      <c r="L349" s="92" t="str">
        <f t="shared" si="13"/>
        <v>-</v>
      </c>
      <c r="M349" s="92" t="str">
        <f t="shared" si="14"/>
        <v>-</v>
      </c>
      <c r="N349" s="93" t="str">
        <f t="shared" si="15"/>
        <v>-</v>
      </c>
      <c r="O349" s="10"/>
      <c r="P349" s="10"/>
      <c r="Q349" s="10"/>
      <c r="R349" s="10"/>
      <c r="S349" s="10"/>
      <c r="T349" s="10"/>
      <c r="U349" s="10"/>
      <c r="V349" s="10"/>
      <c r="W349" s="10"/>
      <c r="X349" s="10"/>
      <c r="Y349" s="10"/>
      <c r="Z349" s="10"/>
    </row>
    <row r="350" spans="1:26" ht="12.75" customHeight="1" x14ac:dyDescent="0.2">
      <c r="A350" s="82">
        <f t="shared" si="8"/>
        <v>0</v>
      </c>
      <c r="B350" s="83"/>
      <c r="C350" s="84"/>
      <c r="D350" s="29" t="e">
        <f t="shared" si="9"/>
        <v>#NAME?</v>
      </c>
      <c r="E350" s="62"/>
      <c r="F350" s="30" t="e">
        <f t="shared" si="10"/>
        <v>#NAME?</v>
      </c>
      <c r="G350" s="34" t="e">
        <f t="shared" si="11"/>
        <v>#NAME?</v>
      </c>
      <c r="H350" s="30" t="e">
        <f t="shared" si="12"/>
        <v>#NAME?</v>
      </c>
      <c r="I350" s="85"/>
      <c r="J350" s="31"/>
      <c r="K350" s="101" t="str">
        <f>IF(NKTT!$J350&gt;0,"PS","-")</f>
        <v>-</v>
      </c>
      <c r="L350" s="92" t="str">
        <f t="shared" si="13"/>
        <v>-</v>
      </c>
      <c r="M350" s="92" t="str">
        <f t="shared" si="14"/>
        <v>-</v>
      </c>
      <c r="N350" s="93" t="str">
        <f t="shared" si="15"/>
        <v>-</v>
      </c>
      <c r="O350" s="10"/>
      <c r="P350" s="10"/>
      <c r="Q350" s="10"/>
      <c r="R350" s="10"/>
      <c r="S350" s="10"/>
      <c r="T350" s="10"/>
      <c r="U350" s="10"/>
      <c r="V350" s="10"/>
      <c r="W350" s="10"/>
      <c r="X350" s="10"/>
      <c r="Y350" s="10"/>
      <c r="Z350" s="10"/>
    </row>
    <row r="351" spans="1:26" ht="12.75" customHeight="1" x14ac:dyDescent="0.2">
      <c r="A351" s="82">
        <f t="shared" si="8"/>
        <v>0</v>
      </c>
      <c r="B351" s="83"/>
      <c r="C351" s="84"/>
      <c r="D351" s="29" t="e">
        <f t="shared" si="9"/>
        <v>#NAME?</v>
      </c>
      <c r="E351" s="62"/>
      <c r="F351" s="30" t="e">
        <f t="shared" si="10"/>
        <v>#NAME?</v>
      </c>
      <c r="G351" s="34" t="e">
        <f t="shared" si="11"/>
        <v>#NAME?</v>
      </c>
      <c r="H351" s="30" t="e">
        <f t="shared" si="12"/>
        <v>#NAME?</v>
      </c>
      <c r="I351" s="85"/>
      <c r="J351" s="31"/>
      <c r="K351" s="101" t="str">
        <f>IF(NKTT!$J351&gt;0,"PS","-")</f>
        <v>-</v>
      </c>
      <c r="L351" s="92" t="str">
        <f t="shared" si="13"/>
        <v>-</v>
      </c>
      <c r="M351" s="92" t="str">
        <f t="shared" si="14"/>
        <v>-</v>
      </c>
      <c r="N351" s="93" t="str">
        <f t="shared" si="15"/>
        <v>-</v>
      </c>
      <c r="O351" s="10"/>
      <c r="P351" s="10"/>
      <c r="Q351" s="10"/>
      <c r="R351" s="10"/>
      <c r="S351" s="10"/>
      <c r="T351" s="10"/>
      <c r="U351" s="10"/>
      <c r="V351" s="10"/>
      <c r="W351" s="10"/>
      <c r="X351" s="10"/>
      <c r="Y351" s="10"/>
      <c r="Z351" s="10"/>
    </row>
    <row r="352" spans="1:26" ht="12.75" customHeight="1" x14ac:dyDescent="0.2">
      <c r="A352" s="82">
        <f t="shared" si="8"/>
        <v>0</v>
      </c>
      <c r="B352" s="83"/>
      <c r="C352" s="84"/>
      <c r="D352" s="29" t="e">
        <f t="shared" si="9"/>
        <v>#NAME?</v>
      </c>
      <c r="E352" s="62"/>
      <c r="F352" s="30" t="e">
        <f t="shared" si="10"/>
        <v>#NAME?</v>
      </c>
      <c r="G352" s="34" t="e">
        <f t="shared" si="11"/>
        <v>#NAME?</v>
      </c>
      <c r="H352" s="30" t="e">
        <f t="shared" si="12"/>
        <v>#NAME?</v>
      </c>
      <c r="I352" s="85"/>
      <c r="J352" s="31"/>
      <c r="K352" s="101" t="str">
        <f>IF(NKTT!$J352&gt;0,"PS","-")</f>
        <v>-</v>
      </c>
      <c r="L352" s="92" t="str">
        <f t="shared" si="13"/>
        <v>-</v>
      </c>
      <c r="M352" s="92" t="str">
        <f t="shared" si="14"/>
        <v>-</v>
      </c>
      <c r="N352" s="93" t="str">
        <f t="shared" si="15"/>
        <v>-</v>
      </c>
      <c r="O352" s="10"/>
      <c r="P352" s="10"/>
      <c r="Q352" s="10"/>
      <c r="R352" s="10"/>
      <c r="S352" s="10"/>
      <c r="T352" s="10"/>
      <c r="U352" s="10"/>
      <c r="V352" s="10"/>
      <c r="W352" s="10"/>
      <c r="X352" s="10"/>
      <c r="Y352" s="10"/>
      <c r="Z352" s="10"/>
    </row>
    <row r="353" spans="1:26" ht="12.75" customHeight="1" x14ac:dyDescent="0.2">
      <c r="A353" s="82">
        <f t="shared" si="8"/>
        <v>0</v>
      </c>
      <c r="B353" s="83"/>
      <c r="C353" s="84"/>
      <c r="D353" s="29" t="e">
        <f t="shared" si="9"/>
        <v>#NAME?</v>
      </c>
      <c r="E353" s="62"/>
      <c r="F353" s="30" t="e">
        <f t="shared" si="10"/>
        <v>#NAME?</v>
      </c>
      <c r="G353" s="34" t="e">
        <f t="shared" si="11"/>
        <v>#NAME?</v>
      </c>
      <c r="H353" s="30" t="e">
        <f t="shared" si="12"/>
        <v>#NAME?</v>
      </c>
      <c r="I353" s="85"/>
      <c r="J353" s="31"/>
      <c r="K353" s="101" t="str">
        <f>IF(NKTT!$J353&gt;0,"PS","-")</f>
        <v>-</v>
      </c>
      <c r="L353" s="92" t="str">
        <f t="shared" si="13"/>
        <v>-</v>
      </c>
      <c r="M353" s="92" t="str">
        <f t="shared" si="14"/>
        <v>-</v>
      </c>
      <c r="N353" s="93" t="str">
        <f t="shared" si="15"/>
        <v>-</v>
      </c>
      <c r="O353" s="10"/>
      <c r="P353" s="10"/>
      <c r="Q353" s="10"/>
      <c r="R353" s="10"/>
      <c r="S353" s="10"/>
      <c r="T353" s="10"/>
      <c r="U353" s="10"/>
      <c r="V353" s="10"/>
      <c r="W353" s="10"/>
      <c r="X353" s="10"/>
      <c r="Y353" s="10"/>
      <c r="Z353" s="10"/>
    </row>
    <row r="354" spans="1:26" ht="12.75" customHeight="1" x14ac:dyDescent="0.2">
      <c r="A354" s="82">
        <f t="shared" si="8"/>
        <v>0</v>
      </c>
      <c r="B354" s="83"/>
      <c r="C354" s="84"/>
      <c r="D354" s="29" t="e">
        <f t="shared" si="9"/>
        <v>#NAME?</v>
      </c>
      <c r="E354" s="62"/>
      <c r="F354" s="30" t="e">
        <f t="shared" si="10"/>
        <v>#NAME?</v>
      </c>
      <c r="G354" s="34" t="e">
        <f t="shared" si="11"/>
        <v>#NAME?</v>
      </c>
      <c r="H354" s="30" t="e">
        <f t="shared" si="12"/>
        <v>#NAME?</v>
      </c>
      <c r="I354" s="85"/>
      <c r="J354" s="31"/>
      <c r="K354" s="101" t="str">
        <f>IF(NKTT!$J354&gt;0,"PS","-")</f>
        <v>-</v>
      </c>
      <c r="L354" s="92" t="str">
        <f t="shared" si="13"/>
        <v>-</v>
      </c>
      <c r="M354" s="92" t="str">
        <f t="shared" si="14"/>
        <v>-</v>
      </c>
      <c r="N354" s="93" t="str">
        <f t="shared" si="15"/>
        <v>-</v>
      </c>
      <c r="O354" s="10"/>
      <c r="P354" s="10"/>
      <c r="Q354" s="10"/>
      <c r="R354" s="10"/>
      <c r="S354" s="10"/>
      <c r="T354" s="10"/>
      <c r="U354" s="10"/>
      <c r="V354" s="10"/>
      <c r="W354" s="10"/>
      <c r="X354" s="10"/>
      <c r="Y354" s="10"/>
      <c r="Z354" s="10"/>
    </row>
    <row r="355" spans="1:26" ht="12.75" customHeight="1" x14ac:dyDescent="0.2">
      <c r="A355" s="82">
        <f t="shared" si="8"/>
        <v>0</v>
      </c>
      <c r="B355" s="83"/>
      <c r="C355" s="84"/>
      <c r="D355" s="29" t="e">
        <f t="shared" si="9"/>
        <v>#NAME?</v>
      </c>
      <c r="E355" s="62"/>
      <c r="F355" s="30" t="e">
        <f t="shared" si="10"/>
        <v>#NAME?</v>
      </c>
      <c r="G355" s="34" t="e">
        <f t="shared" si="11"/>
        <v>#NAME?</v>
      </c>
      <c r="H355" s="30" t="e">
        <f t="shared" si="12"/>
        <v>#NAME?</v>
      </c>
      <c r="I355" s="85"/>
      <c r="J355" s="31"/>
      <c r="K355" s="101" t="str">
        <f>IF(NKTT!$J355&gt;0,"PS","-")</f>
        <v>-</v>
      </c>
      <c r="L355" s="92" t="str">
        <f t="shared" si="13"/>
        <v>-</v>
      </c>
      <c r="M355" s="92" t="str">
        <f t="shared" si="14"/>
        <v>-</v>
      </c>
      <c r="N355" s="93" t="str">
        <f t="shared" si="15"/>
        <v>-</v>
      </c>
      <c r="O355" s="10"/>
      <c r="P355" s="10"/>
      <c r="Q355" s="10"/>
      <c r="R355" s="10"/>
      <c r="S355" s="10"/>
      <c r="T355" s="10"/>
      <c r="U355" s="10"/>
      <c r="V355" s="10"/>
      <c r="W355" s="10"/>
      <c r="X355" s="10"/>
      <c r="Y355" s="10"/>
      <c r="Z355" s="10"/>
    </row>
    <row r="356" spans="1:26" ht="12.75" customHeight="1" x14ac:dyDescent="0.2">
      <c r="A356" s="82">
        <f t="shared" si="8"/>
        <v>0</v>
      </c>
      <c r="B356" s="83"/>
      <c r="C356" s="84"/>
      <c r="D356" s="29" t="e">
        <f t="shared" si="9"/>
        <v>#NAME?</v>
      </c>
      <c r="E356" s="62"/>
      <c r="F356" s="30" t="e">
        <f t="shared" si="10"/>
        <v>#NAME?</v>
      </c>
      <c r="G356" s="34" t="e">
        <f t="shared" si="11"/>
        <v>#NAME?</v>
      </c>
      <c r="H356" s="30" t="e">
        <f t="shared" si="12"/>
        <v>#NAME?</v>
      </c>
      <c r="I356" s="85"/>
      <c r="J356" s="31"/>
      <c r="K356" s="101" t="str">
        <f>IF(NKTT!$J356&gt;0,"PS","-")</f>
        <v>-</v>
      </c>
      <c r="L356" s="92" t="str">
        <f t="shared" si="13"/>
        <v>-</v>
      </c>
      <c r="M356" s="92" t="str">
        <f t="shared" si="14"/>
        <v>-</v>
      </c>
      <c r="N356" s="93" t="str">
        <f t="shared" si="15"/>
        <v>-</v>
      </c>
      <c r="O356" s="10"/>
      <c r="P356" s="10"/>
      <c r="Q356" s="10"/>
      <c r="R356" s="10"/>
      <c r="S356" s="10"/>
      <c r="T356" s="10"/>
      <c r="U356" s="10"/>
      <c r="V356" s="10"/>
      <c r="W356" s="10"/>
      <c r="X356" s="10"/>
      <c r="Y356" s="10"/>
      <c r="Z356" s="10"/>
    </row>
    <row r="357" spans="1:26" ht="12.75" customHeight="1" x14ac:dyDescent="0.2">
      <c r="A357" s="82">
        <f t="shared" si="8"/>
        <v>0</v>
      </c>
      <c r="B357" s="83"/>
      <c r="C357" s="84"/>
      <c r="D357" s="29" t="e">
        <f t="shared" si="9"/>
        <v>#NAME?</v>
      </c>
      <c r="E357" s="62"/>
      <c r="F357" s="30" t="e">
        <f t="shared" si="10"/>
        <v>#NAME?</v>
      </c>
      <c r="G357" s="34" t="e">
        <f t="shared" si="11"/>
        <v>#NAME?</v>
      </c>
      <c r="H357" s="30" t="e">
        <f t="shared" si="12"/>
        <v>#NAME?</v>
      </c>
      <c r="I357" s="85"/>
      <c r="J357" s="31"/>
      <c r="K357" s="101" t="str">
        <f>IF(NKTT!$J357&gt;0,"PS","-")</f>
        <v>-</v>
      </c>
      <c r="L357" s="92" t="str">
        <f t="shared" si="13"/>
        <v>-</v>
      </c>
      <c r="M357" s="92" t="str">
        <f t="shared" si="14"/>
        <v>-</v>
      </c>
      <c r="N357" s="93" t="str">
        <f t="shared" si="15"/>
        <v>-</v>
      </c>
      <c r="O357" s="10"/>
      <c r="P357" s="10"/>
      <c r="Q357" s="10"/>
      <c r="R357" s="10"/>
      <c r="S357" s="10"/>
      <c r="T357" s="10"/>
      <c r="U357" s="10"/>
      <c r="V357" s="10"/>
      <c r="W357" s="10"/>
      <c r="X357" s="10"/>
      <c r="Y357" s="10"/>
      <c r="Z357" s="10"/>
    </row>
    <row r="358" spans="1:26" ht="12.75" customHeight="1" x14ac:dyDescent="0.2">
      <c r="A358" s="82">
        <f t="shared" si="8"/>
        <v>0</v>
      </c>
      <c r="B358" s="83"/>
      <c r="C358" s="84"/>
      <c r="D358" s="29" t="e">
        <f t="shared" si="9"/>
        <v>#NAME?</v>
      </c>
      <c r="E358" s="62"/>
      <c r="F358" s="30" t="e">
        <f t="shared" si="10"/>
        <v>#NAME?</v>
      </c>
      <c r="G358" s="34" t="e">
        <f t="shared" si="11"/>
        <v>#NAME?</v>
      </c>
      <c r="H358" s="30" t="e">
        <f t="shared" si="12"/>
        <v>#NAME?</v>
      </c>
      <c r="I358" s="85"/>
      <c r="J358" s="31"/>
      <c r="K358" s="101" t="str">
        <f>IF(NKTT!$J358&gt;0,"PS","-")</f>
        <v>-</v>
      </c>
      <c r="L358" s="92" t="str">
        <f t="shared" si="13"/>
        <v>-</v>
      </c>
      <c r="M358" s="92" t="str">
        <f t="shared" si="14"/>
        <v>-</v>
      </c>
      <c r="N358" s="93" t="str">
        <f t="shared" si="15"/>
        <v>-</v>
      </c>
      <c r="O358" s="10"/>
      <c r="P358" s="10"/>
      <c r="Q358" s="10"/>
      <c r="R358" s="10"/>
      <c r="S358" s="10"/>
      <c r="T358" s="10"/>
      <c r="U358" s="10"/>
      <c r="V358" s="10"/>
      <c r="W358" s="10"/>
      <c r="X358" s="10"/>
      <c r="Y358" s="10"/>
      <c r="Z358" s="10"/>
    </row>
    <row r="359" spans="1:26" ht="12.75" customHeight="1" x14ac:dyDescent="0.2">
      <c r="A359" s="82">
        <f t="shared" si="8"/>
        <v>0</v>
      </c>
      <c r="B359" s="83"/>
      <c r="C359" s="84"/>
      <c r="D359" s="29" t="e">
        <f t="shared" si="9"/>
        <v>#NAME?</v>
      </c>
      <c r="E359" s="62"/>
      <c r="F359" s="30" t="e">
        <f t="shared" si="10"/>
        <v>#NAME?</v>
      </c>
      <c r="G359" s="34" t="e">
        <f t="shared" si="11"/>
        <v>#NAME?</v>
      </c>
      <c r="H359" s="30" t="e">
        <f t="shared" si="12"/>
        <v>#NAME?</v>
      </c>
      <c r="I359" s="85"/>
      <c r="J359" s="31"/>
      <c r="K359" s="101" t="str">
        <f>IF(NKTT!$J359&gt;0,"PS","-")</f>
        <v>-</v>
      </c>
      <c r="L359" s="92" t="str">
        <f t="shared" si="13"/>
        <v>-</v>
      </c>
      <c r="M359" s="92" t="str">
        <f t="shared" si="14"/>
        <v>-</v>
      </c>
      <c r="N359" s="93" t="str">
        <f t="shared" si="15"/>
        <v>-</v>
      </c>
      <c r="O359" s="10"/>
      <c r="P359" s="10"/>
      <c r="Q359" s="10"/>
      <c r="R359" s="10"/>
      <c r="S359" s="10"/>
      <c r="T359" s="10"/>
      <c r="U359" s="10"/>
      <c r="V359" s="10"/>
      <c r="W359" s="10"/>
      <c r="X359" s="10"/>
      <c r="Y359" s="10"/>
      <c r="Z359" s="10"/>
    </row>
    <row r="360" spans="1:26" ht="12.75" customHeight="1" x14ac:dyDescent="0.2">
      <c r="A360" s="82">
        <f t="shared" si="8"/>
        <v>0</v>
      </c>
      <c r="B360" s="83"/>
      <c r="C360" s="84"/>
      <c r="D360" s="29" t="e">
        <f t="shared" si="9"/>
        <v>#NAME?</v>
      </c>
      <c r="E360" s="62"/>
      <c r="F360" s="30" t="e">
        <f t="shared" si="10"/>
        <v>#NAME?</v>
      </c>
      <c r="G360" s="34" t="e">
        <f t="shared" si="11"/>
        <v>#NAME?</v>
      </c>
      <c r="H360" s="30" t="e">
        <f t="shared" si="12"/>
        <v>#NAME?</v>
      </c>
      <c r="I360" s="85"/>
      <c r="J360" s="31"/>
      <c r="K360" s="101" t="str">
        <f>IF(NKTT!$J360&gt;0,"PS","-")</f>
        <v>-</v>
      </c>
      <c r="L360" s="92" t="str">
        <f t="shared" si="13"/>
        <v>-</v>
      </c>
      <c r="M360" s="92" t="str">
        <f t="shared" si="14"/>
        <v>-</v>
      </c>
      <c r="N360" s="93" t="str">
        <f t="shared" si="15"/>
        <v>-</v>
      </c>
      <c r="O360" s="10"/>
      <c r="P360" s="10"/>
      <c r="Q360" s="10"/>
      <c r="R360" s="10"/>
      <c r="S360" s="10"/>
      <c r="T360" s="10"/>
      <c r="U360" s="10"/>
      <c r="V360" s="10"/>
      <c r="W360" s="10"/>
      <c r="X360" s="10"/>
      <c r="Y360" s="10"/>
      <c r="Z360" s="10"/>
    </row>
    <row r="361" spans="1:26" ht="12.75" customHeight="1" x14ac:dyDescent="0.2">
      <c r="A361" s="82">
        <f t="shared" si="8"/>
        <v>0</v>
      </c>
      <c r="B361" s="83"/>
      <c r="C361" s="84"/>
      <c r="D361" s="29" t="e">
        <f t="shared" si="9"/>
        <v>#NAME?</v>
      </c>
      <c r="E361" s="62"/>
      <c r="F361" s="30" t="e">
        <f t="shared" si="10"/>
        <v>#NAME?</v>
      </c>
      <c r="G361" s="34" t="e">
        <f t="shared" si="11"/>
        <v>#NAME?</v>
      </c>
      <c r="H361" s="30" t="e">
        <f t="shared" si="12"/>
        <v>#NAME?</v>
      </c>
      <c r="I361" s="85"/>
      <c r="J361" s="31"/>
      <c r="K361" s="101" t="str">
        <f>IF(NKTT!$J361&gt;0,"PS","-")</f>
        <v>-</v>
      </c>
      <c r="L361" s="92" t="str">
        <f t="shared" si="13"/>
        <v>-</v>
      </c>
      <c r="M361" s="92" t="str">
        <f t="shared" si="14"/>
        <v>-</v>
      </c>
      <c r="N361" s="93" t="str">
        <f t="shared" si="15"/>
        <v>-</v>
      </c>
      <c r="O361" s="10"/>
      <c r="P361" s="10"/>
      <c r="Q361" s="10"/>
      <c r="R361" s="10"/>
      <c r="S361" s="10"/>
      <c r="T361" s="10"/>
      <c r="U361" s="10"/>
      <c r="V361" s="10"/>
      <c r="W361" s="10"/>
      <c r="X361" s="10"/>
      <c r="Y361" s="10"/>
      <c r="Z361" s="10"/>
    </row>
    <row r="362" spans="1:26" ht="12.75" customHeight="1" x14ac:dyDescent="0.2">
      <c r="A362" s="82">
        <f t="shared" si="8"/>
        <v>0</v>
      </c>
      <c r="B362" s="83"/>
      <c r="C362" s="84"/>
      <c r="D362" s="29" t="e">
        <f t="shared" si="9"/>
        <v>#NAME?</v>
      </c>
      <c r="E362" s="62"/>
      <c r="F362" s="30" t="e">
        <f t="shared" si="10"/>
        <v>#NAME?</v>
      </c>
      <c r="G362" s="34" t="e">
        <f t="shared" si="11"/>
        <v>#NAME?</v>
      </c>
      <c r="H362" s="30" t="e">
        <f t="shared" si="12"/>
        <v>#NAME?</v>
      </c>
      <c r="I362" s="85"/>
      <c r="J362" s="31"/>
      <c r="K362" s="101" t="str">
        <f>IF(NKTT!$J362&gt;0,"PS","-")</f>
        <v>-</v>
      </c>
      <c r="L362" s="92" t="str">
        <f t="shared" si="13"/>
        <v>-</v>
      </c>
      <c r="M362" s="92" t="str">
        <f t="shared" si="14"/>
        <v>-</v>
      </c>
      <c r="N362" s="93" t="str">
        <f t="shared" si="15"/>
        <v>-</v>
      </c>
      <c r="O362" s="10"/>
      <c r="P362" s="10"/>
      <c r="Q362" s="10"/>
      <c r="R362" s="10"/>
      <c r="S362" s="10"/>
      <c r="T362" s="10"/>
      <c r="U362" s="10"/>
      <c r="V362" s="10"/>
      <c r="W362" s="10"/>
      <c r="X362" s="10"/>
      <c r="Y362" s="10"/>
      <c r="Z362" s="10"/>
    </row>
    <row r="363" spans="1:26" ht="12.75" customHeight="1" x14ac:dyDescent="0.2">
      <c r="A363" s="82">
        <f t="shared" si="8"/>
        <v>0</v>
      </c>
      <c r="B363" s="83"/>
      <c r="C363" s="84"/>
      <c r="D363" s="29" t="e">
        <f t="shared" si="9"/>
        <v>#NAME?</v>
      </c>
      <c r="E363" s="62"/>
      <c r="F363" s="30" t="e">
        <f t="shared" si="10"/>
        <v>#NAME?</v>
      </c>
      <c r="G363" s="34" t="e">
        <f t="shared" si="11"/>
        <v>#NAME?</v>
      </c>
      <c r="H363" s="30" t="e">
        <f t="shared" si="12"/>
        <v>#NAME?</v>
      </c>
      <c r="I363" s="85"/>
      <c r="J363" s="31"/>
      <c r="K363" s="101" t="str">
        <f>IF(NKTT!$J363&gt;0,"PS","-")</f>
        <v>-</v>
      </c>
      <c r="L363" s="92" t="str">
        <f t="shared" si="13"/>
        <v>-</v>
      </c>
      <c r="M363" s="92" t="str">
        <f t="shared" si="14"/>
        <v>-</v>
      </c>
      <c r="N363" s="93" t="str">
        <f t="shared" si="15"/>
        <v>-</v>
      </c>
      <c r="O363" s="10"/>
      <c r="P363" s="10"/>
      <c r="Q363" s="10"/>
      <c r="R363" s="10"/>
      <c r="S363" s="10"/>
      <c r="T363" s="10"/>
      <c r="U363" s="10"/>
      <c r="V363" s="10"/>
      <c r="W363" s="10"/>
      <c r="X363" s="10"/>
      <c r="Y363" s="10"/>
      <c r="Z363" s="10"/>
    </row>
    <row r="364" spans="1:26" ht="12.75" customHeight="1" x14ac:dyDescent="0.2">
      <c r="A364" s="82">
        <f t="shared" si="8"/>
        <v>0</v>
      </c>
      <c r="B364" s="83"/>
      <c r="C364" s="84"/>
      <c r="D364" s="29" t="e">
        <f t="shared" si="9"/>
        <v>#NAME?</v>
      </c>
      <c r="E364" s="62"/>
      <c r="F364" s="30" t="e">
        <f t="shared" si="10"/>
        <v>#NAME?</v>
      </c>
      <c r="G364" s="34" t="e">
        <f t="shared" si="11"/>
        <v>#NAME?</v>
      </c>
      <c r="H364" s="30" t="e">
        <f t="shared" si="12"/>
        <v>#NAME?</v>
      </c>
      <c r="I364" s="85"/>
      <c r="J364" s="31"/>
      <c r="K364" s="101" t="str">
        <f>IF(NKTT!$J364&gt;0,"PS","-")</f>
        <v>-</v>
      </c>
      <c r="L364" s="92" t="str">
        <f t="shared" si="13"/>
        <v>-</v>
      </c>
      <c r="M364" s="92" t="str">
        <f t="shared" si="14"/>
        <v>-</v>
      </c>
      <c r="N364" s="93" t="str">
        <f t="shared" si="15"/>
        <v>-</v>
      </c>
      <c r="O364" s="10"/>
      <c r="P364" s="10"/>
      <c r="Q364" s="10"/>
      <c r="R364" s="10"/>
      <c r="S364" s="10"/>
      <c r="T364" s="10"/>
      <c r="U364" s="10"/>
      <c r="V364" s="10"/>
      <c r="W364" s="10"/>
      <c r="X364" s="10"/>
      <c r="Y364" s="10"/>
      <c r="Z364" s="10"/>
    </row>
    <row r="365" spans="1:26" ht="12.75" customHeight="1" x14ac:dyDescent="0.2">
      <c r="A365" s="82">
        <f t="shared" si="8"/>
        <v>0</v>
      </c>
      <c r="B365" s="83"/>
      <c r="C365" s="84"/>
      <c r="D365" s="29" t="e">
        <f t="shared" si="9"/>
        <v>#NAME?</v>
      </c>
      <c r="E365" s="62"/>
      <c r="F365" s="30" t="e">
        <f t="shared" si="10"/>
        <v>#NAME?</v>
      </c>
      <c r="G365" s="34" t="e">
        <f t="shared" si="11"/>
        <v>#NAME?</v>
      </c>
      <c r="H365" s="30" t="e">
        <f t="shared" si="12"/>
        <v>#NAME?</v>
      </c>
      <c r="I365" s="85"/>
      <c r="J365" s="31"/>
      <c r="K365" s="101" t="str">
        <f>IF(NKTT!$J365&gt;0,"PS","-")</f>
        <v>-</v>
      </c>
      <c r="L365" s="92" t="str">
        <f t="shared" si="13"/>
        <v>-</v>
      </c>
      <c r="M365" s="92" t="str">
        <f t="shared" si="14"/>
        <v>-</v>
      </c>
      <c r="N365" s="93" t="str">
        <f t="shared" si="15"/>
        <v>-</v>
      </c>
      <c r="O365" s="10"/>
      <c r="P365" s="10"/>
      <c r="Q365" s="10"/>
      <c r="R365" s="10"/>
      <c r="S365" s="10"/>
      <c r="T365" s="10"/>
      <c r="U365" s="10"/>
      <c r="V365" s="10"/>
      <c r="W365" s="10"/>
      <c r="X365" s="10"/>
      <c r="Y365" s="10"/>
      <c r="Z365" s="10"/>
    </row>
    <row r="366" spans="1:26" ht="12.75" customHeight="1" x14ac:dyDescent="0.2">
      <c r="A366" s="82">
        <f t="shared" si="8"/>
        <v>0</v>
      </c>
      <c r="B366" s="83"/>
      <c r="C366" s="84"/>
      <c r="D366" s="29" t="e">
        <f t="shared" si="9"/>
        <v>#NAME?</v>
      </c>
      <c r="E366" s="62"/>
      <c r="F366" s="30" t="e">
        <f t="shared" si="10"/>
        <v>#NAME?</v>
      </c>
      <c r="G366" s="34" t="e">
        <f t="shared" si="11"/>
        <v>#NAME?</v>
      </c>
      <c r="H366" s="30" t="e">
        <f t="shared" si="12"/>
        <v>#NAME?</v>
      </c>
      <c r="I366" s="85"/>
      <c r="J366" s="31"/>
      <c r="K366" s="101" t="str">
        <f>IF(NKTT!$J366&gt;0,"PS","-")</f>
        <v>-</v>
      </c>
      <c r="L366" s="92" t="str">
        <f t="shared" si="13"/>
        <v>-</v>
      </c>
      <c r="M366" s="92" t="str">
        <f t="shared" si="14"/>
        <v>-</v>
      </c>
      <c r="N366" s="93" t="str">
        <f t="shared" si="15"/>
        <v>-</v>
      </c>
      <c r="O366" s="10"/>
      <c r="P366" s="10"/>
      <c r="Q366" s="10"/>
      <c r="R366" s="10"/>
      <c r="S366" s="10"/>
      <c r="T366" s="10"/>
      <c r="U366" s="10"/>
      <c r="V366" s="10"/>
      <c r="W366" s="10"/>
      <c r="X366" s="10"/>
      <c r="Y366" s="10"/>
      <c r="Z366" s="10"/>
    </row>
    <row r="367" spans="1:26" ht="12.75" customHeight="1" x14ac:dyDescent="0.2">
      <c r="A367" s="82">
        <f t="shared" si="8"/>
        <v>0</v>
      </c>
      <c r="B367" s="83"/>
      <c r="C367" s="84"/>
      <c r="D367" s="29" t="e">
        <f t="shared" si="9"/>
        <v>#NAME?</v>
      </c>
      <c r="E367" s="62"/>
      <c r="F367" s="30" t="e">
        <f t="shared" si="10"/>
        <v>#NAME?</v>
      </c>
      <c r="G367" s="34" t="e">
        <f t="shared" si="11"/>
        <v>#NAME?</v>
      </c>
      <c r="H367" s="30" t="e">
        <f t="shared" si="12"/>
        <v>#NAME?</v>
      </c>
      <c r="I367" s="85"/>
      <c r="J367" s="31"/>
      <c r="K367" s="101" t="str">
        <f>IF(NKTT!$J367&gt;0,"PS","-")</f>
        <v>-</v>
      </c>
      <c r="L367" s="92" t="str">
        <f t="shared" si="13"/>
        <v>-</v>
      </c>
      <c r="M367" s="92" t="str">
        <f t="shared" si="14"/>
        <v>-</v>
      </c>
      <c r="N367" s="93" t="str">
        <f t="shared" si="15"/>
        <v>-</v>
      </c>
      <c r="O367" s="10"/>
      <c r="P367" s="10"/>
      <c r="Q367" s="10"/>
      <c r="R367" s="10"/>
      <c r="S367" s="10"/>
      <c r="T367" s="10"/>
      <c r="U367" s="10"/>
      <c r="V367" s="10"/>
      <c r="W367" s="10"/>
      <c r="X367" s="10"/>
      <c r="Y367" s="10"/>
      <c r="Z367" s="10"/>
    </row>
    <row r="368" spans="1:26" ht="12.75" customHeight="1" x14ac:dyDescent="0.2">
      <c r="A368" s="82">
        <f t="shared" si="8"/>
        <v>0</v>
      </c>
      <c r="B368" s="83"/>
      <c r="C368" s="84"/>
      <c r="D368" s="29" t="e">
        <f t="shared" si="9"/>
        <v>#NAME?</v>
      </c>
      <c r="E368" s="62"/>
      <c r="F368" s="30" t="e">
        <f t="shared" si="10"/>
        <v>#NAME?</v>
      </c>
      <c r="G368" s="34" t="e">
        <f t="shared" si="11"/>
        <v>#NAME?</v>
      </c>
      <c r="H368" s="30" t="e">
        <f t="shared" si="12"/>
        <v>#NAME?</v>
      </c>
      <c r="I368" s="85"/>
      <c r="J368" s="31"/>
      <c r="K368" s="101" t="str">
        <f>IF(NKTT!$J368&gt;0,"PS","-")</f>
        <v>-</v>
      </c>
      <c r="L368" s="92" t="str">
        <f t="shared" si="13"/>
        <v>-</v>
      </c>
      <c r="M368" s="92" t="str">
        <f t="shared" si="14"/>
        <v>-</v>
      </c>
      <c r="N368" s="93" t="str">
        <f t="shared" si="15"/>
        <v>-</v>
      </c>
      <c r="O368" s="10"/>
      <c r="P368" s="10"/>
      <c r="Q368" s="10"/>
      <c r="R368" s="10"/>
      <c r="S368" s="10"/>
      <c r="T368" s="10"/>
      <c r="U368" s="10"/>
      <c r="V368" s="10"/>
      <c r="W368" s="10"/>
      <c r="X368" s="10"/>
      <c r="Y368" s="10"/>
      <c r="Z368" s="10"/>
    </row>
    <row r="369" spans="1:26" ht="12.75" customHeight="1" x14ac:dyDescent="0.2">
      <c r="A369" s="82">
        <f t="shared" si="8"/>
        <v>0</v>
      </c>
      <c r="B369" s="83"/>
      <c r="C369" s="84"/>
      <c r="D369" s="29" t="e">
        <f t="shared" si="9"/>
        <v>#NAME?</v>
      </c>
      <c r="E369" s="62"/>
      <c r="F369" s="30" t="e">
        <f t="shared" si="10"/>
        <v>#NAME?</v>
      </c>
      <c r="G369" s="34" t="e">
        <f t="shared" si="11"/>
        <v>#NAME?</v>
      </c>
      <c r="H369" s="30" t="e">
        <f t="shared" si="12"/>
        <v>#NAME?</v>
      </c>
      <c r="I369" s="85"/>
      <c r="J369" s="31"/>
      <c r="K369" s="101" t="str">
        <f>IF(NKTT!$J369&gt;0,"PS","-")</f>
        <v>-</v>
      </c>
      <c r="L369" s="92" t="str">
        <f t="shared" si="13"/>
        <v>-</v>
      </c>
      <c r="M369" s="92" t="str">
        <f t="shared" si="14"/>
        <v>-</v>
      </c>
      <c r="N369" s="93" t="str">
        <f t="shared" si="15"/>
        <v>-</v>
      </c>
      <c r="O369" s="10"/>
      <c r="P369" s="10"/>
      <c r="Q369" s="10"/>
      <c r="R369" s="10"/>
      <c r="S369" s="10"/>
      <c r="T369" s="10"/>
      <c r="U369" s="10"/>
      <c r="V369" s="10"/>
      <c r="W369" s="10"/>
      <c r="X369" s="10"/>
      <c r="Y369" s="10"/>
      <c r="Z369" s="10"/>
    </row>
    <row r="370" spans="1:26" ht="12.75" customHeight="1" x14ac:dyDescent="0.2">
      <c r="A370" s="82">
        <f t="shared" si="8"/>
        <v>0</v>
      </c>
      <c r="B370" s="83"/>
      <c r="C370" s="84"/>
      <c r="D370" s="29" t="e">
        <f t="shared" si="9"/>
        <v>#NAME?</v>
      </c>
      <c r="E370" s="62"/>
      <c r="F370" s="30" t="e">
        <f t="shared" si="10"/>
        <v>#NAME?</v>
      </c>
      <c r="G370" s="34" t="e">
        <f t="shared" si="11"/>
        <v>#NAME?</v>
      </c>
      <c r="H370" s="30" t="e">
        <f t="shared" si="12"/>
        <v>#NAME?</v>
      </c>
      <c r="I370" s="85"/>
      <c r="J370" s="31"/>
      <c r="K370" s="101" t="str">
        <f>IF(NKTT!$J370&gt;0,"PS","-")</f>
        <v>-</v>
      </c>
      <c r="L370" s="92" t="str">
        <f t="shared" si="13"/>
        <v>-</v>
      </c>
      <c r="M370" s="92" t="str">
        <f t="shared" si="14"/>
        <v>-</v>
      </c>
      <c r="N370" s="93" t="str">
        <f t="shared" si="15"/>
        <v>-</v>
      </c>
      <c r="O370" s="10"/>
      <c r="P370" s="10"/>
      <c r="Q370" s="10"/>
      <c r="R370" s="10"/>
      <c r="S370" s="10"/>
      <c r="T370" s="10"/>
      <c r="U370" s="10"/>
      <c r="V370" s="10"/>
      <c r="W370" s="10"/>
      <c r="X370" s="10"/>
      <c r="Y370" s="10"/>
      <c r="Z370" s="10"/>
    </row>
    <row r="371" spans="1:26" ht="12.75" customHeight="1" x14ac:dyDescent="0.2">
      <c r="A371" s="82">
        <f t="shared" si="8"/>
        <v>0</v>
      </c>
      <c r="B371" s="83"/>
      <c r="C371" s="84"/>
      <c r="D371" s="29" t="e">
        <f t="shared" si="9"/>
        <v>#NAME?</v>
      </c>
      <c r="E371" s="62"/>
      <c r="F371" s="30" t="e">
        <f t="shared" si="10"/>
        <v>#NAME?</v>
      </c>
      <c r="G371" s="34" t="e">
        <f t="shared" si="11"/>
        <v>#NAME?</v>
      </c>
      <c r="H371" s="30" t="e">
        <f t="shared" si="12"/>
        <v>#NAME?</v>
      </c>
      <c r="I371" s="85"/>
      <c r="J371" s="31"/>
      <c r="K371" s="101" t="str">
        <f>IF(NKTT!$J371&gt;0,"PS","-")</f>
        <v>-</v>
      </c>
      <c r="L371" s="92" t="str">
        <f t="shared" si="13"/>
        <v>-</v>
      </c>
      <c r="M371" s="92" t="str">
        <f t="shared" si="14"/>
        <v>-</v>
      </c>
      <c r="N371" s="93" t="str">
        <f t="shared" si="15"/>
        <v>-</v>
      </c>
      <c r="O371" s="10"/>
      <c r="P371" s="10"/>
      <c r="Q371" s="10"/>
      <c r="R371" s="10"/>
      <c r="S371" s="10"/>
      <c r="T371" s="10"/>
      <c r="U371" s="10"/>
      <c r="V371" s="10"/>
      <c r="W371" s="10"/>
      <c r="X371" s="10"/>
      <c r="Y371" s="10"/>
      <c r="Z371" s="10"/>
    </row>
    <row r="372" spans="1:26" ht="12.75" customHeight="1" x14ac:dyDescent="0.2">
      <c r="A372" s="82">
        <f t="shared" si="8"/>
        <v>0</v>
      </c>
      <c r="B372" s="83"/>
      <c r="C372" s="84"/>
      <c r="D372" s="29" t="e">
        <f t="shared" si="9"/>
        <v>#NAME?</v>
      </c>
      <c r="E372" s="62"/>
      <c r="F372" s="30" t="e">
        <f t="shared" si="10"/>
        <v>#NAME?</v>
      </c>
      <c r="G372" s="34" t="e">
        <f t="shared" si="11"/>
        <v>#NAME?</v>
      </c>
      <c r="H372" s="30" t="e">
        <f t="shared" si="12"/>
        <v>#NAME?</v>
      </c>
      <c r="I372" s="85"/>
      <c r="J372" s="31"/>
      <c r="K372" s="101" t="str">
        <f>IF(NKTT!$J372&gt;0,"PS","-")</f>
        <v>-</v>
      </c>
      <c r="L372" s="92" t="str">
        <f t="shared" si="13"/>
        <v>-</v>
      </c>
      <c r="M372" s="92" t="str">
        <f t="shared" si="14"/>
        <v>-</v>
      </c>
      <c r="N372" s="93" t="str">
        <f t="shared" si="15"/>
        <v>-</v>
      </c>
      <c r="O372" s="10"/>
      <c r="P372" s="10"/>
      <c r="Q372" s="10"/>
      <c r="R372" s="10"/>
      <c r="S372" s="10"/>
      <c r="T372" s="10"/>
      <c r="U372" s="10"/>
      <c r="V372" s="10"/>
      <c r="W372" s="10"/>
      <c r="X372" s="10"/>
      <c r="Y372" s="10"/>
      <c r="Z372" s="10"/>
    </row>
    <row r="373" spans="1:26" ht="12.75" customHeight="1" x14ac:dyDescent="0.2">
      <c r="A373" s="82">
        <f t="shared" si="8"/>
        <v>0</v>
      </c>
      <c r="B373" s="83"/>
      <c r="C373" s="84"/>
      <c r="D373" s="29" t="e">
        <f t="shared" si="9"/>
        <v>#NAME?</v>
      </c>
      <c r="E373" s="62"/>
      <c r="F373" s="30" t="e">
        <f t="shared" si="10"/>
        <v>#NAME?</v>
      </c>
      <c r="G373" s="34" t="e">
        <f t="shared" si="11"/>
        <v>#NAME?</v>
      </c>
      <c r="H373" s="30" t="e">
        <f t="shared" si="12"/>
        <v>#NAME?</v>
      </c>
      <c r="I373" s="85"/>
      <c r="J373" s="31"/>
      <c r="K373" s="101" t="str">
        <f>IF(NKTT!$J373&gt;0,"PS","-")</f>
        <v>-</v>
      </c>
      <c r="L373" s="92" t="str">
        <f t="shared" si="13"/>
        <v>-</v>
      </c>
      <c r="M373" s="92" t="str">
        <f t="shared" si="14"/>
        <v>-</v>
      </c>
      <c r="N373" s="93" t="str">
        <f t="shared" si="15"/>
        <v>-</v>
      </c>
      <c r="O373" s="10"/>
      <c r="P373" s="10"/>
      <c r="Q373" s="10"/>
      <c r="R373" s="10"/>
      <c r="S373" s="10"/>
      <c r="T373" s="10"/>
      <c r="U373" s="10"/>
      <c r="V373" s="10"/>
      <c r="W373" s="10"/>
      <c r="X373" s="10"/>
      <c r="Y373" s="10"/>
      <c r="Z373" s="10"/>
    </row>
    <row r="374" spans="1:26" ht="12.75" customHeight="1" x14ac:dyDescent="0.2">
      <c r="A374" s="82">
        <f t="shared" si="8"/>
        <v>0</v>
      </c>
      <c r="B374" s="83"/>
      <c r="C374" s="84"/>
      <c r="D374" s="29" t="e">
        <f t="shared" si="9"/>
        <v>#NAME?</v>
      </c>
      <c r="E374" s="62"/>
      <c r="F374" s="30" t="e">
        <f t="shared" si="10"/>
        <v>#NAME?</v>
      </c>
      <c r="G374" s="34" t="e">
        <f t="shared" si="11"/>
        <v>#NAME?</v>
      </c>
      <c r="H374" s="30" t="e">
        <f t="shared" si="12"/>
        <v>#NAME?</v>
      </c>
      <c r="I374" s="85"/>
      <c r="J374" s="31"/>
      <c r="K374" s="101" t="str">
        <f>IF(NKTT!$J374&gt;0,"PS","-")</f>
        <v>-</v>
      </c>
      <c r="L374" s="92" t="str">
        <f t="shared" si="13"/>
        <v>-</v>
      </c>
      <c r="M374" s="92" t="str">
        <f t="shared" si="14"/>
        <v>-</v>
      </c>
      <c r="N374" s="93" t="str">
        <f t="shared" si="15"/>
        <v>-</v>
      </c>
      <c r="O374" s="10"/>
      <c r="P374" s="10"/>
      <c r="Q374" s="10"/>
      <c r="R374" s="10"/>
      <c r="S374" s="10"/>
      <c r="T374" s="10"/>
      <c r="U374" s="10"/>
      <c r="V374" s="10"/>
      <c r="W374" s="10"/>
      <c r="X374" s="10"/>
      <c r="Y374" s="10"/>
      <c r="Z374" s="10"/>
    </row>
    <row r="375" spans="1:26" ht="12.75" customHeight="1" x14ac:dyDescent="0.2">
      <c r="A375" s="82">
        <f t="shared" si="8"/>
        <v>0</v>
      </c>
      <c r="B375" s="83"/>
      <c r="C375" s="84"/>
      <c r="D375" s="29" t="e">
        <f t="shared" si="9"/>
        <v>#NAME?</v>
      </c>
      <c r="E375" s="62"/>
      <c r="F375" s="30" t="e">
        <f t="shared" si="10"/>
        <v>#NAME?</v>
      </c>
      <c r="G375" s="34" t="e">
        <f t="shared" si="11"/>
        <v>#NAME?</v>
      </c>
      <c r="H375" s="30" t="e">
        <f t="shared" si="12"/>
        <v>#NAME?</v>
      </c>
      <c r="I375" s="85"/>
      <c r="J375" s="31"/>
      <c r="K375" s="101" t="str">
        <f>IF(NKTT!$J375&gt;0,"PS","-")</f>
        <v>-</v>
      </c>
      <c r="L375" s="92" t="str">
        <f t="shared" si="13"/>
        <v>-</v>
      </c>
      <c r="M375" s="92" t="str">
        <f t="shared" si="14"/>
        <v>-</v>
      </c>
      <c r="N375" s="93" t="str">
        <f t="shared" si="15"/>
        <v>-</v>
      </c>
      <c r="O375" s="10"/>
      <c r="P375" s="10"/>
      <c r="Q375" s="10"/>
      <c r="R375" s="10"/>
      <c r="S375" s="10"/>
      <c r="T375" s="10"/>
      <c r="U375" s="10"/>
      <c r="V375" s="10"/>
      <c r="W375" s="10"/>
      <c r="X375" s="10"/>
      <c r="Y375" s="10"/>
      <c r="Z375" s="10"/>
    </row>
    <row r="376" spans="1:26" ht="12.75" customHeight="1" x14ac:dyDescent="0.2">
      <c r="A376" s="82">
        <f t="shared" si="8"/>
        <v>0</v>
      </c>
      <c r="B376" s="83"/>
      <c r="C376" s="84"/>
      <c r="D376" s="29" t="e">
        <f t="shared" si="9"/>
        <v>#NAME?</v>
      </c>
      <c r="E376" s="62"/>
      <c r="F376" s="30" t="e">
        <f t="shared" si="10"/>
        <v>#NAME?</v>
      </c>
      <c r="G376" s="34" t="e">
        <f t="shared" si="11"/>
        <v>#NAME?</v>
      </c>
      <c r="H376" s="30" t="e">
        <f t="shared" si="12"/>
        <v>#NAME?</v>
      </c>
      <c r="I376" s="85"/>
      <c r="J376" s="31"/>
      <c r="K376" s="101" t="str">
        <f>IF(NKTT!$J376&gt;0,"PS","-")</f>
        <v>-</v>
      </c>
      <c r="L376" s="92" t="str">
        <f t="shared" si="13"/>
        <v>-</v>
      </c>
      <c r="M376" s="92" t="str">
        <f t="shared" si="14"/>
        <v>-</v>
      </c>
      <c r="N376" s="93" t="str">
        <f t="shared" si="15"/>
        <v>-</v>
      </c>
      <c r="O376" s="10"/>
      <c r="P376" s="10"/>
      <c r="Q376" s="10"/>
      <c r="R376" s="10"/>
      <c r="S376" s="10"/>
      <c r="T376" s="10"/>
      <c r="U376" s="10"/>
      <c r="V376" s="10"/>
      <c r="W376" s="10"/>
      <c r="X376" s="10"/>
      <c r="Y376" s="10"/>
      <c r="Z376" s="10"/>
    </row>
    <row r="377" spans="1:26" ht="12.75" customHeight="1" x14ac:dyDescent="0.2">
      <c r="A377" s="82">
        <f t="shared" si="8"/>
        <v>0</v>
      </c>
      <c r="B377" s="83"/>
      <c r="C377" s="84"/>
      <c r="D377" s="29" t="e">
        <f t="shared" si="9"/>
        <v>#NAME?</v>
      </c>
      <c r="E377" s="62"/>
      <c r="F377" s="30" t="e">
        <f t="shared" si="10"/>
        <v>#NAME?</v>
      </c>
      <c r="G377" s="34" t="e">
        <f t="shared" si="11"/>
        <v>#NAME?</v>
      </c>
      <c r="H377" s="30" t="e">
        <f t="shared" si="12"/>
        <v>#NAME?</v>
      </c>
      <c r="I377" s="85"/>
      <c r="J377" s="31"/>
      <c r="K377" s="101" t="str">
        <f>IF(NKTT!$J377&gt;0,"PS","-")</f>
        <v>-</v>
      </c>
      <c r="L377" s="92" t="str">
        <f t="shared" si="13"/>
        <v>-</v>
      </c>
      <c r="M377" s="92" t="str">
        <f t="shared" si="14"/>
        <v>-</v>
      </c>
      <c r="N377" s="93" t="str">
        <f t="shared" si="15"/>
        <v>-</v>
      </c>
      <c r="O377" s="10"/>
      <c r="P377" s="10"/>
      <c r="Q377" s="10"/>
      <c r="R377" s="10"/>
      <c r="S377" s="10"/>
      <c r="T377" s="10"/>
      <c r="U377" s="10"/>
      <c r="V377" s="10"/>
      <c r="W377" s="10"/>
      <c r="X377" s="10"/>
      <c r="Y377" s="10"/>
      <c r="Z377" s="10"/>
    </row>
    <row r="378" spans="1:26" ht="12.75" customHeight="1" x14ac:dyDescent="0.2">
      <c r="A378" s="82">
        <f t="shared" si="8"/>
        <v>0</v>
      </c>
      <c r="B378" s="83"/>
      <c r="C378" s="84"/>
      <c r="D378" s="29" t="e">
        <f t="shared" si="9"/>
        <v>#NAME?</v>
      </c>
      <c r="E378" s="62"/>
      <c r="F378" s="30" t="e">
        <f t="shared" si="10"/>
        <v>#NAME?</v>
      </c>
      <c r="G378" s="34" t="e">
        <f t="shared" si="11"/>
        <v>#NAME?</v>
      </c>
      <c r="H378" s="30" t="e">
        <f t="shared" si="12"/>
        <v>#NAME?</v>
      </c>
      <c r="I378" s="85"/>
      <c r="J378" s="31"/>
      <c r="K378" s="101" t="str">
        <f>IF(NKTT!$J378&gt;0,"PS","-")</f>
        <v>-</v>
      </c>
      <c r="L378" s="92" t="str">
        <f t="shared" si="13"/>
        <v>-</v>
      </c>
      <c r="M378" s="92" t="str">
        <f t="shared" si="14"/>
        <v>-</v>
      </c>
      <c r="N378" s="93" t="str">
        <f t="shared" si="15"/>
        <v>-</v>
      </c>
      <c r="O378" s="10"/>
      <c r="P378" s="10"/>
      <c r="Q378" s="10"/>
      <c r="R378" s="10"/>
      <c r="S378" s="10"/>
      <c r="T378" s="10"/>
      <c r="U378" s="10"/>
      <c r="V378" s="10"/>
      <c r="W378" s="10"/>
      <c r="X378" s="10"/>
      <c r="Y378" s="10"/>
      <c r="Z378" s="10"/>
    </row>
    <row r="379" spans="1:26" ht="12.75" customHeight="1" x14ac:dyDescent="0.2">
      <c r="A379" s="82">
        <f t="shared" si="8"/>
        <v>0</v>
      </c>
      <c r="B379" s="83"/>
      <c r="C379" s="84"/>
      <c r="D379" s="29" t="e">
        <f t="shared" si="9"/>
        <v>#NAME?</v>
      </c>
      <c r="E379" s="62"/>
      <c r="F379" s="30" t="e">
        <f t="shared" si="10"/>
        <v>#NAME?</v>
      </c>
      <c r="G379" s="34" t="e">
        <f t="shared" si="11"/>
        <v>#NAME?</v>
      </c>
      <c r="H379" s="30" t="e">
        <f t="shared" si="12"/>
        <v>#NAME?</v>
      </c>
      <c r="I379" s="85"/>
      <c r="J379" s="31"/>
      <c r="K379" s="101" t="str">
        <f>IF(NKTT!$J379&gt;0,"PS","-")</f>
        <v>-</v>
      </c>
      <c r="L379" s="92" t="str">
        <f t="shared" si="13"/>
        <v>-</v>
      </c>
      <c r="M379" s="92" t="str">
        <f t="shared" si="14"/>
        <v>-</v>
      </c>
      <c r="N379" s="93" t="str">
        <f t="shared" si="15"/>
        <v>-</v>
      </c>
      <c r="O379" s="10"/>
      <c r="P379" s="10"/>
      <c r="Q379" s="10"/>
      <c r="R379" s="10"/>
      <c r="S379" s="10"/>
      <c r="T379" s="10"/>
      <c r="U379" s="10"/>
      <c r="V379" s="10"/>
      <c r="W379" s="10"/>
      <c r="X379" s="10"/>
      <c r="Y379" s="10"/>
      <c r="Z379" s="10"/>
    </row>
    <row r="380" spans="1:26" ht="12.75" customHeight="1" x14ac:dyDescent="0.2">
      <c r="A380" s="82">
        <f t="shared" si="8"/>
        <v>0</v>
      </c>
      <c r="B380" s="83"/>
      <c r="C380" s="84"/>
      <c r="D380" s="29" t="e">
        <f t="shared" si="9"/>
        <v>#NAME?</v>
      </c>
      <c r="E380" s="62"/>
      <c r="F380" s="30" t="e">
        <f t="shared" si="10"/>
        <v>#NAME?</v>
      </c>
      <c r="G380" s="34" t="e">
        <f t="shared" si="11"/>
        <v>#NAME?</v>
      </c>
      <c r="H380" s="30" t="e">
        <f t="shared" si="12"/>
        <v>#NAME?</v>
      </c>
      <c r="I380" s="85"/>
      <c r="J380" s="31"/>
      <c r="K380" s="101" t="str">
        <f>IF(NKTT!$J380&gt;0,"PS","-")</f>
        <v>-</v>
      </c>
      <c r="L380" s="92" t="str">
        <f t="shared" si="13"/>
        <v>-</v>
      </c>
      <c r="M380" s="92" t="str">
        <f t="shared" si="14"/>
        <v>-</v>
      </c>
      <c r="N380" s="93" t="str">
        <f t="shared" si="15"/>
        <v>-</v>
      </c>
      <c r="O380" s="10"/>
      <c r="P380" s="10"/>
      <c r="Q380" s="10"/>
      <c r="R380" s="10"/>
      <c r="S380" s="10"/>
      <c r="T380" s="10"/>
      <c r="U380" s="10"/>
      <c r="V380" s="10"/>
      <c r="W380" s="10"/>
      <c r="X380" s="10"/>
      <c r="Y380" s="10"/>
      <c r="Z380" s="10"/>
    </row>
    <row r="381" spans="1:26" ht="12.75" customHeight="1" x14ac:dyDescent="0.2">
      <c r="A381" s="82">
        <f t="shared" si="8"/>
        <v>0</v>
      </c>
      <c r="B381" s="83"/>
      <c r="C381" s="84"/>
      <c r="D381" s="29" t="e">
        <f t="shared" si="9"/>
        <v>#NAME?</v>
      </c>
      <c r="E381" s="62"/>
      <c r="F381" s="30" t="e">
        <f t="shared" si="10"/>
        <v>#NAME?</v>
      </c>
      <c r="G381" s="34" t="e">
        <f t="shared" si="11"/>
        <v>#NAME?</v>
      </c>
      <c r="H381" s="30" t="e">
        <f t="shared" si="12"/>
        <v>#NAME?</v>
      </c>
      <c r="I381" s="85"/>
      <c r="J381" s="31"/>
      <c r="K381" s="101" t="str">
        <f>IF(NKTT!$J381&gt;0,"PS","-")</f>
        <v>-</v>
      </c>
      <c r="L381" s="92" t="str">
        <f t="shared" si="13"/>
        <v>-</v>
      </c>
      <c r="M381" s="92" t="str">
        <f t="shared" si="14"/>
        <v>-</v>
      </c>
      <c r="N381" s="93" t="str">
        <f t="shared" si="15"/>
        <v>-</v>
      </c>
      <c r="O381" s="10"/>
      <c r="P381" s="10"/>
      <c r="Q381" s="10"/>
      <c r="R381" s="10"/>
      <c r="S381" s="10"/>
      <c r="T381" s="10"/>
      <c r="U381" s="10"/>
      <c r="V381" s="10"/>
      <c r="W381" s="10"/>
      <c r="X381" s="10"/>
      <c r="Y381" s="10"/>
      <c r="Z381" s="10"/>
    </row>
    <row r="382" spans="1:26" ht="12.75" customHeight="1" x14ac:dyDescent="0.2">
      <c r="A382" s="82">
        <f t="shared" si="8"/>
        <v>0</v>
      </c>
      <c r="B382" s="83"/>
      <c r="C382" s="84"/>
      <c r="D382" s="29" t="e">
        <f t="shared" si="9"/>
        <v>#NAME?</v>
      </c>
      <c r="E382" s="62"/>
      <c r="F382" s="30" t="e">
        <f t="shared" si="10"/>
        <v>#NAME?</v>
      </c>
      <c r="G382" s="34" t="e">
        <f t="shared" si="11"/>
        <v>#NAME?</v>
      </c>
      <c r="H382" s="30" t="e">
        <f t="shared" si="12"/>
        <v>#NAME?</v>
      </c>
      <c r="I382" s="85"/>
      <c r="J382" s="31"/>
      <c r="K382" s="101" t="str">
        <f>IF(NKTT!$J382&gt;0,"PS","-")</f>
        <v>-</v>
      </c>
      <c r="L382" s="92" t="str">
        <f t="shared" si="13"/>
        <v>-</v>
      </c>
      <c r="M382" s="92" t="str">
        <f t="shared" si="14"/>
        <v>-</v>
      </c>
      <c r="N382" s="93" t="str">
        <f t="shared" si="15"/>
        <v>-</v>
      </c>
      <c r="O382" s="10"/>
      <c r="P382" s="10"/>
      <c r="Q382" s="10"/>
      <c r="R382" s="10"/>
      <c r="S382" s="10"/>
      <c r="T382" s="10"/>
      <c r="U382" s="10"/>
      <c r="V382" s="10"/>
      <c r="W382" s="10"/>
      <c r="X382" s="10"/>
      <c r="Y382" s="10"/>
      <c r="Z382" s="10"/>
    </row>
    <row r="383" spans="1:26" ht="12.75" customHeight="1" x14ac:dyDescent="0.2">
      <c r="A383" s="82">
        <f t="shared" si="8"/>
        <v>0</v>
      </c>
      <c r="B383" s="83"/>
      <c r="C383" s="84"/>
      <c r="D383" s="29" t="e">
        <f t="shared" si="9"/>
        <v>#NAME?</v>
      </c>
      <c r="E383" s="62"/>
      <c r="F383" s="30" t="e">
        <f t="shared" si="10"/>
        <v>#NAME?</v>
      </c>
      <c r="G383" s="34" t="e">
        <f t="shared" si="11"/>
        <v>#NAME?</v>
      </c>
      <c r="H383" s="30" t="e">
        <f t="shared" si="12"/>
        <v>#NAME?</v>
      </c>
      <c r="I383" s="85"/>
      <c r="J383" s="31"/>
      <c r="K383" s="101" t="str">
        <f>IF(NKTT!$J383&gt;0,"PS","-")</f>
        <v>-</v>
      </c>
      <c r="L383" s="92" t="str">
        <f t="shared" si="13"/>
        <v>-</v>
      </c>
      <c r="M383" s="92" t="str">
        <f t="shared" si="14"/>
        <v>-</v>
      </c>
      <c r="N383" s="93" t="str">
        <f t="shared" si="15"/>
        <v>-</v>
      </c>
      <c r="O383" s="10"/>
      <c r="P383" s="10"/>
      <c r="Q383" s="10"/>
      <c r="R383" s="10"/>
      <c r="S383" s="10"/>
      <c r="T383" s="10"/>
      <c r="U383" s="10"/>
      <c r="V383" s="10"/>
      <c r="W383" s="10"/>
      <c r="X383" s="10"/>
      <c r="Y383" s="10"/>
      <c r="Z383" s="10"/>
    </row>
    <row r="384" spans="1:26" ht="12.75" customHeight="1" x14ac:dyDescent="0.2">
      <c r="A384" s="82">
        <f t="shared" si="8"/>
        <v>0</v>
      </c>
      <c r="B384" s="83"/>
      <c r="C384" s="84"/>
      <c r="D384" s="29" t="e">
        <f t="shared" si="9"/>
        <v>#NAME?</v>
      </c>
      <c r="E384" s="62"/>
      <c r="F384" s="30" t="e">
        <f t="shared" si="10"/>
        <v>#NAME?</v>
      </c>
      <c r="G384" s="34" t="e">
        <f t="shared" si="11"/>
        <v>#NAME?</v>
      </c>
      <c r="H384" s="30" t="e">
        <f t="shared" si="12"/>
        <v>#NAME?</v>
      </c>
      <c r="I384" s="85"/>
      <c r="J384" s="31"/>
      <c r="K384" s="101" t="str">
        <f>IF(NKTT!$J384&gt;0,"PS","-")</f>
        <v>-</v>
      </c>
      <c r="L384" s="92" t="str">
        <f t="shared" si="13"/>
        <v>-</v>
      </c>
      <c r="M384" s="92" t="str">
        <f t="shared" si="14"/>
        <v>-</v>
      </c>
      <c r="N384" s="93" t="str">
        <f t="shared" si="15"/>
        <v>-</v>
      </c>
      <c r="O384" s="10"/>
      <c r="P384" s="10"/>
      <c r="Q384" s="10"/>
      <c r="R384" s="10"/>
      <c r="S384" s="10"/>
      <c r="T384" s="10"/>
      <c r="U384" s="10"/>
      <c r="V384" s="10"/>
      <c r="W384" s="10"/>
      <c r="X384" s="10"/>
      <c r="Y384" s="10"/>
      <c r="Z384" s="10"/>
    </row>
    <row r="385" spans="1:26" ht="12.75" customHeight="1" x14ac:dyDescent="0.2">
      <c r="A385" s="82">
        <f t="shared" si="8"/>
        <v>0</v>
      </c>
      <c r="B385" s="83"/>
      <c r="C385" s="84"/>
      <c r="D385" s="29" t="e">
        <f t="shared" si="9"/>
        <v>#NAME?</v>
      </c>
      <c r="E385" s="62"/>
      <c r="F385" s="30" t="e">
        <f t="shared" si="10"/>
        <v>#NAME?</v>
      </c>
      <c r="G385" s="34" t="e">
        <f t="shared" si="11"/>
        <v>#NAME?</v>
      </c>
      <c r="H385" s="30" t="e">
        <f t="shared" si="12"/>
        <v>#NAME?</v>
      </c>
      <c r="I385" s="85"/>
      <c r="J385" s="31"/>
      <c r="K385" s="101" t="str">
        <f>IF(NKTT!$J385&gt;0,"PS","-")</f>
        <v>-</v>
      </c>
      <c r="L385" s="92" t="str">
        <f t="shared" si="13"/>
        <v>-</v>
      </c>
      <c r="M385" s="92" t="str">
        <f t="shared" si="14"/>
        <v>-</v>
      </c>
      <c r="N385" s="93" t="str">
        <f t="shared" si="15"/>
        <v>-</v>
      </c>
      <c r="O385" s="10"/>
      <c r="P385" s="10"/>
      <c r="Q385" s="10"/>
      <c r="R385" s="10"/>
      <c r="S385" s="10"/>
      <c r="T385" s="10"/>
      <c r="U385" s="10"/>
      <c r="V385" s="10"/>
      <c r="W385" s="10"/>
      <c r="X385" s="10"/>
      <c r="Y385" s="10"/>
      <c r="Z385" s="10"/>
    </row>
    <row r="386" spans="1:26" ht="12.75" customHeight="1" x14ac:dyDescent="0.2">
      <c r="A386" s="82">
        <f t="shared" si="8"/>
        <v>0</v>
      </c>
      <c r="B386" s="83"/>
      <c r="C386" s="84"/>
      <c r="D386" s="29" t="e">
        <f t="shared" si="9"/>
        <v>#NAME?</v>
      </c>
      <c r="E386" s="62"/>
      <c r="F386" s="30" t="e">
        <f t="shared" si="10"/>
        <v>#NAME?</v>
      </c>
      <c r="G386" s="34" t="e">
        <f t="shared" si="11"/>
        <v>#NAME?</v>
      </c>
      <c r="H386" s="30" t="e">
        <f t="shared" si="12"/>
        <v>#NAME?</v>
      </c>
      <c r="I386" s="85"/>
      <c r="J386" s="31"/>
      <c r="K386" s="101" t="str">
        <f>IF(NKTT!$J386&gt;0,"PS","-")</f>
        <v>-</v>
      </c>
      <c r="L386" s="92" t="str">
        <f t="shared" si="13"/>
        <v>-</v>
      </c>
      <c r="M386" s="92" t="str">
        <f t="shared" si="14"/>
        <v>-</v>
      </c>
      <c r="N386" s="93" t="str">
        <f t="shared" si="15"/>
        <v>-</v>
      </c>
      <c r="O386" s="10"/>
      <c r="P386" s="10"/>
      <c r="Q386" s="10"/>
      <c r="R386" s="10"/>
      <c r="S386" s="10"/>
      <c r="T386" s="10"/>
      <c r="U386" s="10"/>
      <c r="V386" s="10"/>
      <c r="W386" s="10"/>
      <c r="X386" s="10"/>
      <c r="Y386" s="10"/>
      <c r="Z386" s="10"/>
    </row>
    <row r="387" spans="1:26" ht="12.75" customHeight="1" x14ac:dyDescent="0.2">
      <c r="A387" s="82">
        <f t="shared" si="8"/>
        <v>0</v>
      </c>
      <c r="B387" s="83"/>
      <c r="C387" s="84"/>
      <c r="D387" s="29" t="e">
        <f t="shared" si="9"/>
        <v>#NAME?</v>
      </c>
      <c r="E387" s="62"/>
      <c r="F387" s="30" t="e">
        <f t="shared" si="10"/>
        <v>#NAME?</v>
      </c>
      <c r="G387" s="34" t="e">
        <f t="shared" si="11"/>
        <v>#NAME?</v>
      </c>
      <c r="H387" s="30" t="e">
        <f t="shared" si="12"/>
        <v>#NAME?</v>
      </c>
      <c r="I387" s="85"/>
      <c r="J387" s="31"/>
      <c r="K387" s="101" t="str">
        <f>IF(NKTT!$J387&gt;0,"PS","-")</f>
        <v>-</v>
      </c>
      <c r="L387" s="92" t="str">
        <f t="shared" si="13"/>
        <v>-</v>
      </c>
      <c r="M387" s="92" t="str">
        <f t="shared" si="14"/>
        <v>-</v>
      </c>
      <c r="N387" s="93" t="str">
        <f t="shared" si="15"/>
        <v>-</v>
      </c>
      <c r="O387" s="10"/>
      <c r="P387" s="10"/>
      <c r="Q387" s="10"/>
      <c r="R387" s="10"/>
      <c r="S387" s="10"/>
      <c r="T387" s="10"/>
      <c r="U387" s="10"/>
      <c r="V387" s="10"/>
      <c r="W387" s="10"/>
      <c r="X387" s="10"/>
      <c r="Y387" s="10"/>
      <c r="Z387" s="10"/>
    </row>
    <row r="388" spans="1:26" ht="12.75" customHeight="1" x14ac:dyDescent="0.2">
      <c r="A388" s="82">
        <f t="shared" si="8"/>
        <v>0</v>
      </c>
      <c r="B388" s="83"/>
      <c r="C388" s="84"/>
      <c r="D388" s="29" t="e">
        <f t="shared" si="9"/>
        <v>#NAME?</v>
      </c>
      <c r="E388" s="62"/>
      <c r="F388" s="30" t="e">
        <f t="shared" si="10"/>
        <v>#NAME?</v>
      </c>
      <c r="G388" s="34" t="e">
        <f t="shared" si="11"/>
        <v>#NAME?</v>
      </c>
      <c r="H388" s="30" t="e">
        <f t="shared" si="12"/>
        <v>#NAME?</v>
      </c>
      <c r="I388" s="85"/>
      <c r="J388" s="31"/>
      <c r="K388" s="101" t="str">
        <f>IF(NKTT!$J388&gt;0,"PS","-")</f>
        <v>-</v>
      </c>
      <c r="L388" s="92" t="str">
        <f t="shared" si="13"/>
        <v>-</v>
      </c>
      <c r="M388" s="92" t="str">
        <f t="shared" si="14"/>
        <v>-</v>
      </c>
      <c r="N388" s="93" t="str">
        <f t="shared" si="15"/>
        <v>-</v>
      </c>
      <c r="O388" s="10"/>
      <c r="P388" s="10"/>
      <c r="Q388" s="10"/>
      <c r="R388" s="10"/>
      <c r="S388" s="10"/>
      <c r="T388" s="10"/>
      <c r="U388" s="10"/>
      <c r="V388" s="10"/>
      <c r="W388" s="10"/>
      <c r="X388" s="10"/>
      <c r="Y388" s="10"/>
      <c r="Z388" s="10"/>
    </row>
    <row r="389" spans="1:26" ht="12.75" customHeight="1" x14ac:dyDescent="0.2">
      <c r="A389" s="82">
        <f t="shared" si="8"/>
        <v>0</v>
      </c>
      <c r="B389" s="83"/>
      <c r="C389" s="84"/>
      <c r="D389" s="29" t="e">
        <f t="shared" si="9"/>
        <v>#NAME?</v>
      </c>
      <c r="E389" s="62"/>
      <c r="F389" s="30" t="e">
        <f t="shared" si="10"/>
        <v>#NAME?</v>
      </c>
      <c r="G389" s="34" t="e">
        <f t="shared" si="11"/>
        <v>#NAME?</v>
      </c>
      <c r="H389" s="30" t="e">
        <f t="shared" si="12"/>
        <v>#NAME?</v>
      </c>
      <c r="I389" s="85"/>
      <c r="J389" s="31"/>
      <c r="K389" s="101" t="str">
        <f>IF(NKTT!$J389&gt;0,"PS","-")</f>
        <v>-</v>
      </c>
      <c r="L389" s="92" t="str">
        <f t="shared" si="13"/>
        <v>-</v>
      </c>
      <c r="M389" s="92" t="str">
        <f t="shared" si="14"/>
        <v>-</v>
      </c>
      <c r="N389" s="93" t="str">
        <f t="shared" si="15"/>
        <v>-</v>
      </c>
      <c r="O389" s="10"/>
      <c r="P389" s="10"/>
      <c r="Q389" s="10"/>
      <c r="R389" s="10"/>
      <c r="S389" s="10"/>
      <c r="T389" s="10"/>
      <c r="U389" s="10"/>
      <c r="V389" s="10"/>
      <c r="W389" s="10"/>
      <c r="X389" s="10"/>
      <c r="Y389" s="10"/>
      <c r="Z389" s="10"/>
    </row>
    <row r="390" spans="1:26" ht="12.75" customHeight="1" x14ac:dyDescent="0.2">
      <c r="A390" s="82">
        <f t="shared" si="8"/>
        <v>0</v>
      </c>
      <c r="B390" s="83"/>
      <c r="C390" s="84"/>
      <c r="D390" s="29" t="e">
        <f t="shared" si="9"/>
        <v>#NAME?</v>
      </c>
      <c r="E390" s="62"/>
      <c r="F390" s="30" t="e">
        <f t="shared" si="10"/>
        <v>#NAME?</v>
      </c>
      <c r="G390" s="34" t="e">
        <f t="shared" si="11"/>
        <v>#NAME?</v>
      </c>
      <c r="H390" s="30" t="e">
        <f t="shared" si="12"/>
        <v>#NAME?</v>
      </c>
      <c r="I390" s="85"/>
      <c r="J390" s="31"/>
      <c r="K390" s="101" t="str">
        <f>IF(NKTT!$J390&gt;0,"PS","-")</f>
        <v>-</v>
      </c>
      <c r="L390" s="92" t="str">
        <f t="shared" si="13"/>
        <v>-</v>
      </c>
      <c r="M390" s="92" t="str">
        <f t="shared" si="14"/>
        <v>-</v>
      </c>
      <c r="N390" s="93" t="str">
        <f t="shared" si="15"/>
        <v>-</v>
      </c>
      <c r="O390" s="10"/>
      <c r="P390" s="10"/>
      <c r="Q390" s="10"/>
      <c r="R390" s="10"/>
      <c r="S390" s="10"/>
      <c r="T390" s="10"/>
      <c r="U390" s="10"/>
      <c r="V390" s="10"/>
      <c r="W390" s="10"/>
      <c r="X390" s="10"/>
      <c r="Y390" s="10"/>
      <c r="Z390" s="10"/>
    </row>
    <row r="391" spans="1:26" ht="12.75" customHeight="1" x14ac:dyDescent="0.2">
      <c r="A391" s="82">
        <f t="shared" si="8"/>
        <v>0</v>
      </c>
      <c r="B391" s="83"/>
      <c r="C391" s="84"/>
      <c r="D391" s="29" t="e">
        <f t="shared" si="9"/>
        <v>#NAME?</v>
      </c>
      <c r="E391" s="62"/>
      <c r="F391" s="30" t="e">
        <f t="shared" si="10"/>
        <v>#NAME?</v>
      </c>
      <c r="G391" s="34" t="e">
        <f t="shared" si="11"/>
        <v>#NAME?</v>
      </c>
      <c r="H391" s="30" t="e">
        <f t="shared" si="12"/>
        <v>#NAME?</v>
      </c>
      <c r="I391" s="85"/>
      <c r="J391" s="31"/>
      <c r="K391" s="101" t="str">
        <f>IF(NKTT!$J391&gt;0,"PS","-")</f>
        <v>-</v>
      </c>
      <c r="L391" s="92" t="str">
        <f t="shared" si="13"/>
        <v>-</v>
      </c>
      <c r="M391" s="92" t="str">
        <f t="shared" si="14"/>
        <v>-</v>
      </c>
      <c r="N391" s="93" t="str">
        <f t="shared" si="15"/>
        <v>-</v>
      </c>
      <c r="O391" s="10"/>
      <c r="P391" s="10"/>
      <c r="Q391" s="10"/>
      <c r="R391" s="10"/>
      <c r="S391" s="10"/>
      <c r="T391" s="10"/>
      <c r="U391" s="10"/>
      <c r="V391" s="10"/>
      <c r="W391" s="10"/>
      <c r="X391" s="10"/>
      <c r="Y391" s="10"/>
      <c r="Z391" s="10"/>
    </row>
    <row r="392" spans="1:26" ht="12.75" customHeight="1" x14ac:dyDescent="0.2">
      <c r="A392" s="82">
        <f t="shared" si="8"/>
        <v>0</v>
      </c>
      <c r="B392" s="83"/>
      <c r="C392" s="84"/>
      <c r="D392" s="29" t="e">
        <f t="shared" si="9"/>
        <v>#NAME?</v>
      </c>
      <c r="E392" s="62"/>
      <c r="F392" s="30" t="e">
        <f t="shared" si="10"/>
        <v>#NAME?</v>
      </c>
      <c r="G392" s="34" t="e">
        <f t="shared" si="11"/>
        <v>#NAME?</v>
      </c>
      <c r="H392" s="30" t="e">
        <f t="shared" si="12"/>
        <v>#NAME?</v>
      </c>
      <c r="I392" s="85"/>
      <c r="J392" s="31"/>
      <c r="K392" s="101" t="str">
        <f>IF(NKTT!$J392&gt;0,"PS","-")</f>
        <v>-</v>
      </c>
      <c r="L392" s="92" t="str">
        <f t="shared" si="13"/>
        <v>-</v>
      </c>
      <c r="M392" s="92" t="str">
        <f t="shared" si="14"/>
        <v>-</v>
      </c>
      <c r="N392" s="93" t="str">
        <f t="shared" si="15"/>
        <v>-</v>
      </c>
      <c r="O392" s="10"/>
      <c r="P392" s="10"/>
      <c r="Q392" s="10"/>
      <c r="R392" s="10"/>
      <c r="S392" s="10"/>
      <c r="T392" s="10"/>
      <c r="U392" s="10"/>
      <c r="V392" s="10"/>
      <c r="W392" s="10"/>
      <c r="X392" s="10"/>
      <c r="Y392" s="10"/>
      <c r="Z392" s="10"/>
    </row>
    <row r="393" spans="1:26" ht="12.75" customHeight="1" x14ac:dyDescent="0.2">
      <c r="A393" s="82">
        <f t="shared" si="8"/>
        <v>0</v>
      </c>
      <c r="B393" s="83"/>
      <c r="C393" s="84"/>
      <c r="D393" s="29" t="e">
        <f t="shared" si="9"/>
        <v>#NAME?</v>
      </c>
      <c r="E393" s="62"/>
      <c r="F393" s="30" t="e">
        <f t="shared" si="10"/>
        <v>#NAME?</v>
      </c>
      <c r="G393" s="34" t="e">
        <f t="shared" si="11"/>
        <v>#NAME?</v>
      </c>
      <c r="H393" s="30" t="e">
        <f t="shared" si="12"/>
        <v>#NAME?</v>
      </c>
      <c r="I393" s="85"/>
      <c r="J393" s="31"/>
      <c r="K393" s="101" t="str">
        <f>IF(NKTT!$J393&gt;0,"PS","-")</f>
        <v>-</v>
      </c>
      <c r="L393" s="92" t="str">
        <f t="shared" si="13"/>
        <v>-</v>
      </c>
      <c r="M393" s="92" t="str">
        <f t="shared" si="14"/>
        <v>-</v>
      </c>
      <c r="N393" s="93" t="str">
        <f t="shared" si="15"/>
        <v>-</v>
      </c>
      <c r="O393" s="10"/>
      <c r="P393" s="10"/>
      <c r="Q393" s="10"/>
      <c r="R393" s="10"/>
      <c r="S393" s="10"/>
      <c r="T393" s="10"/>
      <c r="U393" s="10"/>
      <c r="V393" s="10"/>
      <c r="W393" s="10"/>
      <c r="X393" s="10"/>
      <c r="Y393" s="10"/>
      <c r="Z393" s="10"/>
    </row>
    <row r="394" spans="1:26" ht="12.75" customHeight="1" x14ac:dyDescent="0.2">
      <c r="A394" s="82">
        <f t="shared" si="8"/>
        <v>0</v>
      </c>
      <c r="B394" s="83"/>
      <c r="C394" s="84"/>
      <c r="D394" s="29" t="e">
        <f t="shared" si="9"/>
        <v>#NAME?</v>
      </c>
      <c r="E394" s="62"/>
      <c r="F394" s="30" t="e">
        <f t="shared" si="10"/>
        <v>#NAME?</v>
      </c>
      <c r="G394" s="34" t="e">
        <f t="shared" si="11"/>
        <v>#NAME?</v>
      </c>
      <c r="H394" s="30" t="e">
        <f t="shared" si="12"/>
        <v>#NAME?</v>
      </c>
      <c r="I394" s="85"/>
      <c r="J394" s="31"/>
      <c r="K394" s="101" t="str">
        <f>IF(NKTT!$J394&gt;0,"PS","-")</f>
        <v>-</v>
      </c>
      <c r="L394" s="92" t="str">
        <f t="shared" si="13"/>
        <v>-</v>
      </c>
      <c r="M394" s="92" t="str">
        <f t="shared" si="14"/>
        <v>-</v>
      </c>
      <c r="N394" s="93" t="str">
        <f t="shared" si="15"/>
        <v>-</v>
      </c>
      <c r="O394" s="10"/>
      <c r="P394" s="10"/>
      <c r="Q394" s="10"/>
      <c r="R394" s="10"/>
      <c r="S394" s="10"/>
      <c r="T394" s="10"/>
      <c r="U394" s="10"/>
      <c r="V394" s="10"/>
      <c r="W394" s="10"/>
      <c r="X394" s="10"/>
      <c r="Y394" s="10"/>
      <c r="Z394" s="10"/>
    </row>
    <row r="395" spans="1:26" ht="12.75" customHeight="1" x14ac:dyDescent="0.2">
      <c r="A395" s="82">
        <f t="shared" si="8"/>
        <v>0</v>
      </c>
      <c r="B395" s="83"/>
      <c r="C395" s="84"/>
      <c r="D395" s="29" t="e">
        <f t="shared" si="9"/>
        <v>#NAME?</v>
      </c>
      <c r="E395" s="62"/>
      <c r="F395" s="30" t="e">
        <f t="shared" si="10"/>
        <v>#NAME?</v>
      </c>
      <c r="G395" s="34" t="e">
        <f t="shared" si="11"/>
        <v>#NAME?</v>
      </c>
      <c r="H395" s="30" t="e">
        <f t="shared" si="12"/>
        <v>#NAME?</v>
      </c>
      <c r="I395" s="85"/>
      <c r="J395" s="31"/>
      <c r="K395" s="101" t="str">
        <f>IF(NKTT!$J395&gt;0,"PS","-")</f>
        <v>-</v>
      </c>
      <c r="L395" s="92" t="str">
        <f t="shared" si="13"/>
        <v>-</v>
      </c>
      <c r="M395" s="92" t="str">
        <f t="shared" si="14"/>
        <v>-</v>
      </c>
      <c r="N395" s="93" t="str">
        <f t="shared" si="15"/>
        <v>-</v>
      </c>
      <c r="O395" s="10"/>
      <c r="P395" s="10"/>
      <c r="Q395" s="10"/>
      <c r="R395" s="10"/>
      <c r="S395" s="10"/>
      <c r="T395" s="10"/>
      <c r="U395" s="10"/>
      <c r="V395" s="10"/>
      <c r="W395" s="10"/>
      <c r="X395" s="10"/>
      <c r="Y395" s="10"/>
      <c r="Z395" s="10"/>
    </row>
    <row r="396" spans="1:26" ht="12.75" customHeight="1" x14ac:dyDescent="0.2">
      <c r="A396" s="82">
        <f t="shared" si="8"/>
        <v>0</v>
      </c>
      <c r="B396" s="83"/>
      <c r="C396" s="84"/>
      <c r="D396" s="29" t="e">
        <f t="shared" si="9"/>
        <v>#NAME?</v>
      </c>
      <c r="E396" s="62"/>
      <c r="F396" s="30" t="e">
        <f t="shared" si="10"/>
        <v>#NAME?</v>
      </c>
      <c r="G396" s="34" t="e">
        <f t="shared" si="11"/>
        <v>#NAME?</v>
      </c>
      <c r="H396" s="30" t="e">
        <f t="shared" si="12"/>
        <v>#NAME?</v>
      </c>
      <c r="I396" s="85"/>
      <c r="J396" s="31"/>
      <c r="K396" s="101" t="str">
        <f>IF(NKTT!$J396&gt;0,"PS","-")</f>
        <v>-</v>
      </c>
      <c r="L396" s="92" t="str">
        <f t="shared" si="13"/>
        <v>-</v>
      </c>
      <c r="M396" s="92" t="str">
        <f t="shared" si="14"/>
        <v>-</v>
      </c>
      <c r="N396" s="93" t="str">
        <f t="shared" si="15"/>
        <v>-</v>
      </c>
      <c r="O396" s="10"/>
      <c r="P396" s="10"/>
      <c r="Q396" s="10"/>
      <c r="R396" s="10"/>
      <c r="S396" s="10"/>
      <c r="T396" s="10"/>
      <c r="U396" s="10"/>
      <c r="V396" s="10"/>
      <c r="W396" s="10"/>
      <c r="X396" s="10"/>
      <c r="Y396" s="10"/>
      <c r="Z396" s="10"/>
    </row>
    <row r="397" spans="1:26" ht="12.75" customHeight="1" x14ac:dyDescent="0.2">
      <c r="A397" s="82">
        <f t="shared" si="8"/>
        <v>0</v>
      </c>
      <c r="B397" s="83"/>
      <c r="C397" s="84"/>
      <c r="D397" s="29" t="e">
        <f t="shared" si="9"/>
        <v>#NAME?</v>
      </c>
      <c r="E397" s="62"/>
      <c r="F397" s="30" t="e">
        <f t="shared" si="10"/>
        <v>#NAME?</v>
      </c>
      <c r="G397" s="34" t="e">
        <f t="shared" si="11"/>
        <v>#NAME?</v>
      </c>
      <c r="H397" s="30" t="e">
        <f t="shared" si="12"/>
        <v>#NAME?</v>
      </c>
      <c r="I397" s="85"/>
      <c r="J397" s="31"/>
      <c r="K397" s="101" t="str">
        <f>IF(NKTT!$J397&gt;0,"PS","-")</f>
        <v>-</v>
      </c>
      <c r="L397" s="92" t="str">
        <f t="shared" si="13"/>
        <v>-</v>
      </c>
      <c r="M397" s="92" t="str">
        <f t="shared" si="14"/>
        <v>-</v>
      </c>
      <c r="N397" s="93" t="str">
        <f t="shared" si="15"/>
        <v>-</v>
      </c>
      <c r="O397" s="10"/>
      <c r="P397" s="10"/>
      <c r="Q397" s="10"/>
      <c r="R397" s="10"/>
      <c r="S397" s="10"/>
      <c r="T397" s="10"/>
      <c r="U397" s="10"/>
      <c r="V397" s="10"/>
      <c r="W397" s="10"/>
      <c r="X397" s="10"/>
      <c r="Y397" s="10"/>
      <c r="Z397" s="10"/>
    </row>
    <row r="398" spans="1:26" ht="12.75" customHeight="1" x14ac:dyDescent="0.2">
      <c r="A398" s="82">
        <f t="shared" si="8"/>
        <v>0</v>
      </c>
      <c r="B398" s="83"/>
      <c r="C398" s="84"/>
      <c r="D398" s="29" t="e">
        <f t="shared" si="9"/>
        <v>#NAME?</v>
      </c>
      <c r="E398" s="62"/>
      <c r="F398" s="30" t="e">
        <f t="shared" si="10"/>
        <v>#NAME?</v>
      </c>
      <c r="G398" s="34" t="e">
        <f t="shared" si="11"/>
        <v>#NAME?</v>
      </c>
      <c r="H398" s="30" t="e">
        <f t="shared" si="12"/>
        <v>#NAME?</v>
      </c>
      <c r="I398" s="85"/>
      <c r="J398" s="31"/>
      <c r="K398" s="101" t="str">
        <f>IF(NKTT!$J398&gt;0,"PS","-")</f>
        <v>-</v>
      </c>
      <c r="L398" s="92" t="str">
        <f t="shared" si="13"/>
        <v>-</v>
      </c>
      <c r="M398" s="92" t="str">
        <f t="shared" si="14"/>
        <v>-</v>
      </c>
      <c r="N398" s="93" t="str">
        <f t="shared" si="15"/>
        <v>-</v>
      </c>
      <c r="O398" s="10"/>
      <c r="P398" s="10"/>
      <c r="Q398" s="10"/>
      <c r="R398" s="10"/>
      <c r="S398" s="10"/>
      <c r="T398" s="10"/>
      <c r="U398" s="10"/>
      <c r="V398" s="10"/>
      <c r="W398" s="10"/>
      <c r="X398" s="10"/>
      <c r="Y398" s="10"/>
      <c r="Z398" s="10"/>
    </row>
    <row r="399" spans="1:26" ht="12.75" customHeight="1" x14ac:dyDescent="0.2">
      <c r="A399" s="82">
        <f t="shared" si="8"/>
        <v>0</v>
      </c>
      <c r="B399" s="83"/>
      <c r="C399" s="84"/>
      <c r="D399" s="29" t="e">
        <f t="shared" si="9"/>
        <v>#NAME?</v>
      </c>
      <c r="E399" s="62"/>
      <c r="F399" s="30" t="e">
        <f t="shared" si="10"/>
        <v>#NAME?</v>
      </c>
      <c r="G399" s="34" t="e">
        <f t="shared" si="11"/>
        <v>#NAME?</v>
      </c>
      <c r="H399" s="30" t="e">
        <f t="shared" si="12"/>
        <v>#NAME?</v>
      </c>
      <c r="I399" s="85"/>
      <c r="J399" s="31"/>
      <c r="K399" s="101" t="str">
        <f>IF(NKTT!$J399&gt;0,"PS","-")</f>
        <v>-</v>
      </c>
      <c r="L399" s="92" t="str">
        <f t="shared" si="13"/>
        <v>-</v>
      </c>
      <c r="M399" s="92" t="str">
        <f t="shared" si="14"/>
        <v>-</v>
      </c>
      <c r="N399" s="93" t="str">
        <f t="shared" si="15"/>
        <v>-</v>
      </c>
      <c r="O399" s="10"/>
      <c r="P399" s="10"/>
      <c r="Q399" s="10"/>
      <c r="R399" s="10"/>
      <c r="S399" s="10"/>
      <c r="T399" s="10"/>
      <c r="U399" s="10"/>
      <c r="V399" s="10"/>
      <c r="W399" s="10"/>
      <c r="X399" s="10"/>
      <c r="Y399" s="10"/>
      <c r="Z399" s="10"/>
    </row>
    <row r="400" spans="1:26" ht="12.75" customHeight="1" x14ac:dyDescent="0.2">
      <c r="A400" s="82">
        <f t="shared" si="8"/>
        <v>0</v>
      </c>
      <c r="B400" s="83"/>
      <c r="C400" s="84"/>
      <c r="D400" s="29" t="e">
        <f t="shared" si="9"/>
        <v>#NAME?</v>
      </c>
      <c r="E400" s="62"/>
      <c r="F400" s="30" t="e">
        <f t="shared" si="10"/>
        <v>#NAME?</v>
      </c>
      <c r="G400" s="34" t="e">
        <f t="shared" si="11"/>
        <v>#NAME?</v>
      </c>
      <c r="H400" s="30" t="e">
        <f t="shared" si="12"/>
        <v>#NAME?</v>
      </c>
      <c r="I400" s="85"/>
      <c r="J400" s="31"/>
      <c r="K400" s="101" t="str">
        <f>IF(NKTT!$J400&gt;0,"PS","-")</f>
        <v>-</v>
      </c>
      <c r="L400" s="92" t="str">
        <f t="shared" si="13"/>
        <v>-</v>
      </c>
      <c r="M400" s="92" t="str">
        <f t="shared" si="14"/>
        <v>-</v>
      </c>
      <c r="N400" s="93" t="str">
        <f t="shared" si="15"/>
        <v>-</v>
      </c>
      <c r="O400" s="10"/>
      <c r="P400" s="10"/>
      <c r="Q400" s="10"/>
      <c r="R400" s="10"/>
      <c r="S400" s="10"/>
      <c r="T400" s="10"/>
      <c r="U400" s="10"/>
      <c r="V400" s="10"/>
      <c r="W400" s="10"/>
      <c r="X400" s="10"/>
      <c r="Y400" s="10"/>
      <c r="Z400" s="10"/>
    </row>
    <row r="401" spans="1:26" ht="12.75" customHeight="1" x14ac:dyDescent="0.2">
      <c r="A401" s="82">
        <f t="shared" si="8"/>
        <v>0</v>
      </c>
      <c r="B401" s="83"/>
      <c r="C401" s="84"/>
      <c r="D401" s="29" t="e">
        <f t="shared" si="9"/>
        <v>#NAME?</v>
      </c>
      <c r="E401" s="62"/>
      <c r="F401" s="30" t="e">
        <f t="shared" si="10"/>
        <v>#NAME?</v>
      </c>
      <c r="G401" s="34" t="e">
        <f t="shared" si="11"/>
        <v>#NAME?</v>
      </c>
      <c r="H401" s="30" t="e">
        <f t="shared" si="12"/>
        <v>#NAME?</v>
      </c>
      <c r="I401" s="85"/>
      <c r="J401" s="31"/>
      <c r="K401" s="101" t="str">
        <f>IF(NKTT!$J401&gt;0,"PS","-")</f>
        <v>-</v>
      </c>
      <c r="L401" s="92" t="str">
        <f t="shared" si="13"/>
        <v>-</v>
      </c>
      <c r="M401" s="92" t="str">
        <f t="shared" si="14"/>
        <v>-</v>
      </c>
      <c r="N401" s="93" t="str">
        <f t="shared" si="15"/>
        <v>-</v>
      </c>
      <c r="O401" s="10"/>
      <c r="P401" s="10"/>
      <c r="Q401" s="10"/>
      <c r="R401" s="10"/>
      <c r="S401" s="10"/>
      <c r="T401" s="10"/>
      <c r="U401" s="10"/>
      <c r="V401" s="10"/>
      <c r="W401" s="10"/>
      <c r="X401" s="10"/>
      <c r="Y401" s="10"/>
      <c r="Z401" s="10"/>
    </row>
    <row r="402" spans="1:26" ht="12.75" customHeight="1" x14ac:dyDescent="0.2">
      <c r="A402" s="82">
        <f t="shared" si="8"/>
        <v>0</v>
      </c>
      <c r="B402" s="83"/>
      <c r="C402" s="84"/>
      <c r="D402" s="29" t="e">
        <f t="shared" si="9"/>
        <v>#NAME?</v>
      </c>
      <c r="E402" s="62"/>
      <c r="F402" s="30" t="e">
        <f t="shared" si="10"/>
        <v>#NAME?</v>
      </c>
      <c r="G402" s="34" t="e">
        <f t="shared" si="11"/>
        <v>#NAME?</v>
      </c>
      <c r="H402" s="30" t="e">
        <f t="shared" si="12"/>
        <v>#NAME?</v>
      </c>
      <c r="I402" s="85"/>
      <c r="J402" s="31"/>
      <c r="K402" s="101" t="str">
        <f>IF(NKTT!$J402&gt;0,"PS","-")</f>
        <v>-</v>
      </c>
      <c r="L402" s="92" t="str">
        <f t="shared" si="13"/>
        <v>-</v>
      </c>
      <c r="M402" s="92" t="str">
        <f t="shared" si="14"/>
        <v>-</v>
      </c>
      <c r="N402" s="93" t="str">
        <f t="shared" si="15"/>
        <v>-</v>
      </c>
      <c r="O402" s="10"/>
      <c r="P402" s="10"/>
      <c r="Q402" s="10"/>
      <c r="R402" s="10"/>
      <c r="S402" s="10"/>
      <c r="T402" s="10"/>
      <c r="U402" s="10"/>
      <c r="V402" s="10"/>
      <c r="W402" s="10"/>
      <c r="X402" s="10"/>
      <c r="Y402" s="10"/>
      <c r="Z402" s="10"/>
    </row>
    <row r="403" spans="1:26" ht="12.75" customHeight="1" x14ac:dyDescent="0.2">
      <c r="A403" s="82">
        <f t="shared" si="8"/>
        <v>0</v>
      </c>
      <c r="B403" s="83"/>
      <c r="C403" s="84"/>
      <c r="D403" s="29" t="e">
        <f t="shared" si="9"/>
        <v>#NAME?</v>
      </c>
      <c r="E403" s="62"/>
      <c r="F403" s="30" t="e">
        <f t="shared" si="10"/>
        <v>#NAME?</v>
      </c>
      <c r="G403" s="34" t="e">
        <f t="shared" si="11"/>
        <v>#NAME?</v>
      </c>
      <c r="H403" s="30" t="e">
        <f t="shared" si="12"/>
        <v>#NAME?</v>
      </c>
      <c r="I403" s="85"/>
      <c r="J403" s="31"/>
      <c r="K403" s="101" t="str">
        <f>IF(NKTT!$J403&gt;0,"PS","-")</f>
        <v>-</v>
      </c>
      <c r="L403" s="92" t="str">
        <f t="shared" si="13"/>
        <v>-</v>
      </c>
      <c r="M403" s="92" t="str">
        <f t="shared" si="14"/>
        <v>-</v>
      </c>
      <c r="N403" s="93" t="str">
        <f t="shared" si="15"/>
        <v>-</v>
      </c>
      <c r="O403" s="10"/>
      <c r="P403" s="10"/>
      <c r="Q403" s="10"/>
      <c r="R403" s="10"/>
      <c r="S403" s="10"/>
      <c r="T403" s="10"/>
      <c r="U403" s="10"/>
      <c r="V403" s="10"/>
      <c r="W403" s="10"/>
      <c r="X403" s="10"/>
      <c r="Y403" s="10"/>
      <c r="Z403" s="10"/>
    </row>
    <row r="404" spans="1:26" ht="12.75" customHeight="1" x14ac:dyDescent="0.2">
      <c r="A404" s="82">
        <f t="shared" si="8"/>
        <v>0</v>
      </c>
      <c r="B404" s="83"/>
      <c r="C404" s="84"/>
      <c r="D404" s="29" t="e">
        <f t="shared" si="9"/>
        <v>#NAME?</v>
      </c>
      <c r="E404" s="62"/>
      <c r="F404" s="30" t="e">
        <f t="shared" si="10"/>
        <v>#NAME?</v>
      </c>
      <c r="G404" s="34" t="e">
        <f t="shared" si="11"/>
        <v>#NAME?</v>
      </c>
      <c r="H404" s="30" t="e">
        <f t="shared" si="12"/>
        <v>#NAME?</v>
      </c>
      <c r="I404" s="85"/>
      <c r="J404" s="31"/>
      <c r="K404" s="101" t="str">
        <f>IF(NKTT!$J404&gt;0,"PS","-")</f>
        <v>-</v>
      </c>
      <c r="L404" s="92" t="str">
        <f t="shared" si="13"/>
        <v>-</v>
      </c>
      <c r="M404" s="92" t="str">
        <f t="shared" si="14"/>
        <v>-</v>
      </c>
      <c r="N404" s="93" t="str">
        <f t="shared" si="15"/>
        <v>-</v>
      </c>
      <c r="O404" s="10"/>
      <c r="P404" s="10"/>
      <c r="Q404" s="10"/>
      <c r="R404" s="10"/>
      <c r="S404" s="10"/>
      <c r="T404" s="10"/>
      <c r="U404" s="10"/>
      <c r="V404" s="10"/>
      <c r="W404" s="10"/>
      <c r="X404" s="10"/>
      <c r="Y404" s="10"/>
      <c r="Z404" s="10"/>
    </row>
    <row r="405" spans="1:26" ht="12.75" customHeight="1" x14ac:dyDescent="0.2">
      <c r="A405" s="82">
        <f t="shared" si="8"/>
        <v>0</v>
      </c>
      <c r="B405" s="83"/>
      <c r="C405" s="84"/>
      <c r="D405" s="29" t="e">
        <f t="shared" si="9"/>
        <v>#NAME?</v>
      </c>
      <c r="E405" s="62"/>
      <c r="F405" s="30" t="e">
        <f t="shared" si="10"/>
        <v>#NAME?</v>
      </c>
      <c r="G405" s="34" t="e">
        <f t="shared" si="11"/>
        <v>#NAME?</v>
      </c>
      <c r="H405" s="30" t="e">
        <f t="shared" si="12"/>
        <v>#NAME?</v>
      </c>
      <c r="I405" s="85"/>
      <c r="J405" s="31"/>
      <c r="K405" s="101" t="str">
        <f>IF(NKTT!$J405&gt;0,"PS","-")</f>
        <v>-</v>
      </c>
      <c r="L405" s="92" t="str">
        <f t="shared" si="13"/>
        <v>-</v>
      </c>
      <c r="M405" s="92" t="str">
        <f t="shared" si="14"/>
        <v>-</v>
      </c>
      <c r="N405" s="93" t="str">
        <f t="shared" si="15"/>
        <v>-</v>
      </c>
      <c r="O405" s="10"/>
      <c r="P405" s="10"/>
      <c r="Q405" s="10"/>
      <c r="R405" s="10"/>
      <c r="S405" s="10"/>
      <c r="T405" s="10"/>
      <c r="U405" s="10"/>
      <c r="V405" s="10"/>
      <c r="W405" s="10"/>
      <c r="X405" s="10"/>
      <c r="Y405" s="10"/>
      <c r="Z405" s="10"/>
    </row>
    <row r="406" spans="1:26" ht="12.75" customHeight="1" x14ac:dyDescent="0.2">
      <c r="A406" s="82">
        <f t="shared" si="8"/>
        <v>0</v>
      </c>
      <c r="B406" s="83"/>
      <c r="C406" s="84"/>
      <c r="D406" s="29" t="e">
        <f t="shared" si="9"/>
        <v>#NAME?</v>
      </c>
      <c r="E406" s="62"/>
      <c r="F406" s="30" t="e">
        <f t="shared" si="10"/>
        <v>#NAME?</v>
      </c>
      <c r="G406" s="34" t="e">
        <f t="shared" si="11"/>
        <v>#NAME?</v>
      </c>
      <c r="H406" s="30" t="e">
        <f t="shared" si="12"/>
        <v>#NAME?</v>
      </c>
      <c r="I406" s="85"/>
      <c r="J406" s="31"/>
      <c r="K406" s="101" t="str">
        <f>IF(NKTT!$J406&gt;0,"PS","-")</f>
        <v>-</v>
      </c>
      <c r="L406" s="92" t="str">
        <f t="shared" si="13"/>
        <v>-</v>
      </c>
      <c r="M406" s="92" t="str">
        <f t="shared" si="14"/>
        <v>-</v>
      </c>
      <c r="N406" s="93" t="str">
        <f t="shared" si="15"/>
        <v>-</v>
      </c>
      <c r="O406" s="10"/>
      <c r="P406" s="10"/>
      <c r="Q406" s="10"/>
      <c r="R406" s="10"/>
      <c r="S406" s="10"/>
      <c r="T406" s="10"/>
      <c r="U406" s="10"/>
      <c r="V406" s="10"/>
      <c r="W406" s="10"/>
      <c r="X406" s="10"/>
      <c r="Y406" s="10"/>
      <c r="Z406" s="10"/>
    </row>
    <row r="407" spans="1:26" ht="12.75" customHeight="1" x14ac:dyDescent="0.2">
      <c r="A407" s="82">
        <f t="shared" si="8"/>
        <v>0</v>
      </c>
      <c r="B407" s="83"/>
      <c r="C407" s="84"/>
      <c r="D407" s="29" t="e">
        <f t="shared" si="9"/>
        <v>#NAME?</v>
      </c>
      <c r="E407" s="62"/>
      <c r="F407" s="30" t="e">
        <f t="shared" si="10"/>
        <v>#NAME?</v>
      </c>
      <c r="G407" s="34" t="e">
        <f t="shared" si="11"/>
        <v>#NAME?</v>
      </c>
      <c r="H407" s="30" t="e">
        <f t="shared" si="12"/>
        <v>#NAME?</v>
      </c>
      <c r="I407" s="85"/>
      <c r="J407" s="31"/>
      <c r="K407" s="101" t="str">
        <f>IF(NKTT!$J407&gt;0,"PS","-")</f>
        <v>-</v>
      </c>
      <c r="L407" s="92" t="str">
        <f t="shared" si="13"/>
        <v>-</v>
      </c>
      <c r="M407" s="92" t="str">
        <f t="shared" si="14"/>
        <v>-</v>
      </c>
      <c r="N407" s="93" t="str">
        <f t="shared" si="15"/>
        <v>-</v>
      </c>
      <c r="O407" s="10"/>
      <c r="P407" s="10"/>
      <c r="Q407" s="10"/>
      <c r="R407" s="10"/>
      <c r="S407" s="10"/>
      <c r="T407" s="10"/>
      <c r="U407" s="10"/>
      <c r="V407" s="10"/>
      <c r="W407" s="10"/>
      <c r="X407" s="10"/>
      <c r="Y407" s="10"/>
      <c r="Z407" s="10"/>
    </row>
    <row r="408" spans="1:26" ht="12.75" customHeight="1" x14ac:dyDescent="0.2">
      <c r="A408" s="82">
        <f t="shared" si="8"/>
        <v>0</v>
      </c>
      <c r="B408" s="83"/>
      <c r="C408" s="84"/>
      <c r="D408" s="29" t="e">
        <f t="shared" si="9"/>
        <v>#NAME?</v>
      </c>
      <c r="E408" s="62"/>
      <c r="F408" s="30" t="e">
        <f t="shared" si="10"/>
        <v>#NAME?</v>
      </c>
      <c r="G408" s="34" t="e">
        <f t="shared" si="11"/>
        <v>#NAME?</v>
      </c>
      <c r="H408" s="30" t="e">
        <f t="shared" si="12"/>
        <v>#NAME?</v>
      </c>
      <c r="I408" s="85"/>
      <c r="J408" s="31"/>
      <c r="K408" s="101" t="str">
        <f>IF(NKTT!$J408&gt;0,"PS","-")</f>
        <v>-</v>
      </c>
      <c r="L408" s="92" t="str">
        <f t="shared" si="13"/>
        <v>-</v>
      </c>
      <c r="M408" s="92" t="str">
        <f t="shared" si="14"/>
        <v>-</v>
      </c>
      <c r="N408" s="93" t="str">
        <f t="shared" si="15"/>
        <v>-</v>
      </c>
      <c r="O408" s="10"/>
      <c r="P408" s="10"/>
      <c r="Q408" s="10"/>
      <c r="R408" s="10"/>
      <c r="S408" s="10"/>
      <c r="T408" s="10"/>
      <c r="U408" s="10"/>
      <c r="V408" s="10"/>
      <c r="W408" s="10"/>
      <c r="X408" s="10"/>
      <c r="Y408" s="10"/>
      <c r="Z408" s="10"/>
    </row>
    <row r="409" spans="1:26" ht="12.75" customHeight="1" x14ac:dyDescent="0.2">
      <c r="A409" s="82">
        <f t="shared" si="8"/>
        <v>0</v>
      </c>
      <c r="B409" s="83"/>
      <c r="C409" s="84"/>
      <c r="D409" s="29" t="e">
        <f t="shared" si="9"/>
        <v>#NAME?</v>
      </c>
      <c r="E409" s="62"/>
      <c r="F409" s="30" t="e">
        <f t="shared" si="10"/>
        <v>#NAME?</v>
      </c>
      <c r="G409" s="34" t="e">
        <f t="shared" si="11"/>
        <v>#NAME?</v>
      </c>
      <c r="H409" s="30" t="e">
        <f t="shared" si="12"/>
        <v>#NAME?</v>
      </c>
      <c r="I409" s="85"/>
      <c r="J409" s="31"/>
      <c r="K409" s="101" t="str">
        <f>IF(NKTT!$J409&gt;0,"PS","-")</f>
        <v>-</v>
      </c>
      <c r="L409" s="92" t="str">
        <f t="shared" si="13"/>
        <v>-</v>
      </c>
      <c r="M409" s="92" t="str">
        <f t="shared" si="14"/>
        <v>-</v>
      </c>
      <c r="N409" s="93" t="str">
        <f t="shared" si="15"/>
        <v>-</v>
      </c>
      <c r="O409" s="10"/>
      <c r="P409" s="10"/>
      <c r="Q409" s="10"/>
      <c r="R409" s="10"/>
      <c r="S409" s="10"/>
      <c r="T409" s="10"/>
      <c r="U409" s="10"/>
      <c r="V409" s="10"/>
      <c r="W409" s="10"/>
      <c r="X409" s="10"/>
      <c r="Y409" s="10"/>
      <c r="Z409" s="10"/>
    </row>
    <row r="410" spans="1:26" ht="12.75" customHeight="1" x14ac:dyDescent="0.2">
      <c r="A410" s="82">
        <f t="shared" si="8"/>
        <v>0</v>
      </c>
      <c r="B410" s="83"/>
      <c r="C410" s="84"/>
      <c r="D410" s="29" t="e">
        <f t="shared" si="9"/>
        <v>#NAME?</v>
      </c>
      <c r="E410" s="62"/>
      <c r="F410" s="30" t="e">
        <f t="shared" si="10"/>
        <v>#NAME?</v>
      </c>
      <c r="G410" s="34" t="e">
        <f t="shared" si="11"/>
        <v>#NAME?</v>
      </c>
      <c r="H410" s="30" t="e">
        <f t="shared" si="12"/>
        <v>#NAME?</v>
      </c>
      <c r="I410" s="85"/>
      <c r="J410" s="31"/>
      <c r="K410" s="101" t="str">
        <f>IF(NKTT!$J410&gt;0,"PS","-")</f>
        <v>-</v>
      </c>
      <c r="L410" s="92" t="str">
        <f t="shared" si="13"/>
        <v>-</v>
      </c>
      <c r="M410" s="92" t="str">
        <f t="shared" si="14"/>
        <v>-</v>
      </c>
      <c r="N410" s="93" t="str">
        <f t="shared" si="15"/>
        <v>-</v>
      </c>
      <c r="O410" s="10"/>
      <c r="P410" s="10"/>
      <c r="Q410" s="10"/>
      <c r="R410" s="10"/>
      <c r="S410" s="10"/>
      <c r="T410" s="10"/>
      <c r="U410" s="10"/>
      <c r="V410" s="10"/>
      <c r="W410" s="10"/>
      <c r="X410" s="10"/>
      <c r="Y410" s="10"/>
      <c r="Z410" s="10"/>
    </row>
    <row r="411" spans="1:26" ht="12.75" customHeight="1" x14ac:dyDescent="0.2">
      <c r="A411" s="82">
        <f t="shared" si="8"/>
        <v>0</v>
      </c>
      <c r="B411" s="83"/>
      <c r="C411" s="84"/>
      <c r="D411" s="29" t="e">
        <f t="shared" si="9"/>
        <v>#NAME?</v>
      </c>
      <c r="E411" s="62"/>
      <c r="F411" s="30" t="e">
        <f t="shared" si="10"/>
        <v>#NAME?</v>
      </c>
      <c r="G411" s="34" t="e">
        <f t="shared" si="11"/>
        <v>#NAME?</v>
      </c>
      <c r="H411" s="30" t="e">
        <f t="shared" si="12"/>
        <v>#NAME?</v>
      </c>
      <c r="I411" s="85"/>
      <c r="J411" s="31"/>
      <c r="K411" s="101" t="str">
        <f>IF(NKTT!$J411&gt;0,"PS","-")</f>
        <v>-</v>
      </c>
      <c r="L411" s="92" t="str">
        <f t="shared" si="13"/>
        <v>-</v>
      </c>
      <c r="M411" s="92" t="str">
        <f t="shared" si="14"/>
        <v>-</v>
      </c>
      <c r="N411" s="93" t="str">
        <f t="shared" si="15"/>
        <v>-</v>
      </c>
      <c r="O411" s="10"/>
      <c r="P411" s="10"/>
      <c r="Q411" s="10"/>
      <c r="R411" s="10"/>
      <c r="S411" s="10"/>
      <c r="T411" s="10"/>
      <c r="U411" s="10"/>
      <c r="V411" s="10"/>
      <c r="W411" s="10"/>
      <c r="X411" s="10"/>
      <c r="Y411" s="10"/>
      <c r="Z411" s="10"/>
    </row>
    <row r="412" spans="1:26" ht="12.75" customHeight="1" x14ac:dyDescent="0.2">
      <c r="A412" s="82">
        <f t="shared" si="8"/>
        <v>0</v>
      </c>
      <c r="B412" s="83"/>
      <c r="C412" s="84"/>
      <c r="D412" s="29" t="e">
        <f t="shared" si="9"/>
        <v>#NAME?</v>
      </c>
      <c r="E412" s="62"/>
      <c r="F412" s="30" t="e">
        <f t="shared" si="10"/>
        <v>#NAME?</v>
      </c>
      <c r="G412" s="34" t="e">
        <f t="shared" si="11"/>
        <v>#NAME?</v>
      </c>
      <c r="H412" s="30" t="e">
        <f t="shared" si="12"/>
        <v>#NAME?</v>
      </c>
      <c r="I412" s="85"/>
      <c r="J412" s="31"/>
      <c r="K412" s="101" t="str">
        <f>IF(NKTT!$J412&gt;0,"PS","-")</f>
        <v>-</v>
      </c>
      <c r="L412" s="92" t="str">
        <f t="shared" si="13"/>
        <v>-</v>
      </c>
      <c r="M412" s="92" t="str">
        <f t="shared" si="14"/>
        <v>-</v>
      </c>
      <c r="N412" s="93" t="str">
        <f t="shared" si="15"/>
        <v>-</v>
      </c>
      <c r="O412" s="10"/>
      <c r="P412" s="10"/>
      <c r="Q412" s="10"/>
      <c r="R412" s="10"/>
      <c r="S412" s="10"/>
      <c r="T412" s="10"/>
      <c r="U412" s="10"/>
      <c r="V412" s="10"/>
      <c r="W412" s="10"/>
      <c r="X412" s="10"/>
      <c r="Y412" s="10"/>
      <c r="Z412" s="10"/>
    </row>
    <row r="413" spans="1:26" ht="12.75" customHeight="1" x14ac:dyDescent="0.2">
      <c r="A413" s="82">
        <f t="shared" si="8"/>
        <v>0</v>
      </c>
      <c r="B413" s="83"/>
      <c r="C413" s="84"/>
      <c r="D413" s="29" t="e">
        <f t="shared" si="9"/>
        <v>#NAME?</v>
      </c>
      <c r="E413" s="62"/>
      <c r="F413" s="30" t="e">
        <f t="shared" si="10"/>
        <v>#NAME?</v>
      </c>
      <c r="G413" s="34" t="e">
        <f t="shared" si="11"/>
        <v>#NAME?</v>
      </c>
      <c r="H413" s="30" t="e">
        <f t="shared" si="12"/>
        <v>#NAME?</v>
      </c>
      <c r="I413" s="85"/>
      <c r="J413" s="31"/>
      <c r="K413" s="101" t="str">
        <f>IF(NKTT!$J413&gt;0,"PS","-")</f>
        <v>-</v>
      </c>
      <c r="L413" s="92" t="str">
        <f t="shared" si="13"/>
        <v>-</v>
      </c>
      <c r="M413" s="92" t="str">
        <f t="shared" si="14"/>
        <v>-</v>
      </c>
      <c r="N413" s="93" t="str">
        <f t="shared" si="15"/>
        <v>-</v>
      </c>
      <c r="O413" s="10"/>
      <c r="P413" s="10"/>
      <c r="Q413" s="10"/>
      <c r="R413" s="10"/>
      <c r="S413" s="10"/>
      <c r="T413" s="10"/>
      <c r="U413" s="10"/>
      <c r="V413" s="10"/>
      <c r="W413" s="10"/>
      <c r="X413" s="10"/>
      <c r="Y413" s="10"/>
      <c r="Z413" s="10"/>
    </row>
    <row r="414" spans="1:26" ht="12.75" customHeight="1" x14ac:dyDescent="0.2">
      <c r="A414" s="82">
        <f t="shared" si="8"/>
        <v>0</v>
      </c>
      <c r="B414" s="83"/>
      <c r="C414" s="84"/>
      <c r="D414" s="29" t="e">
        <f t="shared" si="9"/>
        <v>#NAME?</v>
      </c>
      <c r="E414" s="62"/>
      <c r="F414" s="30" t="e">
        <f t="shared" si="10"/>
        <v>#NAME?</v>
      </c>
      <c r="G414" s="34" t="e">
        <f t="shared" si="11"/>
        <v>#NAME?</v>
      </c>
      <c r="H414" s="30" t="e">
        <f t="shared" si="12"/>
        <v>#NAME?</v>
      </c>
      <c r="I414" s="85"/>
      <c r="J414" s="31"/>
      <c r="K414" s="101" t="str">
        <f>IF(NKTT!$J414&gt;0,"PS","-")</f>
        <v>-</v>
      </c>
      <c r="L414" s="92" t="str">
        <f t="shared" si="13"/>
        <v>-</v>
      </c>
      <c r="M414" s="92" t="str">
        <f t="shared" si="14"/>
        <v>-</v>
      </c>
      <c r="N414" s="93" t="str">
        <f t="shared" si="15"/>
        <v>-</v>
      </c>
      <c r="O414" s="10"/>
      <c r="P414" s="10"/>
      <c r="Q414" s="10"/>
      <c r="R414" s="10"/>
      <c r="S414" s="10"/>
      <c r="T414" s="10"/>
      <c r="U414" s="10"/>
      <c r="V414" s="10"/>
      <c r="W414" s="10"/>
      <c r="X414" s="10"/>
      <c r="Y414" s="10"/>
      <c r="Z414" s="10"/>
    </row>
    <row r="415" spans="1:26" ht="12.75" customHeight="1" x14ac:dyDescent="0.2">
      <c r="A415" s="82">
        <f t="shared" si="8"/>
        <v>0</v>
      </c>
      <c r="B415" s="83"/>
      <c r="C415" s="84"/>
      <c r="D415" s="29" t="e">
        <f t="shared" si="9"/>
        <v>#NAME?</v>
      </c>
      <c r="E415" s="62"/>
      <c r="F415" s="30" t="e">
        <f t="shared" si="10"/>
        <v>#NAME?</v>
      </c>
      <c r="G415" s="34" t="e">
        <f t="shared" si="11"/>
        <v>#NAME?</v>
      </c>
      <c r="H415" s="30" t="e">
        <f t="shared" si="12"/>
        <v>#NAME?</v>
      </c>
      <c r="I415" s="85"/>
      <c r="J415" s="31"/>
      <c r="K415" s="101" t="str">
        <f>IF(NKTT!$J415&gt;0,"PS","-")</f>
        <v>-</v>
      </c>
      <c r="L415" s="92" t="str">
        <f t="shared" si="13"/>
        <v>-</v>
      </c>
      <c r="M415" s="92" t="str">
        <f t="shared" si="14"/>
        <v>-</v>
      </c>
      <c r="N415" s="93" t="str">
        <f t="shared" si="15"/>
        <v>-</v>
      </c>
      <c r="O415" s="10"/>
      <c r="P415" s="10"/>
      <c r="Q415" s="10"/>
      <c r="R415" s="10"/>
      <c r="S415" s="10"/>
      <c r="T415" s="10"/>
      <c r="U415" s="10"/>
      <c r="V415" s="10"/>
      <c r="W415" s="10"/>
      <c r="X415" s="10"/>
      <c r="Y415" s="10"/>
      <c r="Z415" s="10"/>
    </row>
    <row r="416" spans="1:26" ht="12.75" customHeight="1" x14ac:dyDescent="0.2">
      <c r="A416" s="82">
        <f t="shared" si="8"/>
        <v>0</v>
      </c>
      <c r="B416" s="83"/>
      <c r="C416" s="84"/>
      <c r="D416" s="29" t="e">
        <f t="shared" si="9"/>
        <v>#NAME?</v>
      </c>
      <c r="E416" s="62"/>
      <c r="F416" s="30" t="e">
        <f t="shared" si="10"/>
        <v>#NAME?</v>
      </c>
      <c r="G416" s="34" t="e">
        <f t="shared" si="11"/>
        <v>#NAME?</v>
      </c>
      <c r="H416" s="30" t="e">
        <f t="shared" si="12"/>
        <v>#NAME?</v>
      </c>
      <c r="I416" s="85"/>
      <c r="J416" s="31"/>
      <c r="K416" s="101" t="str">
        <f>IF(NKTT!$J416&gt;0,"PS","-")</f>
        <v>-</v>
      </c>
      <c r="L416" s="92" t="str">
        <f t="shared" si="13"/>
        <v>-</v>
      </c>
      <c r="M416" s="92" t="str">
        <f t="shared" si="14"/>
        <v>-</v>
      </c>
      <c r="N416" s="93" t="str">
        <f t="shared" si="15"/>
        <v>-</v>
      </c>
      <c r="O416" s="10"/>
      <c r="P416" s="10"/>
      <c r="Q416" s="10"/>
      <c r="R416" s="10"/>
      <c r="S416" s="10"/>
      <c r="T416" s="10"/>
      <c r="U416" s="10"/>
      <c r="V416" s="10"/>
      <c r="W416" s="10"/>
      <c r="X416" s="10"/>
      <c r="Y416" s="10"/>
      <c r="Z416" s="10"/>
    </row>
    <row r="417" spans="1:26" ht="12.75" customHeight="1" x14ac:dyDescent="0.2">
      <c r="A417" s="82">
        <f t="shared" si="8"/>
        <v>0</v>
      </c>
      <c r="B417" s="83"/>
      <c r="C417" s="84"/>
      <c r="D417" s="29" t="e">
        <f t="shared" si="9"/>
        <v>#NAME?</v>
      </c>
      <c r="E417" s="62"/>
      <c r="F417" s="30" t="e">
        <f t="shared" si="10"/>
        <v>#NAME?</v>
      </c>
      <c r="G417" s="34" t="e">
        <f t="shared" si="11"/>
        <v>#NAME?</v>
      </c>
      <c r="H417" s="30" t="e">
        <f t="shared" si="12"/>
        <v>#NAME?</v>
      </c>
      <c r="I417" s="85"/>
      <c r="J417" s="31"/>
      <c r="K417" s="101" t="str">
        <f>IF(NKTT!$J417&gt;0,"PS","-")</f>
        <v>-</v>
      </c>
      <c r="L417" s="92" t="str">
        <f t="shared" si="13"/>
        <v>-</v>
      </c>
      <c r="M417" s="92" t="str">
        <f t="shared" si="14"/>
        <v>-</v>
      </c>
      <c r="N417" s="93" t="str">
        <f t="shared" si="15"/>
        <v>-</v>
      </c>
      <c r="O417" s="10"/>
      <c r="P417" s="10"/>
      <c r="Q417" s="10"/>
      <c r="R417" s="10"/>
      <c r="S417" s="10"/>
      <c r="T417" s="10"/>
      <c r="U417" s="10"/>
      <c r="V417" s="10"/>
      <c r="W417" s="10"/>
      <c r="X417" s="10"/>
      <c r="Y417" s="10"/>
      <c r="Z417" s="10"/>
    </row>
    <row r="418" spans="1:26" ht="12.75" customHeight="1" x14ac:dyDescent="0.2">
      <c r="A418" s="82">
        <f t="shared" si="8"/>
        <v>0</v>
      </c>
      <c r="B418" s="83"/>
      <c r="C418" s="84"/>
      <c r="D418" s="29" t="e">
        <f t="shared" si="9"/>
        <v>#NAME?</v>
      </c>
      <c r="E418" s="62"/>
      <c r="F418" s="30" t="e">
        <f t="shared" si="10"/>
        <v>#NAME?</v>
      </c>
      <c r="G418" s="34" t="e">
        <f t="shared" si="11"/>
        <v>#NAME?</v>
      </c>
      <c r="H418" s="30" t="e">
        <f t="shared" si="12"/>
        <v>#NAME?</v>
      </c>
      <c r="I418" s="85"/>
      <c r="J418" s="31"/>
      <c r="K418" s="101" t="str">
        <f>IF(NKTT!$J418&gt;0,"PS","-")</f>
        <v>-</v>
      </c>
      <c r="L418" s="92" t="str">
        <f t="shared" si="13"/>
        <v>-</v>
      </c>
      <c r="M418" s="92" t="str">
        <f t="shared" si="14"/>
        <v>-</v>
      </c>
      <c r="N418" s="93" t="str">
        <f t="shared" si="15"/>
        <v>-</v>
      </c>
      <c r="O418" s="10"/>
      <c r="P418" s="10"/>
      <c r="Q418" s="10"/>
      <c r="R418" s="10"/>
      <c r="S418" s="10"/>
      <c r="T418" s="10"/>
      <c r="U418" s="10"/>
      <c r="V418" s="10"/>
      <c r="W418" s="10"/>
      <c r="X418" s="10"/>
      <c r="Y418" s="10"/>
      <c r="Z418" s="10"/>
    </row>
    <row r="419" spans="1:26" ht="12.75" customHeight="1" x14ac:dyDescent="0.2">
      <c r="A419" s="82">
        <f t="shared" si="8"/>
        <v>0</v>
      </c>
      <c r="B419" s="83"/>
      <c r="C419" s="84"/>
      <c r="D419" s="29" t="e">
        <f t="shared" si="9"/>
        <v>#NAME?</v>
      </c>
      <c r="E419" s="62"/>
      <c r="F419" s="30" t="e">
        <f t="shared" si="10"/>
        <v>#NAME?</v>
      </c>
      <c r="G419" s="34" t="e">
        <f t="shared" si="11"/>
        <v>#NAME?</v>
      </c>
      <c r="H419" s="30" t="e">
        <f t="shared" si="12"/>
        <v>#NAME?</v>
      </c>
      <c r="I419" s="85"/>
      <c r="J419" s="31"/>
      <c r="K419" s="101" t="str">
        <f>IF(NKTT!$J419&gt;0,"PS","-")</f>
        <v>-</v>
      </c>
      <c r="L419" s="92" t="str">
        <f t="shared" si="13"/>
        <v>-</v>
      </c>
      <c r="M419" s="92" t="str">
        <f t="shared" si="14"/>
        <v>-</v>
      </c>
      <c r="N419" s="93" t="str">
        <f t="shared" si="15"/>
        <v>-</v>
      </c>
      <c r="O419" s="10"/>
      <c r="P419" s="10"/>
      <c r="Q419" s="10"/>
      <c r="R419" s="10"/>
      <c r="S419" s="10"/>
      <c r="T419" s="10"/>
      <c r="U419" s="10"/>
      <c r="V419" s="10"/>
      <c r="W419" s="10"/>
      <c r="X419" s="10"/>
      <c r="Y419" s="10"/>
      <c r="Z419" s="10"/>
    </row>
    <row r="420" spans="1:26" ht="12.75" customHeight="1" x14ac:dyDescent="0.2">
      <c r="A420" s="82">
        <f t="shared" si="8"/>
        <v>0</v>
      </c>
      <c r="B420" s="83"/>
      <c r="C420" s="84"/>
      <c r="D420" s="29" t="e">
        <f t="shared" si="9"/>
        <v>#NAME?</v>
      </c>
      <c r="E420" s="62"/>
      <c r="F420" s="30" t="e">
        <f t="shared" si="10"/>
        <v>#NAME?</v>
      </c>
      <c r="G420" s="34" t="e">
        <f t="shared" si="11"/>
        <v>#NAME?</v>
      </c>
      <c r="H420" s="30" t="e">
        <f t="shared" si="12"/>
        <v>#NAME?</v>
      </c>
      <c r="I420" s="85"/>
      <c r="J420" s="31"/>
      <c r="K420" s="101" t="str">
        <f>IF(NKTT!$J420&gt;0,"PS","-")</f>
        <v>-</v>
      </c>
      <c r="L420" s="92" t="str">
        <f t="shared" si="13"/>
        <v>-</v>
      </c>
      <c r="M420" s="92" t="str">
        <f t="shared" si="14"/>
        <v>-</v>
      </c>
      <c r="N420" s="93" t="str">
        <f t="shared" si="15"/>
        <v>-</v>
      </c>
      <c r="O420" s="10"/>
      <c r="P420" s="10"/>
      <c r="Q420" s="10"/>
      <c r="R420" s="10"/>
      <c r="S420" s="10"/>
      <c r="T420" s="10"/>
      <c r="U420" s="10"/>
      <c r="V420" s="10"/>
      <c r="W420" s="10"/>
      <c r="X420" s="10"/>
      <c r="Y420" s="10"/>
      <c r="Z420" s="10"/>
    </row>
    <row r="421" spans="1:26" ht="12.75" customHeight="1" x14ac:dyDescent="0.2">
      <c r="A421" s="82">
        <f t="shared" si="8"/>
        <v>0</v>
      </c>
      <c r="B421" s="83"/>
      <c r="C421" s="84"/>
      <c r="D421" s="29" t="e">
        <f t="shared" si="9"/>
        <v>#NAME?</v>
      </c>
      <c r="E421" s="62"/>
      <c r="F421" s="30" t="e">
        <f t="shared" si="10"/>
        <v>#NAME?</v>
      </c>
      <c r="G421" s="34" t="e">
        <f t="shared" si="11"/>
        <v>#NAME?</v>
      </c>
      <c r="H421" s="30" t="e">
        <f t="shared" si="12"/>
        <v>#NAME?</v>
      </c>
      <c r="I421" s="85"/>
      <c r="J421" s="31"/>
      <c r="K421" s="101" t="str">
        <f>IF(NKTT!$J421&gt;0,"PS","-")</f>
        <v>-</v>
      </c>
      <c r="L421" s="92" t="str">
        <f t="shared" si="13"/>
        <v>-</v>
      </c>
      <c r="M421" s="92" t="str">
        <f t="shared" si="14"/>
        <v>-</v>
      </c>
      <c r="N421" s="93" t="str">
        <f t="shared" si="15"/>
        <v>-</v>
      </c>
      <c r="O421" s="10"/>
      <c r="P421" s="10"/>
      <c r="Q421" s="10"/>
      <c r="R421" s="10"/>
      <c r="S421" s="10"/>
      <c r="T421" s="10"/>
      <c r="U421" s="10"/>
      <c r="V421" s="10"/>
      <c r="W421" s="10"/>
      <c r="X421" s="10"/>
      <c r="Y421" s="10"/>
      <c r="Z421" s="10"/>
    </row>
    <row r="422" spans="1:26" ht="12.75" customHeight="1" x14ac:dyDescent="0.2">
      <c r="A422" s="82">
        <f t="shared" si="8"/>
        <v>0</v>
      </c>
      <c r="B422" s="83"/>
      <c r="C422" s="84"/>
      <c r="D422" s="29" t="e">
        <f t="shared" si="9"/>
        <v>#NAME?</v>
      </c>
      <c r="E422" s="62"/>
      <c r="F422" s="30" t="e">
        <f t="shared" si="10"/>
        <v>#NAME?</v>
      </c>
      <c r="G422" s="34" t="e">
        <f t="shared" si="11"/>
        <v>#NAME?</v>
      </c>
      <c r="H422" s="30" t="e">
        <f t="shared" si="12"/>
        <v>#NAME?</v>
      </c>
      <c r="I422" s="85"/>
      <c r="J422" s="31"/>
      <c r="K422" s="101" t="str">
        <f>IF(NKTT!$J422&gt;0,"PS","-")</f>
        <v>-</v>
      </c>
      <c r="L422" s="92" t="str">
        <f t="shared" si="13"/>
        <v>-</v>
      </c>
      <c r="M422" s="92" t="str">
        <f t="shared" si="14"/>
        <v>-</v>
      </c>
      <c r="N422" s="93" t="str">
        <f t="shared" si="15"/>
        <v>-</v>
      </c>
      <c r="O422" s="10"/>
      <c r="P422" s="10"/>
      <c r="Q422" s="10"/>
      <c r="R422" s="10"/>
      <c r="S422" s="10"/>
      <c r="T422" s="10"/>
      <c r="U422" s="10"/>
      <c r="V422" s="10"/>
      <c r="W422" s="10"/>
      <c r="X422" s="10"/>
      <c r="Y422" s="10"/>
      <c r="Z422" s="10"/>
    </row>
    <row r="423" spans="1:26" ht="12.75" customHeight="1" x14ac:dyDescent="0.2">
      <c r="A423" s="82">
        <f t="shared" si="8"/>
        <v>0</v>
      </c>
      <c r="B423" s="83"/>
      <c r="C423" s="84"/>
      <c r="D423" s="29" t="e">
        <f t="shared" si="9"/>
        <v>#NAME?</v>
      </c>
      <c r="E423" s="62"/>
      <c r="F423" s="30" t="e">
        <f t="shared" si="10"/>
        <v>#NAME?</v>
      </c>
      <c r="G423" s="34" t="e">
        <f t="shared" si="11"/>
        <v>#NAME?</v>
      </c>
      <c r="H423" s="30" t="e">
        <f t="shared" si="12"/>
        <v>#NAME?</v>
      </c>
      <c r="I423" s="85"/>
      <c r="J423" s="31"/>
      <c r="K423" s="101" t="str">
        <f>IF(NKTT!$J423&gt;0,"PS","-")</f>
        <v>-</v>
      </c>
      <c r="L423" s="92" t="str">
        <f t="shared" si="13"/>
        <v>-</v>
      </c>
      <c r="M423" s="92" t="str">
        <f t="shared" si="14"/>
        <v>-</v>
      </c>
      <c r="N423" s="93" t="str">
        <f t="shared" si="15"/>
        <v>-</v>
      </c>
      <c r="O423" s="10"/>
      <c r="P423" s="10"/>
      <c r="Q423" s="10"/>
      <c r="R423" s="10"/>
      <c r="S423" s="10"/>
      <c r="T423" s="10"/>
      <c r="U423" s="10"/>
      <c r="V423" s="10"/>
      <c r="W423" s="10"/>
      <c r="X423" s="10"/>
      <c r="Y423" s="10"/>
      <c r="Z423" s="10"/>
    </row>
    <row r="424" spans="1:26" ht="12.75" customHeight="1" x14ac:dyDescent="0.2">
      <c r="A424" s="82">
        <f t="shared" si="8"/>
        <v>0</v>
      </c>
      <c r="B424" s="83"/>
      <c r="C424" s="84"/>
      <c r="D424" s="29" t="e">
        <f t="shared" si="9"/>
        <v>#NAME?</v>
      </c>
      <c r="E424" s="62"/>
      <c r="F424" s="30" t="e">
        <f t="shared" si="10"/>
        <v>#NAME?</v>
      </c>
      <c r="G424" s="34" t="e">
        <f t="shared" si="11"/>
        <v>#NAME?</v>
      </c>
      <c r="H424" s="30" t="e">
        <f t="shared" si="12"/>
        <v>#NAME?</v>
      </c>
      <c r="I424" s="85"/>
      <c r="J424" s="31"/>
      <c r="K424" s="101" t="str">
        <f>IF(NKTT!$J424&gt;0,"PS","-")</f>
        <v>-</v>
      </c>
      <c r="L424" s="92" t="str">
        <f t="shared" si="13"/>
        <v>-</v>
      </c>
      <c r="M424" s="92" t="str">
        <f t="shared" si="14"/>
        <v>-</v>
      </c>
      <c r="N424" s="93" t="str">
        <f t="shared" si="15"/>
        <v>-</v>
      </c>
      <c r="O424" s="10"/>
      <c r="P424" s="10"/>
      <c r="Q424" s="10"/>
      <c r="R424" s="10"/>
      <c r="S424" s="10"/>
      <c r="T424" s="10"/>
      <c r="U424" s="10"/>
      <c r="V424" s="10"/>
      <c r="W424" s="10"/>
      <c r="X424" s="10"/>
      <c r="Y424" s="10"/>
      <c r="Z424" s="10"/>
    </row>
    <row r="425" spans="1:26" ht="12.75" customHeight="1" x14ac:dyDescent="0.2">
      <c r="A425" s="82">
        <f t="shared" si="8"/>
        <v>0</v>
      </c>
      <c r="B425" s="83"/>
      <c r="C425" s="84"/>
      <c r="D425" s="29" t="e">
        <f t="shared" si="9"/>
        <v>#NAME?</v>
      </c>
      <c r="E425" s="62"/>
      <c r="F425" s="30" t="e">
        <f t="shared" si="10"/>
        <v>#NAME?</v>
      </c>
      <c r="G425" s="34" t="e">
        <f t="shared" si="11"/>
        <v>#NAME?</v>
      </c>
      <c r="H425" s="30" t="e">
        <f t="shared" si="12"/>
        <v>#NAME?</v>
      </c>
      <c r="I425" s="85"/>
      <c r="J425" s="31"/>
      <c r="K425" s="101" t="str">
        <f>IF(NKTT!$J425&gt;0,"PS","-")</f>
        <v>-</v>
      </c>
      <c r="L425" s="92" t="str">
        <f t="shared" si="13"/>
        <v>-</v>
      </c>
      <c r="M425" s="92" t="str">
        <f t="shared" si="14"/>
        <v>-</v>
      </c>
      <c r="N425" s="93" t="str">
        <f t="shared" si="15"/>
        <v>-</v>
      </c>
      <c r="O425" s="10"/>
      <c r="P425" s="10"/>
      <c r="Q425" s="10"/>
      <c r="R425" s="10"/>
      <c r="S425" s="10"/>
      <c r="T425" s="10"/>
      <c r="U425" s="10"/>
      <c r="V425" s="10"/>
      <c r="W425" s="10"/>
      <c r="X425" s="10"/>
      <c r="Y425" s="10"/>
      <c r="Z425" s="10"/>
    </row>
    <row r="426" spans="1:26" ht="12.75" customHeight="1" x14ac:dyDescent="0.2">
      <c r="A426" s="82">
        <f t="shared" si="8"/>
        <v>0</v>
      </c>
      <c r="B426" s="83"/>
      <c r="C426" s="84"/>
      <c r="D426" s="29" t="e">
        <f t="shared" si="9"/>
        <v>#NAME?</v>
      </c>
      <c r="E426" s="62"/>
      <c r="F426" s="30" t="e">
        <f t="shared" si="10"/>
        <v>#NAME?</v>
      </c>
      <c r="G426" s="34" t="e">
        <f t="shared" si="11"/>
        <v>#NAME?</v>
      </c>
      <c r="H426" s="30" t="e">
        <f t="shared" si="12"/>
        <v>#NAME?</v>
      </c>
      <c r="I426" s="85"/>
      <c r="J426" s="31"/>
      <c r="K426" s="101" t="str">
        <f>IF(NKTT!$J426&gt;0,"PS","-")</f>
        <v>-</v>
      </c>
      <c r="L426" s="92" t="str">
        <f t="shared" si="13"/>
        <v>-</v>
      </c>
      <c r="M426" s="92" t="str">
        <f t="shared" si="14"/>
        <v>-</v>
      </c>
      <c r="N426" s="93" t="str">
        <f t="shared" si="15"/>
        <v>-</v>
      </c>
      <c r="O426" s="10"/>
      <c r="P426" s="10"/>
      <c r="Q426" s="10"/>
      <c r="R426" s="10"/>
      <c r="S426" s="10"/>
      <c r="T426" s="10"/>
      <c r="U426" s="10"/>
      <c r="V426" s="10"/>
      <c r="W426" s="10"/>
      <c r="X426" s="10"/>
      <c r="Y426" s="10"/>
      <c r="Z426" s="10"/>
    </row>
    <row r="427" spans="1:26" ht="12.75" customHeight="1" x14ac:dyDescent="0.2">
      <c r="A427" s="82">
        <f t="shared" si="8"/>
        <v>0</v>
      </c>
      <c r="B427" s="83"/>
      <c r="C427" s="84"/>
      <c r="D427" s="29" t="e">
        <f t="shared" si="9"/>
        <v>#NAME?</v>
      </c>
      <c r="E427" s="62"/>
      <c r="F427" s="30" t="e">
        <f t="shared" si="10"/>
        <v>#NAME?</v>
      </c>
      <c r="G427" s="34" t="e">
        <f t="shared" si="11"/>
        <v>#NAME?</v>
      </c>
      <c r="H427" s="30" t="e">
        <f t="shared" si="12"/>
        <v>#NAME?</v>
      </c>
      <c r="I427" s="85"/>
      <c r="J427" s="31"/>
      <c r="K427" s="101" t="str">
        <f>IF(NKTT!$J427&gt;0,"PS","-")</f>
        <v>-</v>
      </c>
      <c r="L427" s="92" t="str">
        <f t="shared" si="13"/>
        <v>-</v>
      </c>
      <c r="M427" s="92" t="str">
        <f t="shared" si="14"/>
        <v>-</v>
      </c>
      <c r="N427" s="93" t="str">
        <f t="shared" si="15"/>
        <v>-</v>
      </c>
      <c r="O427" s="10"/>
      <c r="P427" s="10"/>
      <c r="Q427" s="10"/>
      <c r="R427" s="10"/>
      <c r="S427" s="10"/>
      <c r="T427" s="10"/>
      <c r="U427" s="10"/>
      <c r="V427" s="10"/>
      <c r="W427" s="10"/>
      <c r="X427" s="10"/>
      <c r="Y427" s="10"/>
      <c r="Z427" s="10"/>
    </row>
    <row r="428" spans="1:26" ht="12.75" customHeight="1" x14ac:dyDescent="0.2">
      <c r="A428" s="82">
        <f t="shared" si="8"/>
        <v>0</v>
      </c>
      <c r="B428" s="83"/>
      <c r="C428" s="84"/>
      <c r="D428" s="29" t="e">
        <f t="shared" si="9"/>
        <v>#NAME?</v>
      </c>
      <c r="E428" s="62"/>
      <c r="F428" s="30" t="e">
        <f t="shared" si="10"/>
        <v>#NAME?</v>
      </c>
      <c r="G428" s="34" t="e">
        <f t="shared" si="11"/>
        <v>#NAME?</v>
      </c>
      <c r="H428" s="30" t="e">
        <f t="shared" si="12"/>
        <v>#NAME?</v>
      </c>
      <c r="I428" s="85"/>
      <c r="J428" s="31"/>
      <c r="K428" s="101" t="str">
        <f>IF(NKTT!$J428&gt;0,"PS","-")</f>
        <v>-</v>
      </c>
      <c r="L428" s="92" t="str">
        <f t="shared" si="13"/>
        <v>-</v>
      </c>
      <c r="M428" s="92" t="str">
        <f t="shared" si="14"/>
        <v>-</v>
      </c>
      <c r="N428" s="93" t="str">
        <f t="shared" si="15"/>
        <v>-</v>
      </c>
      <c r="O428" s="10"/>
      <c r="P428" s="10"/>
      <c r="Q428" s="10"/>
      <c r="R428" s="10"/>
      <c r="S428" s="10"/>
      <c r="T428" s="10"/>
      <c r="U428" s="10"/>
      <c r="V428" s="10"/>
      <c r="W428" s="10"/>
      <c r="X428" s="10"/>
      <c r="Y428" s="10"/>
      <c r="Z428" s="10"/>
    </row>
    <row r="429" spans="1:26" ht="12.75" customHeight="1" x14ac:dyDescent="0.2">
      <c r="A429" s="82">
        <f t="shared" si="8"/>
        <v>0</v>
      </c>
      <c r="B429" s="83"/>
      <c r="C429" s="84"/>
      <c r="D429" s="29" t="e">
        <f t="shared" si="9"/>
        <v>#NAME?</v>
      </c>
      <c r="E429" s="62"/>
      <c r="F429" s="30" t="e">
        <f t="shared" si="10"/>
        <v>#NAME?</v>
      </c>
      <c r="G429" s="34" t="e">
        <f t="shared" si="11"/>
        <v>#NAME?</v>
      </c>
      <c r="H429" s="30" t="e">
        <f t="shared" si="12"/>
        <v>#NAME?</v>
      </c>
      <c r="I429" s="85"/>
      <c r="J429" s="31"/>
      <c r="K429" s="101" t="str">
        <f>IF(NKTT!$J429&gt;0,"PS","-")</f>
        <v>-</v>
      </c>
      <c r="L429" s="92" t="str">
        <f t="shared" si="13"/>
        <v>-</v>
      </c>
      <c r="M429" s="92" t="str">
        <f t="shared" si="14"/>
        <v>-</v>
      </c>
      <c r="N429" s="93" t="str">
        <f t="shared" si="15"/>
        <v>-</v>
      </c>
      <c r="O429" s="10"/>
      <c r="P429" s="10"/>
      <c r="Q429" s="10"/>
      <c r="R429" s="10"/>
      <c r="S429" s="10"/>
      <c r="T429" s="10"/>
      <c r="U429" s="10"/>
      <c r="V429" s="10"/>
      <c r="W429" s="10"/>
      <c r="X429" s="10"/>
      <c r="Y429" s="10"/>
      <c r="Z429" s="10"/>
    </row>
    <row r="430" spans="1:26" ht="12.75" customHeight="1" x14ac:dyDescent="0.2">
      <c r="A430" s="82">
        <f t="shared" si="8"/>
        <v>0</v>
      </c>
      <c r="B430" s="83"/>
      <c r="C430" s="84"/>
      <c r="D430" s="29" t="e">
        <f t="shared" si="9"/>
        <v>#NAME?</v>
      </c>
      <c r="E430" s="62"/>
      <c r="F430" s="30" t="e">
        <f t="shared" si="10"/>
        <v>#NAME?</v>
      </c>
      <c r="G430" s="34" t="e">
        <f t="shared" si="11"/>
        <v>#NAME?</v>
      </c>
      <c r="H430" s="30" t="e">
        <f t="shared" si="12"/>
        <v>#NAME?</v>
      </c>
      <c r="I430" s="85"/>
      <c r="J430" s="31"/>
      <c r="K430" s="101" t="str">
        <f>IF(NKTT!$J430&gt;0,"PS","-")</f>
        <v>-</v>
      </c>
      <c r="L430" s="92" t="str">
        <f t="shared" si="13"/>
        <v>-</v>
      </c>
      <c r="M430" s="92" t="str">
        <f t="shared" si="14"/>
        <v>-</v>
      </c>
      <c r="N430" s="93" t="str">
        <f t="shared" si="15"/>
        <v>-</v>
      </c>
      <c r="O430" s="10"/>
      <c r="P430" s="10"/>
      <c r="Q430" s="10"/>
      <c r="R430" s="10"/>
      <c r="S430" s="10"/>
      <c r="T430" s="10"/>
      <c r="U430" s="10"/>
      <c r="V430" s="10"/>
      <c r="W430" s="10"/>
      <c r="X430" s="10"/>
      <c r="Y430" s="10"/>
      <c r="Z430" s="10"/>
    </row>
    <row r="431" spans="1:26" ht="12.75" customHeight="1" x14ac:dyDescent="0.2">
      <c r="A431" s="82">
        <f t="shared" si="8"/>
        <v>0</v>
      </c>
      <c r="B431" s="83"/>
      <c r="C431" s="84"/>
      <c r="D431" s="29" t="e">
        <f t="shared" si="9"/>
        <v>#NAME?</v>
      </c>
      <c r="E431" s="62"/>
      <c r="F431" s="30" t="e">
        <f t="shared" si="10"/>
        <v>#NAME?</v>
      </c>
      <c r="G431" s="34" t="e">
        <f t="shared" si="11"/>
        <v>#NAME?</v>
      </c>
      <c r="H431" s="30" t="e">
        <f t="shared" si="12"/>
        <v>#NAME?</v>
      </c>
      <c r="I431" s="85"/>
      <c r="J431" s="31"/>
      <c r="K431" s="101" t="str">
        <f>IF(NKTT!$J431&gt;0,"PS","-")</f>
        <v>-</v>
      </c>
      <c r="L431" s="92" t="str">
        <f t="shared" si="13"/>
        <v>-</v>
      </c>
      <c r="M431" s="92" t="str">
        <f t="shared" si="14"/>
        <v>-</v>
      </c>
      <c r="N431" s="93" t="str">
        <f t="shared" si="15"/>
        <v>-</v>
      </c>
      <c r="O431" s="10"/>
      <c r="P431" s="10"/>
      <c r="Q431" s="10"/>
      <c r="R431" s="10"/>
      <c r="S431" s="10"/>
      <c r="T431" s="10"/>
      <c r="U431" s="10"/>
      <c r="V431" s="10"/>
      <c r="W431" s="10"/>
      <c r="X431" s="10"/>
      <c r="Y431" s="10"/>
      <c r="Z431" s="10"/>
    </row>
    <row r="432" spans="1:26" ht="12.75" customHeight="1" x14ac:dyDescent="0.2">
      <c r="A432" s="82">
        <f t="shared" si="8"/>
        <v>0</v>
      </c>
      <c r="B432" s="83"/>
      <c r="C432" s="84"/>
      <c r="D432" s="29" t="e">
        <f t="shared" si="9"/>
        <v>#NAME?</v>
      </c>
      <c r="E432" s="62"/>
      <c r="F432" s="30" t="e">
        <f t="shared" si="10"/>
        <v>#NAME?</v>
      </c>
      <c r="G432" s="34" t="e">
        <f t="shared" si="11"/>
        <v>#NAME?</v>
      </c>
      <c r="H432" s="30" t="e">
        <f t="shared" si="12"/>
        <v>#NAME?</v>
      </c>
      <c r="I432" s="85"/>
      <c r="J432" s="31"/>
      <c r="K432" s="101" t="str">
        <f>IF(NKTT!$J432&gt;0,"PS","-")</f>
        <v>-</v>
      </c>
      <c r="L432" s="92" t="str">
        <f t="shared" si="13"/>
        <v>-</v>
      </c>
      <c r="M432" s="92" t="str">
        <f t="shared" si="14"/>
        <v>-</v>
      </c>
      <c r="N432" s="93" t="str">
        <f t="shared" si="15"/>
        <v>-</v>
      </c>
      <c r="O432" s="10"/>
      <c r="P432" s="10"/>
      <c r="Q432" s="10"/>
      <c r="R432" s="10"/>
      <c r="S432" s="10"/>
      <c r="T432" s="10"/>
      <c r="U432" s="10"/>
      <c r="V432" s="10"/>
      <c r="W432" s="10"/>
      <c r="X432" s="10"/>
      <c r="Y432" s="10"/>
      <c r="Z432" s="10"/>
    </row>
    <row r="433" spans="1:26" ht="12.75" customHeight="1" x14ac:dyDescent="0.2">
      <c r="A433" s="82">
        <f t="shared" si="8"/>
        <v>0</v>
      </c>
      <c r="B433" s="83"/>
      <c r="C433" s="84"/>
      <c r="D433" s="29" t="e">
        <f t="shared" si="9"/>
        <v>#NAME?</v>
      </c>
      <c r="E433" s="62"/>
      <c r="F433" s="30" t="e">
        <f t="shared" si="10"/>
        <v>#NAME?</v>
      </c>
      <c r="G433" s="34" t="e">
        <f t="shared" si="11"/>
        <v>#NAME?</v>
      </c>
      <c r="H433" s="30" t="e">
        <f t="shared" si="12"/>
        <v>#NAME?</v>
      </c>
      <c r="I433" s="85"/>
      <c r="J433" s="31"/>
      <c r="K433" s="101" t="str">
        <f>IF(NKTT!$J433&gt;0,"PS","-")</f>
        <v>-</v>
      </c>
      <c r="L433" s="92" t="str">
        <f t="shared" si="13"/>
        <v>-</v>
      </c>
      <c r="M433" s="92" t="str">
        <f t="shared" si="14"/>
        <v>-</v>
      </c>
      <c r="N433" s="93" t="str">
        <f t="shared" si="15"/>
        <v>-</v>
      </c>
      <c r="O433" s="10"/>
      <c r="P433" s="10"/>
      <c r="Q433" s="10"/>
      <c r="R433" s="10"/>
      <c r="S433" s="10"/>
      <c r="T433" s="10"/>
      <c r="U433" s="10"/>
      <c r="V433" s="10"/>
      <c r="W433" s="10"/>
      <c r="X433" s="10"/>
      <c r="Y433" s="10"/>
      <c r="Z433" s="10"/>
    </row>
    <row r="434" spans="1:26" ht="12.75" customHeight="1" x14ac:dyDescent="0.2">
      <c r="A434" s="82">
        <f t="shared" si="8"/>
        <v>0</v>
      </c>
      <c r="B434" s="83"/>
      <c r="C434" s="84"/>
      <c r="D434" s="29" t="e">
        <f t="shared" si="9"/>
        <v>#NAME?</v>
      </c>
      <c r="E434" s="62"/>
      <c r="F434" s="30" t="e">
        <f t="shared" si="10"/>
        <v>#NAME?</v>
      </c>
      <c r="G434" s="34" t="e">
        <f t="shared" si="11"/>
        <v>#NAME?</v>
      </c>
      <c r="H434" s="30" t="e">
        <f t="shared" si="12"/>
        <v>#NAME?</v>
      </c>
      <c r="I434" s="85"/>
      <c r="J434" s="31"/>
      <c r="K434" s="101" t="str">
        <f>IF(NKTT!$J434&gt;0,"PS","-")</f>
        <v>-</v>
      </c>
      <c r="L434" s="92" t="str">
        <f t="shared" si="13"/>
        <v>-</v>
      </c>
      <c r="M434" s="92" t="str">
        <f t="shared" si="14"/>
        <v>-</v>
      </c>
      <c r="N434" s="93" t="str">
        <f t="shared" si="15"/>
        <v>-</v>
      </c>
      <c r="O434" s="10"/>
      <c r="P434" s="10"/>
      <c r="Q434" s="10"/>
      <c r="R434" s="10"/>
      <c r="S434" s="10"/>
      <c r="T434" s="10"/>
      <c r="U434" s="10"/>
      <c r="V434" s="10"/>
      <c r="W434" s="10"/>
      <c r="X434" s="10"/>
      <c r="Y434" s="10"/>
      <c r="Z434" s="10"/>
    </row>
    <row r="435" spans="1:26" ht="12.75" customHeight="1" x14ac:dyDescent="0.2">
      <c r="A435" s="82">
        <f t="shared" si="8"/>
        <v>0</v>
      </c>
      <c r="B435" s="83"/>
      <c r="C435" s="84"/>
      <c r="D435" s="29" t="e">
        <f t="shared" si="9"/>
        <v>#NAME?</v>
      </c>
      <c r="E435" s="62"/>
      <c r="F435" s="30" t="e">
        <f t="shared" si="10"/>
        <v>#NAME?</v>
      </c>
      <c r="G435" s="34" t="e">
        <f t="shared" si="11"/>
        <v>#NAME?</v>
      </c>
      <c r="H435" s="30" t="e">
        <f t="shared" si="12"/>
        <v>#NAME?</v>
      </c>
      <c r="I435" s="85"/>
      <c r="J435" s="31"/>
      <c r="K435" s="101" t="str">
        <f>IF(NKTT!$J435&gt;0,"PS","-")</f>
        <v>-</v>
      </c>
      <c r="L435" s="92" t="str">
        <f t="shared" si="13"/>
        <v>-</v>
      </c>
      <c r="M435" s="92" t="str">
        <f t="shared" si="14"/>
        <v>-</v>
      </c>
      <c r="N435" s="93" t="str">
        <f t="shared" si="15"/>
        <v>-</v>
      </c>
      <c r="O435" s="10"/>
      <c r="P435" s="10"/>
      <c r="Q435" s="10"/>
      <c r="R435" s="10"/>
      <c r="S435" s="10"/>
      <c r="T435" s="10"/>
      <c r="U435" s="10"/>
      <c r="V435" s="10"/>
      <c r="W435" s="10"/>
      <c r="X435" s="10"/>
      <c r="Y435" s="10"/>
      <c r="Z435" s="10"/>
    </row>
    <row r="436" spans="1:26" ht="12.75" customHeight="1" x14ac:dyDescent="0.2">
      <c r="A436" s="82">
        <f t="shared" si="8"/>
        <v>0</v>
      </c>
      <c r="B436" s="83"/>
      <c r="C436" s="84"/>
      <c r="D436" s="29" t="e">
        <f t="shared" si="9"/>
        <v>#NAME?</v>
      </c>
      <c r="E436" s="62"/>
      <c r="F436" s="30" t="e">
        <f t="shared" si="10"/>
        <v>#NAME?</v>
      </c>
      <c r="G436" s="34" t="e">
        <f t="shared" si="11"/>
        <v>#NAME?</v>
      </c>
      <c r="H436" s="30" t="e">
        <f t="shared" si="12"/>
        <v>#NAME?</v>
      </c>
      <c r="I436" s="85"/>
      <c r="J436" s="31"/>
      <c r="K436" s="101" t="str">
        <f>IF(NKTT!$J436&gt;0,"PS","-")</f>
        <v>-</v>
      </c>
      <c r="L436" s="92" t="str">
        <f t="shared" si="13"/>
        <v>-</v>
      </c>
      <c r="M436" s="92" t="str">
        <f t="shared" si="14"/>
        <v>-</v>
      </c>
      <c r="N436" s="93" t="str">
        <f t="shared" si="15"/>
        <v>-</v>
      </c>
      <c r="O436" s="10"/>
      <c r="P436" s="10"/>
      <c r="Q436" s="10"/>
      <c r="R436" s="10"/>
      <c r="S436" s="10"/>
      <c r="T436" s="10"/>
      <c r="U436" s="10"/>
      <c r="V436" s="10"/>
      <c r="W436" s="10"/>
      <c r="X436" s="10"/>
      <c r="Y436" s="10"/>
      <c r="Z436" s="10"/>
    </row>
    <row r="437" spans="1:26" ht="12.75" customHeight="1" x14ac:dyDescent="0.2">
      <c r="A437" s="82">
        <f t="shared" si="8"/>
        <v>0</v>
      </c>
      <c r="B437" s="83"/>
      <c r="C437" s="84"/>
      <c r="D437" s="29" t="e">
        <f t="shared" si="9"/>
        <v>#NAME?</v>
      </c>
      <c r="E437" s="62"/>
      <c r="F437" s="30" t="e">
        <f t="shared" si="10"/>
        <v>#NAME?</v>
      </c>
      <c r="G437" s="34" t="e">
        <f t="shared" si="11"/>
        <v>#NAME?</v>
      </c>
      <c r="H437" s="30" t="e">
        <f t="shared" si="12"/>
        <v>#NAME?</v>
      </c>
      <c r="I437" s="85"/>
      <c r="J437" s="31"/>
      <c r="K437" s="101" t="str">
        <f>IF(NKTT!$J437&gt;0,"PS","-")</f>
        <v>-</v>
      </c>
      <c r="L437" s="92" t="str">
        <f t="shared" si="13"/>
        <v>-</v>
      </c>
      <c r="M437" s="92" t="str">
        <f t="shared" si="14"/>
        <v>-</v>
      </c>
      <c r="N437" s="93" t="str">
        <f t="shared" si="15"/>
        <v>-</v>
      </c>
      <c r="O437" s="10"/>
      <c r="P437" s="10"/>
      <c r="Q437" s="10"/>
      <c r="R437" s="10"/>
      <c r="S437" s="10"/>
      <c r="T437" s="10"/>
      <c r="U437" s="10"/>
      <c r="V437" s="10"/>
      <c r="W437" s="10"/>
      <c r="X437" s="10"/>
      <c r="Y437" s="10"/>
      <c r="Z437" s="10"/>
    </row>
    <row r="438" spans="1:26" ht="12.75" customHeight="1" x14ac:dyDescent="0.2">
      <c r="A438" s="82">
        <f t="shared" si="8"/>
        <v>0</v>
      </c>
      <c r="B438" s="83"/>
      <c r="C438" s="84"/>
      <c r="D438" s="29" t="e">
        <f t="shared" si="9"/>
        <v>#NAME?</v>
      </c>
      <c r="E438" s="62"/>
      <c r="F438" s="30" t="e">
        <f t="shared" si="10"/>
        <v>#NAME?</v>
      </c>
      <c r="G438" s="34" t="e">
        <f t="shared" si="11"/>
        <v>#NAME?</v>
      </c>
      <c r="H438" s="30" t="e">
        <f t="shared" si="12"/>
        <v>#NAME?</v>
      </c>
      <c r="I438" s="85"/>
      <c r="J438" s="31"/>
      <c r="K438" s="101" t="str">
        <f>IF(NKTT!$J438&gt;0,"PS","-")</f>
        <v>-</v>
      </c>
      <c r="L438" s="92" t="str">
        <f t="shared" si="13"/>
        <v>-</v>
      </c>
      <c r="M438" s="92" t="str">
        <f t="shared" si="14"/>
        <v>-</v>
      </c>
      <c r="N438" s="93" t="str">
        <f t="shared" si="15"/>
        <v>-</v>
      </c>
      <c r="O438" s="10"/>
      <c r="P438" s="10"/>
      <c r="Q438" s="10"/>
      <c r="R438" s="10"/>
      <c r="S438" s="10"/>
      <c r="T438" s="10"/>
      <c r="U438" s="10"/>
      <c r="V438" s="10"/>
      <c r="W438" s="10"/>
      <c r="X438" s="10"/>
      <c r="Y438" s="10"/>
      <c r="Z438" s="10"/>
    </row>
    <row r="439" spans="1:26" ht="12.75" customHeight="1" x14ac:dyDescent="0.2">
      <c r="A439" s="82">
        <f t="shared" si="8"/>
        <v>0</v>
      </c>
      <c r="B439" s="83"/>
      <c r="C439" s="84"/>
      <c r="D439" s="29" t="e">
        <f t="shared" si="9"/>
        <v>#NAME?</v>
      </c>
      <c r="E439" s="62"/>
      <c r="F439" s="30" t="e">
        <f t="shared" si="10"/>
        <v>#NAME?</v>
      </c>
      <c r="G439" s="34" t="e">
        <f t="shared" si="11"/>
        <v>#NAME?</v>
      </c>
      <c r="H439" s="30" t="e">
        <f t="shared" si="12"/>
        <v>#NAME?</v>
      </c>
      <c r="I439" s="85"/>
      <c r="J439" s="31"/>
      <c r="K439" s="101" t="str">
        <f>IF(NKTT!$J439&gt;0,"PS","-")</f>
        <v>-</v>
      </c>
      <c r="L439" s="92" t="str">
        <f t="shared" si="13"/>
        <v>-</v>
      </c>
      <c r="M439" s="92" t="str">
        <f t="shared" si="14"/>
        <v>-</v>
      </c>
      <c r="N439" s="93" t="str">
        <f t="shared" si="15"/>
        <v>-</v>
      </c>
      <c r="O439" s="10"/>
      <c r="P439" s="10"/>
      <c r="Q439" s="10"/>
      <c r="R439" s="10"/>
      <c r="S439" s="10"/>
      <c r="T439" s="10"/>
      <c r="U439" s="10"/>
      <c r="V439" s="10"/>
      <c r="W439" s="10"/>
      <c r="X439" s="10"/>
      <c r="Y439" s="10"/>
      <c r="Z439" s="10"/>
    </row>
    <row r="440" spans="1:26" ht="12.75" customHeight="1" x14ac:dyDescent="0.2">
      <c r="A440" s="82">
        <f t="shared" si="8"/>
        <v>0</v>
      </c>
      <c r="B440" s="83"/>
      <c r="C440" s="84"/>
      <c r="D440" s="29" t="e">
        <f t="shared" si="9"/>
        <v>#NAME?</v>
      </c>
      <c r="E440" s="62"/>
      <c r="F440" s="30" t="e">
        <f t="shared" si="10"/>
        <v>#NAME?</v>
      </c>
      <c r="G440" s="34" t="e">
        <f t="shared" si="11"/>
        <v>#NAME?</v>
      </c>
      <c r="H440" s="30" t="e">
        <f t="shared" si="12"/>
        <v>#NAME?</v>
      </c>
      <c r="I440" s="85"/>
      <c r="J440" s="31"/>
      <c r="K440" s="101" t="str">
        <f>IF(NKTT!$J440&gt;0,"PS","-")</f>
        <v>-</v>
      </c>
      <c r="L440" s="92" t="str">
        <f t="shared" si="13"/>
        <v>-</v>
      </c>
      <c r="M440" s="92" t="str">
        <f t="shared" si="14"/>
        <v>-</v>
      </c>
      <c r="N440" s="93" t="str">
        <f t="shared" si="15"/>
        <v>-</v>
      </c>
      <c r="O440" s="10"/>
      <c r="P440" s="10"/>
      <c r="Q440" s="10"/>
      <c r="R440" s="10"/>
      <c r="S440" s="10"/>
      <c r="T440" s="10"/>
      <c r="U440" s="10"/>
      <c r="V440" s="10"/>
      <c r="W440" s="10"/>
      <c r="X440" s="10"/>
      <c r="Y440" s="10"/>
      <c r="Z440" s="10"/>
    </row>
    <row r="441" spans="1:26" ht="12.75" customHeight="1" x14ac:dyDescent="0.2">
      <c r="A441" s="82">
        <f t="shared" si="8"/>
        <v>0</v>
      </c>
      <c r="B441" s="83"/>
      <c r="C441" s="84"/>
      <c r="D441" s="29" t="e">
        <f t="shared" si="9"/>
        <v>#NAME?</v>
      </c>
      <c r="E441" s="62"/>
      <c r="F441" s="30" t="e">
        <f t="shared" si="10"/>
        <v>#NAME?</v>
      </c>
      <c r="G441" s="34" t="e">
        <f t="shared" si="11"/>
        <v>#NAME?</v>
      </c>
      <c r="H441" s="30" t="e">
        <f t="shared" si="12"/>
        <v>#NAME?</v>
      </c>
      <c r="I441" s="85"/>
      <c r="J441" s="31"/>
      <c r="K441" s="101" t="str">
        <f>IF(NKTT!$J441&gt;0,"PS","-")</f>
        <v>-</v>
      </c>
      <c r="L441" s="92" t="str">
        <f t="shared" si="13"/>
        <v>-</v>
      </c>
      <c r="M441" s="92" t="str">
        <f t="shared" si="14"/>
        <v>-</v>
      </c>
      <c r="N441" s="93" t="str">
        <f t="shared" si="15"/>
        <v>-</v>
      </c>
      <c r="O441" s="10"/>
      <c r="P441" s="10"/>
      <c r="Q441" s="10"/>
      <c r="R441" s="10"/>
      <c r="S441" s="10"/>
      <c r="T441" s="10"/>
      <c r="U441" s="10"/>
      <c r="V441" s="10"/>
      <c r="W441" s="10"/>
      <c r="X441" s="10"/>
      <c r="Y441" s="10"/>
      <c r="Z441" s="10"/>
    </row>
    <row r="442" spans="1:26" ht="12.75" customHeight="1" x14ac:dyDescent="0.2">
      <c r="A442" s="82">
        <f t="shared" si="8"/>
        <v>0</v>
      </c>
      <c r="B442" s="83"/>
      <c r="C442" s="84"/>
      <c r="D442" s="29" t="e">
        <f t="shared" si="9"/>
        <v>#NAME?</v>
      </c>
      <c r="E442" s="62"/>
      <c r="F442" s="30" t="e">
        <f t="shared" si="10"/>
        <v>#NAME?</v>
      </c>
      <c r="G442" s="34" t="e">
        <f t="shared" si="11"/>
        <v>#NAME?</v>
      </c>
      <c r="H442" s="30" t="e">
        <f t="shared" si="12"/>
        <v>#NAME?</v>
      </c>
      <c r="I442" s="85"/>
      <c r="J442" s="31"/>
      <c r="K442" s="101" t="str">
        <f>IF(NKTT!$J442&gt;0,"PS","-")</f>
        <v>-</v>
      </c>
      <c r="L442" s="92" t="str">
        <f t="shared" si="13"/>
        <v>-</v>
      </c>
      <c r="M442" s="92" t="str">
        <f t="shared" si="14"/>
        <v>-</v>
      </c>
      <c r="N442" s="93" t="str">
        <f t="shared" si="15"/>
        <v>-</v>
      </c>
      <c r="O442" s="10"/>
      <c r="P442" s="10"/>
      <c r="Q442" s="10"/>
      <c r="R442" s="10"/>
      <c r="S442" s="10"/>
      <c r="T442" s="10"/>
      <c r="U442" s="10"/>
      <c r="V442" s="10"/>
      <c r="W442" s="10"/>
      <c r="X442" s="10"/>
      <c r="Y442" s="10"/>
      <c r="Z442" s="10"/>
    </row>
    <row r="443" spans="1:26" ht="12.75" customHeight="1" x14ac:dyDescent="0.2">
      <c r="A443" s="82">
        <f t="shared" si="8"/>
        <v>0</v>
      </c>
      <c r="B443" s="83"/>
      <c r="C443" s="84"/>
      <c r="D443" s="29" t="e">
        <f t="shared" si="9"/>
        <v>#NAME?</v>
      </c>
      <c r="E443" s="62"/>
      <c r="F443" s="30" t="e">
        <f t="shared" si="10"/>
        <v>#NAME?</v>
      </c>
      <c r="G443" s="34" t="e">
        <f t="shared" si="11"/>
        <v>#NAME?</v>
      </c>
      <c r="H443" s="30" t="e">
        <f t="shared" si="12"/>
        <v>#NAME?</v>
      </c>
      <c r="I443" s="85"/>
      <c r="J443" s="31"/>
      <c r="K443" s="101" t="str">
        <f>IF(NKTT!$J443&gt;0,"PS","-")</f>
        <v>-</v>
      </c>
      <c r="L443" s="92" t="str">
        <f t="shared" si="13"/>
        <v>-</v>
      </c>
      <c r="M443" s="92" t="str">
        <f t="shared" si="14"/>
        <v>-</v>
      </c>
      <c r="N443" s="93" t="str">
        <f t="shared" si="15"/>
        <v>-</v>
      </c>
      <c r="O443" s="10"/>
      <c r="P443" s="10"/>
      <c r="Q443" s="10"/>
      <c r="R443" s="10"/>
      <c r="S443" s="10"/>
      <c r="T443" s="10"/>
      <c r="U443" s="10"/>
      <c r="V443" s="10"/>
      <c r="W443" s="10"/>
      <c r="X443" s="10"/>
      <c r="Y443" s="10"/>
      <c r="Z443" s="10"/>
    </row>
    <row r="444" spans="1:26" ht="12.75" customHeight="1" x14ac:dyDescent="0.2">
      <c r="A444" s="82">
        <f t="shared" si="8"/>
        <v>0</v>
      </c>
      <c r="B444" s="83"/>
      <c r="C444" s="84"/>
      <c r="D444" s="29" t="e">
        <f t="shared" si="9"/>
        <v>#NAME?</v>
      </c>
      <c r="E444" s="62"/>
      <c r="F444" s="30" t="e">
        <f t="shared" si="10"/>
        <v>#NAME?</v>
      </c>
      <c r="G444" s="34" t="e">
        <f t="shared" si="11"/>
        <v>#NAME?</v>
      </c>
      <c r="H444" s="30" t="e">
        <f t="shared" si="12"/>
        <v>#NAME?</v>
      </c>
      <c r="I444" s="85"/>
      <c r="J444" s="31"/>
      <c r="K444" s="101" t="str">
        <f>IF(NKTT!$J444&gt;0,"PS","-")</f>
        <v>-</v>
      </c>
      <c r="L444" s="92" t="str">
        <f t="shared" si="13"/>
        <v>-</v>
      </c>
      <c r="M444" s="92" t="str">
        <f t="shared" si="14"/>
        <v>-</v>
      </c>
      <c r="N444" s="93" t="str">
        <f t="shared" si="15"/>
        <v>-</v>
      </c>
      <c r="O444" s="10"/>
      <c r="P444" s="10"/>
      <c r="Q444" s="10"/>
      <c r="R444" s="10"/>
      <c r="S444" s="10"/>
      <c r="T444" s="10"/>
      <c r="U444" s="10"/>
      <c r="V444" s="10"/>
      <c r="W444" s="10"/>
      <c r="X444" s="10"/>
      <c r="Y444" s="10"/>
      <c r="Z444" s="10"/>
    </row>
    <row r="445" spans="1:26" ht="12.75" customHeight="1" x14ac:dyDescent="0.2">
      <c r="A445" s="82">
        <f t="shared" si="8"/>
        <v>0</v>
      </c>
      <c r="B445" s="83"/>
      <c r="C445" s="84"/>
      <c r="D445" s="29" t="e">
        <f t="shared" si="9"/>
        <v>#NAME?</v>
      </c>
      <c r="E445" s="62"/>
      <c r="F445" s="30" t="e">
        <f t="shared" si="10"/>
        <v>#NAME?</v>
      </c>
      <c r="G445" s="34" t="e">
        <f t="shared" si="11"/>
        <v>#NAME?</v>
      </c>
      <c r="H445" s="30" t="e">
        <f t="shared" si="12"/>
        <v>#NAME?</v>
      </c>
      <c r="I445" s="85"/>
      <c r="J445" s="31"/>
      <c r="K445" s="101" t="str">
        <f>IF(NKTT!$J445&gt;0,"PS","-")</f>
        <v>-</v>
      </c>
      <c r="L445" s="92" t="str">
        <f t="shared" si="13"/>
        <v>-</v>
      </c>
      <c r="M445" s="92" t="str">
        <f t="shared" si="14"/>
        <v>-</v>
      </c>
      <c r="N445" s="93" t="str">
        <f t="shared" si="15"/>
        <v>-</v>
      </c>
      <c r="O445" s="10"/>
      <c r="P445" s="10"/>
      <c r="Q445" s="10"/>
      <c r="R445" s="10"/>
      <c r="S445" s="10"/>
      <c r="T445" s="10"/>
      <c r="U445" s="10"/>
      <c r="V445" s="10"/>
      <c r="W445" s="10"/>
      <c r="X445" s="10"/>
      <c r="Y445" s="10"/>
      <c r="Z445" s="10"/>
    </row>
    <row r="446" spans="1:26" ht="12.75" customHeight="1" x14ac:dyDescent="0.2">
      <c r="A446" s="82">
        <f t="shared" si="8"/>
        <v>0</v>
      </c>
      <c r="B446" s="83"/>
      <c r="C446" s="84"/>
      <c r="D446" s="29" t="e">
        <f t="shared" si="9"/>
        <v>#NAME?</v>
      </c>
      <c r="E446" s="62"/>
      <c r="F446" s="30" t="e">
        <f t="shared" si="10"/>
        <v>#NAME?</v>
      </c>
      <c r="G446" s="34" t="e">
        <f t="shared" si="11"/>
        <v>#NAME?</v>
      </c>
      <c r="H446" s="30" t="e">
        <f t="shared" si="12"/>
        <v>#NAME?</v>
      </c>
      <c r="I446" s="85"/>
      <c r="J446" s="31"/>
      <c r="K446" s="101" t="str">
        <f>IF(NKTT!$J446&gt;0,"PS","-")</f>
        <v>-</v>
      </c>
      <c r="L446" s="92" t="str">
        <f t="shared" si="13"/>
        <v>-</v>
      </c>
      <c r="M446" s="92" t="str">
        <f t="shared" si="14"/>
        <v>-</v>
      </c>
      <c r="N446" s="93" t="str">
        <f t="shared" si="15"/>
        <v>-</v>
      </c>
      <c r="O446" s="10"/>
      <c r="P446" s="10"/>
      <c r="Q446" s="10"/>
      <c r="R446" s="10"/>
      <c r="S446" s="10"/>
      <c r="T446" s="10"/>
      <c r="U446" s="10"/>
      <c r="V446" s="10"/>
      <c r="W446" s="10"/>
      <c r="X446" s="10"/>
      <c r="Y446" s="10"/>
      <c r="Z446" s="10"/>
    </row>
    <row r="447" spans="1:26" ht="12.75" customHeight="1" x14ac:dyDescent="0.2">
      <c r="A447" s="82">
        <f t="shared" si="8"/>
        <v>0</v>
      </c>
      <c r="B447" s="83"/>
      <c r="C447" s="84"/>
      <c r="D447" s="29" t="e">
        <f t="shared" si="9"/>
        <v>#NAME?</v>
      </c>
      <c r="E447" s="62"/>
      <c r="F447" s="30" t="e">
        <f t="shared" si="10"/>
        <v>#NAME?</v>
      </c>
      <c r="G447" s="34" t="e">
        <f t="shared" si="11"/>
        <v>#NAME?</v>
      </c>
      <c r="H447" s="30" t="e">
        <f t="shared" si="12"/>
        <v>#NAME?</v>
      </c>
      <c r="I447" s="85"/>
      <c r="J447" s="31"/>
      <c r="K447" s="101" t="str">
        <f>IF(NKTT!$J447&gt;0,"PS","-")</f>
        <v>-</v>
      </c>
      <c r="L447" s="92" t="str">
        <f t="shared" si="13"/>
        <v>-</v>
      </c>
      <c r="M447" s="92" t="str">
        <f t="shared" si="14"/>
        <v>-</v>
      </c>
      <c r="N447" s="93" t="str">
        <f t="shared" si="15"/>
        <v>-</v>
      </c>
      <c r="O447" s="10"/>
      <c r="P447" s="10"/>
      <c r="Q447" s="10"/>
      <c r="R447" s="10"/>
      <c r="S447" s="10"/>
      <c r="T447" s="10"/>
      <c r="U447" s="10"/>
      <c r="V447" s="10"/>
      <c r="W447" s="10"/>
      <c r="X447" s="10"/>
      <c r="Y447" s="10"/>
      <c r="Z447" s="10"/>
    </row>
    <row r="448" spans="1:26" ht="12.75" customHeight="1" x14ac:dyDescent="0.2">
      <c r="A448" s="82">
        <f t="shared" si="8"/>
        <v>0</v>
      </c>
      <c r="B448" s="83"/>
      <c r="C448" s="84"/>
      <c r="D448" s="29" t="e">
        <f t="shared" si="9"/>
        <v>#NAME?</v>
      </c>
      <c r="E448" s="62"/>
      <c r="F448" s="30" t="e">
        <f t="shared" si="10"/>
        <v>#NAME?</v>
      </c>
      <c r="G448" s="34" t="e">
        <f t="shared" si="11"/>
        <v>#NAME?</v>
      </c>
      <c r="H448" s="30" t="e">
        <f t="shared" si="12"/>
        <v>#NAME?</v>
      </c>
      <c r="I448" s="85"/>
      <c r="J448" s="31"/>
      <c r="K448" s="101" t="str">
        <f>IF(NKTT!$J448&gt;0,"PS","-")</f>
        <v>-</v>
      </c>
      <c r="L448" s="92" t="str">
        <f t="shared" si="13"/>
        <v>-</v>
      </c>
      <c r="M448" s="92" t="str">
        <f t="shared" si="14"/>
        <v>-</v>
      </c>
      <c r="N448" s="93" t="str">
        <f t="shared" si="15"/>
        <v>-</v>
      </c>
      <c r="O448" s="10"/>
      <c r="P448" s="10"/>
      <c r="Q448" s="10"/>
      <c r="R448" s="10"/>
      <c r="S448" s="10"/>
      <c r="T448" s="10"/>
      <c r="U448" s="10"/>
      <c r="V448" s="10"/>
      <c r="W448" s="10"/>
      <c r="X448" s="10"/>
      <c r="Y448" s="10"/>
      <c r="Z448" s="10"/>
    </row>
    <row r="449" spans="1:26" ht="12.75" customHeight="1" x14ac:dyDescent="0.2">
      <c r="A449" s="82">
        <f t="shared" si="8"/>
        <v>0</v>
      </c>
      <c r="B449" s="83"/>
      <c r="C449" s="84"/>
      <c r="D449" s="29" t="e">
        <f t="shared" si="9"/>
        <v>#NAME?</v>
      </c>
      <c r="E449" s="62"/>
      <c r="F449" s="30" t="e">
        <f t="shared" si="10"/>
        <v>#NAME?</v>
      </c>
      <c r="G449" s="34" t="e">
        <f t="shared" si="11"/>
        <v>#NAME?</v>
      </c>
      <c r="H449" s="30" t="e">
        <f t="shared" si="12"/>
        <v>#NAME?</v>
      </c>
      <c r="I449" s="85"/>
      <c r="J449" s="31"/>
      <c r="K449" s="101" t="str">
        <f>IF(NKTT!$J449&gt;0,"PS","-")</f>
        <v>-</v>
      </c>
      <c r="L449" s="92" t="str">
        <f t="shared" si="13"/>
        <v>-</v>
      </c>
      <c r="M449" s="92" t="str">
        <f t="shared" si="14"/>
        <v>-</v>
      </c>
      <c r="N449" s="93" t="str">
        <f t="shared" si="15"/>
        <v>-</v>
      </c>
      <c r="O449" s="10"/>
      <c r="P449" s="10"/>
      <c r="Q449" s="10"/>
      <c r="R449" s="10"/>
      <c r="S449" s="10"/>
      <c r="T449" s="10"/>
      <c r="U449" s="10"/>
      <c r="V449" s="10"/>
      <c r="W449" s="10"/>
      <c r="X449" s="10"/>
      <c r="Y449" s="10"/>
      <c r="Z449" s="10"/>
    </row>
    <row r="450" spans="1:26" ht="12.75" customHeight="1" x14ac:dyDescent="0.2">
      <c r="A450" s="82">
        <f t="shared" si="8"/>
        <v>0</v>
      </c>
      <c r="B450" s="83"/>
      <c r="C450" s="84"/>
      <c r="D450" s="29" t="e">
        <f t="shared" si="9"/>
        <v>#NAME?</v>
      </c>
      <c r="E450" s="62"/>
      <c r="F450" s="30" t="e">
        <f t="shared" si="10"/>
        <v>#NAME?</v>
      </c>
      <c r="G450" s="34" t="e">
        <f t="shared" si="11"/>
        <v>#NAME?</v>
      </c>
      <c r="H450" s="30" t="e">
        <f t="shared" si="12"/>
        <v>#NAME?</v>
      </c>
      <c r="I450" s="85"/>
      <c r="J450" s="31"/>
      <c r="K450" s="101" t="str">
        <f>IF(NKTT!$J450&gt;0,"PS","-")</f>
        <v>-</v>
      </c>
      <c r="L450" s="92" t="str">
        <f t="shared" si="13"/>
        <v>-</v>
      </c>
      <c r="M450" s="92" t="str">
        <f t="shared" si="14"/>
        <v>-</v>
      </c>
      <c r="N450" s="93" t="str">
        <f t="shared" si="15"/>
        <v>-</v>
      </c>
      <c r="O450" s="10"/>
      <c r="P450" s="10"/>
      <c r="Q450" s="10"/>
      <c r="R450" s="10"/>
      <c r="S450" s="10"/>
      <c r="T450" s="10"/>
      <c r="U450" s="10"/>
      <c r="V450" s="10"/>
      <c r="W450" s="10"/>
      <c r="X450" s="10"/>
      <c r="Y450" s="10"/>
      <c r="Z450" s="10"/>
    </row>
    <row r="451" spans="1:26" ht="12.75" customHeight="1" x14ac:dyDescent="0.2">
      <c r="A451" s="82">
        <f t="shared" si="8"/>
        <v>0</v>
      </c>
      <c r="B451" s="83"/>
      <c r="C451" s="84"/>
      <c r="D451" s="29" t="e">
        <f t="shared" si="9"/>
        <v>#NAME?</v>
      </c>
      <c r="E451" s="62"/>
      <c r="F451" s="30" t="e">
        <f t="shared" si="10"/>
        <v>#NAME?</v>
      </c>
      <c r="G451" s="34" t="e">
        <f t="shared" si="11"/>
        <v>#NAME?</v>
      </c>
      <c r="H451" s="30" t="e">
        <f t="shared" si="12"/>
        <v>#NAME?</v>
      </c>
      <c r="I451" s="85"/>
      <c r="J451" s="31"/>
      <c r="K451" s="101" t="str">
        <f>IF(NKTT!$J451&gt;0,"PS","-")</f>
        <v>-</v>
      </c>
      <c r="L451" s="92" t="str">
        <f t="shared" si="13"/>
        <v>-</v>
      </c>
      <c r="M451" s="92" t="str">
        <f t="shared" si="14"/>
        <v>-</v>
      </c>
      <c r="N451" s="93" t="str">
        <f t="shared" si="15"/>
        <v>-</v>
      </c>
      <c r="O451" s="10"/>
      <c r="P451" s="10"/>
      <c r="Q451" s="10"/>
      <c r="R451" s="10"/>
      <c r="S451" s="10"/>
      <c r="T451" s="10"/>
      <c r="U451" s="10"/>
      <c r="V451" s="10"/>
      <c r="W451" s="10"/>
      <c r="X451" s="10"/>
      <c r="Y451" s="10"/>
      <c r="Z451" s="10"/>
    </row>
    <row r="452" spans="1:26" ht="12.75" customHeight="1" x14ac:dyDescent="0.2">
      <c r="A452" s="82">
        <f t="shared" si="8"/>
        <v>0</v>
      </c>
      <c r="B452" s="83"/>
      <c r="C452" s="84"/>
      <c r="D452" s="29" t="e">
        <f t="shared" si="9"/>
        <v>#NAME?</v>
      </c>
      <c r="E452" s="62"/>
      <c r="F452" s="30" t="e">
        <f t="shared" si="10"/>
        <v>#NAME?</v>
      </c>
      <c r="G452" s="34" t="e">
        <f t="shared" si="11"/>
        <v>#NAME?</v>
      </c>
      <c r="H452" s="30" t="e">
        <f t="shared" si="12"/>
        <v>#NAME?</v>
      </c>
      <c r="I452" s="85"/>
      <c r="J452" s="31"/>
      <c r="K452" s="101" t="str">
        <f>IF(NKTT!$J452&gt;0,"PS","-")</f>
        <v>-</v>
      </c>
      <c r="L452" s="92" t="str">
        <f t="shared" si="13"/>
        <v>-</v>
      </c>
      <c r="M452" s="92" t="str">
        <f t="shared" si="14"/>
        <v>-</v>
      </c>
      <c r="N452" s="93" t="str">
        <f t="shared" si="15"/>
        <v>-</v>
      </c>
      <c r="O452" s="10"/>
      <c r="P452" s="10"/>
      <c r="Q452" s="10"/>
      <c r="R452" s="10"/>
      <c r="S452" s="10"/>
      <c r="T452" s="10"/>
      <c r="U452" s="10"/>
      <c r="V452" s="10"/>
      <c r="W452" s="10"/>
      <c r="X452" s="10"/>
      <c r="Y452" s="10"/>
      <c r="Z452" s="10"/>
    </row>
    <row r="453" spans="1:26" ht="12.75" customHeight="1" x14ac:dyDescent="0.2">
      <c r="A453" s="82">
        <f t="shared" si="8"/>
        <v>0</v>
      </c>
      <c r="B453" s="83"/>
      <c r="C453" s="84"/>
      <c r="D453" s="29" t="e">
        <f t="shared" si="9"/>
        <v>#NAME?</v>
      </c>
      <c r="E453" s="62"/>
      <c r="F453" s="30" t="e">
        <f t="shared" si="10"/>
        <v>#NAME?</v>
      </c>
      <c r="G453" s="34" t="e">
        <f t="shared" si="11"/>
        <v>#NAME?</v>
      </c>
      <c r="H453" s="30" t="e">
        <f t="shared" si="12"/>
        <v>#NAME?</v>
      </c>
      <c r="I453" s="85"/>
      <c r="J453" s="31"/>
      <c r="K453" s="101" t="str">
        <f>IF(NKTT!$J453&gt;0,"PS","-")</f>
        <v>-</v>
      </c>
      <c r="L453" s="92" t="str">
        <f t="shared" si="13"/>
        <v>-</v>
      </c>
      <c r="M453" s="92" t="str">
        <f t="shared" si="14"/>
        <v>-</v>
      </c>
      <c r="N453" s="93" t="str">
        <f t="shared" si="15"/>
        <v>-</v>
      </c>
      <c r="O453" s="10"/>
      <c r="P453" s="10"/>
      <c r="Q453" s="10"/>
      <c r="R453" s="10"/>
      <c r="S453" s="10"/>
      <c r="T453" s="10"/>
      <c r="U453" s="10"/>
      <c r="V453" s="10"/>
      <c r="W453" s="10"/>
      <c r="X453" s="10"/>
      <c r="Y453" s="10"/>
      <c r="Z453" s="10"/>
    </row>
    <row r="454" spans="1:26" ht="12.75" customHeight="1" x14ac:dyDescent="0.2">
      <c r="A454" s="82">
        <f t="shared" si="8"/>
        <v>0</v>
      </c>
      <c r="B454" s="83"/>
      <c r="C454" s="84"/>
      <c r="D454" s="29" t="e">
        <f t="shared" si="9"/>
        <v>#NAME?</v>
      </c>
      <c r="E454" s="62"/>
      <c r="F454" s="30" t="e">
        <f t="shared" si="10"/>
        <v>#NAME?</v>
      </c>
      <c r="G454" s="34" t="e">
        <f t="shared" si="11"/>
        <v>#NAME?</v>
      </c>
      <c r="H454" s="30" t="e">
        <f t="shared" si="12"/>
        <v>#NAME?</v>
      </c>
      <c r="I454" s="85"/>
      <c r="J454" s="31"/>
      <c r="K454" s="101" t="str">
        <f>IF(NKTT!$J454&gt;0,"PS","-")</f>
        <v>-</v>
      </c>
      <c r="L454" s="92" t="str">
        <f t="shared" si="13"/>
        <v>-</v>
      </c>
      <c r="M454" s="92" t="str">
        <f t="shared" si="14"/>
        <v>-</v>
      </c>
      <c r="N454" s="93" t="str">
        <f t="shared" si="15"/>
        <v>-</v>
      </c>
      <c r="O454" s="10"/>
      <c r="P454" s="10"/>
      <c r="Q454" s="10"/>
      <c r="R454" s="10"/>
      <c r="S454" s="10"/>
      <c r="T454" s="10"/>
      <c r="U454" s="10"/>
      <c r="V454" s="10"/>
      <c r="W454" s="10"/>
      <c r="X454" s="10"/>
      <c r="Y454" s="10"/>
      <c r="Z454" s="10"/>
    </row>
    <row r="455" spans="1:26" ht="12.75" customHeight="1" x14ac:dyDescent="0.2">
      <c r="A455" s="82">
        <f t="shared" si="8"/>
        <v>0</v>
      </c>
      <c r="B455" s="83"/>
      <c r="C455" s="84"/>
      <c r="D455" s="29" t="e">
        <f t="shared" si="9"/>
        <v>#NAME?</v>
      </c>
      <c r="E455" s="62"/>
      <c r="F455" s="30" t="e">
        <f t="shared" si="10"/>
        <v>#NAME?</v>
      </c>
      <c r="G455" s="34" t="e">
        <f t="shared" si="11"/>
        <v>#NAME?</v>
      </c>
      <c r="H455" s="30" t="e">
        <f t="shared" si="12"/>
        <v>#NAME?</v>
      </c>
      <c r="I455" s="85"/>
      <c r="J455" s="31"/>
      <c r="K455" s="101" t="str">
        <f>IF(NKTT!$J455&gt;0,"PS","-")</f>
        <v>-</v>
      </c>
      <c r="L455" s="92" t="str">
        <f t="shared" si="13"/>
        <v>-</v>
      </c>
      <c r="M455" s="92" t="str">
        <f t="shared" si="14"/>
        <v>-</v>
      </c>
      <c r="N455" s="93" t="str">
        <f t="shared" si="15"/>
        <v>-</v>
      </c>
      <c r="O455" s="10"/>
      <c r="P455" s="10"/>
      <c r="Q455" s="10"/>
      <c r="R455" s="10"/>
      <c r="S455" s="10"/>
      <c r="T455" s="10"/>
      <c r="U455" s="10"/>
      <c r="V455" s="10"/>
      <c r="W455" s="10"/>
      <c r="X455" s="10"/>
      <c r="Y455" s="10"/>
      <c r="Z455" s="10"/>
    </row>
    <row r="456" spans="1:26" ht="12.75" customHeight="1" x14ac:dyDescent="0.2">
      <c r="A456" s="82">
        <f t="shared" si="8"/>
        <v>0</v>
      </c>
      <c r="B456" s="83"/>
      <c r="C456" s="84"/>
      <c r="D456" s="29" t="e">
        <f t="shared" si="9"/>
        <v>#NAME?</v>
      </c>
      <c r="E456" s="62"/>
      <c r="F456" s="30" t="e">
        <f t="shared" si="10"/>
        <v>#NAME?</v>
      </c>
      <c r="G456" s="34" t="e">
        <f t="shared" si="11"/>
        <v>#NAME?</v>
      </c>
      <c r="H456" s="30" t="e">
        <f t="shared" si="12"/>
        <v>#NAME?</v>
      </c>
      <c r="I456" s="85"/>
      <c r="J456" s="31"/>
      <c r="K456" s="101" t="str">
        <f>IF(NKTT!$J456&gt;0,"PS","-")</f>
        <v>-</v>
      </c>
      <c r="L456" s="92" t="str">
        <f t="shared" si="13"/>
        <v>-</v>
      </c>
      <c r="M456" s="92" t="str">
        <f t="shared" si="14"/>
        <v>-</v>
      </c>
      <c r="N456" s="93" t="str">
        <f t="shared" si="15"/>
        <v>-</v>
      </c>
      <c r="O456" s="10"/>
      <c r="P456" s="10"/>
      <c r="Q456" s="10"/>
      <c r="R456" s="10"/>
      <c r="S456" s="10"/>
      <c r="T456" s="10"/>
      <c r="U456" s="10"/>
      <c r="V456" s="10"/>
      <c r="W456" s="10"/>
      <c r="X456" s="10"/>
      <c r="Y456" s="10"/>
      <c r="Z456" s="10"/>
    </row>
    <row r="457" spans="1:26" ht="12.75" customHeight="1" x14ac:dyDescent="0.2">
      <c r="A457" s="82">
        <f t="shared" si="8"/>
        <v>0</v>
      </c>
      <c r="B457" s="83"/>
      <c r="C457" s="84"/>
      <c r="D457" s="29" t="e">
        <f t="shared" si="9"/>
        <v>#NAME?</v>
      </c>
      <c r="E457" s="62"/>
      <c r="F457" s="30" t="e">
        <f t="shared" si="10"/>
        <v>#NAME?</v>
      </c>
      <c r="G457" s="34" t="e">
        <f t="shared" si="11"/>
        <v>#NAME?</v>
      </c>
      <c r="H457" s="30" t="e">
        <f t="shared" si="12"/>
        <v>#NAME?</v>
      </c>
      <c r="I457" s="85"/>
      <c r="J457" s="31"/>
      <c r="K457" s="101" t="str">
        <f>IF(NKTT!$J457&gt;0,"PS","-")</f>
        <v>-</v>
      </c>
      <c r="L457" s="92" t="str">
        <f t="shared" si="13"/>
        <v>-</v>
      </c>
      <c r="M457" s="92" t="str">
        <f t="shared" si="14"/>
        <v>-</v>
      </c>
      <c r="N457" s="93" t="str">
        <f t="shared" si="15"/>
        <v>-</v>
      </c>
      <c r="O457" s="10"/>
      <c r="P457" s="10"/>
      <c r="Q457" s="10"/>
      <c r="R457" s="10"/>
      <c r="S457" s="10"/>
      <c r="T457" s="10"/>
      <c r="U457" s="10"/>
      <c r="V457" s="10"/>
      <c r="W457" s="10"/>
      <c r="X457" s="10"/>
      <c r="Y457" s="10"/>
      <c r="Z457" s="10"/>
    </row>
    <row r="458" spans="1:26" ht="12.75" customHeight="1" x14ac:dyDescent="0.2">
      <c r="A458" s="82">
        <f t="shared" si="8"/>
        <v>0</v>
      </c>
      <c r="B458" s="83"/>
      <c r="C458" s="84"/>
      <c r="D458" s="29" t="e">
        <f t="shared" si="9"/>
        <v>#NAME?</v>
      </c>
      <c r="E458" s="62"/>
      <c r="F458" s="30" t="e">
        <f t="shared" si="10"/>
        <v>#NAME?</v>
      </c>
      <c r="G458" s="34" t="e">
        <f t="shared" si="11"/>
        <v>#NAME?</v>
      </c>
      <c r="H458" s="30" t="e">
        <f t="shared" si="12"/>
        <v>#NAME?</v>
      </c>
      <c r="I458" s="85"/>
      <c r="J458" s="31"/>
      <c r="K458" s="101" t="str">
        <f>IF(NKTT!$J458&gt;0,"PS","-")</f>
        <v>-</v>
      </c>
      <c r="L458" s="92" t="str">
        <f t="shared" si="13"/>
        <v>-</v>
      </c>
      <c r="M458" s="92" t="str">
        <f t="shared" si="14"/>
        <v>-</v>
      </c>
      <c r="N458" s="93" t="str">
        <f t="shared" si="15"/>
        <v>-</v>
      </c>
      <c r="O458" s="10"/>
      <c r="P458" s="10"/>
      <c r="Q458" s="10"/>
      <c r="R458" s="10"/>
      <c r="S458" s="10"/>
      <c r="T458" s="10"/>
      <c r="U458" s="10"/>
      <c r="V458" s="10"/>
      <c r="W458" s="10"/>
      <c r="X458" s="10"/>
      <c r="Y458" s="10"/>
      <c r="Z458" s="10"/>
    </row>
    <row r="459" spans="1:26" ht="12.75" customHeight="1" x14ac:dyDescent="0.2">
      <c r="A459" s="82">
        <f t="shared" si="8"/>
        <v>0</v>
      </c>
      <c r="B459" s="83"/>
      <c r="C459" s="84"/>
      <c r="D459" s="29" t="e">
        <f t="shared" si="9"/>
        <v>#NAME?</v>
      </c>
      <c r="E459" s="62"/>
      <c r="F459" s="30" t="e">
        <f t="shared" si="10"/>
        <v>#NAME?</v>
      </c>
      <c r="G459" s="34" t="e">
        <f t="shared" si="11"/>
        <v>#NAME?</v>
      </c>
      <c r="H459" s="30" t="e">
        <f t="shared" si="12"/>
        <v>#NAME?</v>
      </c>
      <c r="I459" s="85"/>
      <c r="J459" s="31"/>
      <c r="K459" s="101" t="str">
        <f>IF(NKTT!$J459&gt;0,"PS","-")</f>
        <v>-</v>
      </c>
      <c r="L459" s="92" t="str">
        <f t="shared" si="13"/>
        <v>-</v>
      </c>
      <c r="M459" s="92" t="str">
        <f t="shared" si="14"/>
        <v>-</v>
      </c>
      <c r="N459" s="93" t="str">
        <f t="shared" si="15"/>
        <v>-</v>
      </c>
      <c r="O459" s="10"/>
      <c r="P459" s="10"/>
      <c r="Q459" s="10"/>
      <c r="R459" s="10"/>
      <c r="S459" s="10"/>
      <c r="T459" s="10"/>
      <c r="U459" s="10"/>
      <c r="V459" s="10"/>
      <c r="W459" s="10"/>
      <c r="X459" s="10"/>
      <c r="Y459" s="10"/>
      <c r="Z459" s="10"/>
    </row>
    <row r="460" spans="1:26" ht="12.75" customHeight="1" x14ac:dyDescent="0.2">
      <c r="A460" s="82">
        <f t="shared" si="8"/>
        <v>0</v>
      </c>
      <c r="B460" s="83"/>
      <c r="C460" s="84"/>
      <c r="D460" s="29" t="e">
        <f t="shared" si="9"/>
        <v>#NAME?</v>
      </c>
      <c r="E460" s="62"/>
      <c r="F460" s="30" t="e">
        <f t="shared" si="10"/>
        <v>#NAME?</v>
      </c>
      <c r="G460" s="34" t="e">
        <f t="shared" si="11"/>
        <v>#NAME?</v>
      </c>
      <c r="H460" s="30" t="e">
        <f t="shared" si="12"/>
        <v>#NAME?</v>
      </c>
      <c r="I460" s="85"/>
      <c r="J460" s="31"/>
      <c r="K460" s="101" t="str">
        <f>IF(NKTT!$J460&gt;0,"PS","-")</f>
        <v>-</v>
      </c>
      <c r="L460" s="92" t="str">
        <f t="shared" si="13"/>
        <v>-</v>
      </c>
      <c r="M460" s="92" t="str">
        <f t="shared" si="14"/>
        <v>-</v>
      </c>
      <c r="N460" s="93" t="str">
        <f t="shared" si="15"/>
        <v>-</v>
      </c>
      <c r="O460" s="10"/>
      <c r="P460" s="10"/>
      <c r="Q460" s="10"/>
      <c r="R460" s="10"/>
      <c r="S460" s="10"/>
      <c r="T460" s="10"/>
      <c r="U460" s="10"/>
      <c r="V460" s="10"/>
      <c r="W460" s="10"/>
      <c r="X460" s="10"/>
      <c r="Y460" s="10"/>
      <c r="Z460" s="10"/>
    </row>
    <row r="461" spans="1:26" ht="12.75" customHeight="1" x14ac:dyDescent="0.2">
      <c r="A461" s="82">
        <f t="shared" si="8"/>
        <v>0</v>
      </c>
      <c r="B461" s="83"/>
      <c r="C461" s="84"/>
      <c r="D461" s="29" t="e">
        <f t="shared" si="9"/>
        <v>#NAME?</v>
      </c>
      <c r="E461" s="62"/>
      <c r="F461" s="30" t="e">
        <f t="shared" si="10"/>
        <v>#NAME?</v>
      </c>
      <c r="G461" s="34" t="e">
        <f t="shared" si="11"/>
        <v>#NAME?</v>
      </c>
      <c r="H461" s="30" t="e">
        <f t="shared" si="12"/>
        <v>#NAME?</v>
      </c>
      <c r="I461" s="85"/>
      <c r="J461" s="31"/>
      <c r="K461" s="101" t="str">
        <f>IF(NKTT!$J461&gt;0,"PS","-")</f>
        <v>-</v>
      </c>
      <c r="L461" s="92" t="str">
        <f t="shared" si="13"/>
        <v>-</v>
      </c>
      <c r="M461" s="92" t="str">
        <f t="shared" si="14"/>
        <v>-</v>
      </c>
      <c r="N461" s="93" t="str">
        <f t="shared" si="15"/>
        <v>-</v>
      </c>
      <c r="O461" s="10"/>
      <c r="P461" s="10"/>
      <c r="Q461" s="10"/>
      <c r="R461" s="10"/>
      <c r="S461" s="10"/>
      <c r="T461" s="10"/>
      <c r="U461" s="10"/>
      <c r="V461" s="10"/>
      <c r="W461" s="10"/>
      <c r="X461" s="10"/>
      <c r="Y461" s="10"/>
      <c r="Z461" s="10"/>
    </row>
    <row r="462" spans="1:26" ht="12.75" customHeight="1" x14ac:dyDescent="0.2">
      <c r="A462" s="82">
        <f t="shared" si="8"/>
        <v>0</v>
      </c>
      <c r="B462" s="83"/>
      <c r="C462" s="84"/>
      <c r="D462" s="29" t="e">
        <f t="shared" si="9"/>
        <v>#NAME?</v>
      </c>
      <c r="E462" s="62"/>
      <c r="F462" s="30" t="e">
        <f t="shared" si="10"/>
        <v>#NAME?</v>
      </c>
      <c r="G462" s="34" t="e">
        <f t="shared" si="11"/>
        <v>#NAME?</v>
      </c>
      <c r="H462" s="30" t="e">
        <f t="shared" si="12"/>
        <v>#NAME?</v>
      </c>
      <c r="I462" s="85"/>
      <c r="J462" s="31"/>
      <c r="K462" s="101" t="str">
        <f>IF(NKTT!$J462&gt;0,"PS","-")</f>
        <v>-</v>
      </c>
      <c r="L462" s="92" t="str">
        <f t="shared" si="13"/>
        <v>-</v>
      </c>
      <c r="M462" s="92" t="str">
        <f t="shared" si="14"/>
        <v>-</v>
      </c>
      <c r="N462" s="93" t="str">
        <f t="shared" si="15"/>
        <v>-</v>
      </c>
      <c r="O462" s="10"/>
      <c r="P462" s="10"/>
      <c r="Q462" s="10"/>
      <c r="R462" s="10"/>
      <c r="S462" s="10"/>
      <c r="T462" s="10"/>
      <c r="U462" s="10"/>
      <c r="V462" s="10"/>
      <c r="W462" s="10"/>
      <c r="X462" s="10"/>
      <c r="Y462" s="10"/>
      <c r="Z462" s="10"/>
    </row>
    <row r="463" spans="1:26" ht="12.75" customHeight="1" x14ac:dyDescent="0.2">
      <c r="A463" s="82">
        <f t="shared" si="8"/>
        <v>0</v>
      </c>
      <c r="B463" s="83"/>
      <c r="C463" s="84"/>
      <c r="D463" s="29" t="e">
        <f t="shared" si="9"/>
        <v>#NAME?</v>
      </c>
      <c r="E463" s="62"/>
      <c r="F463" s="30" t="e">
        <f t="shared" si="10"/>
        <v>#NAME?</v>
      </c>
      <c r="G463" s="34" t="e">
        <f t="shared" si="11"/>
        <v>#NAME?</v>
      </c>
      <c r="H463" s="30" t="e">
        <f t="shared" si="12"/>
        <v>#NAME?</v>
      </c>
      <c r="I463" s="85"/>
      <c r="J463" s="31"/>
      <c r="K463" s="101" t="str">
        <f>IF(NKTT!$J463&gt;0,"PS","-")</f>
        <v>-</v>
      </c>
      <c r="L463" s="92" t="str">
        <f t="shared" si="13"/>
        <v>-</v>
      </c>
      <c r="M463" s="92" t="str">
        <f t="shared" si="14"/>
        <v>-</v>
      </c>
      <c r="N463" s="93" t="str">
        <f t="shared" si="15"/>
        <v>-</v>
      </c>
      <c r="O463" s="10"/>
      <c r="P463" s="10"/>
      <c r="Q463" s="10"/>
      <c r="R463" s="10"/>
      <c r="S463" s="10"/>
      <c r="T463" s="10"/>
      <c r="U463" s="10"/>
      <c r="V463" s="10"/>
      <c r="W463" s="10"/>
      <c r="X463" s="10"/>
      <c r="Y463" s="10"/>
      <c r="Z463" s="10"/>
    </row>
    <row r="464" spans="1:26" ht="12.75" customHeight="1" x14ac:dyDescent="0.2">
      <c r="A464" s="82">
        <f t="shared" si="8"/>
        <v>0</v>
      </c>
      <c r="B464" s="83"/>
      <c r="C464" s="84"/>
      <c r="D464" s="29" t="e">
        <f t="shared" si="9"/>
        <v>#NAME?</v>
      </c>
      <c r="E464" s="62"/>
      <c r="F464" s="30" t="e">
        <f t="shared" si="10"/>
        <v>#NAME?</v>
      </c>
      <c r="G464" s="34" t="e">
        <f t="shared" si="11"/>
        <v>#NAME?</v>
      </c>
      <c r="H464" s="30" t="e">
        <f t="shared" si="12"/>
        <v>#NAME?</v>
      </c>
      <c r="I464" s="85"/>
      <c r="J464" s="31"/>
      <c r="K464" s="101" t="str">
        <f>IF(NKTT!$J464&gt;0,"PS","-")</f>
        <v>-</v>
      </c>
      <c r="L464" s="92" t="str">
        <f t="shared" si="13"/>
        <v>-</v>
      </c>
      <c r="M464" s="92" t="str">
        <f t="shared" si="14"/>
        <v>-</v>
      </c>
      <c r="N464" s="93" t="str">
        <f t="shared" si="15"/>
        <v>-</v>
      </c>
      <c r="O464" s="10"/>
      <c r="P464" s="10"/>
      <c r="Q464" s="10"/>
      <c r="R464" s="10"/>
      <c r="S464" s="10"/>
      <c r="T464" s="10"/>
      <c r="U464" s="10"/>
      <c r="V464" s="10"/>
      <c r="W464" s="10"/>
      <c r="X464" s="10"/>
      <c r="Y464" s="10"/>
      <c r="Z464" s="10"/>
    </row>
    <row r="465" spans="1:26" ht="12.75" customHeight="1" x14ac:dyDescent="0.2">
      <c r="A465" s="82">
        <f t="shared" si="8"/>
        <v>0</v>
      </c>
      <c r="B465" s="83"/>
      <c r="C465" s="84"/>
      <c r="D465" s="29" t="e">
        <f t="shared" si="9"/>
        <v>#NAME?</v>
      </c>
      <c r="E465" s="62"/>
      <c r="F465" s="30" t="e">
        <f t="shared" si="10"/>
        <v>#NAME?</v>
      </c>
      <c r="G465" s="34" t="e">
        <f t="shared" si="11"/>
        <v>#NAME?</v>
      </c>
      <c r="H465" s="30" t="e">
        <f t="shared" si="12"/>
        <v>#NAME?</v>
      </c>
      <c r="I465" s="85"/>
      <c r="J465" s="31"/>
      <c r="K465" s="101" t="str">
        <f>IF(NKTT!$J465&gt;0,"PS","-")</f>
        <v>-</v>
      </c>
      <c r="L465" s="92" t="str">
        <f t="shared" si="13"/>
        <v>-</v>
      </c>
      <c r="M465" s="92" t="str">
        <f t="shared" si="14"/>
        <v>-</v>
      </c>
      <c r="N465" s="93" t="str">
        <f t="shared" si="15"/>
        <v>-</v>
      </c>
      <c r="O465" s="10"/>
      <c r="P465" s="10"/>
      <c r="Q465" s="10"/>
      <c r="R465" s="10"/>
      <c r="S465" s="10"/>
      <c r="T465" s="10"/>
      <c r="U465" s="10"/>
      <c r="V465" s="10"/>
      <c r="W465" s="10"/>
      <c r="X465" s="10"/>
      <c r="Y465" s="10"/>
      <c r="Z465" s="10"/>
    </row>
    <row r="466" spans="1:26" ht="12.75" customHeight="1" x14ac:dyDescent="0.2">
      <c r="A466" s="82">
        <f t="shared" si="8"/>
        <v>0</v>
      </c>
      <c r="B466" s="83"/>
      <c r="C466" s="84"/>
      <c r="D466" s="29" t="e">
        <f t="shared" si="9"/>
        <v>#NAME?</v>
      </c>
      <c r="E466" s="62"/>
      <c r="F466" s="30" t="e">
        <f t="shared" si="10"/>
        <v>#NAME?</v>
      </c>
      <c r="G466" s="34" t="e">
        <f t="shared" si="11"/>
        <v>#NAME?</v>
      </c>
      <c r="H466" s="30" t="e">
        <f t="shared" si="12"/>
        <v>#NAME?</v>
      </c>
      <c r="I466" s="85"/>
      <c r="J466" s="31"/>
      <c r="K466" s="101" t="str">
        <f>IF(NKTT!$J466&gt;0,"PS","-")</f>
        <v>-</v>
      </c>
      <c r="L466" s="92" t="str">
        <f t="shared" si="13"/>
        <v>-</v>
      </c>
      <c r="M466" s="92" t="str">
        <f t="shared" si="14"/>
        <v>-</v>
      </c>
      <c r="N466" s="93" t="str">
        <f t="shared" si="15"/>
        <v>-</v>
      </c>
      <c r="O466" s="10"/>
      <c r="P466" s="10"/>
      <c r="Q466" s="10"/>
      <c r="R466" s="10"/>
      <c r="S466" s="10"/>
      <c r="T466" s="10"/>
      <c r="U466" s="10"/>
      <c r="V466" s="10"/>
      <c r="W466" s="10"/>
      <c r="X466" s="10"/>
      <c r="Y466" s="10"/>
      <c r="Z466" s="10"/>
    </row>
    <row r="467" spans="1:26" ht="12.75" customHeight="1" x14ac:dyDescent="0.2">
      <c r="A467" s="82">
        <f t="shared" si="8"/>
        <v>0</v>
      </c>
      <c r="B467" s="83"/>
      <c r="C467" s="84"/>
      <c r="D467" s="29" t="e">
        <f t="shared" si="9"/>
        <v>#NAME?</v>
      </c>
      <c r="E467" s="62"/>
      <c r="F467" s="30" t="e">
        <f t="shared" si="10"/>
        <v>#NAME?</v>
      </c>
      <c r="G467" s="34" t="e">
        <f t="shared" si="11"/>
        <v>#NAME?</v>
      </c>
      <c r="H467" s="30" t="e">
        <f t="shared" si="12"/>
        <v>#NAME?</v>
      </c>
      <c r="I467" s="85"/>
      <c r="J467" s="31"/>
      <c r="K467" s="101" t="str">
        <f>IF(NKTT!$J467&gt;0,"PS","-")</f>
        <v>-</v>
      </c>
      <c r="L467" s="92" t="str">
        <f t="shared" si="13"/>
        <v>-</v>
      </c>
      <c r="M467" s="92" t="str">
        <f t="shared" si="14"/>
        <v>-</v>
      </c>
      <c r="N467" s="93" t="str">
        <f t="shared" si="15"/>
        <v>-</v>
      </c>
      <c r="O467" s="10"/>
      <c r="P467" s="10"/>
      <c r="Q467" s="10"/>
      <c r="R467" s="10"/>
      <c r="S467" s="10"/>
      <c r="T467" s="10"/>
      <c r="U467" s="10"/>
      <c r="V467" s="10"/>
      <c r="W467" s="10"/>
      <c r="X467" s="10"/>
      <c r="Y467" s="10"/>
      <c r="Z467" s="10"/>
    </row>
    <row r="468" spans="1:26" ht="12.75" customHeight="1" x14ac:dyDescent="0.2">
      <c r="A468" s="82">
        <f t="shared" si="8"/>
        <v>0</v>
      </c>
      <c r="B468" s="83"/>
      <c r="C468" s="84"/>
      <c r="D468" s="29" t="e">
        <f t="shared" si="9"/>
        <v>#NAME?</v>
      </c>
      <c r="E468" s="62"/>
      <c r="F468" s="30" t="e">
        <f t="shared" si="10"/>
        <v>#NAME?</v>
      </c>
      <c r="G468" s="34" t="e">
        <f t="shared" si="11"/>
        <v>#NAME?</v>
      </c>
      <c r="H468" s="30" t="e">
        <f t="shared" si="12"/>
        <v>#NAME?</v>
      </c>
      <c r="I468" s="85"/>
      <c r="J468" s="31"/>
      <c r="K468" s="101" t="str">
        <f>IF(NKTT!$J468&gt;0,"PS","-")</f>
        <v>-</v>
      </c>
      <c r="L468" s="92" t="str">
        <f t="shared" si="13"/>
        <v>-</v>
      </c>
      <c r="M468" s="92" t="str">
        <f t="shared" si="14"/>
        <v>-</v>
      </c>
      <c r="N468" s="93" t="str">
        <f t="shared" si="15"/>
        <v>-</v>
      </c>
      <c r="O468" s="10"/>
      <c r="P468" s="10"/>
      <c r="Q468" s="10"/>
      <c r="R468" s="10"/>
      <c r="S468" s="10"/>
      <c r="T468" s="10"/>
      <c r="U468" s="10"/>
      <c r="V468" s="10"/>
      <c r="W468" s="10"/>
      <c r="X468" s="10"/>
      <c r="Y468" s="10"/>
      <c r="Z468" s="10"/>
    </row>
    <row r="469" spans="1:26" ht="12.75" customHeight="1" x14ac:dyDescent="0.2">
      <c r="A469" s="82">
        <f t="shared" si="8"/>
        <v>0</v>
      </c>
      <c r="B469" s="83"/>
      <c r="C469" s="84"/>
      <c r="D469" s="29" t="e">
        <f t="shared" si="9"/>
        <v>#NAME?</v>
      </c>
      <c r="E469" s="62"/>
      <c r="F469" s="30" t="e">
        <f t="shared" si="10"/>
        <v>#NAME?</v>
      </c>
      <c r="G469" s="34" t="e">
        <f t="shared" si="11"/>
        <v>#NAME?</v>
      </c>
      <c r="H469" s="30" t="e">
        <f t="shared" si="12"/>
        <v>#NAME?</v>
      </c>
      <c r="I469" s="85"/>
      <c r="J469" s="31"/>
      <c r="K469" s="101" t="str">
        <f>IF(NKTT!$J469&gt;0,"PS","-")</f>
        <v>-</v>
      </c>
      <c r="L469" s="92" t="str">
        <f t="shared" si="13"/>
        <v>-</v>
      </c>
      <c r="M469" s="92" t="str">
        <f t="shared" si="14"/>
        <v>-</v>
      </c>
      <c r="N469" s="93" t="str">
        <f t="shared" si="15"/>
        <v>-</v>
      </c>
      <c r="O469" s="10"/>
      <c r="P469" s="10"/>
      <c r="Q469" s="10"/>
      <c r="R469" s="10"/>
      <c r="S469" s="10"/>
      <c r="T469" s="10"/>
      <c r="U469" s="10"/>
      <c r="V469" s="10"/>
      <c r="W469" s="10"/>
      <c r="X469" s="10"/>
      <c r="Y469" s="10"/>
      <c r="Z469" s="10"/>
    </row>
    <row r="470" spans="1:26" ht="12.75" customHeight="1" x14ac:dyDescent="0.2">
      <c r="A470" s="82">
        <f t="shared" si="8"/>
        <v>0</v>
      </c>
      <c r="B470" s="83"/>
      <c r="C470" s="84"/>
      <c r="D470" s="29" t="e">
        <f t="shared" si="9"/>
        <v>#NAME?</v>
      </c>
      <c r="E470" s="62"/>
      <c r="F470" s="30" t="e">
        <f t="shared" si="10"/>
        <v>#NAME?</v>
      </c>
      <c r="G470" s="34" t="e">
        <f t="shared" si="11"/>
        <v>#NAME?</v>
      </c>
      <c r="H470" s="30" t="e">
        <f t="shared" si="12"/>
        <v>#NAME?</v>
      </c>
      <c r="I470" s="85"/>
      <c r="J470" s="31"/>
      <c r="K470" s="101" t="str">
        <f>IF(NKTT!$J470&gt;0,"PS","-")</f>
        <v>-</v>
      </c>
      <c r="L470" s="92" t="str">
        <f t="shared" si="13"/>
        <v>-</v>
      </c>
      <c r="M470" s="92" t="str">
        <f t="shared" si="14"/>
        <v>-</v>
      </c>
      <c r="N470" s="93" t="str">
        <f t="shared" si="15"/>
        <v>-</v>
      </c>
      <c r="O470" s="10"/>
      <c r="P470" s="10"/>
      <c r="Q470" s="10"/>
      <c r="R470" s="10"/>
      <c r="S470" s="10"/>
      <c r="T470" s="10"/>
      <c r="U470" s="10"/>
      <c r="V470" s="10"/>
      <c r="W470" s="10"/>
      <c r="X470" s="10"/>
      <c r="Y470" s="10"/>
      <c r="Z470" s="10"/>
    </row>
    <row r="471" spans="1:26" ht="12.75" customHeight="1" x14ac:dyDescent="0.2">
      <c r="A471" s="82">
        <f t="shared" si="8"/>
        <v>0</v>
      </c>
      <c r="B471" s="83"/>
      <c r="C471" s="84"/>
      <c r="D471" s="29" t="e">
        <f t="shared" si="9"/>
        <v>#NAME?</v>
      </c>
      <c r="E471" s="62"/>
      <c r="F471" s="30" t="e">
        <f t="shared" si="10"/>
        <v>#NAME?</v>
      </c>
      <c r="G471" s="34" t="e">
        <f t="shared" si="11"/>
        <v>#NAME?</v>
      </c>
      <c r="H471" s="30" t="e">
        <f t="shared" si="12"/>
        <v>#NAME?</v>
      </c>
      <c r="I471" s="85"/>
      <c r="J471" s="31"/>
      <c r="K471" s="101" t="str">
        <f>IF(NKTT!$J471&gt;0,"PS","-")</f>
        <v>-</v>
      </c>
      <c r="L471" s="92" t="str">
        <f t="shared" si="13"/>
        <v>-</v>
      </c>
      <c r="M471" s="92" t="str">
        <f t="shared" si="14"/>
        <v>-</v>
      </c>
      <c r="N471" s="93" t="str">
        <f t="shared" si="15"/>
        <v>-</v>
      </c>
      <c r="O471" s="10"/>
      <c r="P471" s="10"/>
      <c r="Q471" s="10"/>
      <c r="R471" s="10"/>
      <c r="S471" s="10"/>
      <c r="T471" s="10"/>
      <c r="U471" s="10"/>
      <c r="V471" s="10"/>
      <c r="W471" s="10"/>
      <c r="X471" s="10"/>
      <c r="Y471" s="10"/>
      <c r="Z471" s="10"/>
    </row>
    <row r="472" spans="1:26" ht="12.75" customHeight="1" x14ac:dyDescent="0.2">
      <c r="A472" s="82">
        <f t="shared" si="8"/>
        <v>0</v>
      </c>
      <c r="B472" s="83"/>
      <c r="C472" s="84"/>
      <c r="D472" s="29" t="e">
        <f t="shared" si="9"/>
        <v>#NAME?</v>
      </c>
      <c r="E472" s="62"/>
      <c r="F472" s="30" t="e">
        <f t="shared" si="10"/>
        <v>#NAME?</v>
      </c>
      <c r="G472" s="34" t="e">
        <f t="shared" si="11"/>
        <v>#NAME?</v>
      </c>
      <c r="H472" s="30" t="e">
        <f t="shared" si="12"/>
        <v>#NAME?</v>
      </c>
      <c r="I472" s="85"/>
      <c r="J472" s="31"/>
      <c r="K472" s="101" t="str">
        <f>IF(NKTT!$J472&gt;0,"PS","-")</f>
        <v>-</v>
      </c>
      <c r="L472" s="92" t="str">
        <f t="shared" si="13"/>
        <v>-</v>
      </c>
      <c r="M472" s="92" t="str">
        <f t="shared" si="14"/>
        <v>-</v>
      </c>
      <c r="N472" s="93" t="str">
        <f t="shared" si="15"/>
        <v>-</v>
      </c>
      <c r="O472" s="10"/>
      <c r="P472" s="10"/>
      <c r="Q472" s="10"/>
      <c r="R472" s="10"/>
      <c r="S472" s="10"/>
      <c r="T472" s="10"/>
      <c r="U472" s="10"/>
      <c r="V472" s="10"/>
      <c r="W472" s="10"/>
      <c r="X472" s="10"/>
      <c r="Y472" s="10"/>
      <c r="Z472" s="10"/>
    </row>
    <row r="473" spans="1:26" ht="12.75" customHeight="1" x14ac:dyDescent="0.2">
      <c r="A473" s="82">
        <f t="shared" si="8"/>
        <v>0</v>
      </c>
      <c r="B473" s="83"/>
      <c r="C473" s="84"/>
      <c r="D473" s="29" t="e">
        <f t="shared" si="9"/>
        <v>#NAME?</v>
      </c>
      <c r="E473" s="62"/>
      <c r="F473" s="30" t="e">
        <f t="shared" si="10"/>
        <v>#NAME?</v>
      </c>
      <c r="G473" s="34" t="e">
        <f t="shared" si="11"/>
        <v>#NAME?</v>
      </c>
      <c r="H473" s="30" t="e">
        <f t="shared" si="12"/>
        <v>#NAME?</v>
      </c>
      <c r="I473" s="85"/>
      <c r="J473" s="31"/>
      <c r="K473" s="101" t="str">
        <f>IF(NKTT!$J473&gt;0,"PS","-")</f>
        <v>-</v>
      </c>
      <c r="L473" s="92" t="str">
        <f t="shared" si="13"/>
        <v>-</v>
      </c>
      <c r="M473" s="92" t="str">
        <f t="shared" si="14"/>
        <v>-</v>
      </c>
      <c r="N473" s="93" t="str">
        <f t="shared" si="15"/>
        <v>-</v>
      </c>
      <c r="O473" s="10"/>
      <c r="P473" s="10"/>
      <c r="Q473" s="10"/>
      <c r="R473" s="10"/>
      <c r="S473" s="10"/>
      <c r="T473" s="10"/>
      <c r="U473" s="10"/>
      <c r="V473" s="10"/>
      <c r="W473" s="10"/>
      <c r="X473" s="10"/>
      <c r="Y473" s="10"/>
      <c r="Z473" s="10"/>
    </row>
    <row r="474" spans="1:26" ht="12.75" customHeight="1" x14ac:dyDescent="0.2">
      <c r="A474" s="82">
        <f t="shared" si="8"/>
        <v>0</v>
      </c>
      <c r="B474" s="83"/>
      <c r="C474" s="84"/>
      <c r="D474" s="29" t="e">
        <f t="shared" si="9"/>
        <v>#NAME?</v>
      </c>
      <c r="E474" s="62"/>
      <c r="F474" s="30" t="e">
        <f t="shared" si="10"/>
        <v>#NAME?</v>
      </c>
      <c r="G474" s="34" t="e">
        <f t="shared" si="11"/>
        <v>#NAME?</v>
      </c>
      <c r="H474" s="30" t="e">
        <f t="shared" si="12"/>
        <v>#NAME?</v>
      </c>
      <c r="I474" s="85"/>
      <c r="J474" s="31"/>
      <c r="K474" s="101" t="str">
        <f>IF(NKTT!$J474&gt;0,"PS","-")</f>
        <v>-</v>
      </c>
      <c r="L474" s="92" t="str">
        <f t="shared" si="13"/>
        <v>-</v>
      </c>
      <c r="M474" s="92" t="str">
        <f t="shared" si="14"/>
        <v>-</v>
      </c>
      <c r="N474" s="93" t="str">
        <f t="shared" si="15"/>
        <v>-</v>
      </c>
      <c r="O474" s="10"/>
      <c r="P474" s="10"/>
      <c r="Q474" s="10"/>
      <c r="R474" s="10"/>
      <c r="S474" s="10"/>
      <c r="T474" s="10"/>
      <c r="U474" s="10"/>
      <c r="V474" s="10"/>
      <c r="W474" s="10"/>
      <c r="X474" s="10"/>
      <c r="Y474" s="10"/>
      <c r="Z474" s="10"/>
    </row>
    <row r="475" spans="1:26" ht="12.75" customHeight="1" x14ac:dyDescent="0.2">
      <c r="A475" s="82">
        <f t="shared" si="8"/>
        <v>0</v>
      </c>
      <c r="B475" s="83"/>
      <c r="C475" s="84"/>
      <c r="D475" s="29" t="e">
        <f t="shared" si="9"/>
        <v>#NAME?</v>
      </c>
      <c r="E475" s="62"/>
      <c r="F475" s="30" t="e">
        <f t="shared" si="10"/>
        <v>#NAME?</v>
      </c>
      <c r="G475" s="34" t="e">
        <f t="shared" si="11"/>
        <v>#NAME?</v>
      </c>
      <c r="H475" s="30" t="e">
        <f t="shared" si="12"/>
        <v>#NAME?</v>
      </c>
      <c r="I475" s="85"/>
      <c r="J475" s="31"/>
      <c r="K475" s="101" t="str">
        <f>IF(NKTT!$J475&gt;0,"PS","-")</f>
        <v>-</v>
      </c>
      <c r="L475" s="92" t="str">
        <f t="shared" si="13"/>
        <v>-</v>
      </c>
      <c r="M475" s="92" t="str">
        <f t="shared" si="14"/>
        <v>-</v>
      </c>
      <c r="N475" s="93" t="str">
        <f t="shared" si="15"/>
        <v>-</v>
      </c>
      <c r="O475" s="10"/>
      <c r="P475" s="10"/>
      <c r="Q475" s="10"/>
      <c r="R475" s="10"/>
      <c r="S475" s="10"/>
      <c r="T475" s="10"/>
      <c r="U475" s="10"/>
      <c r="V475" s="10"/>
      <c r="W475" s="10"/>
      <c r="X475" s="10"/>
      <c r="Y475" s="10"/>
      <c r="Z475" s="10"/>
    </row>
    <row r="476" spans="1:26" ht="12.75" customHeight="1" x14ac:dyDescent="0.2">
      <c r="A476" s="82">
        <f t="shared" si="8"/>
        <v>0</v>
      </c>
      <c r="B476" s="83"/>
      <c r="C476" s="84"/>
      <c r="D476" s="29" t="e">
        <f t="shared" si="9"/>
        <v>#NAME?</v>
      </c>
      <c r="E476" s="62"/>
      <c r="F476" s="30" t="e">
        <f t="shared" si="10"/>
        <v>#NAME?</v>
      </c>
      <c r="G476" s="34" t="e">
        <f t="shared" si="11"/>
        <v>#NAME?</v>
      </c>
      <c r="H476" s="30" t="e">
        <f t="shared" si="12"/>
        <v>#NAME?</v>
      </c>
      <c r="I476" s="85"/>
      <c r="J476" s="31"/>
      <c r="K476" s="101" t="str">
        <f>IF(NKTT!$J476&gt;0,"PS","-")</f>
        <v>-</v>
      </c>
      <c r="L476" s="92" t="str">
        <f t="shared" si="13"/>
        <v>-</v>
      </c>
      <c r="M476" s="92" t="str">
        <f t="shared" si="14"/>
        <v>-</v>
      </c>
      <c r="N476" s="93" t="str">
        <f t="shared" si="15"/>
        <v>-</v>
      </c>
      <c r="O476" s="10"/>
      <c r="P476" s="10"/>
      <c r="Q476" s="10"/>
      <c r="R476" s="10"/>
      <c r="S476" s="10"/>
      <c r="T476" s="10"/>
      <c r="U476" s="10"/>
      <c r="V476" s="10"/>
      <c r="W476" s="10"/>
      <c r="X476" s="10"/>
      <c r="Y476" s="10"/>
      <c r="Z476" s="10"/>
    </row>
    <row r="477" spans="1:26" ht="12.75" customHeight="1" x14ac:dyDescent="0.2">
      <c r="A477" s="82">
        <f t="shared" si="8"/>
        <v>0</v>
      </c>
      <c r="B477" s="83"/>
      <c r="C477" s="84"/>
      <c r="D477" s="29" t="e">
        <f t="shared" si="9"/>
        <v>#NAME?</v>
      </c>
      <c r="E477" s="62"/>
      <c r="F477" s="30" t="e">
        <f t="shared" si="10"/>
        <v>#NAME?</v>
      </c>
      <c r="G477" s="34" t="e">
        <f t="shared" si="11"/>
        <v>#NAME?</v>
      </c>
      <c r="H477" s="30" t="e">
        <f t="shared" si="12"/>
        <v>#NAME?</v>
      </c>
      <c r="I477" s="85"/>
      <c r="J477" s="31"/>
      <c r="K477" s="101" t="str">
        <f>IF(NKTT!$J477&gt;0,"PS","-")</f>
        <v>-</v>
      </c>
      <c r="L477" s="92" t="str">
        <f t="shared" si="13"/>
        <v>-</v>
      </c>
      <c r="M477" s="92" t="str">
        <f t="shared" si="14"/>
        <v>-</v>
      </c>
      <c r="N477" s="93" t="str">
        <f t="shared" si="15"/>
        <v>-</v>
      </c>
      <c r="O477" s="10"/>
      <c r="P477" s="10"/>
      <c r="Q477" s="10"/>
      <c r="R477" s="10"/>
      <c r="S477" s="10"/>
      <c r="T477" s="10"/>
      <c r="U477" s="10"/>
      <c r="V477" s="10"/>
      <c r="W477" s="10"/>
      <c r="X477" s="10"/>
      <c r="Y477" s="10"/>
      <c r="Z477" s="10"/>
    </row>
    <row r="478" spans="1:26" ht="12.75" customHeight="1" x14ac:dyDescent="0.2">
      <c r="A478" s="82">
        <f t="shared" si="8"/>
        <v>0</v>
      </c>
      <c r="B478" s="83"/>
      <c r="C478" s="84"/>
      <c r="D478" s="29" t="e">
        <f t="shared" si="9"/>
        <v>#NAME?</v>
      </c>
      <c r="E478" s="62"/>
      <c r="F478" s="30" t="e">
        <f t="shared" si="10"/>
        <v>#NAME?</v>
      </c>
      <c r="G478" s="34" t="e">
        <f t="shared" si="11"/>
        <v>#NAME?</v>
      </c>
      <c r="H478" s="30" t="e">
        <f t="shared" si="12"/>
        <v>#NAME?</v>
      </c>
      <c r="I478" s="85"/>
      <c r="J478" s="31"/>
      <c r="K478" s="101" t="str">
        <f>IF(NKTT!$J478&gt;0,"PS","-")</f>
        <v>-</v>
      </c>
      <c r="L478" s="92" t="str">
        <f t="shared" si="13"/>
        <v>-</v>
      </c>
      <c r="M478" s="92" t="str">
        <f t="shared" si="14"/>
        <v>-</v>
      </c>
      <c r="N478" s="93" t="str">
        <f t="shared" si="15"/>
        <v>-</v>
      </c>
      <c r="O478" s="10"/>
      <c r="P478" s="10"/>
      <c r="Q478" s="10"/>
      <c r="R478" s="10"/>
      <c r="S478" s="10"/>
      <c r="T478" s="10"/>
      <c r="U478" s="10"/>
      <c r="V478" s="10"/>
      <c r="W478" s="10"/>
      <c r="X478" s="10"/>
      <c r="Y478" s="10"/>
      <c r="Z478" s="10"/>
    </row>
    <row r="479" spans="1:26" ht="12.75" customHeight="1" x14ac:dyDescent="0.2">
      <c r="A479" s="82">
        <f t="shared" si="8"/>
        <v>0</v>
      </c>
      <c r="B479" s="83"/>
      <c r="C479" s="84"/>
      <c r="D479" s="29" t="e">
        <f t="shared" si="9"/>
        <v>#NAME?</v>
      </c>
      <c r="E479" s="62"/>
      <c r="F479" s="30" t="e">
        <f t="shared" si="10"/>
        <v>#NAME?</v>
      </c>
      <c r="G479" s="34" t="e">
        <f t="shared" si="11"/>
        <v>#NAME?</v>
      </c>
      <c r="H479" s="30" t="e">
        <f t="shared" si="12"/>
        <v>#NAME?</v>
      </c>
      <c r="I479" s="85"/>
      <c r="J479" s="31"/>
      <c r="K479" s="101" t="str">
        <f>IF(NKTT!$J479&gt;0,"PS","-")</f>
        <v>-</v>
      </c>
      <c r="L479" s="92" t="str">
        <f t="shared" si="13"/>
        <v>-</v>
      </c>
      <c r="M479" s="92" t="str">
        <f t="shared" si="14"/>
        <v>-</v>
      </c>
      <c r="N479" s="93" t="str">
        <f t="shared" si="15"/>
        <v>-</v>
      </c>
      <c r="O479" s="10"/>
      <c r="P479" s="10"/>
      <c r="Q479" s="10"/>
      <c r="R479" s="10"/>
      <c r="S479" s="10"/>
      <c r="T479" s="10"/>
      <c r="U479" s="10"/>
      <c r="V479" s="10"/>
      <c r="W479" s="10"/>
      <c r="X479" s="10"/>
      <c r="Y479" s="10"/>
      <c r="Z479" s="10"/>
    </row>
    <row r="480" spans="1:26" ht="12.75" customHeight="1" x14ac:dyDescent="0.2">
      <c r="A480" s="82">
        <f t="shared" si="8"/>
        <v>0</v>
      </c>
      <c r="B480" s="83"/>
      <c r="C480" s="84"/>
      <c r="D480" s="29" t="e">
        <f t="shared" si="9"/>
        <v>#NAME?</v>
      </c>
      <c r="E480" s="62"/>
      <c r="F480" s="30" t="e">
        <f t="shared" si="10"/>
        <v>#NAME?</v>
      </c>
      <c r="G480" s="34" t="e">
        <f t="shared" si="11"/>
        <v>#NAME?</v>
      </c>
      <c r="H480" s="30" t="e">
        <f t="shared" si="12"/>
        <v>#NAME?</v>
      </c>
      <c r="I480" s="85"/>
      <c r="J480" s="31"/>
      <c r="K480" s="101" t="str">
        <f>IF(NKTT!$J480&gt;0,"PS","-")</f>
        <v>-</v>
      </c>
      <c r="L480" s="92" t="str">
        <f t="shared" si="13"/>
        <v>-</v>
      </c>
      <c r="M480" s="92" t="str">
        <f t="shared" si="14"/>
        <v>-</v>
      </c>
      <c r="N480" s="93" t="str">
        <f t="shared" si="15"/>
        <v>-</v>
      </c>
      <c r="O480" s="10"/>
      <c r="P480" s="10"/>
      <c r="Q480" s="10"/>
      <c r="R480" s="10"/>
      <c r="S480" s="10"/>
      <c r="T480" s="10"/>
      <c r="U480" s="10"/>
      <c r="V480" s="10"/>
      <c r="W480" s="10"/>
      <c r="X480" s="10"/>
      <c r="Y480" s="10"/>
      <c r="Z480" s="10"/>
    </row>
    <row r="481" spans="1:26" ht="12.75" customHeight="1" x14ac:dyDescent="0.2">
      <c r="A481" s="82">
        <f t="shared" si="8"/>
        <v>0</v>
      </c>
      <c r="B481" s="83"/>
      <c r="C481" s="84"/>
      <c r="D481" s="29" t="e">
        <f t="shared" si="9"/>
        <v>#NAME?</v>
      </c>
      <c r="E481" s="62"/>
      <c r="F481" s="30" t="e">
        <f t="shared" si="10"/>
        <v>#NAME?</v>
      </c>
      <c r="G481" s="34" t="e">
        <f t="shared" si="11"/>
        <v>#NAME?</v>
      </c>
      <c r="H481" s="30" t="e">
        <f t="shared" si="12"/>
        <v>#NAME?</v>
      </c>
      <c r="I481" s="85"/>
      <c r="J481" s="31"/>
      <c r="K481" s="101" t="str">
        <f>IF(NKTT!$J481&gt;0,"PS","-")</f>
        <v>-</v>
      </c>
      <c r="L481" s="92" t="str">
        <f t="shared" si="13"/>
        <v>-</v>
      </c>
      <c r="M481" s="92" t="str">
        <f t="shared" si="14"/>
        <v>-</v>
      </c>
      <c r="N481" s="93" t="str">
        <f t="shared" si="15"/>
        <v>-</v>
      </c>
      <c r="O481" s="10"/>
      <c r="P481" s="10"/>
      <c r="Q481" s="10"/>
      <c r="R481" s="10"/>
      <c r="S481" s="10"/>
      <c r="T481" s="10"/>
      <c r="U481" s="10"/>
      <c r="V481" s="10"/>
      <c r="W481" s="10"/>
      <c r="X481" s="10"/>
      <c r="Y481" s="10"/>
      <c r="Z481" s="10"/>
    </row>
    <row r="482" spans="1:26" ht="12.75" customHeight="1" x14ac:dyDescent="0.2">
      <c r="A482" s="82">
        <f t="shared" si="8"/>
        <v>0</v>
      </c>
      <c r="B482" s="83"/>
      <c r="C482" s="84"/>
      <c r="D482" s="29" t="e">
        <f t="shared" si="9"/>
        <v>#NAME?</v>
      </c>
      <c r="E482" s="62"/>
      <c r="F482" s="30" t="e">
        <f t="shared" si="10"/>
        <v>#NAME?</v>
      </c>
      <c r="G482" s="34" t="e">
        <f t="shared" si="11"/>
        <v>#NAME?</v>
      </c>
      <c r="H482" s="30" t="e">
        <f t="shared" si="12"/>
        <v>#NAME?</v>
      </c>
      <c r="I482" s="85"/>
      <c r="J482" s="31"/>
      <c r="K482" s="101" t="str">
        <f>IF(NKTT!$J482&gt;0,"PS","-")</f>
        <v>-</v>
      </c>
      <c r="L482" s="92" t="str">
        <f t="shared" si="13"/>
        <v>-</v>
      </c>
      <c r="M482" s="92" t="str">
        <f t="shared" si="14"/>
        <v>-</v>
      </c>
      <c r="N482" s="93" t="str">
        <f t="shared" si="15"/>
        <v>-</v>
      </c>
      <c r="O482" s="10"/>
      <c r="P482" s="10"/>
      <c r="Q482" s="10"/>
      <c r="R482" s="10"/>
      <c r="S482" s="10"/>
      <c r="T482" s="10"/>
      <c r="U482" s="10"/>
      <c r="V482" s="10"/>
      <c r="W482" s="10"/>
      <c r="X482" s="10"/>
      <c r="Y482" s="10"/>
      <c r="Z482" s="10"/>
    </row>
    <row r="483" spans="1:26" ht="12.75" customHeight="1" x14ac:dyDescent="0.2">
      <c r="A483" s="82">
        <f t="shared" si="8"/>
        <v>0</v>
      </c>
      <c r="B483" s="83"/>
      <c r="C483" s="84"/>
      <c r="D483" s="29" t="e">
        <f t="shared" si="9"/>
        <v>#NAME?</v>
      </c>
      <c r="E483" s="62"/>
      <c r="F483" s="30" t="e">
        <f t="shared" si="10"/>
        <v>#NAME?</v>
      </c>
      <c r="G483" s="34" t="e">
        <f t="shared" si="11"/>
        <v>#NAME?</v>
      </c>
      <c r="H483" s="30" t="e">
        <f t="shared" si="12"/>
        <v>#NAME?</v>
      </c>
      <c r="I483" s="85"/>
      <c r="J483" s="31"/>
      <c r="K483" s="101" t="str">
        <f>IF(NKTT!$J483&gt;0,"PS","-")</f>
        <v>-</v>
      </c>
      <c r="L483" s="92" t="str">
        <f t="shared" si="13"/>
        <v>-</v>
      </c>
      <c r="M483" s="92" t="str">
        <f t="shared" si="14"/>
        <v>-</v>
      </c>
      <c r="N483" s="93" t="str">
        <f t="shared" si="15"/>
        <v>-</v>
      </c>
      <c r="O483" s="10"/>
      <c r="P483" s="10"/>
      <c r="Q483" s="10"/>
      <c r="R483" s="10"/>
      <c r="S483" s="10"/>
      <c r="T483" s="10"/>
      <c r="U483" s="10"/>
      <c r="V483" s="10"/>
      <c r="W483" s="10"/>
      <c r="X483" s="10"/>
      <c r="Y483" s="10"/>
      <c r="Z483" s="10"/>
    </row>
    <row r="484" spans="1:26" ht="12.75" customHeight="1" x14ac:dyDescent="0.2">
      <c r="A484" s="82">
        <f t="shared" si="8"/>
        <v>0</v>
      </c>
      <c r="B484" s="83"/>
      <c r="C484" s="84"/>
      <c r="D484" s="29" t="e">
        <f t="shared" si="9"/>
        <v>#NAME?</v>
      </c>
      <c r="E484" s="62"/>
      <c r="F484" s="30" t="e">
        <f t="shared" si="10"/>
        <v>#NAME?</v>
      </c>
      <c r="G484" s="34" t="e">
        <f t="shared" si="11"/>
        <v>#NAME?</v>
      </c>
      <c r="H484" s="30" t="e">
        <f t="shared" si="12"/>
        <v>#NAME?</v>
      </c>
      <c r="I484" s="85"/>
      <c r="J484" s="31"/>
      <c r="K484" s="101" t="str">
        <f>IF(NKTT!$J484&gt;0,"PS","-")</f>
        <v>-</v>
      </c>
      <c r="L484" s="92" t="str">
        <f t="shared" si="13"/>
        <v>-</v>
      </c>
      <c r="M484" s="92" t="str">
        <f t="shared" si="14"/>
        <v>-</v>
      </c>
      <c r="N484" s="93" t="str">
        <f t="shared" si="15"/>
        <v>-</v>
      </c>
      <c r="O484" s="10"/>
      <c r="P484" s="10"/>
      <c r="Q484" s="10"/>
      <c r="R484" s="10"/>
      <c r="S484" s="10"/>
      <c r="T484" s="10"/>
      <c r="U484" s="10"/>
      <c r="V484" s="10"/>
      <c r="W484" s="10"/>
      <c r="X484" s="10"/>
      <c r="Y484" s="10"/>
      <c r="Z484" s="10"/>
    </row>
    <row r="485" spans="1:26" ht="12.75" customHeight="1" x14ac:dyDescent="0.2">
      <c r="A485" s="82">
        <f t="shared" si="8"/>
        <v>0</v>
      </c>
      <c r="B485" s="83"/>
      <c r="C485" s="84"/>
      <c r="D485" s="29" t="e">
        <f t="shared" si="9"/>
        <v>#NAME?</v>
      </c>
      <c r="E485" s="62"/>
      <c r="F485" s="30" t="e">
        <f t="shared" si="10"/>
        <v>#NAME?</v>
      </c>
      <c r="G485" s="34" t="e">
        <f t="shared" si="11"/>
        <v>#NAME?</v>
      </c>
      <c r="H485" s="30" t="e">
        <f t="shared" si="12"/>
        <v>#NAME?</v>
      </c>
      <c r="I485" s="85"/>
      <c r="J485" s="31"/>
      <c r="K485" s="101" t="str">
        <f>IF(NKTT!$J485&gt;0,"PS","-")</f>
        <v>-</v>
      </c>
      <c r="L485" s="92" t="str">
        <f t="shared" si="13"/>
        <v>-</v>
      </c>
      <c r="M485" s="92" t="str">
        <f t="shared" si="14"/>
        <v>-</v>
      </c>
      <c r="N485" s="93" t="str">
        <f t="shared" si="15"/>
        <v>-</v>
      </c>
      <c r="O485" s="10"/>
      <c r="P485" s="10"/>
      <c r="Q485" s="10"/>
      <c r="R485" s="10"/>
      <c r="S485" s="10"/>
      <c r="T485" s="10"/>
      <c r="U485" s="10"/>
      <c r="V485" s="10"/>
      <c r="W485" s="10"/>
      <c r="X485" s="10"/>
      <c r="Y485" s="10"/>
      <c r="Z485" s="10"/>
    </row>
    <row r="486" spans="1:26" ht="12.75" customHeight="1" x14ac:dyDescent="0.2">
      <c r="A486" s="82">
        <f t="shared" si="8"/>
        <v>0</v>
      </c>
      <c r="B486" s="83"/>
      <c r="C486" s="84"/>
      <c r="D486" s="29" t="e">
        <f t="shared" si="9"/>
        <v>#NAME?</v>
      </c>
      <c r="E486" s="62"/>
      <c r="F486" s="30" t="e">
        <f t="shared" si="10"/>
        <v>#NAME?</v>
      </c>
      <c r="G486" s="34" t="e">
        <f t="shared" si="11"/>
        <v>#NAME?</v>
      </c>
      <c r="H486" s="30" t="e">
        <f t="shared" si="12"/>
        <v>#NAME?</v>
      </c>
      <c r="I486" s="85"/>
      <c r="J486" s="31"/>
      <c r="K486" s="101" t="str">
        <f>IF(NKTT!$J486&gt;0,"PS","-")</f>
        <v>-</v>
      </c>
      <c r="L486" s="92" t="str">
        <f t="shared" si="13"/>
        <v>-</v>
      </c>
      <c r="M486" s="92" t="str">
        <f t="shared" si="14"/>
        <v>-</v>
      </c>
      <c r="N486" s="93" t="str">
        <f t="shared" si="15"/>
        <v>-</v>
      </c>
      <c r="O486" s="10"/>
      <c r="P486" s="10"/>
      <c r="Q486" s="10"/>
      <c r="R486" s="10"/>
      <c r="S486" s="10"/>
      <c r="T486" s="10"/>
      <c r="U486" s="10"/>
      <c r="V486" s="10"/>
      <c r="W486" s="10"/>
      <c r="X486" s="10"/>
      <c r="Y486" s="10"/>
      <c r="Z486" s="10"/>
    </row>
    <row r="487" spans="1:26" ht="12.75" customHeight="1" x14ac:dyDescent="0.2">
      <c r="A487" s="82">
        <f t="shared" si="8"/>
        <v>0</v>
      </c>
      <c r="B487" s="83"/>
      <c r="C487" s="84"/>
      <c r="D487" s="29" t="e">
        <f t="shared" si="9"/>
        <v>#NAME?</v>
      </c>
      <c r="E487" s="62"/>
      <c r="F487" s="30" t="e">
        <f t="shared" si="10"/>
        <v>#NAME?</v>
      </c>
      <c r="G487" s="34" t="e">
        <f t="shared" si="11"/>
        <v>#NAME?</v>
      </c>
      <c r="H487" s="30" t="e">
        <f t="shared" si="12"/>
        <v>#NAME?</v>
      </c>
      <c r="I487" s="85"/>
      <c r="J487" s="31"/>
      <c r="K487" s="101" t="str">
        <f>IF(NKTT!$J487&gt;0,"PS","-")</f>
        <v>-</v>
      </c>
      <c r="L487" s="92" t="str">
        <f t="shared" si="13"/>
        <v>-</v>
      </c>
      <c r="M487" s="92" t="str">
        <f t="shared" si="14"/>
        <v>-</v>
      </c>
      <c r="N487" s="93" t="str">
        <f t="shared" si="15"/>
        <v>-</v>
      </c>
      <c r="O487" s="10"/>
      <c r="P487" s="10"/>
      <c r="Q487" s="10"/>
      <c r="R487" s="10"/>
      <c r="S487" s="10"/>
      <c r="T487" s="10"/>
      <c r="U487" s="10"/>
      <c r="V487" s="10"/>
      <c r="W487" s="10"/>
      <c r="X487" s="10"/>
      <c r="Y487" s="10"/>
      <c r="Z487" s="10"/>
    </row>
    <row r="488" spans="1:26" ht="12.75" customHeight="1" x14ac:dyDescent="0.2">
      <c r="A488" s="82">
        <f t="shared" si="8"/>
        <v>0</v>
      </c>
      <c r="B488" s="83"/>
      <c r="C488" s="84"/>
      <c r="D488" s="29" t="e">
        <f t="shared" si="9"/>
        <v>#NAME?</v>
      </c>
      <c r="E488" s="62"/>
      <c r="F488" s="30" t="e">
        <f t="shared" si="10"/>
        <v>#NAME?</v>
      </c>
      <c r="G488" s="34" t="e">
        <f t="shared" si="11"/>
        <v>#NAME?</v>
      </c>
      <c r="H488" s="30" t="e">
        <f t="shared" si="12"/>
        <v>#NAME?</v>
      </c>
      <c r="I488" s="85"/>
      <c r="J488" s="31"/>
      <c r="K488" s="101" t="str">
        <f>IF(NKTT!$J488&gt;0,"PS","-")</f>
        <v>-</v>
      </c>
      <c r="L488" s="92" t="str">
        <f t="shared" si="13"/>
        <v>-</v>
      </c>
      <c r="M488" s="92" t="str">
        <f t="shared" si="14"/>
        <v>-</v>
      </c>
      <c r="N488" s="93" t="str">
        <f t="shared" si="15"/>
        <v>-</v>
      </c>
      <c r="O488" s="10"/>
      <c r="P488" s="10"/>
      <c r="Q488" s="10"/>
      <c r="R488" s="10"/>
      <c r="S488" s="10"/>
      <c r="T488" s="10"/>
      <c r="U488" s="10"/>
      <c r="V488" s="10"/>
      <c r="W488" s="10"/>
      <c r="X488" s="10"/>
      <c r="Y488" s="10"/>
      <c r="Z488" s="10"/>
    </row>
    <row r="489" spans="1:26" ht="12.75" customHeight="1" x14ac:dyDescent="0.2">
      <c r="A489" s="82">
        <f t="shared" si="8"/>
        <v>0</v>
      </c>
      <c r="B489" s="83"/>
      <c r="C489" s="84"/>
      <c r="D489" s="29" t="e">
        <f t="shared" si="9"/>
        <v>#NAME?</v>
      </c>
      <c r="E489" s="62"/>
      <c r="F489" s="30" t="e">
        <f t="shared" si="10"/>
        <v>#NAME?</v>
      </c>
      <c r="G489" s="34" t="e">
        <f t="shared" si="11"/>
        <v>#NAME?</v>
      </c>
      <c r="H489" s="30" t="e">
        <f t="shared" si="12"/>
        <v>#NAME?</v>
      </c>
      <c r="I489" s="85"/>
      <c r="J489" s="31"/>
      <c r="K489" s="101" t="str">
        <f>IF(NKTT!$J489&gt;0,"PS","-")</f>
        <v>-</v>
      </c>
      <c r="L489" s="92" t="str">
        <f t="shared" si="13"/>
        <v>-</v>
      </c>
      <c r="M489" s="92" t="str">
        <f t="shared" si="14"/>
        <v>-</v>
      </c>
      <c r="N489" s="93" t="str">
        <f t="shared" si="15"/>
        <v>-</v>
      </c>
      <c r="O489" s="10"/>
      <c r="P489" s="10"/>
      <c r="Q489" s="10"/>
      <c r="R489" s="10"/>
      <c r="S489" s="10"/>
      <c r="T489" s="10"/>
      <c r="U489" s="10"/>
      <c r="V489" s="10"/>
      <c r="W489" s="10"/>
      <c r="X489" s="10"/>
      <c r="Y489" s="10"/>
      <c r="Z489" s="10"/>
    </row>
    <row r="490" spans="1:26" ht="12.75" customHeight="1" x14ac:dyDescent="0.2">
      <c r="A490" s="82">
        <f t="shared" si="8"/>
        <v>0</v>
      </c>
      <c r="B490" s="83"/>
      <c r="C490" s="84"/>
      <c r="D490" s="29" t="e">
        <f t="shared" si="9"/>
        <v>#NAME?</v>
      </c>
      <c r="E490" s="62"/>
      <c r="F490" s="30" t="e">
        <f t="shared" si="10"/>
        <v>#NAME?</v>
      </c>
      <c r="G490" s="34" t="e">
        <f t="shared" si="11"/>
        <v>#NAME?</v>
      </c>
      <c r="H490" s="30" t="e">
        <f t="shared" si="12"/>
        <v>#NAME?</v>
      </c>
      <c r="I490" s="85"/>
      <c r="J490" s="31"/>
      <c r="K490" s="101" t="str">
        <f>IF(NKTT!$J490&gt;0,"PS","-")</f>
        <v>-</v>
      </c>
      <c r="L490" s="92" t="str">
        <f t="shared" si="13"/>
        <v>-</v>
      </c>
      <c r="M490" s="92" t="str">
        <f t="shared" si="14"/>
        <v>-</v>
      </c>
      <c r="N490" s="93" t="str">
        <f t="shared" si="15"/>
        <v>-</v>
      </c>
      <c r="O490" s="10"/>
      <c r="P490" s="10"/>
      <c r="Q490" s="10"/>
      <c r="R490" s="10"/>
      <c r="S490" s="10"/>
      <c r="T490" s="10"/>
      <c r="U490" s="10"/>
      <c r="V490" s="10"/>
      <c r="W490" s="10"/>
      <c r="X490" s="10"/>
      <c r="Y490" s="10"/>
      <c r="Z490" s="10"/>
    </row>
    <row r="491" spans="1:26" ht="12.75" customHeight="1" x14ac:dyDescent="0.2">
      <c r="A491" s="82">
        <f t="shared" si="8"/>
        <v>0</v>
      </c>
      <c r="B491" s="83"/>
      <c r="C491" s="84"/>
      <c r="D491" s="29" t="e">
        <f t="shared" si="9"/>
        <v>#NAME?</v>
      </c>
      <c r="E491" s="62"/>
      <c r="F491" s="30" t="e">
        <f t="shared" si="10"/>
        <v>#NAME?</v>
      </c>
      <c r="G491" s="34" t="e">
        <f t="shared" si="11"/>
        <v>#NAME?</v>
      </c>
      <c r="H491" s="30" t="e">
        <f t="shared" si="12"/>
        <v>#NAME?</v>
      </c>
      <c r="I491" s="85"/>
      <c r="J491" s="31"/>
      <c r="K491" s="101" t="str">
        <f>IF(NKTT!$J491&gt;0,"PS","-")</f>
        <v>-</v>
      </c>
      <c r="L491" s="92" t="str">
        <f t="shared" si="13"/>
        <v>-</v>
      </c>
      <c r="M491" s="92" t="str">
        <f t="shared" si="14"/>
        <v>-</v>
      </c>
      <c r="N491" s="93" t="str">
        <f t="shared" si="15"/>
        <v>-</v>
      </c>
      <c r="O491" s="10"/>
      <c r="P491" s="10"/>
      <c r="Q491" s="10"/>
      <c r="R491" s="10"/>
      <c r="S491" s="10"/>
      <c r="T491" s="10"/>
      <c r="U491" s="10"/>
      <c r="V491" s="10"/>
      <c r="W491" s="10"/>
      <c r="X491" s="10"/>
      <c r="Y491" s="10"/>
      <c r="Z491" s="10"/>
    </row>
    <row r="492" spans="1:26" ht="12.75" customHeight="1" x14ac:dyDescent="0.2">
      <c r="A492" s="82">
        <f t="shared" si="8"/>
        <v>0</v>
      </c>
      <c r="B492" s="83"/>
      <c r="C492" s="84"/>
      <c r="D492" s="29" t="e">
        <f t="shared" si="9"/>
        <v>#NAME?</v>
      </c>
      <c r="E492" s="62"/>
      <c r="F492" s="30" t="e">
        <f t="shared" si="10"/>
        <v>#NAME?</v>
      </c>
      <c r="G492" s="34" t="e">
        <f t="shared" si="11"/>
        <v>#NAME?</v>
      </c>
      <c r="H492" s="30" t="e">
        <f t="shared" si="12"/>
        <v>#NAME?</v>
      </c>
      <c r="I492" s="85"/>
      <c r="J492" s="31"/>
      <c r="K492" s="101" t="str">
        <f>IF(NKTT!$J492&gt;0,"PS","-")</f>
        <v>-</v>
      </c>
      <c r="L492" s="92" t="str">
        <f t="shared" si="13"/>
        <v>-</v>
      </c>
      <c r="M492" s="92" t="str">
        <f t="shared" si="14"/>
        <v>-</v>
      </c>
      <c r="N492" s="93" t="str">
        <f t="shared" si="15"/>
        <v>-</v>
      </c>
      <c r="O492" s="10"/>
      <c r="P492" s="10"/>
      <c r="Q492" s="10"/>
      <c r="R492" s="10"/>
      <c r="S492" s="10"/>
      <c r="T492" s="10"/>
      <c r="U492" s="10"/>
      <c r="V492" s="10"/>
      <c r="W492" s="10"/>
      <c r="X492" s="10"/>
      <c r="Y492" s="10"/>
      <c r="Z492" s="10"/>
    </row>
    <row r="493" spans="1:26" ht="12.75" customHeight="1" x14ac:dyDescent="0.2">
      <c r="A493" s="82">
        <f t="shared" si="8"/>
        <v>0</v>
      </c>
      <c r="B493" s="83"/>
      <c r="C493" s="84"/>
      <c r="D493" s="29" t="e">
        <f t="shared" si="9"/>
        <v>#NAME?</v>
      </c>
      <c r="E493" s="62"/>
      <c r="F493" s="30" t="e">
        <f t="shared" si="10"/>
        <v>#NAME?</v>
      </c>
      <c r="G493" s="34" t="e">
        <f t="shared" si="11"/>
        <v>#NAME?</v>
      </c>
      <c r="H493" s="30" t="e">
        <f t="shared" si="12"/>
        <v>#NAME?</v>
      </c>
      <c r="I493" s="85"/>
      <c r="J493" s="31"/>
      <c r="K493" s="101" t="str">
        <f>IF(NKTT!$J493&gt;0,"PS","-")</f>
        <v>-</v>
      </c>
      <c r="L493" s="92" t="str">
        <f t="shared" si="13"/>
        <v>-</v>
      </c>
      <c r="M493" s="92" t="str">
        <f t="shared" si="14"/>
        <v>-</v>
      </c>
      <c r="N493" s="93" t="str">
        <f t="shared" si="15"/>
        <v>-</v>
      </c>
      <c r="O493" s="10"/>
      <c r="P493" s="10"/>
      <c r="Q493" s="10"/>
      <c r="R493" s="10"/>
      <c r="S493" s="10"/>
      <c r="T493" s="10"/>
      <c r="U493" s="10"/>
      <c r="V493" s="10"/>
      <c r="W493" s="10"/>
      <c r="X493" s="10"/>
      <c r="Y493" s="10"/>
      <c r="Z493" s="10"/>
    </row>
    <row r="494" spans="1:26" ht="12.75" customHeight="1" x14ac:dyDescent="0.2">
      <c r="A494" s="82">
        <f t="shared" si="8"/>
        <v>0</v>
      </c>
      <c r="B494" s="83"/>
      <c r="C494" s="84"/>
      <c r="D494" s="29" t="e">
        <f t="shared" si="9"/>
        <v>#NAME?</v>
      </c>
      <c r="E494" s="62"/>
      <c r="F494" s="30" t="e">
        <f t="shared" si="10"/>
        <v>#NAME?</v>
      </c>
      <c r="G494" s="34" t="e">
        <f t="shared" si="11"/>
        <v>#NAME?</v>
      </c>
      <c r="H494" s="30" t="e">
        <f t="shared" si="12"/>
        <v>#NAME?</v>
      </c>
      <c r="I494" s="85"/>
      <c r="J494" s="31"/>
      <c r="K494" s="101" t="str">
        <f>IF(NKTT!$J494&gt;0,"PS","-")</f>
        <v>-</v>
      </c>
      <c r="L494" s="92" t="str">
        <f t="shared" si="13"/>
        <v>-</v>
      </c>
      <c r="M494" s="92" t="str">
        <f t="shared" si="14"/>
        <v>-</v>
      </c>
      <c r="N494" s="93" t="str">
        <f t="shared" si="15"/>
        <v>-</v>
      </c>
      <c r="O494" s="10"/>
      <c r="P494" s="10"/>
      <c r="Q494" s="10"/>
      <c r="R494" s="10"/>
      <c r="S494" s="10"/>
      <c r="T494" s="10"/>
      <c r="U494" s="10"/>
      <c r="V494" s="10"/>
      <c r="W494" s="10"/>
      <c r="X494" s="10"/>
      <c r="Y494" s="10"/>
      <c r="Z494" s="10"/>
    </row>
    <row r="495" spans="1:26" ht="12.75" customHeight="1" x14ac:dyDescent="0.2">
      <c r="A495" s="82">
        <f t="shared" si="8"/>
        <v>0</v>
      </c>
      <c r="B495" s="83"/>
      <c r="C495" s="84"/>
      <c r="D495" s="29" t="e">
        <f t="shared" si="9"/>
        <v>#NAME?</v>
      </c>
      <c r="E495" s="62"/>
      <c r="F495" s="30" t="e">
        <f t="shared" si="10"/>
        <v>#NAME?</v>
      </c>
      <c r="G495" s="34" t="e">
        <f t="shared" si="11"/>
        <v>#NAME?</v>
      </c>
      <c r="H495" s="30" t="e">
        <f t="shared" si="12"/>
        <v>#NAME?</v>
      </c>
      <c r="I495" s="85"/>
      <c r="J495" s="31"/>
      <c r="K495" s="101" t="str">
        <f>IF(NKTT!$J495&gt;0,"PS","-")</f>
        <v>-</v>
      </c>
      <c r="L495" s="92" t="str">
        <f t="shared" si="13"/>
        <v>-</v>
      </c>
      <c r="M495" s="92" t="str">
        <f t="shared" si="14"/>
        <v>-</v>
      </c>
      <c r="N495" s="93" t="str">
        <f t="shared" si="15"/>
        <v>-</v>
      </c>
      <c r="O495" s="10"/>
      <c r="P495" s="10"/>
      <c r="Q495" s="10"/>
      <c r="R495" s="10"/>
      <c r="S495" s="10"/>
      <c r="T495" s="10"/>
      <c r="U495" s="10"/>
      <c r="V495" s="10"/>
      <c r="W495" s="10"/>
      <c r="X495" s="10"/>
      <c r="Y495" s="10"/>
      <c r="Z495" s="10"/>
    </row>
    <row r="496" spans="1:26" ht="12.75" customHeight="1" x14ac:dyDescent="0.2">
      <c r="A496" s="82">
        <f t="shared" si="8"/>
        <v>0</v>
      </c>
      <c r="B496" s="83"/>
      <c r="C496" s="84"/>
      <c r="D496" s="29" t="e">
        <f t="shared" si="9"/>
        <v>#NAME?</v>
      </c>
      <c r="E496" s="62"/>
      <c r="F496" s="30" t="e">
        <f t="shared" si="10"/>
        <v>#NAME?</v>
      </c>
      <c r="G496" s="34" t="e">
        <f t="shared" si="11"/>
        <v>#NAME?</v>
      </c>
      <c r="H496" s="30" t="e">
        <f t="shared" si="12"/>
        <v>#NAME?</v>
      </c>
      <c r="I496" s="85"/>
      <c r="J496" s="31"/>
      <c r="K496" s="101" t="str">
        <f>IF(NKTT!$J496&gt;0,"PS","-")</f>
        <v>-</v>
      </c>
      <c r="L496" s="92" t="str">
        <f t="shared" si="13"/>
        <v>-</v>
      </c>
      <c r="M496" s="92" t="str">
        <f t="shared" si="14"/>
        <v>-</v>
      </c>
      <c r="N496" s="93" t="str">
        <f t="shared" si="15"/>
        <v>-</v>
      </c>
      <c r="O496" s="10"/>
      <c r="P496" s="10"/>
      <c r="Q496" s="10"/>
      <c r="R496" s="10"/>
      <c r="S496" s="10"/>
      <c r="T496" s="10"/>
      <c r="U496" s="10"/>
      <c r="V496" s="10"/>
      <c r="W496" s="10"/>
      <c r="X496" s="10"/>
      <c r="Y496" s="10"/>
      <c r="Z496" s="10"/>
    </row>
    <row r="497" spans="1:26" ht="12.75" customHeight="1" x14ac:dyDescent="0.2">
      <c r="A497" s="82">
        <f t="shared" si="8"/>
        <v>0</v>
      </c>
      <c r="B497" s="83"/>
      <c r="C497" s="84"/>
      <c r="D497" s="29" t="e">
        <f t="shared" si="9"/>
        <v>#NAME?</v>
      </c>
      <c r="E497" s="62"/>
      <c r="F497" s="30" t="e">
        <f t="shared" si="10"/>
        <v>#NAME?</v>
      </c>
      <c r="G497" s="34" t="e">
        <f t="shared" si="11"/>
        <v>#NAME?</v>
      </c>
      <c r="H497" s="30" t="e">
        <f t="shared" si="12"/>
        <v>#NAME?</v>
      </c>
      <c r="I497" s="85"/>
      <c r="J497" s="31"/>
      <c r="K497" s="101" t="str">
        <f>IF(NKTT!$J497&gt;0,"PS","-")</f>
        <v>-</v>
      </c>
      <c r="L497" s="92" t="str">
        <f t="shared" si="13"/>
        <v>-</v>
      </c>
      <c r="M497" s="92" t="str">
        <f t="shared" si="14"/>
        <v>-</v>
      </c>
      <c r="N497" s="93" t="str">
        <f t="shared" si="15"/>
        <v>-</v>
      </c>
      <c r="O497" s="10"/>
      <c r="P497" s="10"/>
      <c r="Q497" s="10"/>
      <c r="R497" s="10"/>
      <c r="S497" s="10"/>
      <c r="T497" s="10"/>
      <c r="U497" s="10"/>
      <c r="V497" s="10"/>
      <c r="W497" s="10"/>
      <c r="X497" s="10"/>
      <c r="Y497" s="10"/>
      <c r="Z497" s="10"/>
    </row>
    <row r="498" spans="1:26" ht="12.75" customHeight="1" x14ac:dyDescent="0.2">
      <c r="A498" s="82">
        <f t="shared" si="8"/>
        <v>0</v>
      </c>
      <c r="B498" s="83"/>
      <c r="C498" s="84"/>
      <c r="D498" s="29" t="e">
        <f t="shared" si="9"/>
        <v>#NAME?</v>
      </c>
      <c r="E498" s="62"/>
      <c r="F498" s="30" t="e">
        <f t="shared" si="10"/>
        <v>#NAME?</v>
      </c>
      <c r="G498" s="34" t="e">
        <f t="shared" si="11"/>
        <v>#NAME?</v>
      </c>
      <c r="H498" s="30" t="e">
        <f t="shared" si="12"/>
        <v>#NAME?</v>
      </c>
      <c r="I498" s="85"/>
      <c r="J498" s="31"/>
      <c r="K498" s="101" t="str">
        <f>IF(NKTT!$J498&gt;0,"PS","-")</f>
        <v>-</v>
      </c>
      <c r="L498" s="92" t="str">
        <f t="shared" si="13"/>
        <v>-</v>
      </c>
      <c r="M498" s="92" t="str">
        <f t="shared" si="14"/>
        <v>-</v>
      </c>
      <c r="N498" s="93" t="str">
        <f t="shared" si="15"/>
        <v>-</v>
      </c>
      <c r="O498" s="10"/>
      <c r="P498" s="10"/>
      <c r="Q498" s="10"/>
      <c r="R498" s="10"/>
      <c r="S498" s="10"/>
      <c r="T498" s="10"/>
      <c r="U498" s="10"/>
      <c r="V498" s="10"/>
      <c r="W498" s="10"/>
      <c r="X498" s="10"/>
      <c r="Y498" s="10"/>
      <c r="Z498" s="10"/>
    </row>
    <row r="499" spans="1:26" ht="12.75" customHeight="1" x14ac:dyDescent="0.2">
      <c r="A499" s="82">
        <f t="shared" si="8"/>
        <v>0</v>
      </c>
      <c r="B499" s="83"/>
      <c r="C499" s="84"/>
      <c r="D499" s="29" t="e">
        <f t="shared" si="9"/>
        <v>#NAME?</v>
      </c>
      <c r="E499" s="62"/>
      <c r="F499" s="30" t="e">
        <f t="shared" si="10"/>
        <v>#NAME?</v>
      </c>
      <c r="G499" s="34" t="e">
        <f t="shared" si="11"/>
        <v>#NAME?</v>
      </c>
      <c r="H499" s="30" t="e">
        <f t="shared" si="12"/>
        <v>#NAME?</v>
      </c>
      <c r="I499" s="85"/>
      <c r="J499" s="31"/>
      <c r="K499" s="101" t="str">
        <f>IF(NKTT!$J499&gt;0,"PS","-")</f>
        <v>-</v>
      </c>
      <c r="L499" s="92" t="str">
        <f t="shared" si="13"/>
        <v>-</v>
      </c>
      <c r="M499" s="92" t="str">
        <f t="shared" si="14"/>
        <v>-</v>
      </c>
      <c r="N499" s="93" t="str">
        <f t="shared" si="15"/>
        <v>-</v>
      </c>
      <c r="O499" s="10"/>
      <c r="P499" s="10"/>
      <c r="Q499" s="10"/>
      <c r="R499" s="10"/>
      <c r="S499" s="10"/>
      <c r="T499" s="10"/>
      <c r="U499" s="10"/>
      <c r="V499" s="10"/>
      <c r="W499" s="10"/>
      <c r="X499" s="10"/>
      <c r="Y499" s="10"/>
      <c r="Z499" s="10"/>
    </row>
    <row r="500" spans="1:26" ht="13.5" customHeight="1" x14ac:dyDescent="0.2">
      <c r="A500" s="82">
        <f t="shared" si="8"/>
        <v>0</v>
      </c>
      <c r="B500" s="102"/>
      <c r="C500" s="103"/>
      <c r="D500" s="29" t="e">
        <f t="shared" si="9"/>
        <v>#NAME?</v>
      </c>
      <c r="E500" s="104"/>
      <c r="F500" s="38"/>
      <c r="G500" s="34" t="e">
        <f t="shared" si="11"/>
        <v>#NAME?</v>
      </c>
      <c r="H500" s="30" t="e">
        <f t="shared" si="12"/>
        <v>#NAME?</v>
      </c>
      <c r="I500" s="105"/>
      <c r="J500" s="39"/>
      <c r="K500" s="106"/>
      <c r="L500" s="107"/>
      <c r="M500" s="107"/>
      <c r="N500" s="108"/>
      <c r="O500" s="10"/>
      <c r="P500" s="10"/>
      <c r="Q500" s="10"/>
      <c r="R500" s="10"/>
      <c r="S500" s="10"/>
      <c r="T500" s="10"/>
      <c r="U500" s="10"/>
      <c r="V500" s="10"/>
      <c r="W500" s="10"/>
      <c r="X500" s="10"/>
      <c r="Y500" s="10"/>
      <c r="Z500" s="10"/>
    </row>
    <row r="501" spans="1:26" ht="15.75" customHeight="1" x14ac:dyDescent="0.2">
      <c r="A501" s="66"/>
      <c r="B501" s="95"/>
      <c r="C501" s="95"/>
      <c r="D501" s="43"/>
      <c r="E501" s="43"/>
      <c r="F501" s="44" t="s">
        <v>152</v>
      </c>
      <c r="G501" s="44"/>
      <c r="H501" s="44"/>
      <c r="I501" s="96"/>
      <c r="J501" s="45">
        <f>SUBTOTAL(9,J7:J500)</f>
        <v>3850</v>
      </c>
      <c r="K501" s="45" t="s">
        <v>127</v>
      </c>
      <c r="L501" s="109"/>
      <c r="M501" s="45"/>
      <c r="N501" s="45"/>
      <c r="O501" s="47"/>
      <c r="P501" s="47"/>
      <c r="Q501" s="47"/>
      <c r="R501" s="47"/>
      <c r="S501" s="47"/>
      <c r="T501" s="47"/>
      <c r="U501" s="47"/>
      <c r="V501" s="47"/>
      <c r="W501" s="47"/>
      <c r="X501" s="47"/>
      <c r="Y501" s="47"/>
      <c r="Z501" s="47"/>
    </row>
    <row r="502" spans="1:26" ht="12.75" customHeight="1" x14ac:dyDescent="0.2">
      <c r="A502" s="10"/>
      <c r="B502" s="10"/>
      <c r="C502" s="10"/>
      <c r="D502" s="13"/>
      <c r="E502" s="13"/>
      <c r="F502" s="10"/>
      <c r="G502" s="10"/>
      <c r="H502" s="10"/>
      <c r="I502" s="13"/>
      <c r="J502" s="16"/>
      <c r="K502" s="10"/>
      <c r="L502" s="10"/>
      <c r="M502" s="10"/>
      <c r="N502" s="10"/>
      <c r="O502" s="10"/>
      <c r="P502" s="10"/>
      <c r="Q502" s="10"/>
      <c r="R502" s="10"/>
      <c r="S502" s="10"/>
      <c r="T502" s="10"/>
      <c r="U502" s="10"/>
      <c r="V502" s="10"/>
      <c r="W502" s="10"/>
      <c r="X502" s="10"/>
      <c r="Y502" s="10"/>
      <c r="Z502" s="10"/>
    </row>
    <row r="503" spans="1:26" ht="12.75" customHeight="1" x14ac:dyDescent="0.2">
      <c r="A503" s="10"/>
      <c r="B503" s="10"/>
      <c r="C503" s="10"/>
      <c r="D503" s="13"/>
      <c r="E503" s="13"/>
      <c r="F503" s="10"/>
      <c r="G503" s="10"/>
      <c r="H503" s="10"/>
      <c r="I503" s="13"/>
      <c r="J503" s="16"/>
      <c r="K503" s="10"/>
      <c r="L503" s="10"/>
      <c r="M503" s="10"/>
      <c r="N503" s="10"/>
      <c r="O503" s="10"/>
      <c r="P503" s="10"/>
      <c r="Q503" s="10"/>
      <c r="R503" s="10"/>
      <c r="S503" s="10"/>
      <c r="T503" s="10"/>
      <c r="U503" s="10"/>
      <c r="V503" s="10"/>
      <c r="W503" s="10"/>
      <c r="X503" s="10"/>
      <c r="Y503" s="10"/>
      <c r="Z503" s="10"/>
    </row>
    <row r="504" spans="1:26" ht="12.75" customHeight="1" x14ac:dyDescent="0.2">
      <c r="A504" s="10"/>
      <c r="B504" s="10"/>
      <c r="C504" s="10"/>
      <c r="D504" s="13"/>
      <c r="E504" s="13"/>
      <c r="F504" s="10"/>
      <c r="G504" s="10"/>
      <c r="H504" s="10"/>
      <c r="I504" s="13"/>
      <c r="J504" s="10"/>
      <c r="K504" s="10"/>
      <c r="L504" s="10"/>
      <c r="M504" s="10"/>
      <c r="N504" s="10"/>
      <c r="O504" s="10"/>
      <c r="P504" s="10"/>
      <c r="Q504" s="10"/>
      <c r="R504" s="10"/>
      <c r="S504" s="10"/>
      <c r="T504" s="10"/>
      <c r="U504" s="10"/>
      <c r="V504" s="10"/>
      <c r="W504" s="10"/>
      <c r="X504" s="10"/>
      <c r="Y504" s="10"/>
      <c r="Z504" s="10"/>
    </row>
    <row r="505" spans="1:26" ht="12.75" customHeight="1" x14ac:dyDescent="0.2">
      <c r="A505" s="10"/>
      <c r="B505" s="10"/>
      <c r="C505" s="10"/>
      <c r="D505" s="13"/>
      <c r="E505" s="13"/>
      <c r="F505" s="10"/>
      <c r="G505" s="10"/>
      <c r="H505" s="10"/>
      <c r="I505" s="13"/>
      <c r="J505" s="10"/>
      <c r="K505" s="10"/>
      <c r="L505" s="10"/>
      <c r="M505" s="10"/>
      <c r="N505" s="10"/>
      <c r="O505" s="10"/>
      <c r="P505" s="10"/>
      <c r="Q505" s="10"/>
      <c r="R505" s="10"/>
      <c r="S505" s="10"/>
      <c r="T505" s="10"/>
      <c r="U505" s="10"/>
      <c r="V505" s="10"/>
      <c r="W505" s="10"/>
      <c r="X505" s="10"/>
      <c r="Y505" s="10"/>
      <c r="Z505" s="10"/>
    </row>
    <row r="506" spans="1:26" ht="12.75" customHeight="1" x14ac:dyDescent="0.2">
      <c r="A506" s="10"/>
      <c r="B506" s="10"/>
      <c r="C506" s="10"/>
      <c r="D506" s="13"/>
      <c r="E506" s="13"/>
      <c r="F506" s="10"/>
      <c r="G506" s="10"/>
      <c r="H506" s="10"/>
      <c r="I506" s="13"/>
      <c r="J506" s="10"/>
      <c r="K506" s="10"/>
      <c r="L506" s="10"/>
      <c r="M506" s="10"/>
      <c r="N506" s="10"/>
      <c r="O506" s="10"/>
      <c r="P506" s="10"/>
      <c r="Q506" s="10"/>
      <c r="R506" s="10"/>
      <c r="S506" s="10"/>
      <c r="T506" s="10"/>
      <c r="U506" s="10"/>
      <c r="V506" s="10"/>
      <c r="W506" s="10"/>
      <c r="X506" s="10"/>
      <c r="Y506" s="10"/>
      <c r="Z506" s="10"/>
    </row>
    <row r="507" spans="1:26" ht="12.75" customHeight="1" x14ac:dyDescent="0.2">
      <c r="A507" s="10"/>
      <c r="B507" s="10"/>
      <c r="C507" s="10"/>
      <c r="D507" s="13"/>
      <c r="E507" s="13"/>
      <c r="F507" s="10"/>
      <c r="G507" s="10"/>
      <c r="H507" s="10"/>
      <c r="I507" s="13"/>
      <c r="J507" s="10"/>
      <c r="K507" s="10"/>
      <c r="L507" s="10"/>
      <c r="M507" s="10"/>
      <c r="N507" s="10"/>
      <c r="O507" s="10"/>
      <c r="P507" s="10"/>
      <c r="Q507" s="10"/>
      <c r="R507" s="10"/>
      <c r="S507" s="10"/>
      <c r="T507" s="10"/>
      <c r="U507" s="10"/>
      <c r="V507" s="10"/>
      <c r="W507" s="10"/>
      <c r="X507" s="10"/>
      <c r="Y507" s="10"/>
      <c r="Z507" s="10"/>
    </row>
    <row r="508" spans="1:26" ht="12.75" customHeight="1" x14ac:dyDescent="0.2">
      <c r="A508" s="10"/>
      <c r="B508" s="10"/>
      <c r="C508" s="10"/>
      <c r="D508" s="13"/>
      <c r="E508" s="13"/>
      <c r="F508" s="10"/>
      <c r="G508" s="10"/>
      <c r="H508" s="10"/>
      <c r="I508" s="13"/>
      <c r="J508" s="10"/>
      <c r="K508" s="10"/>
      <c r="L508" s="10"/>
      <c r="M508" s="10"/>
      <c r="N508" s="10"/>
      <c r="O508" s="10"/>
      <c r="P508" s="10"/>
      <c r="Q508" s="10"/>
      <c r="R508" s="10"/>
      <c r="S508" s="10"/>
      <c r="T508" s="10"/>
      <c r="U508" s="10"/>
      <c r="V508" s="10"/>
      <c r="W508" s="10"/>
      <c r="X508" s="10"/>
      <c r="Y508" s="10"/>
      <c r="Z508" s="10"/>
    </row>
    <row r="509" spans="1:26" ht="12.75" customHeight="1" x14ac:dyDescent="0.2">
      <c r="A509" s="10"/>
      <c r="B509" s="10"/>
      <c r="C509" s="10"/>
      <c r="D509" s="13"/>
      <c r="E509" s="13"/>
      <c r="F509" s="10"/>
      <c r="G509" s="10"/>
      <c r="H509" s="10"/>
      <c r="I509" s="13"/>
      <c r="J509" s="10"/>
      <c r="K509" s="10"/>
      <c r="L509" s="10"/>
      <c r="M509" s="10"/>
      <c r="N509" s="10"/>
      <c r="O509" s="10"/>
      <c r="P509" s="10"/>
      <c r="Q509" s="10"/>
      <c r="R509" s="10"/>
      <c r="S509" s="10"/>
      <c r="T509" s="10"/>
      <c r="U509" s="10"/>
      <c r="V509" s="10"/>
      <c r="W509" s="10"/>
      <c r="X509" s="10"/>
      <c r="Y509" s="10"/>
      <c r="Z509" s="10"/>
    </row>
    <row r="510" spans="1:26" ht="12.75" customHeight="1" x14ac:dyDescent="0.2">
      <c r="A510" s="10"/>
      <c r="B510" s="10"/>
      <c r="C510" s="10"/>
      <c r="D510" s="13"/>
      <c r="E510" s="13"/>
      <c r="F510" s="10"/>
      <c r="G510" s="10"/>
      <c r="H510" s="10"/>
      <c r="I510" s="13"/>
      <c r="J510" s="10"/>
      <c r="K510" s="10"/>
      <c r="L510" s="10"/>
      <c r="M510" s="10"/>
      <c r="N510" s="10"/>
      <c r="O510" s="10"/>
      <c r="P510" s="10"/>
      <c r="Q510" s="10"/>
      <c r="R510" s="10"/>
      <c r="S510" s="10"/>
      <c r="T510" s="10"/>
      <c r="U510" s="10"/>
      <c r="V510" s="10"/>
      <c r="W510" s="10"/>
      <c r="X510" s="10"/>
      <c r="Y510" s="10"/>
      <c r="Z510" s="10"/>
    </row>
    <row r="511" spans="1:26" ht="12.75" customHeight="1" x14ac:dyDescent="0.2">
      <c r="A511" s="10"/>
      <c r="B511" s="10"/>
      <c r="C511" s="10"/>
      <c r="D511" s="13"/>
      <c r="E511" s="13"/>
      <c r="F511" s="10"/>
      <c r="G511" s="10"/>
      <c r="H511" s="10"/>
      <c r="I511" s="13"/>
      <c r="J511" s="10"/>
      <c r="K511" s="10"/>
      <c r="L511" s="10"/>
      <c r="M511" s="10"/>
      <c r="N511" s="10"/>
      <c r="O511" s="10"/>
      <c r="P511" s="10"/>
      <c r="Q511" s="10"/>
      <c r="R511" s="10"/>
      <c r="S511" s="10"/>
      <c r="T511" s="10"/>
      <c r="U511" s="10"/>
      <c r="V511" s="10"/>
      <c r="W511" s="10"/>
      <c r="X511" s="10"/>
      <c r="Y511" s="10"/>
      <c r="Z511" s="10"/>
    </row>
    <row r="512" spans="1:26" ht="12.75" customHeight="1" x14ac:dyDescent="0.2">
      <c r="A512" s="10"/>
      <c r="B512" s="10"/>
      <c r="C512" s="10"/>
      <c r="D512" s="13"/>
      <c r="E512" s="13"/>
      <c r="F512" s="10"/>
      <c r="G512" s="10"/>
      <c r="H512" s="10"/>
      <c r="I512" s="13"/>
      <c r="J512" s="10"/>
      <c r="K512" s="10"/>
      <c r="L512" s="10"/>
      <c r="M512" s="10"/>
      <c r="N512" s="10"/>
      <c r="O512" s="10"/>
      <c r="P512" s="10"/>
      <c r="Q512" s="10"/>
      <c r="R512" s="10"/>
      <c r="S512" s="10"/>
      <c r="T512" s="10"/>
      <c r="U512" s="10"/>
      <c r="V512" s="10"/>
      <c r="W512" s="10"/>
      <c r="X512" s="10"/>
      <c r="Y512" s="10"/>
      <c r="Z512" s="10"/>
    </row>
    <row r="513" spans="1:26" ht="12.75" customHeight="1" x14ac:dyDescent="0.2">
      <c r="A513" s="10"/>
      <c r="B513" s="10"/>
      <c r="C513" s="10"/>
      <c r="D513" s="13"/>
      <c r="E513" s="13"/>
      <c r="F513" s="10"/>
      <c r="G513" s="10"/>
      <c r="H513" s="10"/>
      <c r="I513" s="13"/>
      <c r="J513" s="10"/>
      <c r="K513" s="10"/>
      <c r="L513" s="10"/>
      <c r="M513" s="10"/>
      <c r="N513" s="10"/>
      <c r="O513" s="10"/>
      <c r="P513" s="10"/>
      <c r="Q513" s="10"/>
      <c r="R513" s="10"/>
      <c r="S513" s="10"/>
      <c r="T513" s="10"/>
      <c r="U513" s="10"/>
      <c r="V513" s="10"/>
      <c r="W513" s="10"/>
      <c r="X513" s="10"/>
      <c r="Y513" s="10"/>
      <c r="Z513" s="10"/>
    </row>
    <row r="514" spans="1:26" ht="12.75" customHeight="1" x14ac:dyDescent="0.2">
      <c r="A514" s="10"/>
      <c r="B514" s="10"/>
      <c r="C514" s="10"/>
      <c r="D514" s="13"/>
      <c r="E514" s="13"/>
      <c r="F514" s="10"/>
      <c r="G514" s="10"/>
      <c r="H514" s="10"/>
      <c r="I514" s="13"/>
      <c r="J514" s="10"/>
      <c r="K514" s="10"/>
      <c r="L514" s="10"/>
      <c r="M514" s="10"/>
      <c r="N514" s="10"/>
      <c r="O514" s="10"/>
      <c r="P514" s="10"/>
      <c r="Q514" s="10"/>
      <c r="R514" s="10"/>
      <c r="S514" s="10"/>
      <c r="T514" s="10"/>
      <c r="U514" s="10"/>
      <c r="V514" s="10"/>
      <c r="W514" s="10"/>
      <c r="X514" s="10"/>
      <c r="Y514" s="10"/>
      <c r="Z514" s="10"/>
    </row>
    <row r="515" spans="1:26" ht="12.75" customHeight="1" x14ac:dyDescent="0.2">
      <c r="A515" s="10"/>
      <c r="B515" s="10"/>
      <c r="C515" s="10"/>
      <c r="D515" s="13"/>
      <c r="E515" s="13"/>
      <c r="F515" s="10"/>
      <c r="G515" s="10"/>
      <c r="H515" s="10"/>
      <c r="I515" s="13"/>
      <c r="J515" s="10"/>
      <c r="K515" s="10"/>
      <c r="L515" s="10"/>
      <c r="M515" s="10"/>
      <c r="N515" s="10"/>
      <c r="O515" s="10"/>
      <c r="P515" s="10"/>
      <c r="Q515" s="10"/>
      <c r="R515" s="10"/>
      <c r="S515" s="10"/>
      <c r="T515" s="10"/>
      <c r="U515" s="10"/>
      <c r="V515" s="10"/>
      <c r="W515" s="10"/>
      <c r="X515" s="10"/>
      <c r="Y515" s="10"/>
      <c r="Z515" s="10"/>
    </row>
    <row r="516" spans="1:26" ht="12.75" customHeight="1" x14ac:dyDescent="0.2">
      <c r="A516" s="10"/>
      <c r="B516" s="10"/>
      <c r="C516" s="10"/>
      <c r="D516" s="13"/>
      <c r="E516" s="13"/>
      <c r="F516" s="10"/>
      <c r="G516" s="10"/>
      <c r="H516" s="10"/>
      <c r="I516" s="13"/>
      <c r="J516" s="10"/>
      <c r="K516" s="10"/>
      <c r="L516" s="10"/>
      <c r="M516" s="10"/>
      <c r="N516" s="10"/>
      <c r="O516" s="10"/>
      <c r="P516" s="10"/>
      <c r="Q516" s="10"/>
      <c r="R516" s="10"/>
      <c r="S516" s="10"/>
      <c r="T516" s="10"/>
      <c r="U516" s="10"/>
      <c r="V516" s="10"/>
      <c r="W516" s="10"/>
      <c r="X516" s="10"/>
      <c r="Y516" s="10"/>
      <c r="Z516" s="10"/>
    </row>
    <row r="517" spans="1:26" ht="12.75" customHeight="1" x14ac:dyDescent="0.2">
      <c r="A517" s="10"/>
      <c r="B517" s="10"/>
      <c r="C517" s="10"/>
      <c r="D517" s="13"/>
      <c r="E517" s="13"/>
      <c r="F517" s="10"/>
      <c r="G517" s="10"/>
      <c r="H517" s="10"/>
      <c r="I517" s="13"/>
      <c r="J517" s="10"/>
      <c r="K517" s="10"/>
      <c r="L517" s="10"/>
      <c r="M517" s="10"/>
      <c r="N517" s="10"/>
      <c r="O517" s="10"/>
      <c r="P517" s="10"/>
      <c r="Q517" s="10"/>
      <c r="R517" s="10"/>
      <c r="S517" s="10"/>
      <c r="T517" s="10"/>
      <c r="U517" s="10"/>
      <c r="V517" s="10"/>
      <c r="W517" s="10"/>
      <c r="X517" s="10"/>
      <c r="Y517" s="10"/>
      <c r="Z517" s="10"/>
    </row>
    <row r="518" spans="1:26" ht="12.75" customHeight="1" x14ac:dyDescent="0.2">
      <c r="A518" s="10"/>
      <c r="B518" s="10"/>
      <c r="C518" s="10"/>
      <c r="D518" s="13"/>
      <c r="E518" s="13"/>
      <c r="F518" s="10"/>
      <c r="G518" s="10"/>
      <c r="H518" s="10"/>
      <c r="I518" s="13"/>
      <c r="J518" s="10"/>
      <c r="K518" s="10"/>
      <c r="L518" s="10"/>
      <c r="M518" s="10"/>
      <c r="N518" s="10"/>
      <c r="O518" s="10"/>
      <c r="P518" s="10"/>
      <c r="Q518" s="10"/>
      <c r="R518" s="10"/>
      <c r="S518" s="10"/>
      <c r="T518" s="10"/>
      <c r="U518" s="10"/>
      <c r="V518" s="10"/>
      <c r="W518" s="10"/>
      <c r="X518" s="10"/>
      <c r="Y518" s="10"/>
      <c r="Z518" s="10"/>
    </row>
    <row r="519" spans="1:26" ht="12.75" customHeight="1" x14ac:dyDescent="0.2">
      <c r="A519" s="10"/>
      <c r="B519" s="10"/>
      <c r="C519" s="10"/>
      <c r="D519" s="13"/>
      <c r="E519" s="13"/>
      <c r="F519" s="10"/>
      <c r="G519" s="10"/>
      <c r="H519" s="10"/>
      <c r="I519" s="13"/>
      <c r="J519" s="10"/>
      <c r="K519" s="10"/>
      <c r="L519" s="10"/>
      <c r="M519" s="10"/>
      <c r="N519" s="10"/>
      <c r="O519" s="10"/>
      <c r="P519" s="10"/>
      <c r="Q519" s="10"/>
      <c r="R519" s="10"/>
      <c r="S519" s="10"/>
      <c r="T519" s="10"/>
      <c r="U519" s="10"/>
      <c r="V519" s="10"/>
      <c r="W519" s="10"/>
      <c r="X519" s="10"/>
      <c r="Y519" s="10"/>
      <c r="Z519" s="10"/>
    </row>
    <row r="520" spans="1:26" ht="12.75" customHeight="1" x14ac:dyDescent="0.2">
      <c r="A520" s="10"/>
      <c r="B520" s="10"/>
      <c r="C520" s="10"/>
      <c r="D520" s="13"/>
      <c r="E520" s="13"/>
      <c r="F520" s="10"/>
      <c r="G520" s="10"/>
      <c r="H520" s="10"/>
      <c r="I520" s="13"/>
      <c r="J520" s="10"/>
      <c r="K520" s="10"/>
      <c r="L520" s="10"/>
      <c r="M520" s="10"/>
      <c r="N520" s="10"/>
      <c r="O520" s="10"/>
      <c r="P520" s="10"/>
      <c r="Q520" s="10"/>
      <c r="R520" s="10"/>
      <c r="S520" s="10"/>
      <c r="T520" s="10"/>
      <c r="U520" s="10"/>
      <c r="V520" s="10"/>
      <c r="W520" s="10"/>
      <c r="X520" s="10"/>
      <c r="Y520" s="10"/>
      <c r="Z520" s="10"/>
    </row>
    <row r="521" spans="1:26" ht="12.75" customHeight="1" x14ac:dyDescent="0.2">
      <c r="A521" s="10"/>
      <c r="B521" s="10"/>
      <c r="C521" s="10"/>
      <c r="D521" s="13"/>
      <c r="E521" s="13"/>
      <c r="F521" s="10"/>
      <c r="G521" s="10"/>
      <c r="H521" s="10"/>
      <c r="I521" s="13"/>
      <c r="J521" s="10"/>
      <c r="K521" s="10"/>
      <c r="L521" s="10"/>
      <c r="M521" s="10"/>
      <c r="N521" s="10"/>
      <c r="O521" s="10"/>
      <c r="P521" s="10"/>
      <c r="Q521" s="10"/>
      <c r="R521" s="10"/>
      <c r="S521" s="10"/>
      <c r="T521" s="10"/>
      <c r="U521" s="10"/>
      <c r="V521" s="10"/>
      <c r="W521" s="10"/>
      <c r="X521" s="10"/>
      <c r="Y521" s="10"/>
      <c r="Z521" s="10"/>
    </row>
    <row r="522" spans="1:26" ht="12.75" customHeight="1" x14ac:dyDescent="0.2">
      <c r="A522" s="10"/>
      <c r="B522" s="10"/>
      <c r="C522" s="10"/>
      <c r="D522" s="13"/>
      <c r="E522" s="13"/>
      <c r="F522" s="10"/>
      <c r="G522" s="10"/>
      <c r="H522" s="10"/>
      <c r="I522" s="13"/>
      <c r="J522" s="10"/>
      <c r="K522" s="10"/>
      <c r="L522" s="10"/>
      <c r="M522" s="10"/>
      <c r="N522" s="10"/>
      <c r="O522" s="10"/>
      <c r="P522" s="10"/>
      <c r="Q522" s="10"/>
      <c r="R522" s="10"/>
      <c r="S522" s="10"/>
      <c r="T522" s="10"/>
      <c r="U522" s="10"/>
      <c r="V522" s="10"/>
      <c r="W522" s="10"/>
      <c r="X522" s="10"/>
      <c r="Y522" s="10"/>
      <c r="Z522" s="10"/>
    </row>
    <row r="523" spans="1:26" ht="12.75" customHeight="1" x14ac:dyDescent="0.2">
      <c r="A523" s="10"/>
      <c r="B523" s="10"/>
      <c r="C523" s="10"/>
      <c r="D523" s="13"/>
      <c r="E523" s="13"/>
      <c r="F523" s="10"/>
      <c r="G523" s="10"/>
      <c r="H523" s="10"/>
      <c r="I523" s="13"/>
      <c r="J523" s="10"/>
      <c r="K523" s="10"/>
      <c r="L523" s="10"/>
      <c r="M523" s="10"/>
      <c r="N523" s="10"/>
      <c r="O523" s="10"/>
      <c r="P523" s="10"/>
      <c r="Q523" s="10"/>
      <c r="R523" s="10"/>
      <c r="S523" s="10"/>
      <c r="T523" s="10"/>
      <c r="U523" s="10"/>
      <c r="V523" s="10"/>
      <c r="W523" s="10"/>
      <c r="X523" s="10"/>
      <c r="Y523" s="10"/>
      <c r="Z523" s="10"/>
    </row>
    <row r="524" spans="1:26" ht="12.75" customHeight="1" x14ac:dyDescent="0.2">
      <c r="A524" s="10"/>
      <c r="B524" s="10"/>
      <c r="C524" s="10"/>
      <c r="D524" s="13"/>
      <c r="E524" s="13"/>
      <c r="F524" s="10"/>
      <c r="G524" s="10"/>
      <c r="H524" s="10"/>
      <c r="I524" s="13"/>
      <c r="J524" s="10"/>
      <c r="K524" s="10"/>
      <c r="L524" s="10"/>
      <c r="M524" s="10"/>
      <c r="N524" s="10"/>
      <c r="O524" s="10"/>
      <c r="P524" s="10"/>
      <c r="Q524" s="10"/>
      <c r="R524" s="10"/>
      <c r="S524" s="10"/>
      <c r="T524" s="10"/>
      <c r="U524" s="10"/>
      <c r="V524" s="10"/>
      <c r="W524" s="10"/>
      <c r="X524" s="10"/>
      <c r="Y524" s="10"/>
      <c r="Z524" s="10"/>
    </row>
    <row r="525" spans="1:26" ht="12.75" customHeight="1" x14ac:dyDescent="0.2">
      <c r="A525" s="10"/>
      <c r="B525" s="10"/>
      <c r="C525" s="10"/>
      <c r="D525" s="13"/>
      <c r="E525" s="13"/>
      <c r="F525" s="10"/>
      <c r="G525" s="10"/>
      <c r="H525" s="10"/>
      <c r="I525" s="13"/>
      <c r="J525" s="10"/>
      <c r="K525" s="10"/>
      <c r="L525" s="10"/>
      <c r="M525" s="10"/>
      <c r="N525" s="10"/>
      <c r="O525" s="10"/>
      <c r="P525" s="10"/>
      <c r="Q525" s="10"/>
      <c r="R525" s="10"/>
      <c r="S525" s="10"/>
      <c r="T525" s="10"/>
      <c r="U525" s="10"/>
      <c r="V525" s="10"/>
      <c r="W525" s="10"/>
      <c r="X525" s="10"/>
      <c r="Y525" s="10"/>
      <c r="Z525" s="10"/>
    </row>
    <row r="526" spans="1:26" ht="12.75" customHeight="1" x14ac:dyDescent="0.2">
      <c r="A526" s="10"/>
      <c r="B526" s="10"/>
      <c r="C526" s="10"/>
      <c r="D526" s="13"/>
      <c r="E526" s="13"/>
      <c r="F526" s="10"/>
      <c r="G526" s="10"/>
      <c r="H526" s="10"/>
      <c r="I526" s="13"/>
      <c r="J526" s="10"/>
      <c r="K526" s="10"/>
      <c r="L526" s="10"/>
      <c r="M526" s="10"/>
      <c r="N526" s="10"/>
      <c r="O526" s="10"/>
      <c r="P526" s="10"/>
      <c r="Q526" s="10"/>
      <c r="R526" s="10"/>
      <c r="S526" s="10"/>
      <c r="T526" s="10"/>
      <c r="U526" s="10"/>
      <c r="V526" s="10"/>
      <c r="W526" s="10"/>
      <c r="X526" s="10"/>
      <c r="Y526" s="10"/>
      <c r="Z526" s="10"/>
    </row>
    <row r="527" spans="1:26" ht="12.75" customHeight="1" x14ac:dyDescent="0.2">
      <c r="A527" s="10"/>
      <c r="B527" s="10"/>
      <c r="C527" s="10"/>
      <c r="D527" s="13"/>
      <c r="E527" s="13"/>
      <c r="F527" s="10"/>
      <c r="G527" s="10"/>
      <c r="H527" s="10"/>
      <c r="I527" s="13"/>
      <c r="J527" s="10"/>
      <c r="K527" s="10"/>
      <c r="L527" s="10"/>
      <c r="M527" s="10"/>
      <c r="N527" s="10"/>
      <c r="O527" s="10"/>
      <c r="P527" s="10"/>
      <c r="Q527" s="10"/>
      <c r="R527" s="10"/>
      <c r="S527" s="10"/>
      <c r="T527" s="10"/>
      <c r="U527" s="10"/>
      <c r="V527" s="10"/>
      <c r="W527" s="10"/>
      <c r="X527" s="10"/>
      <c r="Y527" s="10"/>
      <c r="Z527" s="10"/>
    </row>
    <row r="528" spans="1:26" ht="12.75" customHeight="1" x14ac:dyDescent="0.2">
      <c r="A528" s="10"/>
      <c r="B528" s="10"/>
      <c r="C528" s="10"/>
      <c r="D528" s="13"/>
      <c r="E528" s="13"/>
      <c r="F528" s="10"/>
      <c r="G528" s="10"/>
      <c r="H528" s="10"/>
      <c r="I528" s="13"/>
      <c r="J528" s="10"/>
      <c r="K528" s="10"/>
      <c r="L528" s="10"/>
      <c r="M528" s="10"/>
      <c r="N528" s="10"/>
      <c r="O528" s="10"/>
      <c r="P528" s="10"/>
      <c r="Q528" s="10"/>
      <c r="R528" s="10"/>
      <c r="S528" s="10"/>
      <c r="T528" s="10"/>
      <c r="U528" s="10"/>
      <c r="V528" s="10"/>
      <c r="W528" s="10"/>
      <c r="X528" s="10"/>
      <c r="Y528" s="10"/>
      <c r="Z528" s="10"/>
    </row>
    <row r="529" spans="1:26" ht="12.75" customHeight="1" x14ac:dyDescent="0.2">
      <c r="A529" s="10"/>
      <c r="B529" s="10"/>
      <c r="C529" s="10"/>
      <c r="D529" s="13"/>
      <c r="E529" s="13"/>
      <c r="F529" s="10"/>
      <c r="G529" s="10"/>
      <c r="H529" s="10"/>
      <c r="I529" s="13"/>
      <c r="J529" s="10"/>
      <c r="K529" s="10"/>
      <c r="L529" s="10"/>
      <c r="M529" s="10"/>
      <c r="N529" s="10"/>
      <c r="O529" s="10"/>
      <c r="P529" s="10"/>
      <c r="Q529" s="10"/>
      <c r="R529" s="10"/>
      <c r="S529" s="10"/>
      <c r="T529" s="10"/>
      <c r="U529" s="10"/>
      <c r="V529" s="10"/>
      <c r="W529" s="10"/>
      <c r="X529" s="10"/>
      <c r="Y529" s="10"/>
      <c r="Z529" s="10"/>
    </row>
    <row r="530" spans="1:26" ht="12.75" customHeight="1" x14ac:dyDescent="0.2">
      <c r="A530" s="10"/>
      <c r="B530" s="10"/>
      <c r="C530" s="10"/>
      <c r="D530" s="13"/>
      <c r="E530" s="13"/>
      <c r="F530" s="10"/>
      <c r="G530" s="10"/>
      <c r="H530" s="10"/>
      <c r="I530" s="13"/>
      <c r="J530" s="10"/>
      <c r="K530" s="10"/>
      <c r="L530" s="10"/>
      <c r="M530" s="10"/>
      <c r="N530" s="10"/>
      <c r="O530" s="10"/>
      <c r="P530" s="10"/>
      <c r="Q530" s="10"/>
      <c r="R530" s="10"/>
      <c r="S530" s="10"/>
      <c r="T530" s="10"/>
      <c r="U530" s="10"/>
      <c r="V530" s="10"/>
      <c r="W530" s="10"/>
      <c r="X530" s="10"/>
      <c r="Y530" s="10"/>
      <c r="Z530" s="10"/>
    </row>
    <row r="531" spans="1:26" ht="12.75" customHeight="1" x14ac:dyDescent="0.2">
      <c r="A531" s="10"/>
      <c r="B531" s="10"/>
      <c r="C531" s="10"/>
      <c r="D531" s="13"/>
      <c r="E531" s="13"/>
      <c r="F531" s="10"/>
      <c r="G531" s="10"/>
      <c r="H531" s="10"/>
      <c r="I531" s="13"/>
      <c r="J531" s="10"/>
      <c r="K531" s="10"/>
      <c r="L531" s="10"/>
      <c r="M531" s="10"/>
      <c r="N531" s="10"/>
      <c r="O531" s="10"/>
      <c r="P531" s="10"/>
      <c r="Q531" s="10"/>
      <c r="R531" s="10"/>
      <c r="S531" s="10"/>
      <c r="T531" s="10"/>
      <c r="U531" s="10"/>
      <c r="V531" s="10"/>
      <c r="W531" s="10"/>
      <c r="X531" s="10"/>
      <c r="Y531" s="10"/>
      <c r="Z531" s="10"/>
    </row>
    <row r="532" spans="1:26" ht="12.75" customHeight="1" x14ac:dyDescent="0.2">
      <c r="A532" s="10"/>
      <c r="B532" s="10"/>
      <c r="C532" s="10"/>
      <c r="D532" s="13"/>
      <c r="E532" s="13"/>
      <c r="F532" s="10"/>
      <c r="G532" s="10"/>
      <c r="H532" s="10"/>
      <c r="I532" s="13"/>
      <c r="J532" s="10"/>
      <c r="K532" s="10"/>
      <c r="L532" s="10"/>
      <c r="M532" s="10"/>
      <c r="N532" s="10"/>
      <c r="O532" s="10"/>
      <c r="P532" s="10"/>
      <c r="Q532" s="10"/>
      <c r="R532" s="10"/>
      <c r="S532" s="10"/>
      <c r="T532" s="10"/>
      <c r="U532" s="10"/>
      <c r="V532" s="10"/>
      <c r="W532" s="10"/>
      <c r="X532" s="10"/>
      <c r="Y532" s="10"/>
      <c r="Z532" s="10"/>
    </row>
    <row r="533" spans="1:26" ht="12.75" customHeight="1" x14ac:dyDescent="0.2">
      <c r="A533" s="10"/>
      <c r="B533" s="10"/>
      <c r="C533" s="10"/>
      <c r="D533" s="13"/>
      <c r="E533" s="13"/>
      <c r="F533" s="10"/>
      <c r="G533" s="10"/>
      <c r="H533" s="10"/>
      <c r="I533" s="13"/>
      <c r="J533" s="10"/>
      <c r="K533" s="10"/>
      <c r="L533" s="10"/>
      <c r="M533" s="10"/>
      <c r="N533" s="10"/>
      <c r="O533" s="10"/>
      <c r="P533" s="10"/>
      <c r="Q533" s="10"/>
      <c r="R533" s="10"/>
      <c r="S533" s="10"/>
      <c r="T533" s="10"/>
      <c r="U533" s="10"/>
      <c r="V533" s="10"/>
      <c r="W533" s="10"/>
      <c r="X533" s="10"/>
      <c r="Y533" s="10"/>
      <c r="Z533" s="10"/>
    </row>
    <row r="534" spans="1:26" ht="12.75" customHeight="1" x14ac:dyDescent="0.2">
      <c r="A534" s="10"/>
      <c r="B534" s="10"/>
      <c r="C534" s="10"/>
      <c r="D534" s="13"/>
      <c r="E534" s="13"/>
      <c r="F534" s="10"/>
      <c r="G534" s="10"/>
      <c r="H534" s="10"/>
      <c r="I534" s="13"/>
      <c r="J534" s="10"/>
      <c r="K534" s="10"/>
      <c r="L534" s="10"/>
      <c r="M534" s="10"/>
      <c r="N534" s="10"/>
      <c r="O534" s="10"/>
      <c r="P534" s="10"/>
      <c r="Q534" s="10"/>
      <c r="R534" s="10"/>
      <c r="S534" s="10"/>
      <c r="T534" s="10"/>
      <c r="U534" s="10"/>
      <c r="V534" s="10"/>
      <c r="W534" s="10"/>
      <c r="X534" s="10"/>
      <c r="Y534" s="10"/>
      <c r="Z534" s="10"/>
    </row>
    <row r="535" spans="1:26" ht="12.75" customHeight="1" x14ac:dyDescent="0.2">
      <c r="A535" s="10"/>
      <c r="B535" s="10"/>
      <c r="C535" s="10"/>
      <c r="D535" s="13"/>
      <c r="E535" s="13"/>
      <c r="F535" s="10"/>
      <c r="G535" s="10"/>
      <c r="H535" s="10"/>
      <c r="I535" s="13"/>
      <c r="J535" s="10"/>
      <c r="K535" s="10"/>
      <c r="L535" s="10"/>
      <c r="M535" s="10"/>
      <c r="N535" s="10"/>
      <c r="O535" s="10"/>
      <c r="P535" s="10"/>
      <c r="Q535" s="10"/>
      <c r="R535" s="10"/>
      <c r="S535" s="10"/>
      <c r="T535" s="10"/>
      <c r="U535" s="10"/>
      <c r="V535" s="10"/>
      <c r="W535" s="10"/>
      <c r="X535" s="10"/>
      <c r="Y535" s="10"/>
      <c r="Z535" s="10"/>
    </row>
    <row r="536" spans="1:26" ht="12.75" customHeight="1" x14ac:dyDescent="0.2">
      <c r="A536" s="10"/>
      <c r="B536" s="10"/>
      <c r="C536" s="10"/>
      <c r="D536" s="13"/>
      <c r="E536" s="13"/>
      <c r="F536" s="10"/>
      <c r="G536" s="10"/>
      <c r="H536" s="10"/>
      <c r="I536" s="13"/>
      <c r="J536" s="10"/>
      <c r="K536" s="10"/>
      <c r="L536" s="10"/>
      <c r="M536" s="10"/>
      <c r="N536" s="10"/>
      <c r="O536" s="10"/>
      <c r="P536" s="10"/>
      <c r="Q536" s="10"/>
      <c r="R536" s="10"/>
      <c r="S536" s="10"/>
      <c r="T536" s="10"/>
      <c r="U536" s="10"/>
      <c r="V536" s="10"/>
      <c r="W536" s="10"/>
      <c r="X536" s="10"/>
      <c r="Y536" s="10"/>
      <c r="Z536" s="10"/>
    </row>
    <row r="537" spans="1:26" ht="12.75" customHeight="1" x14ac:dyDescent="0.2">
      <c r="A537" s="10"/>
      <c r="B537" s="10"/>
      <c r="C537" s="10"/>
      <c r="D537" s="13"/>
      <c r="E537" s="13"/>
      <c r="F537" s="10"/>
      <c r="G537" s="10"/>
      <c r="H537" s="10"/>
      <c r="I537" s="13"/>
      <c r="J537" s="10"/>
      <c r="K537" s="10"/>
      <c r="L537" s="10"/>
      <c r="M537" s="10"/>
      <c r="N537" s="10"/>
      <c r="O537" s="10"/>
      <c r="P537" s="10"/>
      <c r="Q537" s="10"/>
      <c r="R537" s="10"/>
      <c r="S537" s="10"/>
      <c r="T537" s="10"/>
      <c r="U537" s="10"/>
      <c r="V537" s="10"/>
      <c r="W537" s="10"/>
      <c r="X537" s="10"/>
      <c r="Y537" s="10"/>
      <c r="Z537" s="10"/>
    </row>
    <row r="538" spans="1:26" ht="12.75" customHeight="1" x14ac:dyDescent="0.2">
      <c r="A538" s="10"/>
      <c r="B538" s="10"/>
      <c r="C538" s="10"/>
      <c r="D538" s="13"/>
      <c r="E538" s="13"/>
      <c r="F538" s="10"/>
      <c r="G538" s="10"/>
      <c r="H538" s="10"/>
      <c r="I538" s="13"/>
      <c r="J538" s="10"/>
      <c r="K538" s="10"/>
      <c r="L538" s="10"/>
      <c r="M538" s="10"/>
      <c r="N538" s="10"/>
      <c r="O538" s="10"/>
      <c r="P538" s="10"/>
      <c r="Q538" s="10"/>
      <c r="R538" s="10"/>
      <c r="S538" s="10"/>
      <c r="T538" s="10"/>
      <c r="U538" s="10"/>
      <c r="V538" s="10"/>
      <c r="W538" s="10"/>
      <c r="X538" s="10"/>
      <c r="Y538" s="10"/>
      <c r="Z538" s="10"/>
    </row>
    <row r="539" spans="1:26" ht="12.75" customHeight="1" x14ac:dyDescent="0.2">
      <c r="A539" s="10"/>
      <c r="B539" s="10"/>
      <c r="C539" s="10"/>
      <c r="D539" s="13"/>
      <c r="E539" s="13"/>
      <c r="F539" s="10"/>
      <c r="G539" s="10"/>
      <c r="H539" s="10"/>
      <c r="I539" s="13"/>
      <c r="J539" s="10"/>
      <c r="K539" s="10"/>
      <c r="L539" s="10"/>
      <c r="M539" s="10"/>
      <c r="N539" s="10"/>
      <c r="O539" s="10"/>
      <c r="P539" s="10"/>
      <c r="Q539" s="10"/>
      <c r="R539" s="10"/>
      <c r="S539" s="10"/>
      <c r="T539" s="10"/>
      <c r="U539" s="10"/>
      <c r="V539" s="10"/>
      <c r="W539" s="10"/>
      <c r="X539" s="10"/>
      <c r="Y539" s="10"/>
      <c r="Z539" s="10"/>
    </row>
    <row r="540" spans="1:26" ht="12.75" customHeight="1" x14ac:dyDescent="0.2">
      <c r="A540" s="10"/>
      <c r="B540" s="10"/>
      <c r="C540" s="10"/>
      <c r="D540" s="13"/>
      <c r="E540" s="13"/>
      <c r="F540" s="10"/>
      <c r="G540" s="10"/>
      <c r="H540" s="10"/>
      <c r="I540" s="13"/>
      <c r="J540" s="10"/>
      <c r="K540" s="10"/>
      <c r="L540" s="10"/>
      <c r="M540" s="10"/>
      <c r="N540" s="10"/>
      <c r="O540" s="10"/>
      <c r="P540" s="10"/>
      <c r="Q540" s="10"/>
      <c r="R540" s="10"/>
      <c r="S540" s="10"/>
      <c r="T540" s="10"/>
      <c r="U540" s="10"/>
      <c r="V540" s="10"/>
      <c r="W540" s="10"/>
      <c r="X540" s="10"/>
      <c r="Y540" s="10"/>
      <c r="Z540" s="10"/>
    </row>
    <row r="541" spans="1:26" ht="12.75" customHeight="1" x14ac:dyDescent="0.2">
      <c r="A541" s="10"/>
      <c r="B541" s="10"/>
      <c r="C541" s="10"/>
      <c r="D541" s="13"/>
      <c r="E541" s="13"/>
      <c r="F541" s="10"/>
      <c r="G541" s="10"/>
      <c r="H541" s="10"/>
      <c r="I541" s="13"/>
      <c r="J541" s="10"/>
      <c r="K541" s="10"/>
      <c r="L541" s="10"/>
      <c r="M541" s="10"/>
      <c r="N541" s="10"/>
      <c r="O541" s="10"/>
      <c r="P541" s="10"/>
      <c r="Q541" s="10"/>
      <c r="R541" s="10"/>
      <c r="S541" s="10"/>
      <c r="T541" s="10"/>
      <c r="U541" s="10"/>
      <c r="V541" s="10"/>
      <c r="W541" s="10"/>
      <c r="X541" s="10"/>
      <c r="Y541" s="10"/>
      <c r="Z541" s="10"/>
    </row>
    <row r="542" spans="1:26" ht="12.75" customHeight="1" x14ac:dyDescent="0.2">
      <c r="A542" s="10"/>
      <c r="B542" s="10"/>
      <c r="C542" s="10"/>
      <c r="D542" s="13"/>
      <c r="E542" s="13"/>
      <c r="F542" s="10"/>
      <c r="G542" s="10"/>
      <c r="H542" s="10"/>
      <c r="I542" s="13"/>
      <c r="J542" s="10"/>
      <c r="K542" s="10"/>
      <c r="L542" s="10"/>
      <c r="M542" s="10"/>
      <c r="N542" s="10"/>
      <c r="O542" s="10"/>
      <c r="P542" s="10"/>
      <c r="Q542" s="10"/>
      <c r="R542" s="10"/>
      <c r="S542" s="10"/>
      <c r="T542" s="10"/>
      <c r="U542" s="10"/>
      <c r="V542" s="10"/>
      <c r="W542" s="10"/>
      <c r="X542" s="10"/>
      <c r="Y542" s="10"/>
      <c r="Z542" s="10"/>
    </row>
    <row r="543" spans="1:26" ht="12.75" customHeight="1" x14ac:dyDescent="0.2">
      <c r="A543" s="10"/>
      <c r="B543" s="10"/>
      <c r="C543" s="10"/>
      <c r="D543" s="13"/>
      <c r="E543" s="13"/>
      <c r="F543" s="10"/>
      <c r="G543" s="10"/>
      <c r="H543" s="10"/>
      <c r="I543" s="13"/>
      <c r="J543" s="10"/>
      <c r="K543" s="10"/>
      <c r="L543" s="10"/>
      <c r="M543" s="10"/>
      <c r="N543" s="10"/>
      <c r="O543" s="10"/>
      <c r="P543" s="10"/>
      <c r="Q543" s="10"/>
      <c r="R543" s="10"/>
      <c r="S543" s="10"/>
      <c r="T543" s="10"/>
      <c r="U543" s="10"/>
      <c r="V543" s="10"/>
      <c r="W543" s="10"/>
      <c r="X543" s="10"/>
      <c r="Y543" s="10"/>
      <c r="Z543" s="10"/>
    </row>
    <row r="544" spans="1:26" ht="12.75" customHeight="1" x14ac:dyDescent="0.2">
      <c r="A544" s="10"/>
      <c r="B544" s="10"/>
      <c r="C544" s="10"/>
      <c r="D544" s="13"/>
      <c r="E544" s="13"/>
      <c r="F544" s="10"/>
      <c r="G544" s="10"/>
      <c r="H544" s="10"/>
      <c r="I544" s="13"/>
      <c r="J544" s="10"/>
      <c r="K544" s="10"/>
      <c r="L544" s="10"/>
      <c r="M544" s="10"/>
      <c r="N544" s="10"/>
      <c r="O544" s="10"/>
      <c r="P544" s="10"/>
      <c r="Q544" s="10"/>
      <c r="R544" s="10"/>
      <c r="S544" s="10"/>
      <c r="T544" s="10"/>
      <c r="U544" s="10"/>
      <c r="V544" s="10"/>
      <c r="W544" s="10"/>
      <c r="X544" s="10"/>
      <c r="Y544" s="10"/>
      <c r="Z544" s="10"/>
    </row>
    <row r="545" spans="1:26" ht="12.75" customHeight="1" x14ac:dyDescent="0.2">
      <c r="A545" s="10"/>
      <c r="B545" s="10"/>
      <c r="C545" s="10"/>
      <c r="D545" s="13"/>
      <c r="E545" s="13"/>
      <c r="F545" s="10"/>
      <c r="G545" s="10"/>
      <c r="H545" s="10"/>
      <c r="I545" s="13"/>
      <c r="J545" s="10"/>
      <c r="K545" s="10"/>
      <c r="L545" s="10"/>
      <c r="M545" s="10"/>
      <c r="N545" s="10"/>
      <c r="O545" s="10"/>
      <c r="P545" s="10"/>
      <c r="Q545" s="10"/>
      <c r="R545" s="10"/>
      <c r="S545" s="10"/>
      <c r="T545" s="10"/>
      <c r="U545" s="10"/>
      <c r="V545" s="10"/>
      <c r="W545" s="10"/>
      <c r="X545" s="10"/>
      <c r="Y545" s="10"/>
      <c r="Z545" s="10"/>
    </row>
    <row r="546" spans="1:26" ht="12.75" customHeight="1" x14ac:dyDescent="0.2">
      <c r="A546" s="10"/>
      <c r="B546" s="10"/>
      <c r="C546" s="10"/>
      <c r="D546" s="13"/>
      <c r="E546" s="13"/>
      <c r="F546" s="10"/>
      <c r="G546" s="10"/>
      <c r="H546" s="10"/>
      <c r="I546" s="13"/>
      <c r="J546" s="10"/>
      <c r="K546" s="10"/>
      <c r="L546" s="10"/>
      <c r="M546" s="10"/>
      <c r="N546" s="10"/>
      <c r="O546" s="10"/>
      <c r="P546" s="10"/>
      <c r="Q546" s="10"/>
      <c r="R546" s="10"/>
      <c r="S546" s="10"/>
      <c r="T546" s="10"/>
      <c r="U546" s="10"/>
      <c r="V546" s="10"/>
      <c r="W546" s="10"/>
      <c r="X546" s="10"/>
      <c r="Y546" s="10"/>
      <c r="Z546" s="10"/>
    </row>
    <row r="547" spans="1:26" ht="12.75" customHeight="1" x14ac:dyDescent="0.2">
      <c r="A547" s="10"/>
      <c r="B547" s="10"/>
      <c r="C547" s="10"/>
      <c r="D547" s="13"/>
      <c r="E547" s="13"/>
      <c r="F547" s="10"/>
      <c r="G547" s="10"/>
      <c r="H547" s="10"/>
      <c r="I547" s="13"/>
      <c r="J547" s="10"/>
      <c r="K547" s="10"/>
      <c r="L547" s="10"/>
      <c r="M547" s="10"/>
      <c r="N547" s="10"/>
      <c r="O547" s="10"/>
      <c r="P547" s="10"/>
      <c r="Q547" s="10"/>
      <c r="R547" s="10"/>
      <c r="S547" s="10"/>
      <c r="T547" s="10"/>
      <c r="U547" s="10"/>
      <c r="V547" s="10"/>
      <c r="W547" s="10"/>
      <c r="X547" s="10"/>
      <c r="Y547" s="10"/>
      <c r="Z547" s="10"/>
    </row>
    <row r="548" spans="1:26" ht="12.75" customHeight="1" x14ac:dyDescent="0.2">
      <c r="A548" s="10"/>
      <c r="B548" s="10"/>
      <c r="C548" s="10"/>
      <c r="D548" s="13"/>
      <c r="E548" s="13"/>
      <c r="F548" s="10"/>
      <c r="G548" s="10"/>
      <c r="H548" s="10"/>
      <c r="I548" s="13"/>
      <c r="J548" s="10"/>
      <c r="K548" s="10"/>
      <c r="L548" s="10"/>
      <c r="M548" s="10"/>
      <c r="N548" s="10"/>
      <c r="O548" s="10"/>
      <c r="P548" s="10"/>
      <c r="Q548" s="10"/>
      <c r="R548" s="10"/>
      <c r="S548" s="10"/>
      <c r="T548" s="10"/>
      <c r="U548" s="10"/>
      <c r="V548" s="10"/>
      <c r="W548" s="10"/>
      <c r="X548" s="10"/>
      <c r="Y548" s="10"/>
      <c r="Z548" s="10"/>
    </row>
    <row r="549" spans="1:26" ht="12.75" customHeight="1" x14ac:dyDescent="0.2">
      <c r="A549" s="10"/>
      <c r="B549" s="10"/>
      <c r="C549" s="10"/>
      <c r="D549" s="13"/>
      <c r="E549" s="13"/>
      <c r="F549" s="10"/>
      <c r="G549" s="10"/>
      <c r="H549" s="10"/>
      <c r="I549" s="13"/>
      <c r="J549" s="10"/>
      <c r="K549" s="10"/>
      <c r="L549" s="10"/>
      <c r="M549" s="10"/>
      <c r="N549" s="10"/>
      <c r="O549" s="10"/>
      <c r="P549" s="10"/>
      <c r="Q549" s="10"/>
      <c r="R549" s="10"/>
      <c r="S549" s="10"/>
      <c r="T549" s="10"/>
      <c r="U549" s="10"/>
      <c r="V549" s="10"/>
      <c r="W549" s="10"/>
      <c r="X549" s="10"/>
      <c r="Y549" s="10"/>
      <c r="Z549" s="10"/>
    </row>
    <row r="550" spans="1:26" ht="12.75" customHeight="1" x14ac:dyDescent="0.2">
      <c r="A550" s="10"/>
      <c r="B550" s="10"/>
      <c r="C550" s="10"/>
      <c r="D550" s="13"/>
      <c r="E550" s="13"/>
      <c r="F550" s="10"/>
      <c r="G550" s="10"/>
      <c r="H550" s="10"/>
      <c r="I550" s="13"/>
      <c r="J550" s="10"/>
      <c r="K550" s="10"/>
      <c r="L550" s="10"/>
      <c r="M550" s="10"/>
      <c r="N550" s="10"/>
      <c r="O550" s="10"/>
      <c r="P550" s="10"/>
      <c r="Q550" s="10"/>
      <c r="R550" s="10"/>
      <c r="S550" s="10"/>
      <c r="T550" s="10"/>
      <c r="U550" s="10"/>
      <c r="V550" s="10"/>
      <c r="W550" s="10"/>
      <c r="X550" s="10"/>
      <c r="Y550" s="10"/>
      <c r="Z550" s="10"/>
    </row>
    <row r="551" spans="1:26" ht="12.75" customHeight="1" x14ac:dyDescent="0.2">
      <c r="A551" s="10"/>
      <c r="B551" s="10"/>
      <c r="C551" s="10"/>
      <c r="D551" s="13"/>
      <c r="E551" s="13"/>
      <c r="F551" s="10"/>
      <c r="G551" s="10"/>
      <c r="H551" s="10"/>
      <c r="I551" s="13"/>
      <c r="J551" s="10"/>
      <c r="K551" s="10"/>
      <c r="L551" s="10"/>
      <c r="M551" s="10"/>
      <c r="N551" s="10"/>
      <c r="O551" s="10"/>
      <c r="P551" s="10"/>
      <c r="Q551" s="10"/>
      <c r="R551" s="10"/>
      <c r="S551" s="10"/>
      <c r="T551" s="10"/>
      <c r="U551" s="10"/>
      <c r="V551" s="10"/>
      <c r="W551" s="10"/>
      <c r="X551" s="10"/>
      <c r="Y551" s="10"/>
      <c r="Z551" s="10"/>
    </row>
    <row r="552" spans="1:26" ht="12.75" customHeight="1" x14ac:dyDescent="0.2">
      <c r="A552" s="10"/>
      <c r="B552" s="10"/>
      <c r="C552" s="10"/>
      <c r="D552" s="13"/>
      <c r="E552" s="13"/>
      <c r="F552" s="10"/>
      <c r="G552" s="10"/>
      <c r="H552" s="10"/>
      <c r="I552" s="13"/>
      <c r="J552" s="10"/>
      <c r="K552" s="10"/>
      <c r="L552" s="10"/>
      <c r="M552" s="10"/>
      <c r="N552" s="10"/>
      <c r="O552" s="10"/>
      <c r="P552" s="10"/>
      <c r="Q552" s="10"/>
      <c r="R552" s="10"/>
      <c r="S552" s="10"/>
      <c r="T552" s="10"/>
      <c r="U552" s="10"/>
      <c r="V552" s="10"/>
      <c r="W552" s="10"/>
      <c r="X552" s="10"/>
      <c r="Y552" s="10"/>
      <c r="Z552" s="10"/>
    </row>
    <row r="553" spans="1:26" ht="12.75" customHeight="1" x14ac:dyDescent="0.2">
      <c r="A553" s="10"/>
      <c r="B553" s="10"/>
      <c r="C553" s="10"/>
      <c r="D553" s="13"/>
      <c r="E553" s="13"/>
      <c r="F553" s="10"/>
      <c r="G553" s="10"/>
      <c r="H553" s="10"/>
      <c r="I553" s="13"/>
      <c r="J553" s="10"/>
      <c r="K553" s="10"/>
      <c r="L553" s="10"/>
      <c r="M553" s="10"/>
      <c r="N553" s="10"/>
      <c r="O553" s="10"/>
      <c r="P553" s="10"/>
      <c r="Q553" s="10"/>
      <c r="R553" s="10"/>
      <c r="S553" s="10"/>
      <c r="T553" s="10"/>
      <c r="U553" s="10"/>
      <c r="V553" s="10"/>
      <c r="W553" s="10"/>
      <c r="X553" s="10"/>
      <c r="Y553" s="10"/>
      <c r="Z553" s="10"/>
    </row>
    <row r="554" spans="1:26" ht="12.75" customHeight="1" x14ac:dyDescent="0.2">
      <c r="A554" s="10"/>
      <c r="B554" s="10"/>
      <c r="C554" s="10"/>
      <c r="D554" s="13"/>
      <c r="E554" s="13"/>
      <c r="F554" s="10"/>
      <c r="G554" s="10"/>
      <c r="H554" s="10"/>
      <c r="I554" s="13"/>
      <c r="J554" s="10"/>
      <c r="K554" s="10"/>
      <c r="L554" s="10"/>
      <c r="M554" s="10"/>
      <c r="N554" s="10"/>
      <c r="O554" s="10"/>
      <c r="P554" s="10"/>
      <c r="Q554" s="10"/>
      <c r="R554" s="10"/>
      <c r="S554" s="10"/>
      <c r="T554" s="10"/>
      <c r="U554" s="10"/>
      <c r="V554" s="10"/>
      <c r="W554" s="10"/>
      <c r="X554" s="10"/>
      <c r="Y554" s="10"/>
      <c r="Z554" s="10"/>
    </row>
    <row r="555" spans="1:26" ht="12.75" customHeight="1" x14ac:dyDescent="0.2">
      <c r="A555" s="10"/>
      <c r="B555" s="10"/>
      <c r="C555" s="10"/>
      <c r="D555" s="13"/>
      <c r="E555" s="13"/>
      <c r="F555" s="10"/>
      <c r="G555" s="10"/>
      <c r="H555" s="10"/>
      <c r="I555" s="13"/>
      <c r="J555" s="10"/>
      <c r="K555" s="10"/>
      <c r="L555" s="10"/>
      <c r="M555" s="10"/>
      <c r="N555" s="10"/>
      <c r="O555" s="10"/>
      <c r="P555" s="10"/>
      <c r="Q555" s="10"/>
      <c r="R555" s="10"/>
      <c r="S555" s="10"/>
      <c r="T555" s="10"/>
      <c r="U555" s="10"/>
      <c r="V555" s="10"/>
      <c r="W555" s="10"/>
      <c r="X555" s="10"/>
      <c r="Y555" s="10"/>
      <c r="Z555" s="10"/>
    </row>
    <row r="556" spans="1:26" ht="12.75" customHeight="1" x14ac:dyDescent="0.2">
      <c r="A556" s="10"/>
      <c r="B556" s="10"/>
      <c r="C556" s="10"/>
      <c r="D556" s="13"/>
      <c r="E556" s="13"/>
      <c r="F556" s="10"/>
      <c r="G556" s="10"/>
      <c r="H556" s="10"/>
      <c r="I556" s="13"/>
      <c r="J556" s="10"/>
      <c r="K556" s="10"/>
      <c r="L556" s="10"/>
      <c r="M556" s="10"/>
      <c r="N556" s="10"/>
      <c r="O556" s="10"/>
      <c r="P556" s="10"/>
      <c r="Q556" s="10"/>
      <c r="R556" s="10"/>
      <c r="S556" s="10"/>
      <c r="T556" s="10"/>
      <c r="U556" s="10"/>
      <c r="V556" s="10"/>
      <c r="W556" s="10"/>
      <c r="X556" s="10"/>
      <c r="Y556" s="10"/>
      <c r="Z556" s="10"/>
    </row>
    <row r="557" spans="1:26" ht="12.75" customHeight="1" x14ac:dyDescent="0.2">
      <c r="A557" s="10"/>
      <c r="B557" s="10"/>
      <c r="C557" s="10"/>
      <c r="D557" s="13"/>
      <c r="E557" s="13"/>
      <c r="F557" s="10"/>
      <c r="G557" s="10"/>
      <c r="H557" s="10"/>
      <c r="I557" s="13"/>
      <c r="J557" s="10"/>
      <c r="K557" s="10"/>
      <c r="L557" s="10"/>
      <c r="M557" s="10"/>
      <c r="N557" s="10"/>
      <c r="O557" s="10"/>
      <c r="P557" s="10"/>
      <c r="Q557" s="10"/>
      <c r="R557" s="10"/>
      <c r="S557" s="10"/>
      <c r="T557" s="10"/>
      <c r="U557" s="10"/>
      <c r="V557" s="10"/>
      <c r="W557" s="10"/>
      <c r="X557" s="10"/>
      <c r="Y557" s="10"/>
      <c r="Z557" s="10"/>
    </row>
    <row r="558" spans="1:26" ht="12.75" customHeight="1" x14ac:dyDescent="0.2">
      <c r="A558" s="10"/>
      <c r="B558" s="10"/>
      <c r="C558" s="10"/>
      <c r="D558" s="13"/>
      <c r="E558" s="13"/>
      <c r="F558" s="10"/>
      <c r="G558" s="10"/>
      <c r="H558" s="10"/>
      <c r="I558" s="13"/>
      <c r="J558" s="10"/>
      <c r="K558" s="10"/>
      <c r="L558" s="10"/>
      <c r="M558" s="10"/>
      <c r="N558" s="10"/>
      <c r="O558" s="10"/>
      <c r="P558" s="10"/>
      <c r="Q558" s="10"/>
      <c r="R558" s="10"/>
      <c r="S558" s="10"/>
      <c r="T558" s="10"/>
      <c r="U558" s="10"/>
      <c r="V558" s="10"/>
      <c r="W558" s="10"/>
      <c r="X558" s="10"/>
      <c r="Y558" s="10"/>
      <c r="Z558" s="10"/>
    </row>
    <row r="559" spans="1:26" ht="12.75" customHeight="1" x14ac:dyDescent="0.2">
      <c r="A559" s="10"/>
      <c r="B559" s="10"/>
      <c r="C559" s="10"/>
      <c r="D559" s="13"/>
      <c r="E559" s="13"/>
      <c r="F559" s="10"/>
      <c r="G559" s="10"/>
      <c r="H559" s="10"/>
      <c r="I559" s="13"/>
      <c r="J559" s="10"/>
      <c r="K559" s="10"/>
      <c r="L559" s="10"/>
      <c r="M559" s="10"/>
      <c r="N559" s="10"/>
      <c r="O559" s="10"/>
      <c r="P559" s="10"/>
      <c r="Q559" s="10"/>
      <c r="R559" s="10"/>
      <c r="S559" s="10"/>
      <c r="T559" s="10"/>
      <c r="U559" s="10"/>
      <c r="V559" s="10"/>
      <c r="W559" s="10"/>
      <c r="X559" s="10"/>
      <c r="Y559" s="10"/>
      <c r="Z559" s="10"/>
    </row>
    <row r="560" spans="1:26" ht="12.75" customHeight="1" x14ac:dyDescent="0.2">
      <c r="A560" s="10"/>
      <c r="B560" s="10"/>
      <c r="C560" s="10"/>
      <c r="D560" s="13"/>
      <c r="E560" s="13"/>
      <c r="F560" s="10"/>
      <c r="G560" s="10"/>
      <c r="H560" s="10"/>
      <c r="I560" s="13"/>
      <c r="J560" s="10"/>
      <c r="K560" s="10"/>
      <c r="L560" s="10"/>
      <c r="M560" s="10"/>
      <c r="N560" s="10"/>
      <c r="O560" s="10"/>
      <c r="P560" s="10"/>
      <c r="Q560" s="10"/>
      <c r="R560" s="10"/>
      <c r="S560" s="10"/>
      <c r="T560" s="10"/>
      <c r="U560" s="10"/>
      <c r="V560" s="10"/>
      <c r="W560" s="10"/>
      <c r="X560" s="10"/>
      <c r="Y560" s="10"/>
      <c r="Z560" s="10"/>
    </row>
    <row r="561" spans="1:26" ht="12.75" customHeight="1" x14ac:dyDescent="0.2">
      <c r="A561" s="10"/>
      <c r="B561" s="10"/>
      <c r="C561" s="10"/>
      <c r="D561" s="13"/>
      <c r="E561" s="13"/>
      <c r="F561" s="10"/>
      <c r="G561" s="10"/>
      <c r="H561" s="10"/>
      <c r="I561" s="13"/>
      <c r="J561" s="10"/>
      <c r="K561" s="10"/>
      <c r="L561" s="10"/>
      <c r="M561" s="10"/>
      <c r="N561" s="10"/>
      <c r="O561" s="10"/>
      <c r="P561" s="10"/>
      <c r="Q561" s="10"/>
      <c r="R561" s="10"/>
      <c r="S561" s="10"/>
      <c r="T561" s="10"/>
      <c r="U561" s="10"/>
      <c r="V561" s="10"/>
      <c r="W561" s="10"/>
      <c r="X561" s="10"/>
      <c r="Y561" s="10"/>
      <c r="Z561" s="10"/>
    </row>
    <row r="562" spans="1:26" ht="12.75" customHeight="1" x14ac:dyDescent="0.2">
      <c r="A562" s="10"/>
      <c r="B562" s="10"/>
      <c r="C562" s="10"/>
      <c r="D562" s="13"/>
      <c r="E562" s="13"/>
      <c r="F562" s="10"/>
      <c r="G562" s="10"/>
      <c r="H562" s="10"/>
      <c r="I562" s="13"/>
      <c r="J562" s="10"/>
      <c r="K562" s="10"/>
      <c r="L562" s="10"/>
      <c r="M562" s="10"/>
      <c r="N562" s="10"/>
      <c r="O562" s="10"/>
      <c r="P562" s="10"/>
      <c r="Q562" s="10"/>
      <c r="R562" s="10"/>
      <c r="S562" s="10"/>
      <c r="T562" s="10"/>
      <c r="U562" s="10"/>
      <c r="V562" s="10"/>
      <c r="W562" s="10"/>
      <c r="X562" s="10"/>
      <c r="Y562" s="10"/>
      <c r="Z562" s="10"/>
    </row>
    <row r="563" spans="1:26" ht="12.75" customHeight="1" x14ac:dyDescent="0.2">
      <c r="A563" s="10"/>
      <c r="B563" s="10"/>
      <c r="C563" s="10"/>
      <c r="D563" s="13"/>
      <c r="E563" s="13"/>
      <c r="F563" s="10"/>
      <c r="G563" s="10"/>
      <c r="H563" s="10"/>
      <c r="I563" s="13"/>
      <c r="J563" s="10"/>
      <c r="K563" s="10"/>
      <c r="L563" s="10"/>
      <c r="M563" s="10"/>
      <c r="N563" s="10"/>
      <c r="O563" s="10"/>
      <c r="P563" s="10"/>
      <c r="Q563" s="10"/>
      <c r="R563" s="10"/>
      <c r="S563" s="10"/>
      <c r="T563" s="10"/>
      <c r="U563" s="10"/>
      <c r="V563" s="10"/>
      <c r="W563" s="10"/>
      <c r="X563" s="10"/>
      <c r="Y563" s="10"/>
      <c r="Z563" s="10"/>
    </row>
    <row r="564" spans="1:26" ht="12.75" customHeight="1" x14ac:dyDescent="0.2">
      <c r="A564" s="10"/>
      <c r="B564" s="10"/>
      <c r="C564" s="10"/>
      <c r="D564" s="13"/>
      <c r="E564" s="13"/>
      <c r="F564" s="10"/>
      <c r="G564" s="10"/>
      <c r="H564" s="10"/>
      <c r="I564" s="13"/>
      <c r="J564" s="10"/>
      <c r="K564" s="10"/>
      <c r="L564" s="10"/>
      <c r="M564" s="10"/>
      <c r="N564" s="10"/>
      <c r="O564" s="10"/>
      <c r="P564" s="10"/>
      <c r="Q564" s="10"/>
      <c r="R564" s="10"/>
      <c r="S564" s="10"/>
      <c r="T564" s="10"/>
      <c r="U564" s="10"/>
      <c r="V564" s="10"/>
      <c r="W564" s="10"/>
      <c r="X564" s="10"/>
      <c r="Y564" s="10"/>
      <c r="Z564" s="10"/>
    </row>
    <row r="565" spans="1:26" ht="12.75" customHeight="1" x14ac:dyDescent="0.2">
      <c r="A565" s="10"/>
      <c r="B565" s="10"/>
      <c r="C565" s="10"/>
      <c r="D565" s="13"/>
      <c r="E565" s="13"/>
      <c r="F565" s="10"/>
      <c r="G565" s="10"/>
      <c r="H565" s="10"/>
      <c r="I565" s="13"/>
      <c r="J565" s="10"/>
      <c r="K565" s="10"/>
      <c r="L565" s="10"/>
      <c r="M565" s="10"/>
      <c r="N565" s="10"/>
      <c r="O565" s="10"/>
      <c r="P565" s="10"/>
      <c r="Q565" s="10"/>
      <c r="R565" s="10"/>
      <c r="S565" s="10"/>
      <c r="T565" s="10"/>
      <c r="U565" s="10"/>
      <c r="V565" s="10"/>
      <c r="W565" s="10"/>
      <c r="X565" s="10"/>
      <c r="Y565" s="10"/>
      <c r="Z565" s="10"/>
    </row>
    <row r="566" spans="1:26" ht="12.75" customHeight="1" x14ac:dyDescent="0.2">
      <c r="A566" s="10"/>
      <c r="B566" s="10"/>
      <c r="C566" s="10"/>
      <c r="D566" s="13"/>
      <c r="E566" s="13"/>
      <c r="F566" s="10"/>
      <c r="G566" s="10"/>
      <c r="H566" s="10"/>
      <c r="I566" s="13"/>
      <c r="J566" s="10"/>
      <c r="K566" s="10"/>
      <c r="L566" s="10"/>
      <c r="M566" s="10"/>
      <c r="N566" s="10"/>
      <c r="O566" s="10"/>
      <c r="P566" s="10"/>
      <c r="Q566" s="10"/>
      <c r="R566" s="10"/>
      <c r="S566" s="10"/>
      <c r="T566" s="10"/>
      <c r="U566" s="10"/>
      <c r="V566" s="10"/>
      <c r="W566" s="10"/>
      <c r="X566" s="10"/>
      <c r="Y566" s="10"/>
      <c r="Z566" s="10"/>
    </row>
    <row r="567" spans="1:26" ht="12.75" customHeight="1" x14ac:dyDescent="0.2">
      <c r="A567" s="10"/>
      <c r="B567" s="10"/>
      <c r="C567" s="10"/>
      <c r="D567" s="13"/>
      <c r="E567" s="13"/>
      <c r="F567" s="10"/>
      <c r="G567" s="10"/>
      <c r="H567" s="10"/>
      <c r="I567" s="13"/>
      <c r="J567" s="10"/>
      <c r="K567" s="10"/>
      <c r="L567" s="10"/>
      <c r="M567" s="10"/>
      <c r="N567" s="10"/>
      <c r="O567" s="10"/>
      <c r="P567" s="10"/>
      <c r="Q567" s="10"/>
      <c r="R567" s="10"/>
      <c r="S567" s="10"/>
      <c r="T567" s="10"/>
      <c r="U567" s="10"/>
      <c r="V567" s="10"/>
      <c r="W567" s="10"/>
      <c r="X567" s="10"/>
      <c r="Y567" s="10"/>
      <c r="Z567" s="10"/>
    </row>
    <row r="568" spans="1:26" ht="12.75" customHeight="1" x14ac:dyDescent="0.2">
      <c r="A568" s="10"/>
      <c r="B568" s="10"/>
      <c r="C568" s="10"/>
      <c r="D568" s="13"/>
      <c r="E568" s="13"/>
      <c r="F568" s="10"/>
      <c r="G568" s="10"/>
      <c r="H568" s="10"/>
      <c r="I568" s="13"/>
      <c r="J568" s="10"/>
      <c r="K568" s="10"/>
      <c r="L568" s="10"/>
      <c r="M568" s="10"/>
      <c r="N568" s="10"/>
      <c r="O568" s="10"/>
      <c r="P568" s="10"/>
      <c r="Q568" s="10"/>
      <c r="R568" s="10"/>
      <c r="S568" s="10"/>
      <c r="T568" s="10"/>
      <c r="U568" s="10"/>
      <c r="V568" s="10"/>
      <c r="W568" s="10"/>
      <c r="X568" s="10"/>
      <c r="Y568" s="10"/>
      <c r="Z568" s="10"/>
    </row>
    <row r="569" spans="1:26" ht="12.75" customHeight="1" x14ac:dyDescent="0.2">
      <c r="A569" s="10"/>
      <c r="B569" s="10"/>
      <c r="C569" s="10"/>
      <c r="D569" s="13"/>
      <c r="E569" s="13"/>
      <c r="F569" s="10"/>
      <c r="G569" s="10"/>
      <c r="H569" s="10"/>
      <c r="I569" s="13"/>
      <c r="J569" s="10"/>
      <c r="K569" s="10"/>
      <c r="L569" s="10"/>
      <c r="M569" s="10"/>
      <c r="N569" s="10"/>
      <c r="O569" s="10"/>
      <c r="P569" s="10"/>
      <c r="Q569" s="10"/>
      <c r="R569" s="10"/>
      <c r="S569" s="10"/>
      <c r="T569" s="10"/>
      <c r="U569" s="10"/>
      <c r="V569" s="10"/>
      <c r="W569" s="10"/>
      <c r="X569" s="10"/>
      <c r="Y569" s="10"/>
      <c r="Z569" s="10"/>
    </row>
    <row r="570" spans="1:26" ht="12.75" customHeight="1" x14ac:dyDescent="0.2">
      <c r="A570" s="10"/>
      <c r="B570" s="10"/>
      <c r="C570" s="10"/>
      <c r="D570" s="13"/>
      <c r="E570" s="13"/>
      <c r="F570" s="10"/>
      <c r="G570" s="10"/>
      <c r="H570" s="10"/>
      <c r="I570" s="13"/>
      <c r="J570" s="10"/>
      <c r="K570" s="10"/>
      <c r="L570" s="10"/>
      <c r="M570" s="10"/>
      <c r="N570" s="10"/>
      <c r="O570" s="10"/>
      <c r="P570" s="10"/>
      <c r="Q570" s="10"/>
      <c r="R570" s="10"/>
      <c r="S570" s="10"/>
      <c r="T570" s="10"/>
      <c r="U570" s="10"/>
      <c r="V570" s="10"/>
      <c r="W570" s="10"/>
      <c r="X570" s="10"/>
      <c r="Y570" s="10"/>
      <c r="Z570" s="10"/>
    </row>
    <row r="571" spans="1:26" ht="12.75" customHeight="1" x14ac:dyDescent="0.2">
      <c r="A571" s="10"/>
      <c r="B571" s="10"/>
      <c r="C571" s="10"/>
      <c r="D571" s="13"/>
      <c r="E571" s="13"/>
      <c r="F571" s="10"/>
      <c r="G571" s="10"/>
      <c r="H571" s="10"/>
      <c r="I571" s="13"/>
      <c r="J571" s="10"/>
      <c r="K571" s="10"/>
      <c r="L571" s="10"/>
      <c r="M571" s="10"/>
      <c r="N571" s="10"/>
      <c r="O571" s="10"/>
      <c r="P571" s="10"/>
      <c r="Q571" s="10"/>
      <c r="R571" s="10"/>
      <c r="S571" s="10"/>
      <c r="T571" s="10"/>
      <c r="U571" s="10"/>
      <c r="V571" s="10"/>
      <c r="W571" s="10"/>
      <c r="X571" s="10"/>
      <c r="Y571" s="10"/>
      <c r="Z571" s="10"/>
    </row>
    <row r="572" spans="1:26" ht="12.75" customHeight="1" x14ac:dyDescent="0.2">
      <c r="A572" s="10"/>
      <c r="B572" s="10"/>
      <c r="C572" s="10"/>
      <c r="D572" s="13"/>
      <c r="E572" s="13"/>
      <c r="F572" s="10"/>
      <c r="G572" s="10"/>
      <c r="H572" s="10"/>
      <c r="I572" s="13"/>
      <c r="J572" s="10"/>
      <c r="K572" s="10"/>
      <c r="L572" s="10"/>
      <c r="M572" s="10"/>
      <c r="N572" s="10"/>
      <c r="O572" s="10"/>
      <c r="P572" s="10"/>
      <c r="Q572" s="10"/>
      <c r="R572" s="10"/>
      <c r="S572" s="10"/>
      <c r="T572" s="10"/>
      <c r="U572" s="10"/>
      <c r="V572" s="10"/>
      <c r="W572" s="10"/>
      <c r="X572" s="10"/>
      <c r="Y572" s="10"/>
      <c r="Z572" s="10"/>
    </row>
    <row r="573" spans="1:26" ht="12.75" customHeight="1" x14ac:dyDescent="0.2">
      <c r="A573" s="10"/>
      <c r="B573" s="10"/>
      <c r="C573" s="10"/>
      <c r="D573" s="13"/>
      <c r="E573" s="13"/>
      <c r="F573" s="10"/>
      <c r="G573" s="10"/>
      <c r="H573" s="10"/>
      <c r="I573" s="13"/>
      <c r="J573" s="10"/>
      <c r="K573" s="10"/>
      <c r="L573" s="10"/>
      <c r="M573" s="10"/>
      <c r="N573" s="10"/>
      <c r="O573" s="10"/>
      <c r="P573" s="10"/>
      <c r="Q573" s="10"/>
      <c r="R573" s="10"/>
      <c r="S573" s="10"/>
      <c r="T573" s="10"/>
      <c r="U573" s="10"/>
      <c r="V573" s="10"/>
      <c r="W573" s="10"/>
      <c r="X573" s="10"/>
      <c r="Y573" s="10"/>
      <c r="Z573" s="10"/>
    </row>
    <row r="574" spans="1:26" ht="12.75" customHeight="1" x14ac:dyDescent="0.2">
      <c r="A574" s="10"/>
      <c r="B574" s="10"/>
      <c r="C574" s="10"/>
      <c r="D574" s="13"/>
      <c r="E574" s="13"/>
      <c r="F574" s="10"/>
      <c r="G574" s="10"/>
      <c r="H574" s="10"/>
      <c r="I574" s="13"/>
      <c r="J574" s="10"/>
      <c r="K574" s="10"/>
      <c r="L574" s="10"/>
      <c r="M574" s="10"/>
      <c r="N574" s="10"/>
      <c r="O574" s="10"/>
      <c r="P574" s="10"/>
      <c r="Q574" s="10"/>
      <c r="R574" s="10"/>
      <c r="S574" s="10"/>
      <c r="T574" s="10"/>
      <c r="U574" s="10"/>
      <c r="V574" s="10"/>
      <c r="W574" s="10"/>
      <c r="X574" s="10"/>
      <c r="Y574" s="10"/>
      <c r="Z574" s="10"/>
    </row>
    <row r="575" spans="1:26" ht="12.75" customHeight="1" x14ac:dyDescent="0.2">
      <c r="A575" s="10"/>
      <c r="B575" s="10"/>
      <c r="C575" s="10"/>
      <c r="D575" s="13"/>
      <c r="E575" s="13"/>
      <c r="F575" s="10"/>
      <c r="G575" s="10"/>
      <c r="H575" s="10"/>
      <c r="I575" s="13"/>
      <c r="J575" s="10"/>
      <c r="K575" s="10"/>
      <c r="L575" s="10"/>
      <c r="M575" s="10"/>
      <c r="N575" s="10"/>
      <c r="O575" s="10"/>
      <c r="P575" s="10"/>
      <c r="Q575" s="10"/>
      <c r="R575" s="10"/>
      <c r="S575" s="10"/>
      <c r="T575" s="10"/>
      <c r="U575" s="10"/>
      <c r="V575" s="10"/>
      <c r="W575" s="10"/>
      <c r="X575" s="10"/>
      <c r="Y575" s="10"/>
      <c r="Z575" s="10"/>
    </row>
    <row r="576" spans="1:26" ht="12.75" customHeight="1" x14ac:dyDescent="0.2">
      <c r="A576" s="10"/>
      <c r="B576" s="10"/>
      <c r="C576" s="10"/>
      <c r="D576" s="13"/>
      <c r="E576" s="13"/>
      <c r="F576" s="10"/>
      <c r="G576" s="10"/>
      <c r="H576" s="10"/>
      <c r="I576" s="13"/>
      <c r="J576" s="10"/>
      <c r="K576" s="10"/>
      <c r="L576" s="10"/>
      <c r="M576" s="10"/>
      <c r="N576" s="10"/>
      <c r="O576" s="10"/>
      <c r="P576" s="10"/>
      <c r="Q576" s="10"/>
      <c r="R576" s="10"/>
      <c r="S576" s="10"/>
      <c r="T576" s="10"/>
      <c r="U576" s="10"/>
      <c r="V576" s="10"/>
      <c r="W576" s="10"/>
      <c r="X576" s="10"/>
      <c r="Y576" s="10"/>
      <c r="Z576" s="10"/>
    </row>
    <row r="577" spans="1:26" ht="12.75" customHeight="1" x14ac:dyDescent="0.2">
      <c r="A577" s="10"/>
      <c r="B577" s="10"/>
      <c r="C577" s="10"/>
      <c r="D577" s="13"/>
      <c r="E577" s="13"/>
      <c r="F577" s="10"/>
      <c r="G577" s="10"/>
      <c r="H577" s="10"/>
      <c r="I577" s="13"/>
      <c r="J577" s="10"/>
      <c r="K577" s="10"/>
      <c r="L577" s="10"/>
      <c r="M577" s="10"/>
      <c r="N577" s="10"/>
      <c r="O577" s="10"/>
      <c r="P577" s="10"/>
      <c r="Q577" s="10"/>
      <c r="R577" s="10"/>
      <c r="S577" s="10"/>
      <c r="T577" s="10"/>
      <c r="U577" s="10"/>
      <c r="V577" s="10"/>
      <c r="W577" s="10"/>
      <c r="X577" s="10"/>
      <c r="Y577" s="10"/>
      <c r="Z577" s="10"/>
    </row>
    <row r="578" spans="1:26" ht="12.75" customHeight="1" x14ac:dyDescent="0.2">
      <c r="A578" s="10"/>
      <c r="B578" s="10"/>
      <c r="C578" s="10"/>
      <c r="D578" s="13"/>
      <c r="E578" s="13"/>
      <c r="F578" s="10"/>
      <c r="G578" s="10"/>
      <c r="H578" s="10"/>
      <c r="I578" s="13"/>
      <c r="J578" s="10"/>
      <c r="K578" s="10"/>
      <c r="L578" s="10"/>
      <c r="M578" s="10"/>
      <c r="N578" s="10"/>
      <c r="O578" s="10"/>
      <c r="P578" s="10"/>
      <c r="Q578" s="10"/>
      <c r="R578" s="10"/>
      <c r="S578" s="10"/>
      <c r="T578" s="10"/>
      <c r="U578" s="10"/>
      <c r="V578" s="10"/>
      <c r="W578" s="10"/>
      <c r="X578" s="10"/>
      <c r="Y578" s="10"/>
      <c r="Z578" s="10"/>
    </row>
    <row r="579" spans="1:26" ht="12.75" customHeight="1" x14ac:dyDescent="0.2">
      <c r="A579" s="10"/>
      <c r="B579" s="10"/>
      <c r="C579" s="10"/>
      <c r="D579" s="13"/>
      <c r="E579" s="13"/>
      <c r="F579" s="10"/>
      <c r="G579" s="10"/>
      <c r="H579" s="10"/>
      <c r="I579" s="13"/>
      <c r="J579" s="10"/>
      <c r="K579" s="10"/>
      <c r="L579" s="10"/>
      <c r="M579" s="10"/>
      <c r="N579" s="10"/>
      <c r="O579" s="10"/>
      <c r="P579" s="10"/>
      <c r="Q579" s="10"/>
      <c r="R579" s="10"/>
      <c r="S579" s="10"/>
      <c r="T579" s="10"/>
      <c r="U579" s="10"/>
      <c r="V579" s="10"/>
      <c r="W579" s="10"/>
      <c r="X579" s="10"/>
      <c r="Y579" s="10"/>
      <c r="Z579" s="10"/>
    </row>
    <row r="580" spans="1:26" ht="12.75" customHeight="1" x14ac:dyDescent="0.2">
      <c r="A580" s="10"/>
      <c r="B580" s="10"/>
      <c r="C580" s="10"/>
      <c r="D580" s="13"/>
      <c r="E580" s="13"/>
      <c r="F580" s="10"/>
      <c r="G580" s="10"/>
      <c r="H580" s="10"/>
      <c r="I580" s="13"/>
      <c r="J580" s="10"/>
      <c r="K580" s="10"/>
      <c r="L580" s="10"/>
      <c r="M580" s="10"/>
      <c r="N580" s="10"/>
      <c r="O580" s="10"/>
      <c r="P580" s="10"/>
      <c r="Q580" s="10"/>
      <c r="R580" s="10"/>
      <c r="S580" s="10"/>
      <c r="T580" s="10"/>
      <c r="U580" s="10"/>
      <c r="V580" s="10"/>
      <c r="W580" s="10"/>
      <c r="X580" s="10"/>
      <c r="Y580" s="10"/>
      <c r="Z580" s="10"/>
    </row>
    <row r="581" spans="1:26" ht="12.75" customHeight="1" x14ac:dyDescent="0.2">
      <c r="A581" s="10"/>
      <c r="B581" s="10"/>
      <c r="C581" s="10"/>
      <c r="D581" s="13"/>
      <c r="E581" s="13"/>
      <c r="F581" s="10"/>
      <c r="G581" s="10"/>
      <c r="H581" s="10"/>
      <c r="I581" s="13"/>
      <c r="J581" s="10"/>
      <c r="K581" s="10"/>
      <c r="L581" s="10"/>
      <c r="M581" s="10"/>
      <c r="N581" s="10"/>
      <c r="O581" s="10"/>
      <c r="P581" s="10"/>
      <c r="Q581" s="10"/>
      <c r="R581" s="10"/>
      <c r="S581" s="10"/>
      <c r="T581" s="10"/>
      <c r="U581" s="10"/>
      <c r="V581" s="10"/>
      <c r="W581" s="10"/>
      <c r="X581" s="10"/>
      <c r="Y581" s="10"/>
      <c r="Z581" s="10"/>
    </row>
    <row r="582" spans="1:26" ht="12.75" customHeight="1" x14ac:dyDescent="0.2">
      <c r="A582" s="10"/>
      <c r="B582" s="10"/>
      <c r="C582" s="10"/>
      <c r="D582" s="13"/>
      <c r="E582" s="13"/>
      <c r="F582" s="10"/>
      <c r="G582" s="10"/>
      <c r="H582" s="10"/>
      <c r="I582" s="13"/>
      <c r="J582" s="10"/>
      <c r="K582" s="10"/>
      <c r="L582" s="10"/>
      <c r="M582" s="10"/>
      <c r="N582" s="10"/>
      <c r="O582" s="10"/>
      <c r="P582" s="10"/>
      <c r="Q582" s="10"/>
      <c r="R582" s="10"/>
      <c r="S582" s="10"/>
      <c r="T582" s="10"/>
      <c r="U582" s="10"/>
      <c r="V582" s="10"/>
      <c r="W582" s="10"/>
      <c r="X582" s="10"/>
      <c r="Y582" s="10"/>
      <c r="Z582" s="10"/>
    </row>
    <row r="583" spans="1:26" ht="12.75" customHeight="1" x14ac:dyDescent="0.2">
      <c r="A583" s="10"/>
      <c r="B583" s="10"/>
      <c r="C583" s="10"/>
      <c r="D583" s="13"/>
      <c r="E583" s="13"/>
      <c r="F583" s="10"/>
      <c r="G583" s="10"/>
      <c r="H583" s="10"/>
      <c r="I583" s="13"/>
      <c r="J583" s="10"/>
      <c r="K583" s="10"/>
      <c r="L583" s="10"/>
      <c r="M583" s="10"/>
      <c r="N583" s="10"/>
      <c r="O583" s="10"/>
      <c r="P583" s="10"/>
      <c r="Q583" s="10"/>
      <c r="R583" s="10"/>
      <c r="S583" s="10"/>
      <c r="T583" s="10"/>
      <c r="U583" s="10"/>
      <c r="V583" s="10"/>
      <c r="W583" s="10"/>
      <c r="X583" s="10"/>
      <c r="Y583" s="10"/>
      <c r="Z583" s="10"/>
    </row>
    <row r="584" spans="1:26" ht="12.75" customHeight="1" x14ac:dyDescent="0.2">
      <c r="A584" s="10"/>
      <c r="B584" s="10"/>
      <c r="C584" s="10"/>
      <c r="D584" s="13"/>
      <c r="E584" s="13"/>
      <c r="F584" s="10"/>
      <c r="G584" s="10"/>
      <c r="H584" s="10"/>
      <c r="I584" s="13"/>
      <c r="J584" s="10"/>
      <c r="K584" s="10"/>
      <c r="L584" s="10"/>
      <c r="M584" s="10"/>
      <c r="N584" s="10"/>
      <c r="O584" s="10"/>
      <c r="P584" s="10"/>
      <c r="Q584" s="10"/>
      <c r="R584" s="10"/>
      <c r="S584" s="10"/>
      <c r="T584" s="10"/>
      <c r="U584" s="10"/>
      <c r="V584" s="10"/>
      <c r="W584" s="10"/>
      <c r="X584" s="10"/>
      <c r="Y584" s="10"/>
      <c r="Z584" s="10"/>
    </row>
    <row r="585" spans="1:26" ht="12.75" customHeight="1" x14ac:dyDescent="0.2">
      <c r="A585" s="10"/>
      <c r="B585" s="10"/>
      <c r="C585" s="10"/>
      <c r="D585" s="13"/>
      <c r="E585" s="13"/>
      <c r="F585" s="10"/>
      <c r="G585" s="10"/>
      <c r="H585" s="10"/>
      <c r="I585" s="13"/>
      <c r="J585" s="10"/>
      <c r="K585" s="10"/>
      <c r="L585" s="10"/>
      <c r="M585" s="10"/>
      <c r="N585" s="10"/>
      <c r="O585" s="10"/>
      <c r="P585" s="10"/>
      <c r="Q585" s="10"/>
      <c r="R585" s="10"/>
      <c r="S585" s="10"/>
      <c r="T585" s="10"/>
      <c r="U585" s="10"/>
      <c r="V585" s="10"/>
      <c r="W585" s="10"/>
      <c r="X585" s="10"/>
      <c r="Y585" s="10"/>
      <c r="Z585" s="10"/>
    </row>
    <row r="586" spans="1:26" ht="12.75" customHeight="1" x14ac:dyDescent="0.2">
      <c r="A586" s="10"/>
      <c r="B586" s="10"/>
      <c r="C586" s="10"/>
      <c r="D586" s="13"/>
      <c r="E586" s="13"/>
      <c r="F586" s="10"/>
      <c r="G586" s="10"/>
      <c r="H586" s="10"/>
      <c r="I586" s="13"/>
      <c r="J586" s="10"/>
      <c r="K586" s="10"/>
      <c r="L586" s="10"/>
      <c r="M586" s="10"/>
      <c r="N586" s="10"/>
      <c r="O586" s="10"/>
      <c r="P586" s="10"/>
      <c r="Q586" s="10"/>
      <c r="R586" s="10"/>
      <c r="S586" s="10"/>
      <c r="T586" s="10"/>
      <c r="U586" s="10"/>
      <c r="V586" s="10"/>
      <c r="W586" s="10"/>
      <c r="X586" s="10"/>
      <c r="Y586" s="10"/>
      <c r="Z586" s="10"/>
    </row>
    <row r="587" spans="1:26" ht="12.75" customHeight="1" x14ac:dyDescent="0.2">
      <c r="A587" s="10"/>
      <c r="B587" s="10"/>
      <c r="C587" s="10"/>
      <c r="D587" s="13"/>
      <c r="E587" s="13"/>
      <c r="F587" s="10"/>
      <c r="G587" s="10"/>
      <c r="H587" s="10"/>
      <c r="I587" s="13"/>
      <c r="J587" s="10"/>
      <c r="K587" s="10"/>
      <c r="L587" s="10"/>
      <c r="M587" s="10"/>
      <c r="N587" s="10"/>
      <c r="O587" s="10"/>
      <c r="P587" s="10"/>
      <c r="Q587" s="10"/>
      <c r="R587" s="10"/>
      <c r="S587" s="10"/>
      <c r="T587" s="10"/>
      <c r="U587" s="10"/>
      <c r="V587" s="10"/>
      <c r="W587" s="10"/>
      <c r="X587" s="10"/>
      <c r="Y587" s="10"/>
      <c r="Z587" s="10"/>
    </row>
    <row r="588" spans="1:26" ht="12.75" customHeight="1" x14ac:dyDescent="0.2">
      <c r="A588" s="10"/>
      <c r="B588" s="10"/>
      <c r="C588" s="10"/>
      <c r="D588" s="13"/>
      <c r="E588" s="13"/>
      <c r="F588" s="10"/>
      <c r="G588" s="10"/>
      <c r="H588" s="10"/>
      <c r="I588" s="13"/>
      <c r="J588" s="10"/>
      <c r="K588" s="10"/>
      <c r="L588" s="10"/>
      <c r="M588" s="10"/>
      <c r="N588" s="10"/>
      <c r="O588" s="10"/>
      <c r="P588" s="10"/>
      <c r="Q588" s="10"/>
      <c r="R588" s="10"/>
      <c r="S588" s="10"/>
      <c r="T588" s="10"/>
      <c r="U588" s="10"/>
      <c r="V588" s="10"/>
      <c r="W588" s="10"/>
      <c r="X588" s="10"/>
      <c r="Y588" s="10"/>
      <c r="Z588" s="10"/>
    </row>
    <row r="589" spans="1:26" ht="12.75" customHeight="1" x14ac:dyDescent="0.2">
      <c r="A589" s="10"/>
      <c r="B589" s="10"/>
      <c r="C589" s="10"/>
      <c r="D589" s="13"/>
      <c r="E589" s="13"/>
      <c r="F589" s="10"/>
      <c r="G589" s="10"/>
      <c r="H589" s="10"/>
      <c r="I589" s="13"/>
      <c r="J589" s="10"/>
      <c r="K589" s="10"/>
      <c r="L589" s="10"/>
      <c r="M589" s="10"/>
      <c r="N589" s="10"/>
      <c r="O589" s="10"/>
      <c r="P589" s="10"/>
      <c r="Q589" s="10"/>
      <c r="R589" s="10"/>
      <c r="S589" s="10"/>
      <c r="T589" s="10"/>
      <c r="U589" s="10"/>
      <c r="V589" s="10"/>
      <c r="W589" s="10"/>
      <c r="X589" s="10"/>
      <c r="Y589" s="10"/>
      <c r="Z589" s="10"/>
    </row>
    <row r="590" spans="1:26" ht="12.75" customHeight="1" x14ac:dyDescent="0.2">
      <c r="A590" s="10"/>
      <c r="B590" s="10"/>
      <c r="C590" s="10"/>
      <c r="D590" s="13"/>
      <c r="E590" s="13"/>
      <c r="F590" s="10"/>
      <c r="G590" s="10"/>
      <c r="H590" s="10"/>
      <c r="I590" s="13"/>
      <c r="J590" s="10"/>
      <c r="K590" s="10"/>
      <c r="L590" s="10"/>
      <c r="M590" s="10"/>
      <c r="N590" s="10"/>
      <c r="O590" s="10"/>
      <c r="P590" s="10"/>
      <c r="Q590" s="10"/>
      <c r="R590" s="10"/>
      <c r="S590" s="10"/>
      <c r="T590" s="10"/>
      <c r="U590" s="10"/>
      <c r="V590" s="10"/>
      <c r="W590" s="10"/>
      <c r="X590" s="10"/>
      <c r="Y590" s="10"/>
      <c r="Z590" s="10"/>
    </row>
    <row r="591" spans="1:26" ht="12.75" customHeight="1" x14ac:dyDescent="0.2">
      <c r="A591" s="10"/>
      <c r="B591" s="10"/>
      <c r="C591" s="10"/>
      <c r="D591" s="13"/>
      <c r="E591" s="13"/>
      <c r="F591" s="10"/>
      <c r="G591" s="10"/>
      <c r="H591" s="10"/>
      <c r="I591" s="13"/>
      <c r="J591" s="10"/>
      <c r="K591" s="10"/>
      <c r="L591" s="10"/>
      <c r="M591" s="10"/>
      <c r="N591" s="10"/>
      <c r="O591" s="10"/>
      <c r="P591" s="10"/>
      <c r="Q591" s="10"/>
      <c r="R591" s="10"/>
      <c r="S591" s="10"/>
      <c r="T591" s="10"/>
      <c r="U591" s="10"/>
      <c r="V591" s="10"/>
      <c r="W591" s="10"/>
      <c r="X591" s="10"/>
      <c r="Y591" s="10"/>
      <c r="Z591" s="10"/>
    </row>
    <row r="592" spans="1:26" ht="12.75" customHeight="1" x14ac:dyDescent="0.2">
      <c r="A592" s="10"/>
      <c r="B592" s="10"/>
      <c r="C592" s="10"/>
      <c r="D592" s="13"/>
      <c r="E592" s="13"/>
      <c r="F592" s="10"/>
      <c r="G592" s="10"/>
      <c r="H592" s="10"/>
      <c r="I592" s="13"/>
      <c r="J592" s="10"/>
      <c r="K592" s="10"/>
      <c r="L592" s="10"/>
      <c r="M592" s="10"/>
      <c r="N592" s="10"/>
      <c r="O592" s="10"/>
      <c r="P592" s="10"/>
      <c r="Q592" s="10"/>
      <c r="R592" s="10"/>
      <c r="S592" s="10"/>
      <c r="T592" s="10"/>
      <c r="U592" s="10"/>
      <c r="V592" s="10"/>
      <c r="W592" s="10"/>
      <c r="X592" s="10"/>
      <c r="Y592" s="10"/>
      <c r="Z592" s="10"/>
    </row>
    <row r="593" spans="1:26" ht="12.75" customHeight="1" x14ac:dyDescent="0.2">
      <c r="A593" s="10"/>
      <c r="B593" s="10"/>
      <c r="C593" s="10"/>
      <c r="D593" s="13"/>
      <c r="E593" s="13"/>
      <c r="F593" s="10"/>
      <c r="G593" s="10"/>
      <c r="H593" s="10"/>
      <c r="I593" s="13"/>
      <c r="J593" s="10"/>
      <c r="K593" s="10"/>
      <c r="L593" s="10"/>
      <c r="M593" s="10"/>
      <c r="N593" s="10"/>
      <c r="O593" s="10"/>
      <c r="P593" s="10"/>
      <c r="Q593" s="10"/>
      <c r="R593" s="10"/>
      <c r="S593" s="10"/>
      <c r="T593" s="10"/>
      <c r="U593" s="10"/>
      <c r="V593" s="10"/>
      <c r="W593" s="10"/>
      <c r="X593" s="10"/>
      <c r="Y593" s="10"/>
      <c r="Z593" s="10"/>
    </row>
    <row r="594" spans="1:26" ht="12.75" customHeight="1" x14ac:dyDescent="0.2">
      <c r="A594" s="10"/>
      <c r="B594" s="10"/>
      <c r="C594" s="10"/>
      <c r="D594" s="13"/>
      <c r="E594" s="13"/>
      <c r="F594" s="10"/>
      <c r="G594" s="10"/>
      <c r="H594" s="10"/>
      <c r="I594" s="13"/>
      <c r="J594" s="10"/>
      <c r="K594" s="10"/>
      <c r="L594" s="10"/>
      <c r="M594" s="10"/>
      <c r="N594" s="10"/>
      <c r="O594" s="10"/>
      <c r="P594" s="10"/>
      <c r="Q594" s="10"/>
      <c r="R594" s="10"/>
      <c r="S594" s="10"/>
      <c r="T594" s="10"/>
      <c r="U594" s="10"/>
      <c r="V594" s="10"/>
      <c r="W594" s="10"/>
      <c r="X594" s="10"/>
      <c r="Y594" s="10"/>
      <c r="Z594" s="10"/>
    </row>
    <row r="595" spans="1:26" ht="12.75" customHeight="1" x14ac:dyDescent="0.2">
      <c r="A595" s="10"/>
      <c r="B595" s="10"/>
      <c r="C595" s="10"/>
      <c r="D595" s="13"/>
      <c r="E595" s="13"/>
      <c r="F595" s="10"/>
      <c r="G595" s="10"/>
      <c r="H595" s="10"/>
      <c r="I595" s="13"/>
      <c r="J595" s="10"/>
      <c r="K595" s="10"/>
      <c r="L595" s="10"/>
      <c r="M595" s="10"/>
      <c r="N595" s="10"/>
      <c r="O595" s="10"/>
      <c r="P595" s="10"/>
      <c r="Q595" s="10"/>
      <c r="R595" s="10"/>
      <c r="S595" s="10"/>
      <c r="T595" s="10"/>
      <c r="U595" s="10"/>
      <c r="V595" s="10"/>
      <c r="W595" s="10"/>
      <c r="X595" s="10"/>
      <c r="Y595" s="10"/>
      <c r="Z595" s="10"/>
    </row>
    <row r="596" spans="1:26" ht="12.75" customHeight="1" x14ac:dyDescent="0.2">
      <c r="A596" s="10"/>
      <c r="B596" s="10"/>
      <c r="C596" s="10"/>
      <c r="D596" s="13"/>
      <c r="E596" s="13"/>
      <c r="F596" s="10"/>
      <c r="G596" s="10"/>
      <c r="H596" s="10"/>
      <c r="I596" s="13"/>
      <c r="J596" s="10"/>
      <c r="K596" s="10"/>
      <c r="L596" s="10"/>
      <c r="M596" s="10"/>
      <c r="N596" s="10"/>
      <c r="O596" s="10"/>
      <c r="P596" s="10"/>
      <c r="Q596" s="10"/>
      <c r="R596" s="10"/>
      <c r="S596" s="10"/>
      <c r="T596" s="10"/>
      <c r="U596" s="10"/>
      <c r="V596" s="10"/>
      <c r="W596" s="10"/>
      <c r="X596" s="10"/>
      <c r="Y596" s="10"/>
      <c r="Z596" s="10"/>
    </row>
    <row r="597" spans="1:26" ht="12.75" customHeight="1" x14ac:dyDescent="0.2">
      <c r="A597" s="10"/>
      <c r="B597" s="10"/>
      <c r="C597" s="10"/>
      <c r="D597" s="13"/>
      <c r="E597" s="13"/>
      <c r="F597" s="10"/>
      <c r="G597" s="10"/>
      <c r="H597" s="10"/>
      <c r="I597" s="13"/>
      <c r="J597" s="10"/>
      <c r="K597" s="10"/>
      <c r="L597" s="10"/>
      <c r="M597" s="10"/>
      <c r="N597" s="10"/>
      <c r="O597" s="10"/>
      <c r="P597" s="10"/>
      <c r="Q597" s="10"/>
      <c r="R597" s="10"/>
      <c r="S597" s="10"/>
      <c r="T597" s="10"/>
      <c r="U597" s="10"/>
      <c r="V597" s="10"/>
      <c r="W597" s="10"/>
      <c r="X597" s="10"/>
      <c r="Y597" s="10"/>
      <c r="Z597" s="10"/>
    </row>
    <row r="598" spans="1:26" ht="12.75" customHeight="1" x14ac:dyDescent="0.2">
      <c r="A598" s="10"/>
      <c r="B598" s="10"/>
      <c r="C598" s="10"/>
      <c r="D598" s="13"/>
      <c r="E598" s="13"/>
      <c r="F598" s="10"/>
      <c r="G598" s="10"/>
      <c r="H598" s="10"/>
      <c r="I598" s="13"/>
      <c r="J598" s="10"/>
      <c r="K598" s="10"/>
      <c r="L598" s="10"/>
      <c r="M598" s="10"/>
      <c r="N598" s="10"/>
      <c r="O598" s="10"/>
      <c r="P598" s="10"/>
      <c r="Q598" s="10"/>
      <c r="R598" s="10"/>
      <c r="S598" s="10"/>
      <c r="T598" s="10"/>
      <c r="U598" s="10"/>
      <c r="V598" s="10"/>
      <c r="W598" s="10"/>
      <c r="X598" s="10"/>
      <c r="Y598" s="10"/>
      <c r="Z598" s="10"/>
    </row>
    <row r="599" spans="1:26" ht="12.75" customHeight="1" x14ac:dyDescent="0.2">
      <c r="A599" s="10"/>
      <c r="B599" s="10"/>
      <c r="C599" s="10"/>
      <c r="D599" s="13"/>
      <c r="E599" s="13"/>
      <c r="F599" s="10"/>
      <c r="G599" s="10"/>
      <c r="H599" s="10"/>
      <c r="I599" s="13"/>
      <c r="J599" s="10"/>
      <c r="K599" s="10"/>
      <c r="L599" s="10"/>
      <c r="M599" s="10"/>
      <c r="N599" s="10"/>
      <c r="O599" s="10"/>
      <c r="P599" s="10"/>
      <c r="Q599" s="10"/>
      <c r="R599" s="10"/>
      <c r="S599" s="10"/>
      <c r="T599" s="10"/>
      <c r="U599" s="10"/>
      <c r="V599" s="10"/>
      <c r="W599" s="10"/>
      <c r="X599" s="10"/>
      <c r="Y599" s="10"/>
      <c r="Z599" s="10"/>
    </row>
    <row r="600" spans="1:26" ht="12.75" customHeight="1" x14ac:dyDescent="0.2">
      <c r="A600" s="10"/>
      <c r="B600" s="10"/>
      <c r="C600" s="10"/>
      <c r="D600" s="13"/>
      <c r="E600" s="13"/>
      <c r="F600" s="10"/>
      <c r="G600" s="10"/>
      <c r="H600" s="10"/>
      <c r="I600" s="13"/>
      <c r="J600" s="10"/>
      <c r="K600" s="10"/>
      <c r="L600" s="10"/>
      <c r="M600" s="10"/>
      <c r="N600" s="10"/>
      <c r="O600" s="10"/>
      <c r="P600" s="10"/>
      <c r="Q600" s="10"/>
      <c r="R600" s="10"/>
      <c r="S600" s="10"/>
      <c r="T600" s="10"/>
      <c r="U600" s="10"/>
      <c r="V600" s="10"/>
      <c r="W600" s="10"/>
      <c r="X600" s="10"/>
      <c r="Y600" s="10"/>
      <c r="Z600" s="10"/>
    </row>
    <row r="601" spans="1:26" ht="12.75" customHeight="1" x14ac:dyDescent="0.2">
      <c r="A601" s="10"/>
      <c r="B601" s="10"/>
      <c r="C601" s="10"/>
      <c r="D601" s="13"/>
      <c r="E601" s="13"/>
      <c r="F601" s="10"/>
      <c r="G601" s="10"/>
      <c r="H601" s="10"/>
      <c r="I601" s="13"/>
      <c r="J601" s="10"/>
      <c r="K601" s="10"/>
      <c r="L601" s="10"/>
      <c r="M601" s="10"/>
      <c r="N601" s="10"/>
      <c r="O601" s="10"/>
      <c r="P601" s="10"/>
      <c r="Q601" s="10"/>
      <c r="R601" s="10"/>
      <c r="S601" s="10"/>
      <c r="T601" s="10"/>
      <c r="U601" s="10"/>
      <c r="V601" s="10"/>
      <c r="W601" s="10"/>
      <c r="X601" s="10"/>
      <c r="Y601" s="10"/>
      <c r="Z601" s="10"/>
    </row>
    <row r="602" spans="1:26" ht="12.75" customHeight="1" x14ac:dyDescent="0.2">
      <c r="A602" s="10"/>
      <c r="B602" s="10"/>
      <c r="C602" s="10"/>
      <c r="D602" s="13"/>
      <c r="E602" s="13"/>
      <c r="F602" s="10"/>
      <c r="G602" s="10"/>
      <c r="H602" s="10"/>
      <c r="I602" s="13"/>
      <c r="J602" s="10"/>
      <c r="K602" s="10"/>
      <c r="L602" s="10"/>
      <c r="M602" s="10"/>
      <c r="N602" s="10"/>
      <c r="O602" s="10"/>
      <c r="P602" s="10"/>
      <c r="Q602" s="10"/>
      <c r="R602" s="10"/>
      <c r="S602" s="10"/>
      <c r="T602" s="10"/>
      <c r="U602" s="10"/>
      <c r="V602" s="10"/>
      <c r="W602" s="10"/>
      <c r="X602" s="10"/>
      <c r="Y602" s="10"/>
      <c r="Z602" s="10"/>
    </row>
    <row r="603" spans="1:26" ht="12.75" customHeight="1" x14ac:dyDescent="0.2">
      <c r="A603" s="10"/>
      <c r="B603" s="10"/>
      <c r="C603" s="10"/>
      <c r="D603" s="13"/>
      <c r="E603" s="13"/>
      <c r="F603" s="10"/>
      <c r="G603" s="10"/>
      <c r="H603" s="10"/>
      <c r="I603" s="13"/>
      <c r="J603" s="10"/>
      <c r="K603" s="10"/>
      <c r="L603" s="10"/>
      <c r="M603" s="10"/>
      <c r="N603" s="10"/>
      <c r="O603" s="10"/>
      <c r="P603" s="10"/>
      <c r="Q603" s="10"/>
      <c r="R603" s="10"/>
      <c r="S603" s="10"/>
      <c r="T603" s="10"/>
      <c r="U603" s="10"/>
      <c r="V603" s="10"/>
      <c r="W603" s="10"/>
      <c r="X603" s="10"/>
      <c r="Y603" s="10"/>
      <c r="Z603" s="10"/>
    </row>
    <row r="604" spans="1:26" ht="12.75" customHeight="1" x14ac:dyDescent="0.2">
      <c r="A604" s="10"/>
      <c r="B604" s="10"/>
      <c r="C604" s="10"/>
      <c r="D604" s="13"/>
      <c r="E604" s="13"/>
      <c r="F604" s="10"/>
      <c r="G604" s="10"/>
      <c r="H604" s="10"/>
      <c r="I604" s="13"/>
      <c r="J604" s="10"/>
      <c r="K604" s="10"/>
      <c r="L604" s="10"/>
      <c r="M604" s="10"/>
      <c r="N604" s="10"/>
      <c r="O604" s="10"/>
      <c r="P604" s="10"/>
      <c r="Q604" s="10"/>
      <c r="R604" s="10"/>
      <c r="S604" s="10"/>
      <c r="T604" s="10"/>
      <c r="U604" s="10"/>
      <c r="V604" s="10"/>
      <c r="W604" s="10"/>
      <c r="X604" s="10"/>
      <c r="Y604" s="10"/>
      <c r="Z604" s="10"/>
    </row>
    <row r="605" spans="1:26" ht="12.75" customHeight="1" x14ac:dyDescent="0.2">
      <c r="A605" s="10"/>
      <c r="B605" s="10"/>
      <c r="C605" s="10"/>
      <c r="D605" s="13"/>
      <c r="E605" s="13"/>
      <c r="F605" s="10"/>
      <c r="G605" s="10"/>
      <c r="H605" s="10"/>
      <c r="I605" s="13"/>
      <c r="J605" s="10"/>
      <c r="K605" s="10"/>
      <c r="L605" s="10"/>
      <c r="M605" s="10"/>
      <c r="N605" s="10"/>
      <c r="O605" s="10"/>
      <c r="P605" s="10"/>
      <c r="Q605" s="10"/>
      <c r="R605" s="10"/>
      <c r="S605" s="10"/>
      <c r="T605" s="10"/>
      <c r="U605" s="10"/>
      <c r="V605" s="10"/>
      <c r="W605" s="10"/>
      <c r="X605" s="10"/>
      <c r="Y605" s="10"/>
      <c r="Z605" s="10"/>
    </row>
    <row r="606" spans="1:26" ht="12.75" customHeight="1" x14ac:dyDescent="0.2">
      <c r="A606" s="10"/>
      <c r="B606" s="10"/>
      <c r="C606" s="10"/>
      <c r="D606" s="13"/>
      <c r="E606" s="13"/>
      <c r="F606" s="10"/>
      <c r="G606" s="10"/>
      <c r="H606" s="10"/>
      <c r="I606" s="13"/>
      <c r="J606" s="10"/>
      <c r="K606" s="10"/>
      <c r="L606" s="10"/>
      <c r="M606" s="10"/>
      <c r="N606" s="10"/>
      <c r="O606" s="10"/>
      <c r="P606" s="10"/>
      <c r="Q606" s="10"/>
      <c r="R606" s="10"/>
      <c r="S606" s="10"/>
      <c r="T606" s="10"/>
      <c r="U606" s="10"/>
      <c r="V606" s="10"/>
      <c r="W606" s="10"/>
      <c r="X606" s="10"/>
      <c r="Y606" s="10"/>
      <c r="Z606" s="10"/>
    </row>
    <row r="607" spans="1:26" ht="12.75" customHeight="1" x14ac:dyDescent="0.2">
      <c r="A607" s="10"/>
      <c r="B607" s="10"/>
      <c r="C607" s="10"/>
      <c r="D607" s="13"/>
      <c r="E607" s="13"/>
      <c r="F607" s="10"/>
      <c r="G607" s="10"/>
      <c r="H607" s="10"/>
      <c r="I607" s="13"/>
      <c r="J607" s="10"/>
      <c r="K607" s="10"/>
      <c r="L607" s="10"/>
      <c r="M607" s="10"/>
      <c r="N607" s="10"/>
      <c r="O607" s="10"/>
      <c r="P607" s="10"/>
      <c r="Q607" s="10"/>
      <c r="R607" s="10"/>
      <c r="S607" s="10"/>
      <c r="T607" s="10"/>
      <c r="U607" s="10"/>
      <c r="V607" s="10"/>
      <c r="W607" s="10"/>
      <c r="X607" s="10"/>
      <c r="Y607" s="10"/>
      <c r="Z607" s="10"/>
    </row>
    <row r="608" spans="1:26" ht="12.75" customHeight="1" x14ac:dyDescent="0.2">
      <c r="A608" s="10"/>
      <c r="B608" s="10"/>
      <c r="C608" s="10"/>
      <c r="D608" s="13"/>
      <c r="E608" s="13"/>
      <c r="F608" s="10"/>
      <c r="G608" s="10"/>
      <c r="H608" s="10"/>
      <c r="I608" s="13"/>
      <c r="J608" s="10"/>
      <c r="K608" s="10"/>
      <c r="L608" s="10"/>
      <c r="M608" s="10"/>
      <c r="N608" s="10"/>
      <c r="O608" s="10"/>
      <c r="P608" s="10"/>
      <c r="Q608" s="10"/>
      <c r="R608" s="10"/>
      <c r="S608" s="10"/>
      <c r="T608" s="10"/>
      <c r="U608" s="10"/>
      <c r="V608" s="10"/>
      <c r="W608" s="10"/>
      <c r="X608" s="10"/>
      <c r="Y608" s="10"/>
      <c r="Z608" s="10"/>
    </row>
    <row r="609" spans="1:26" ht="12.75" customHeight="1" x14ac:dyDescent="0.2">
      <c r="A609" s="10"/>
      <c r="B609" s="10"/>
      <c r="C609" s="10"/>
      <c r="D609" s="13"/>
      <c r="E609" s="13"/>
      <c r="F609" s="10"/>
      <c r="G609" s="10"/>
      <c r="H609" s="10"/>
      <c r="I609" s="13"/>
      <c r="J609" s="10"/>
      <c r="K609" s="10"/>
      <c r="L609" s="10"/>
      <c r="M609" s="10"/>
      <c r="N609" s="10"/>
      <c r="O609" s="10"/>
      <c r="P609" s="10"/>
      <c r="Q609" s="10"/>
      <c r="R609" s="10"/>
      <c r="S609" s="10"/>
      <c r="T609" s="10"/>
      <c r="U609" s="10"/>
      <c r="V609" s="10"/>
      <c r="W609" s="10"/>
      <c r="X609" s="10"/>
      <c r="Y609" s="10"/>
      <c r="Z609" s="10"/>
    </row>
    <row r="610" spans="1:26" ht="12.75" customHeight="1" x14ac:dyDescent="0.2">
      <c r="A610" s="10"/>
      <c r="B610" s="10"/>
      <c r="C610" s="10"/>
      <c r="D610" s="13"/>
      <c r="E610" s="13"/>
      <c r="F610" s="10"/>
      <c r="G610" s="10"/>
      <c r="H610" s="10"/>
      <c r="I610" s="13"/>
      <c r="J610" s="10"/>
      <c r="K610" s="10"/>
      <c r="L610" s="10"/>
      <c r="M610" s="10"/>
      <c r="N610" s="10"/>
      <c r="O610" s="10"/>
      <c r="P610" s="10"/>
      <c r="Q610" s="10"/>
      <c r="R610" s="10"/>
      <c r="S610" s="10"/>
      <c r="T610" s="10"/>
      <c r="U610" s="10"/>
      <c r="V610" s="10"/>
      <c r="W610" s="10"/>
      <c r="X610" s="10"/>
      <c r="Y610" s="10"/>
      <c r="Z610" s="10"/>
    </row>
    <row r="611" spans="1:26" ht="12.75" customHeight="1" x14ac:dyDescent="0.2">
      <c r="A611" s="10"/>
      <c r="B611" s="10"/>
      <c r="C611" s="10"/>
      <c r="D611" s="13"/>
      <c r="E611" s="13"/>
      <c r="F611" s="10"/>
      <c r="G611" s="10"/>
      <c r="H611" s="10"/>
      <c r="I611" s="13"/>
      <c r="J611" s="10"/>
      <c r="K611" s="10"/>
      <c r="L611" s="10"/>
      <c r="M611" s="10"/>
      <c r="N611" s="10"/>
      <c r="O611" s="10"/>
      <c r="P611" s="10"/>
      <c r="Q611" s="10"/>
      <c r="R611" s="10"/>
      <c r="S611" s="10"/>
      <c r="T611" s="10"/>
      <c r="U611" s="10"/>
      <c r="V611" s="10"/>
      <c r="W611" s="10"/>
      <c r="X611" s="10"/>
      <c r="Y611" s="10"/>
      <c r="Z611" s="10"/>
    </row>
    <row r="612" spans="1:26" ht="12.75" customHeight="1" x14ac:dyDescent="0.2">
      <c r="A612" s="10"/>
      <c r="B612" s="10"/>
      <c r="C612" s="10"/>
      <c r="D612" s="13"/>
      <c r="E612" s="13"/>
      <c r="F612" s="10"/>
      <c r="G612" s="10"/>
      <c r="H612" s="10"/>
      <c r="I612" s="13"/>
      <c r="J612" s="10"/>
      <c r="K612" s="10"/>
      <c r="L612" s="10"/>
      <c r="M612" s="10"/>
      <c r="N612" s="10"/>
      <c r="O612" s="10"/>
      <c r="P612" s="10"/>
      <c r="Q612" s="10"/>
      <c r="R612" s="10"/>
      <c r="S612" s="10"/>
      <c r="T612" s="10"/>
      <c r="U612" s="10"/>
      <c r="V612" s="10"/>
      <c r="W612" s="10"/>
      <c r="X612" s="10"/>
      <c r="Y612" s="10"/>
      <c r="Z612" s="10"/>
    </row>
    <row r="613" spans="1:26" ht="12.75" customHeight="1" x14ac:dyDescent="0.2">
      <c r="A613" s="10"/>
      <c r="B613" s="10"/>
      <c r="C613" s="10"/>
      <c r="D613" s="13"/>
      <c r="E613" s="13"/>
      <c r="F613" s="10"/>
      <c r="G613" s="10"/>
      <c r="H613" s="10"/>
      <c r="I613" s="13"/>
      <c r="J613" s="10"/>
      <c r="K613" s="10"/>
      <c r="L613" s="10"/>
      <c r="M613" s="10"/>
      <c r="N613" s="10"/>
      <c r="O613" s="10"/>
      <c r="P613" s="10"/>
      <c r="Q613" s="10"/>
      <c r="R613" s="10"/>
      <c r="S613" s="10"/>
      <c r="T613" s="10"/>
      <c r="U613" s="10"/>
      <c r="V613" s="10"/>
      <c r="W613" s="10"/>
      <c r="X613" s="10"/>
      <c r="Y613" s="10"/>
      <c r="Z613" s="10"/>
    </row>
    <row r="614" spans="1:26" ht="12.75" customHeight="1" x14ac:dyDescent="0.2">
      <c r="A614" s="10"/>
      <c r="B614" s="10"/>
      <c r="C614" s="10"/>
      <c r="D614" s="13"/>
      <c r="E614" s="13"/>
      <c r="F614" s="10"/>
      <c r="G614" s="10"/>
      <c r="H614" s="10"/>
      <c r="I614" s="13"/>
      <c r="J614" s="10"/>
      <c r="K614" s="10"/>
      <c r="L614" s="10"/>
      <c r="M614" s="10"/>
      <c r="N614" s="10"/>
      <c r="O614" s="10"/>
      <c r="P614" s="10"/>
      <c r="Q614" s="10"/>
      <c r="R614" s="10"/>
      <c r="S614" s="10"/>
      <c r="T614" s="10"/>
      <c r="U614" s="10"/>
      <c r="V614" s="10"/>
      <c r="W614" s="10"/>
      <c r="X614" s="10"/>
      <c r="Y614" s="10"/>
      <c r="Z614" s="10"/>
    </row>
    <row r="615" spans="1:26" ht="12.75" customHeight="1" x14ac:dyDescent="0.2">
      <c r="A615" s="10"/>
      <c r="B615" s="10"/>
      <c r="C615" s="10"/>
      <c r="D615" s="13"/>
      <c r="E615" s="13"/>
      <c r="F615" s="10"/>
      <c r="G615" s="10"/>
      <c r="H615" s="10"/>
      <c r="I615" s="13"/>
      <c r="J615" s="10"/>
      <c r="K615" s="10"/>
      <c r="L615" s="10"/>
      <c r="M615" s="10"/>
      <c r="N615" s="10"/>
      <c r="O615" s="10"/>
      <c r="P615" s="10"/>
      <c r="Q615" s="10"/>
      <c r="R615" s="10"/>
      <c r="S615" s="10"/>
      <c r="T615" s="10"/>
      <c r="U615" s="10"/>
      <c r="V615" s="10"/>
      <c r="W615" s="10"/>
      <c r="X615" s="10"/>
      <c r="Y615" s="10"/>
      <c r="Z615" s="10"/>
    </row>
    <row r="616" spans="1:26" ht="12.75" customHeight="1" x14ac:dyDescent="0.2">
      <c r="A616" s="10"/>
      <c r="B616" s="10"/>
      <c r="C616" s="10"/>
      <c r="D616" s="13"/>
      <c r="E616" s="13"/>
      <c r="F616" s="10"/>
      <c r="G616" s="10"/>
      <c r="H616" s="10"/>
      <c r="I616" s="13"/>
      <c r="J616" s="10"/>
      <c r="K616" s="10"/>
      <c r="L616" s="10"/>
      <c r="M616" s="10"/>
      <c r="N616" s="10"/>
      <c r="O616" s="10"/>
      <c r="P616" s="10"/>
      <c r="Q616" s="10"/>
      <c r="R616" s="10"/>
      <c r="S616" s="10"/>
      <c r="T616" s="10"/>
      <c r="U616" s="10"/>
      <c r="V616" s="10"/>
      <c r="W616" s="10"/>
      <c r="X616" s="10"/>
      <c r="Y616" s="10"/>
      <c r="Z616" s="10"/>
    </row>
    <row r="617" spans="1:26" ht="12.75" customHeight="1" x14ac:dyDescent="0.2">
      <c r="A617" s="10"/>
      <c r="B617" s="10"/>
      <c r="C617" s="10"/>
      <c r="D617" s="13"/>
      <c r="E617" s="13"/>
      <c r="F617" s="10"/>
      <c r="G617" s="10"/>
      <c r="H617" s="10"/>
      <c r="I617" s="13"/>
      <c r="J617" s="10"/>
      <c r="K617" s="10"/>
      <c r="L617" s="10"/>
      <c r="M617" s="10"/>
      <c r="N617" s="10"/>
      <c r="O617" s="10"/>
      <c r="P617" s="10"/>
      <c r="Q617" s="10"/>
      <c r="R617" s="10"/>
      <c r="S617" s="10"/>
      <c r="T617" s="10"/>
      <c r="U617" s="10"/>
      <c r="V617" s="10"/>
      <c r="W617" s="10"/>
      <c r="X617" s="10"/>
      <c r="Y617" s="10"/>
      <c r="Z617" s="10"/>
    </row>
    <row r="618" spans="1:26" ht="12.75" customHeight="1" x14ac:dyDescent="0.2">
      <c r="A618" s="10"/>
      <c r="B618" s="10"/>
      <c r="C618" s="10"/>
      <c r="D618" s="13"/>
      <c r="E618" s="13"/>
      <c r="F618" s="10"/>
      <c r="G618" s="10"/>
      <c r="H618" s="10"/>
      <c r="I618" s="13"/>
      <c r="J618" s="10"/>
      <c r="K618" s="10"/>
      <c r="L618" s="10"/>
      <c r="M618" s="10"/>
      <c r="N618" s="10"/>
      <c r="O618" s="10"/>
      <c r="P618" s="10"/>
      <c r="Q618" s="10"/>
      <c r="R618" s="10"/>
      <c r="S618" s="10"/>
      <c r="T618" s="10"/>
      <c r="U618" s="10"/>
      <c r="V618" s="10"/>
      <c r="W618" s="10"/>
      <c r="X618" s="10"/>
      <c r="Y618" s="10"/>
      <c r="Z618" s="10"/>
    </row>
    <row r="619" spans="1:26" ht="12.75" customHeight="1" x14ac:dyDescent="0.2">
      <c r="A619" s="10"/>
      <c r="B619" s="10"/>
      <c r="C619" s="10"/>
      <c r="D619" s="13"/>
      <c r="E619" s="13"/>
      <c r="F619" s="10"/>
      <c r="G619" s="10"/>
      <c r="H619" s="10"/>
      <c r="I619" s="13"/>
      <c r="J619" s="10"/>
      <c r="K619" s="10"/>
      <c r="L619" s="10"/>
      <c r="M619" s="10"/>
      <c r="N619" s="10"/>
      <c r="O619" s="10"/>
      <c r="P619" s="10"/>
      <c r="Q619" s="10"/>
      <c r="R619" s="10"/>
      <c r="S619" s="10"/>
      <c r="T619" s="10"/>
      <c r="U619" s="10"/>
      <c r="V619" s="10"/>
      <c r="W619" s="10"/>
      <c r="X619" s="10"/>
      <c r="Y619" s="10"/>
      <c r="Z619" s="10"/>
    </row>
    <row r="620" spans="1:26" ht="12.75" customHeight="1" x14ac:dyDescent="0.2">
      <c r="A620" s="10"/>
      <c r="B620" s="10"/>
      <c r="C620" s="10"/>
      <c r="D620" s="13"/>
      <c r="E620" s="13"/>
      <c r="F620" s="10"/>
      <c r="G620" s="10"/>
      <c r="H620" s="10"/>
      <c r="I620" s="13"/>
      <c r="J620" s="10"/>
      <c r="K620" s="10"/>
      <c r="L620" s="10"/>
      <c r="M620" s="10"/>
      <c r="N620" s="10"/>
      <c r="O620" s="10"/>
      <c r="P620" s="10"/>
      <c r="Q620" s="10"/>
      <c r="R620" s="10"/>
      <c r="S620" s="10"/>
      <c r="T620" s="10"/>
      <c r="U620" s="10"/>
      <c r="V620" s="10"/>
      <c r="W620" s="10"/>
      <c r="X620" s="10"/>
      <c r="Y620" s="10"/>
      <c r="Z620" s="10"/>
    </row>
    <row r="621" spans="1:26" ht="12.75" customHeight="1" x14ac:dyDescent="0.2">
      <c r="A621" s="10"/>
      <c r="B621" s="10"/>
      <c r="C621" s="10"/>
      <c r="D621" s="13"/>
      <c r="E621" s="13"/>
      <c r="F621" s="10"/>
      <c r="G621" s="10"/>
      <c r="H621" s="10"/>
      <c r="I621" s="13"/>
      <c r="J621" s="10"/>
      <c r="K621" s="10"/>
      <c r="L621" s="10"/>
      <c r="M621" s="10"/>
      <c r="N621" s="10"/>
      <c r="O621" s="10"/>
      <c r="P621" s="10"/>
      <c r="Q621" s="10"/>
      <c r="R621" s="10"/>
      <c r="S621" s="10"/>
      <c r="T621" s="10"/>
      <c r="U621" s="10"/>
      <c r="V621" s="10"/>
      <c r="W621" s="10"/>
      <c r="X621" s="10"/>
      <c r="Y621" s="10"/>
      <c r="Z621" s="10"/>
    </row>
    <row r="622" spans="1:26" ht="12.75" customHeight="1" x14ac:dyDescent="0.2">
      <c r="A622" s="10"/>
      <c r="B622" s="10"/>
      <c r="C622" s="10"/>
      <c r="D622" s="13"/>
      <c r="E622" s="13"/>
      <c r="F622" s="10"/>
      <c r="G622" s="10"/>
      <c r="H622" s="10"/>
      <c r="I622" s="13"/>
      <c r="J622" s="10"/>
      <c r="K622" s="10"/>
      <c r="L622" s="10"/>
      <c r="M622" s="10"/>
      <c r="N622" s="10"/>
      <c r="O622" s="10"/>
      <c r="P622" s="10"/>
      <c r="Q622" s="10"/>
      <c r="R622" s="10"/>
      <c r="S622" s="10"/>
      <c r="T622" s="10"/>
      <c r="U622" s="10"/>
      <c r="V622" s="10"/>
      <c r="W622" s="10"/>
      <c r="X622" s="10"/>
      <c r="Y622" s="10"/>
      <c r="Z622" s="10"/>
    </row>
    <row r="623" spans="1:26" ht="12.75" customHeight="1" x14ac:dyDescent="0.2">
      <c r="A623" s="10"/>
      <c r="B623" s="10"/>
      <c r="C623" s="10"/>
      <c r="D623" s="13"/>
      <c r="E623" s="13"/>
      <c r="F623" s="10"/>
      <c r="G623" s="10"/>
      <c r="H623" s="10"/>
      <c r="I623" s="13"/>
      <c r="J623" s="10"/>
      <c r="K623" s="10"/>
      <c r="L623" s="10"/>
      <c r="M623" s="10"/>
      <c r="N623" s="10"/>
      <c r="O623" s="10"/>
      <c r="P623" s="10"/>
      <c r="Q623" s="10"/>
      <c r="R623" s="10"/>
      <c r="S623" s="10"/>
      <c r="T623" s="10"/>
      <c r="U623" s="10"/>
      <c r="V623" s="10"/>
      <c r="W623" s="10"/>
      <c r="X623" s="10"/>
      <c r="Y623" s="10"/>
      <c r="Z623" s="10"/>
    </row>
    <row r="624" spans="1:26" ht="12.75" customHeight="1" x14ac:dyDescent="0.2">
      <c r="A624" s="10"/>
      <c r="B624" s="10"/>
      <c r="C624" s="10"/>
      <c r="D624" s="13"/>
      <c r="E624" s="13"/>
      <c r="F624" s="10"/>
      <c r="G624" s="10"/>
      <c r="H624" s="10"/>
      <c r="I624" s="13"/>
      <c r="J624" s="10"/>
      <c r="K624" s="10"/>
      <c r="L624" s="10"/>
      <c r="M624" s="10"/>
      <c r="N624" s="10"/>
      <c r="O624" s="10"/>
      <c r="P624" s="10"/>
      <c r="Q624" s="10"/>
      <c r="R624" s="10"/>
      <c r="S624" s="10"/>
      <c r="T624" s="10"/>
      <c r="U624" s="10"/>
      <c r="V624" s="10"/>
      <c r="W624" s="10"/>
      <c r="X624" s="10"/>
      <c r="Y624" s="10"/>
      <c r="Z624" s="10"/>
    </row>
    <row r="625" spans="1:26" ht="12.75" customHeight="1" x14ac:dyDescent="0.2">
      <c r="A625" s="10"/>
      <c r="B625" s="10"/>
      <c r="C625" s="10"/>
      <c r="D625" s="13"/>
      <c r="E625" s="13"/>
      <c r="F625" s="10"/>
      <c r="G625" s="10"/>
      <c r="H625" s="10"/>
      <c r="I625" s="13"/>
      <c r="J625" s="10"/>
      <c r="K625" s="10"/>
      <c r="L625" s="10"/>
      <c r="M625" s="10"/>
      <c r="N625" s="10"/>
      <c r="O625" s="10"/>
      <c r="P625" s="10"/>
      <c r="Q625" s="10"/>
      <c r="R625" s="10"/>
      <c r="S625" s="10"/>
      <c r="T625" s="10"/>
      <c r="U625" s="10"/>
      <c r="V625" s="10"/>
      <c r="W625" s="10"/>
      <c r="X625" s="10"/>
      <c r="Y625" s="10"/>
      <c r="Z625" s="10"/>
    </row>
    <row r="626" spans="1:26" ht="12.75" customHeight="1" x14ac:dyDescent="0.2">
      <c r="A626" s="10"/>
      <c r="B626" s="10"/>
      <c r="C626" s="10"/>
      <c r="D626" s="13"/>
      <c r="E626" s="13"/>
      <c r="F626" s="10"/>
      <c r="G626" s="10"/>
      <c r="H626" s="10"/>
      <c r="I626" s="13"/>
      <c r="J626" s="10"/>
      <c r="K626" s="10"/>
      <c r="L626" s="10"/>
      <c r="M626" s="10"/>
      <c r="N626" s="10"/>
      <c r="O626" s="10"/>
      <c r="P626" s="10"/>
      <c r="Q626" s="10"/>
      <c r="R626" s="10"/>
      <c r="S626" s="10"/>
      <c r="T626" s="10"/>
      <c r="U626" s="10"/>
      <c r="V626" s="10"/>
      <c r="W626" s="10"/>
      <c r="X626" s="10"/>
      <c r="Y626" s="10"/>
      <c r="Z626" s="10"/>
    </row>
    <row r="627" spans="1:26" ht="12.75" customHeight="1" x14ac:dyDescent="0.2">
      <c r="A627" s="10"/>
      <c r="B627" s="10"/>
      <c r="C627" s="10"/>
      <c r="D627" s="13"/>
      <c r="E627" s="13"/>
      <c r="F627" s="10"/>
      <c r="G627" s="10"/>
      <c r="H627" s="10"/>
      <c r="I627" s="13"/>
      <c r="J627" s="10"/>
      <c r="K627" s="10"/>
      <c r="L627" s="10"/>
      <c r="M627" s="10"/>
      <c r="N627" s="10"/>
      <c r="O627" s="10"/>
      <c r="P627" s="10"/>
      <c r="Q627" s="10"/>
      <c r="R627" s="10"/>
      <c r="S627" s="10"/>
      <c r="T627" s="10"/>
      <c r="U627" s="10"/>
      <c r="V627" s="10"/>
      <c r="W627" s="10"/>
      <c r="X627" s="10"/>
      <c r="Y627" s="10"/>
      <c r="Z627" s="10"/>
    </row>
    <row r="628" spans="1:26" ht="12.75" customHeight="1" x14ac:dyDescent="0.2">
      <c r="A628" s="10"/>
      <c r="B628" s="10"/>
      <c r="C628" s="10"/>
      <c r="D628" s="13"/>
      <c r="E628" s="13"/>
      <c r="F628" s="10"/>
      <c r="G628" s="10"/>
      <c r="H628" s="10"/>
      <c r="I628" s="13"/>
      <c r="J628" s="10"/>
      <c r="K628" s="10"/>
      <c r="L628" s="10"/>
      <c r="M628" s="10"/>
      <c r="N628" s="10"/>
      <c r="O628" s="10"/>
      <c r="P628" s="10"/>
      <c r="Q628" s="10"/>
      <c r="R628" s="10"/>
      <c r="S628" s="10"/>
      <c r="T628" s="10"/>
      <c r="U628" s="10"/>
      <c r="V628" s="10"/>
      <c r="W628" s="10"/>
      <c r="X628" s="10"/>
      <c r="Y628" s="10"/>
      <c r="Z628" s="10"/>
    </row>
    <row r="629" spans="1:26" ht="12.75" customHeight="1" x14ac:dyDescent="0.2">
      <c r="A629" s="10"/>
      <c r="B629" s="10"/>
      <c r="C629" s="10"/>
      <c r="D629" s="13"/>
      <c r="E629" s="13"/>
      <c r="F629" s="10"/>
      <c r="G629" s="10"/>
      <c r="H629" s="10"/>
      <c r="I629" s="13"/>
      <c r="J629" s="10"/>
      <c r="K629" s="10"/>
      <c r="L629" s="10"/>
      <c r="M629" s="10"/>
      <c r="N629" s="10"/>
      <c r="O629" s="10"/>
      <c r="P629" s="10"/>
      <c r="Q629" s="10"/>
      <c r="R629" s="10"/>
      <c r="S629" s="10"/>
      <c r="T629" s="10"/>
      <c r="U629" s="10"/>
      <c r="V629" s="10"/>
      <c r="W629" s="10"/>
      <c r="X629" s="10"/>
      <c r="Y629" s="10"/>
      <c r="Z629" s="10"/>
    </row>
    <row r="630" spans="1:26" ht="12.75" customHeight="1" x14ac:dyDescent="0.2">
      <c r="A630" s="10"/>
      <c r="B630" s="10"/>
      <c r="C630" s="10"/>
      <c r="D630" s="13"/>
      <c r="E630" s="13"/>
      <c r="F630" s="10"/>
      <c r="G630" s="10"/>
      <c r="H630" s="10"/>
      <c r="I630" s="13"/>
      <c r="J630" s="10"/>
      <c r="K630" s="10"/>
      <c r="L630" s="10"/>
      <c r="M630" s="10"/>
      <c r="N630" s="10"/>
      <c r="O630" s="10"/>
      <c r="P630" s="10"/>
      <c r="Q630" s="10"/>
      <c r="R630" s="10"/>
      <c r="S630" s="10"/>
      <c r="T630" s="10"/>
      <c r="U630" s="10"/>
      <c r="V630" s="10"/>
      <c r="W630" s="10"/>
      <c r="X630" s="10"/>
      <c r="Y630" s="10"/>
      <c r="Z630" s="10"/>
    </row>
    <row r="631" spans="1:26" ht="12.75" customHeight="1" x14ac:dyDescent="0.2">
      <c r="A631" s="10"/>
      <c r="B631" s="10"/>
      <c r="C631" s="10"/>
      <c r="D631" s="13"/>
      <c r="E631" s="13"/>
      <c r="F631" s="10"/>
      <c r="G631" s="10"/>
      <c r="H631" s="10"/>
      <c r="I631" s="13"/>
      <c r="J631" s="10"/>
      <c r="K631" s="10"/>
      <c r="L631" s="10"/>
      <c r="M631" s="10"/>
      <c r="N631" s="10"/>
      <c r="O631" s="10"/>
      <c r="P631" s="10"/>
      <c r="Q631" s="10"/>
      <c r="R631" s="10"/>
      <c r="S631" s="10"/>
      <c r="T631" s="10"/>
      <c r="U631" s="10"/>
      <c r="V631" s="10"/>
      <c r="W631" s="10"/>
      <c r="X631" s="10"/>
      <c r="Y631" s="10"/>
      <c r="Z631" s="10"/>
    </row>
    <row r="632" spans="1:26" ht="12.75" customHeight="1" x14ac:dyDescent="0.2">
      <c r="A632" s="10"/>
      <c r="B632" s="10"/>
      <c r="C632" s="10"/>
      <c r="D632" s="13"/>
      <c r="E632" s="13"/>
      <c r="F632" s="10"/>
      <c r="G632" s="10"/>
      <c r="H632" s="10"/>
      <c r="I632" s="13"/>
      <c r="J632" s="10"/>
      <c r="K632" s="10"/>
      <c r="L632" s="10"/>
      <c r="M632" s="10"/>
      <c r="N632" s="10"/>
      <c r="O632" s="10"/>
      <c r="P632" s="10"/>
      <c r="Q632" s="10"/>
      <c r="R632" s="10"/>
      <c r="S632" s="10"/>
      <c r="T632" s="10"/>
      <c r="U632" s="10"/>
      <c r="V632" s="10"/>
      <c r="W632" s="10"/>
      <c r="X632" s="10"/>
      <c r="Y632" s="10"/>
      <c r="Z632" s="10"/>
    </row>
    <row r="633" spans="1:26" ht="12.75" customHeight="1" x14ac:dyDescent="0.2">
      <c r="A633" s="10"/>
      <c r="B633" s="10"/>
      <c r="C633" s="10"/>
      <c r="D633" s="13"/>
      <c r="E633" s="13"/>
      <c r="F633" s="10"/>
      <c r="G633" s="10"/>
      <c r="H633" s="10"/>
      <c r="I633" s="13"/>
      <c r="J633" s="10"/>
      <c r="K633" s="10"/>
      <c r="L633" s="10"/>
      <c r="M633" s="10"/>
      <c r="N633" s="10"/>
      <c r="O633" s="10"/>
      <c r="P633" s="10"/>
      <c r="Q633" s="10"/>
      <c r="R633" s="10"/>
      <c r="S633" s="10"/>
      <c r="T633" s="10"/>
      <c r="U633" s="10"/>
      <c r="V633" s="10"/>
      <c r="W633" s="10"/>
      <c r="X633" s="10"/>
      <c r="Y633" s="10"/>
      <c r="Z633" s="10"/>
    </row>
    <row r="634" spans="1:26" ht="12.75" customHeight="1" x14ac:dyDescent="0.2">
      <c r="A634" s="10"/>
      <c r="B634" s="10"/>
      <c r="C634" s="10"/>
      <c r="D634" s="13"/>
      <c r="E634" s="13"/>
      <c r="F634" s="10"/>
      <c r="G634" s="10"/>
      <c r="H634" s="10"/>
      <c r="I634" s="13"/>
      <c r="J634" s="10"/>
      <c r="K634" s="10"/>
      <c r="L634" s="10"/>
      <c r="M634" s="10"/>
      <c r="N634" s="10"/>
      <c r="O634" s="10"/>
      <c r="P634" s="10"/>
      <c r="Q634" s="10"/>
      <c r="R634" s="10"/>
      <c r="S634" s="10"/>
      <c r="T634" s="10"/>
      <c r="U634" s="10"/>
      <c r="V634" s="10"/>
      <c r="W634" s="10"/>
      <c r="X634" s="10"/>
      <c r="Y634" s="10"/>
      <c r="Z634" s="10"/>
    </row>
    <row r="635" spans="1:26" ht="12.75" customHeight="1" x14ac:dyDescent="0.2">
      <c r="A635" s="10"/>
      <c r="B635" s="10"/>
      <c r="C635" s="10"/>
      <c r="D635" s="13"/>
      <c r="E635" s="13"/>
      <c r="F635" s="10"/>
      <c r="G635" s="10"/>
      <c r="H635" s="10"/>
      <c r="I635" s="13"/>
      <c r="J635" s="10"/>
      <c r="K635" s="10"/>
      <c r="L635" s="10"/>
      <c r="M635" s="10"/>
      <c r="N635" s="10"/>
      <c r="O635" s="10"/>
      <c r="P635" s="10"/>
      <c r="Q635" s="10"/>
      <c r="R635" s="10"/>
      <c r="S635" s="10"/>
      <c r="T635" s="10"/>
      <c r="U635" s="10"/>
      <c r="V635" s="10"/>
      <c r="W635" s="10"/>
      <c r="X635" s="10"/>
      <c r="Y635" s="10"/>
      <c r="Z635" s="10"/>
    </row>
    <row r="636" spans="1:26" ht="12.75" customHeight="1" x14ac:dyDescent="0.2">
      <c r="A636" s="10"/>
      <c r="B636" s="10"/>
      <c r="C636" s="10"/>
      <c r="D636" s="13"/>
      <c r="E636" s="13"/>
      <c r="F636" s="10"/>
      <c r="G636" s="10"/>
      <c r="H636" s="10"/>
      <c r="I636" s="13"/>
      <c r="J636" s="10"/>
      <c r="K636" s="10"/>
      <c r="L636" s="10"/>
      <c r="M636" s="10"/>
      <c r="N636" s="10"/>
      <c r="O636" s="10"/>
      <c r="P636" s="10"/>
      <c r="Q636" s="10"/>
      <c r="R636" s="10"/>
      <c r="S636" s="10"/>
      <c r="T636" s="10"/>
      <c r="U636" s="10"/>
      <c r="V636" s="10"/>
      <c r="W636" s="10"/>
      <c r="X636" s="10"/>
      <c r="Y636" s="10"/>
      <c r="Z636" s="10"/>
    </row>
    <row r="637" spans="1:26" ht="12.75" customHeight="1" x14ac:dyDescent="0.2">
      <c r="A637" s="10"/>
      <c r="B637" s="10"/>
      <c r="C637" s="10"/>
      <c r="D637" s="13"/>
      <c r="E637" s="13"/>
      <c r="F637" s="10"/>
      <c r="G637" s="10"/>
      <c r="H637" s="10"/>
      <c r="I637" s="13"/>
      <c r="J637" s="10"/>
      <c r="K637" s="10"/>
      <c r="L637" s="10"/>
      <c r="M637" s="10"/>
      <c r="N637" s="10"/>
      <c r="O637" s="10"/>
      <c r="P637" s="10"/>
      <c r="Q637" s="10"/>
      <c r="R637" s="10"/>
      <c r="S637" s="10"/>
      <c r="T637" s="10"/>
      <c r="U637" s="10"/>
      <c r="V637" s="10"/>
      <c r="W637" s="10"/>
      <c r="X637" s="10"/>
      <c r="Y637" s="10"/>
      <c r="Z637" s="10"/>
    </row>
    <row r="638" spans="1:26" ht="12.75" customHeight="1" x14ac:dyDescent="0.2">
      <c r="A638" s="10"/>
      <c r="B638" s="10"/>
      <c r="C638" s="10"/>
      <c r="D638" s="13"/>
      <c r="E638" s="13"/>
      <c r="F638" s="10"/>
      <c r="G638" s="10"/>
      <c r="H638" s="10"/>
      <c r="I638" s="13"/>
      <c r="J638" s="10"/>
      <c r="K638" s="10"/>
      <c r="L638" s="10"/>
      <c r="M638" s="10"/>
      <c r="N638" s="10"/>
      <c r="O638" s="10"/>
      <c r="P638" s="10"/>
      <c r="Q638" s="10"/>
      <c r="R638" s="10"/>
      <c r="S638" s="10"/>
      <c r="T638" s="10"/>
      <c r="U638" s="10"/>
      <c r="V638" s="10"/>
      <c r="W638" s="10"/>
      <c r="X638" s="10"/>
      <c r="Y638" s="10"/>
      <c r="Z638" s="10"/>
    </row>
    <row r="639" spans="1:26" ht="12.75" customHeight="1" x14ac:dyDescent="0.2">
      <c r="A639" s="10"/>
      <c r="B639" s="10"/>
      <c r="C639" s="10"/>
      <c r="D639" s="13"/>
      <c r="E639" s="13"/>
      <c r="F639" s="10"/>
      <c r="G639" s="10"/>
      <c r="H639" s="10"/>
      <c r="I639" s="13"/>
      <c r="J639" s="10"/>
      <c r="K639" s="10"/>
      <c r="L639" s="10"/>
      <c r="M639" s="10"/>
      <c r="N639" s="10"/>
      <c r="O639" s="10"/>
      <c r="P639" s="10"/>
      <c r="Q639" s="10"/>
      <c r="R639" s="10"/>
      <c r="S639" s="10"/>
      <c r="T639" s="10"/>
      <c r="U639" s="10"/>
      <c r="V639" s="10"/>
      <c r="W639" s="10"/>
      <c r="X639" s="10"/>
      <c r="Y639" s="10"/>
      <c r="Z639" s="10"/>
    </row>
    <row r="640" spans="1:26" ht="12.75" customHeight="1" x14ac:dyDescent="0.2">
      <c r="A640" s="10"/>
      <c r="B640" s="10"/>
      <c r="C640" s="10"/>
      <c r="D640" s="13"/>
      <c r="E640" s="13"/>
      <c r="F640" s="10"/>
      <c r="G640" s="10"/>
      <c r="H640" s="10"/>
      <c r="I640" s="13"/>
      <c r="J640" s="10"/>
      <c r="K640" s="10"/>
      <c r="L640" s="10"/>
      <c r="M640" s="10"/>
      <c r="N640" s="10"/>
      <c r="O640" s="10"/>
      <c r="P640" s="10"/>
      <c r="Q640" s="10"/>
      <c r="R640" s="10"/>
      <c r="S640" s="10"/>
      <c r="T640" s="10"/>
      <c r="U640" s="10"/>
      <c r="V640" s="10"/>
      <c r="W640" s="10"/>
      <c r="X640" s="10"/>
      <c r="Y640" s="10"/>
      <c r="Z640" s="10"/>
    </row>
    <row r="641" spans="1:26" ht="12.75" customHeight="1" x14ac:dyDescent="0.2">
      <c r="A641" s="10"/>
      <c r="B641" s="10"/>
      <c r="C641" s="10"/>
      <c r="D641" s="13"/>
      <c r="E641" s="13"/>
      <c r="F641" s="10"/>
      <c r="G641" s="10"/>
      <c r="H641" s="10"/>
      <c r="I641" s="13"/>
      <c r="J641" s="10"/>
      <c r="K641" s="10"/>
      <c r="L641" s="10"/>
      <c r="M641" s="10"/>
      <c r="N641" s="10"/>
      <c r="O641" s="10"/>
      <c r="P641" s="10"/>
      <c r="Q641" s="10"/>
      <c r="R641" s="10"/>
      <c r="S641" s="10"/>
      <c r="T641" s="10"/>
      <c r="U641" s="10"/>
      <c r="V641" s="10"/>
      <c r="W641" s="10"/>
      <c r="X641" s="10"/>
      <c r="Y641" s="10"/>
      <c r="Z641" s="10"/>
    </row>
    <row r="642" spans="1:26" ht="12.75" customHeight="1" x14ac:dyDescent="0.2">
      <c r="A642" s="10"/>
      <c r="B642" s="10"/>
      <c r="C642" s="10"/>
      <c r="D642" s="13"/>
      <c r="E642" s="13"/>
      <c r="F642" s="10"/>
      <c r="G642" s="10"/>
      <c r="H642" s="10"/>
      <c r="I642" s="13"/>
      <c r="J642" s="10"/>
      <c r="K642" s="10"/>
      <c r="L642" s="10"/>
      <c r="M642" s="10"/>
      <c r="N642" s="10"/>
      <c r="O642" s="10"/>
      <c r="P642" s="10"/>
      <c r="Q642" s="10"/>
      <c r="R642" s="10"/>
      <c r="S642" s="10"/>
      <c r="T642" s="10"/>
      <c r="U642" s="10"/>
      <c r="V642" s="10"/>
      <c r="W642" s="10"/>
      <c r="X642" s="10"/>
      <c r="Y642" s="10"/>
      <c r="Z642" s="10"/>
    </row>
    <row r="643" spans="1:26" ht="12.75" customHeight="1" x14ac:dyDescent="0.2">
      <c r="A643" s="10"/>
      <c r="B643" s="10"/>
      <c r="C643" s="10"/>
      <c r="D643" s="13"/>
      <c r="E643" s="13"/>
      <c r="F643" s="10"/>
      <c r="G643" s="10"/>
      <c r="H643" s="10"/>
      <c r="I643" s="13"/>
      <c r="J643" s="10"/>
      <c r="K643" s="10"/>
      <c r="L643" s="10"/>
      <c r="M643" s="10"/>
      <c r="N643" s="10"/>
      <c r="O643" s="10"/>
      <c r="P643" s="10"/>
      <c r="Q643" s="10"/>
      <c r="R643" s="10"/>
      <c r="S643" s="10"/>
      <c r="T643" s="10"/>
      <c r="U643" s="10"/>
      <c r="V643" s="10"/>
      <c r="W643" s="10"/>
      <c r="X643" s="10"/>
      <c r="Y643" s="10"/>
      <c r="Z643" s="10"/>
    </row>
    <row r="644" spans="1:26" ht="12.75" customHeight="1" x14ac:dyDescent="0.2">
      <c r="A644" s="10"/>
      <c r="B644" s="10"/>
      <c r="C644" s="10"/>
      <c r="D644" s="13"/>
      <c r="E644" s="13"/>
      <c r="F644" s="10"/>
      <c r="G644" s="10"/>
      <c r="H644" s="10"/>
      <c r="I644" s="13"/>
      <c r="J644" s="10"/>
      <c r="K644" s="10"/>
      <c r="L644" s="10"/>
      <c r="M644" s="10"/>
      <c r="N644" s="10"/>
      <c r="O644" s="10"/>
      <c r="P644" s="10"/>
      <c r="Q644" s="10"/>
      <c r="R644" s="10"/>
      <c r="S644" s="10"/>
      <c r="T644" s="10"/>
      <c r="U644" s="10"/>
      <c r="V644" s="10"/>
      <c r="W644" s="10"/>
      <c r="X644" s="10"/>
      <c r="Y644" s="10"/>
      <c r="Z644" s="10"/>
    </row>
    <row r="645" spans="1:26" ht="12.75" customHeight="1" x14ac:dyDescent="0.2">
      <c r="A645" s="10"/>
      <c r="B645" s="10"/>
      <c r="C645" s="10"/>
      <c r="D645" s="13"/>
      <c r="E645" s="13"/>
      <c r="F645" s="10"/>
      <c r="G645" s="10"/>
      <c r="H645" s="10"/>
      <c r="I645" s="13"/>
      <c r="J645" s="10"/>
      <c r="K645" s="10"/>
      <c r="L645" s="10"/>
      <c r="M645" s="10"/>
      <c r="N645" s="10"/>
      <c r="O645" s="10"/>
      <c r="P645" s="10"/>
      <c r="Q645" s="10"/>
      <c r="R645" s="10"/>
      <c r="S645" s="10"/>
      <c r="T645" s="10"/>
      <c r="U645" s="10"/>
      <c r="V645" s="10"/>
      <c r="W645" s="10"/>
      <c r="X645" s="10"/>
      <c r="Y645" s="10"/>
      <c r="Z645" s="10"/>
    </row>
    <row r="646" spans="1:26" ht="12.75" customHeight="1" x14ac:dyDescent="0.2">
      <c r="A646" s="10"/>
      <c r="B646" s="10"/>
      <c r="C646" s="10"/>
      <c r="D646" s="13"/>
      <c r="E646" s="13"/>
      <c r="F646" s="10"/>
      <c r="G646" s="10"/>
      <c r="H646" s="10"/>
      <c r="I646" s="13"/>
      <c r="J646" s="10"/>
      <c r="K646" s="10"/>
      <c r="L646" s="10"/>
      <c r="M646" s="10"/>
      <c r="N646" s="10"/>
      <c r="O646" s="10"/>
      <c r="P646" s="10"/>
      <c r="Q646" s="10"/>
      <c r="R646" s="10"/>
      <c r="S646" s="10"/>
      <c r="T646" s="10"/>
      <c r="U646" s="10"/>
      <c r="V646" s="10"/>
      <c r="W646" s="10"/>
      <c r="X646" s="10"/>
      <c r="Y646" s="10"/>
      <c r="Z646" s="10"/>
    </row>
    <row r="647" spans="1:26" ht="12.75" customHeight="1" x14ac:dyDescent="0.2">
      <c r="A647" s="10"/>
      <c r="B647" s="10"/>
      <c r="C647" s="10"/>
      <c r="D647" s="13"/>
      <c r="E647" s="13"/>
      <c r="F647" s="10"/>
      <c r="G647" s="10"/>
      <c r="H647" s="10"/>
      <c r="I647" s="13"/>
      <c r="J647" s="10"/>
      <c r="K647" s="10"/>
      <c r="L647" s="10"/>
      <c r="M647" s="10"/>
      <c r="N647" s="10"/>
      <c r="O647" s="10"/>
      <c r="P647" s="10"/>
      <c r="Q647" s="10"/>
      <c r="R647" s="10"/>
      <c r="S647" s="10"/>
      <c r="T647" s="10"/>
      <c r="U647" s="10"/>
      <c r="V647" s="10"/>
      <c r="W647" s="10"/>
      <c r="X647" s="10"/>
      <c r="Y647" s="10"/>
      <c r="Z647" s="10"/>
    </row>
    <row r="648" spans="1:26" ht="12.75" customHeight="1" x14ac:dyDescent="0.2">
      <c r="A648" s="10"/>
      <c r="B648" s="10"/>
      <c r="C648" s="10"/>
      <c r="D648" s="13"/>
      <c r="E648" s="13"/>
      <c r="F648" s="10"/>
      <c r="G648" s="10"/>
      <c r="H648" s="10"/>
      <c r="I648" s="13"/>
      <c r="J648" s="10"/>
      <c r="K648" s="10"/>
      <c r="L648" s="10"/>
      <c r="M648" s="10"/>
      <c r="N648" s="10"/>
      <c r="O648" s="10"/>
      <c r="P648" s="10"/>
      <c r="Q648" s="10"/>
      <c r="R648" s="10"/>
      <c r="S648" s="10"/>
      <c r="T648" s="10"/>
      <c r="U648" s="10"/>
      <c r="V648" s="10"/>
      <c r="W648" s="10"/>
      <c r="X648" s="10"/>
      <c r="Y648" s="10"/>
      <c r="Z648" s="10"/>
    </row>
    <row r="649" spans="1:26" ht="12.75" customHeight="1" x14ac:dyDescent="0.2">
      <c r="A649" s="10"/>
      <c r="B649" s="10"/>
      <c r="C649" s="10"/>
      <c r="D649" s="13"/>
      <c r="E649" s="13"/>
      <c r="F649" s="10"/>
      <c r="G649" s="10"/>
      <c r="H649" s="10"/>
      <c r="I649" s="13"/>
      <c r="J649" s="10"/>
      <c r="K649" s="10"/>
      <c r="L649" s="10"/>
      <c r="M649" s="10"/>
      <c r="N649" s="10"/>
      <c r="O649" s="10"/>
      <c r="P649" s="10"/>
      <c r="Q649" s="10"/>
      <c r="R649" s="10"/>
      <c r="S649" s="10"/>
      <c r="T649" s="10"/>
      <c r="U649" s="10"/>
      <c r="V649" s="10"/>
      <c r="W649" s="10"/>
      <c r="X649" s="10"/>
      <c r="Y649" s="10"/>
      <c r="Z649" s="10"/>
    </row>
    <row r="650" spans="1:26" ht="12.75" customHeight="1" x14ac:dyDescent="0.2">
      <c r="A650" s="10"/>
      <c r="B650" s="10"/>
      <c r="C650" s="10"/>
      <c r="D650" s="13"/>
      <c r="E650" s="13"/>
      <c r="F650" s="10"/>
      <c r="G650" s="10"/>
      <c r="H650" s="10"/>
      <c r="I650" s="13"/>
      <c r="J650" s="10"/>
      <c r="K650" s="10"/>
      <c r="L650" s="10"/>
      <c r="M650" s="10"/>
      <c r="N650" s="10"/>
      <c r="O650" s="10"/>
      <c r="P650" s="10"/>
      <c r="Q650" s="10"/>
      <c r="R650" s="10"/>
      <c r="S650" s="10"/>
      <c r="T650" s="10"/>
      <c r="U650" s="10"/>
      <c r="V650" s="10"/>
      <c r="W650" s="10"/>
      <c r="X650" s="10"/>
      <c r="Y650" s="10"/>
      <c r="Z650" s="10"/>
    </row>
    <row r="651" spans="1:26" ht="12.75" customHeight="1" x14ac:dyDescent="0.2">
      <c r="A651" s="10"/>
      <c r="B651" s="10"/>
      <c r="C651" s="10"/>
      <c r="D651" s="13"/>
      <c r="E651" s="13"/>
      <c r="F651" s="10"/>
      <c r="G651" s="10"/>
      <c r="H651" s="10"/>
      <c r="I651" s="13"/>
      <c r="J651" s="10"/>
      <c r="K651" s="10"/>
      <c r="L651" s="10"/>
      <c r="M651" s="10"/>
      <c r="N651" s="10"/>
      <c r="O651" s="10"/>
      <c r="P651" s="10"/>
      <c r="Q651" s="10"/>
      <c r="R651" s="10"/>
      <c r="S651" s="10"/>
      <c r="T651" s="10"/>
      <c r="U651" s="10"/>
      <c r="V651" s="10"/>
      <c r="W651" s="10"/>
      <c r="X651" s="10"/>
      <c r="Y651" s="10"/>
      <c r="Z651" s="10"/>
    </row>
    <row r="652" spans="1:26" ht="12.75" customHeight="1" x14ac:dyDescent="0.2">
      <c r="A652" s="10"/>
      <c r="B652" s="10"/>
      <c r="C652" s="10"/>
      <c r="D652" s="13"/>
      <c r="E652" s="13"/>
      <c r="F652" s="10"/>
      <c r="G652" s="10"/>
      <c r="H652" s="10"/>
      <c r="I652" s="13"/>
      <c r="J652" s="10"/>
      <c r="K652" s="10"/>
      <c r="L652" s="10"/>
      <c r="M652" s="10"/>
      <c r="N652" s="10"/>
      <c r="O652" s="10"/>
      <c r="P652" s="10"/>
      <c r="Q652" s="10"/>
      <c r="R652" s="10"/>
      <c r="S652" s="10"/>
      <c r="T652" s="10"/>
      <c r="U652" s="10"/>
      <c r="V652" s="10"/>
      <c r="W652" s="10"/>
      <c r="X652" s="10"/>
      <c r="Y652" s="10"/>
      <c r="Z652" s="10"/>
    </row>
    <row r="653" spans="1:26" ht="12.75" customHeight="1" x14ac:dyDescent="0.2">
      <c r="A653" s="10"/>
      <c r="B653" s="10"/>
      <c r="C653" s="10"/>
      <c r="D653" s="13"/>
      <c r="E653" s="13"/>
      <c r="F653" s="10"/>
      <c r="G653" s="10"/>
      <c r="H653" s="10"/>
      <c r="I653" s="13"/>
      <c r="J653" s="10"/>
      <c r="K653" s="10"/>
      <c r="L653" s="10"/>
      <c r="M653" s="10"/>
      <c r="N653" s="10"/>
      <c r="O653" s="10"/>
      <c r="P653" s="10"/>
      <c r="Q653" s="10"/>
      <c r="R653" s="10"/>
      <c r="S653" s="10"/>
      <c r="T653" s="10"/>
      <c r="U653" s="10"/>
      <c r="V653" s="10"/>
      <c r="W653" s="10"/>
      <c r="X653" s="10"/>
      <c r="Y653" s="10"/>
      <c r="Z653" s="10"/>
    </row>
    <row r="654" spans="1:26" ht="12.75" customHeight="1" x14ac:dyDescent="0.2">
      <c r="A654" s="10"/>
      <c r="B654" s="10"/>
      <c r="C654" s="10"/>
      <c r="D654" s="13"/>
      <c r="E654" s="13"/>
      <c r="F654" s="10"/>
      <c r="G654" s="10"/>
      <c r="H654" s="10"/>
      <c r="I654" s="13"/>
      <c r="J654" s="10"/>
      <c r="K654" s="10"/>
      <c r="L654" s="10"/>
      <c r="M654" s="10"/>
      <c r="N654" s="10"/>
      <c r="O654" s="10"/>
      <c r="P654" s="10"/>
      <c r="Q654" s="10"/>
      <c r="R654" s="10"/>
      <c r="S654" s="10"/>
      <c r="T654" s="10"/>
      <c r="U654" s="10"/>
      <c r="V654" s="10"/>
      <c r="W654" s="10"/>
      <c r="X654" s="10"/>
      <c r="Y654" s="10"/>
      <c r="Z654" s="10"/>
    </row>
    <row r="655" spans="1:26" ht="12.75" customHeight="1" x14ac:dyDescent="0.2">
      <c r="A655" s="10"/>
      <c r="B655" s="10"/>
      <c r="C655" s="10"/>
      <c r="D655" s="13"/>
      <c r="E655" s="13"/>
      <c r="F655" s="10"/>
      <c r="G655" s="10"/>
      <c r="H655" s="10"/>
      <c r="I655" s="13"/>
      <c r="J655" s="10"/>
      <c r="K655" s="10"/>
      <c r="L655" s="10"/>
      <c r="M655" s="10"/>
      <c r="N655" s="10"/>
      <c r="O655" s="10"/>
      <c r="P655" s="10"/>
      <c r="Q655" s="10"/>
      <c r="R655" s="10"/>
      <c r="S655" s="10"/>
      <c r="T655" s="10"/>
      <c r="U655" s="10"/>
      <c r="V655" s="10"/>
      <c r="W655" s="10"/>
      <c r="X655" s="10"/>
      <c r="Y655" s="10"/>
      <c r="Z655" s="10"/>
    </row>
    <row r="656" spans="1:26" ht="12.75" customHeight="1" x14ac:dyDescent="0.2">
      <c r="A656" s="10"/>
      <c r="B656" s="10"/>
      <c r="C656" s="10"/>
      <c r="D656" s="13"/>
      <c r="E656" s="13"/>
      <c r="F656" s="10"/>
      <c r="G656" s="10"/>
      <c r="H656" s="10"/>
      <c r="I656" s="13"/>
      <c r="J656" s="10"/>
      <c r="K656" s="10"/>
      <c r="L656" s="10"/>
      <c r="M656" s="10"/>
      <c r="N656" s="10"/>
      <c r="O656" s="10"/>
      <c r="P656" s="10"/>
      <c r="Q656" s="10"/>
      <c r="R656" s="10"/>
      <c r="S656" s="10"/>
      <c r="T656" s="10"/>
      <c r="U656" s="10"/>
      <c r="V656" s="10"/>
      <c r="W656" s="10"/>
      <c r="X656" s="10"/>
      <c r="Y656" s="10"/>
      <c r="Z656" s="10"/>
    </row>
    <row r="657" spans="1:26" ht="12.75" customHeight="1" x14ac:dyDescent="0.2">
      <c r="A657" s="10"/>
      <c r="B657" s="10"/>
      <c r="C657" s="10"/>
      <c r="D657" s="13"/>
      <c r="E657" s="13"/>
      <c r="F657" s="10"/>
      <c r="G657" s="10"/>
      <c r="H657" s="10"/>
      <c r="I657" s="13"/>
      <c r="J657" s="10"/>
      <c r="K657" s="10"/>
      <c r="L657" s="10"/>
      <c r="M657" s="10"/>
      <c r="N657" s="10"/>
      <c r="O657" s="10"/>
      <c r="P657" s="10"/>
      <c r="Q657" s="10"/>
      <c r="R657" s="10"/>
      <c r="S657" s="10"/>
      <c r="T657" s="10"/>
      <c r="U657" s="10"/>
      <c r="V657" s="10"/>
      <c r="W657" s="10"/>
      <c r="X657" s="10"/>
      <c r="Y657" s="10"/>
      <c r="Z657" s="10"/>
    </row>
    <row r="658" spans="1:26" ht="12.75" customHeight="1" x14ac:dyDescent="0.2">
      <c r="A658" s="10"/>
      <c r="B658" s="10"/>
      <c r="C658" s="10"/>
      <c r="D658" s="13"/>
      <c r="E658" s="13"/>
      <c r="F658" s="10"/>
      <c r="G658" s="10"/>
      <c r="H658" s="10"/>
      <c r="I658" s="13"/>
      <c r="J658" s="10"/>
      <c r="K658" s="10"/>
      <c r="L658" s="10"/>
      <c r="M658" s="10"/>
      <c r="N658" s="10"/>
      <c r="O658" s="10"/>
      <c r="P658" s="10"/>
      <c r="Q658" s="10"/>
      <c r="R658" s="10"/>
      <c r="S658" s="10"/>
      <c r="T658" s="10"/>
      <c r="U658" s="10"/>
      <c r="V658" s="10"/>
      <c r="W658" s="10"/>
      <c r="X658" s="10"/>
      <c r="Y658" s="10"/>
      <c r="Z658" s="10"/>
    </row>
    <row r="659" spans="1:26" ht="12.75" customHeight="1" x14ac:dyDescent="0.2">
      <c r="A659" s="10"/>
      <c r="B659" s="10"/>
      <c r="C659" s="10"/>
      <c r="D659" s="13"/>
      <c r="E659" s="13"/>
      <c r="F659" s="10"/>
      <c r="G659" s="10"/>
      <c r="H659" s="10"/>
      <c r="I659" s="13"/>
      <c r="J659" s="10"/>
      <c r="K659" s="10"/>
      <c r="L659" s="10"/>
      <c r="M659" s="10"/>
      <c r="N659" s="10"/>
      <c r="O659" s="10"/>
      <c r="P659" s="10"/>
      <c r="Q659" s="10"/>
      <c r="R659" s="10"/>
      <c r="S659" s="10"/>
      <c r="T659" s="10"/>
      <c r="U659" s="10"/>
      <c r="V659" s="10"/>
      <c r="W659" s="10"/>
      <c r="X659" s="10"/>
      <c r="Y659" s="10"/>
      <c r="Z659" s="10"/>
    </row>
    <row r="660" spans="1:26" ht="12.75" customHeight="1" x14ac:dyDescent="0.2">
      <c r="A660" s="10"/>
      <c r="B660" s="10"/>
      <c r="C660" s="10"/>
      <c r="D660" s="13"/>
      <c r="E660" s="13"/>
      <c r="F660" s="10"/>
      <c r="G660" s="10"/>
      <c r="H660" s="10"/>
      <c r="I660" s="13"/>
      <c r="J660" s="10"/>
      <c r="K660" s="10"/>
      <c r="L660" s="10"/>
      <c r="M660" s="10"/>
      <c r="N660" s="10"/>
      <c r="O660" s="10"/>
      <c r="P660" s="10"/>
      <c r="Q660" s="10"/>
      <c r="R660" s="10"/>
      <c r="S660" s="10"/>
      <c r="T660" s="10"/>
      <c r="U660" s="10"/>
      <c r="V660" s="10"/>
      <c r="W660" s="10"/>
      <c r="X660" s="10"/>
      <c r="Y660" s="10"/>
      <c r="Z660" s="10"/>
    </row>
    <row r="661" spans="1:26" ht="12.75" customHeight="1" x14ac:dyDescent="0.2">
      <c r="A661" s="10"/>
      <c r="B661" s="10"/>
      <c r="C661" s="10"/>
      <c r="D661" s="13"/>
      <c r="E661" s="13"/>
      <c r="F661" s="10"/>
      <c r="G661" s="10"/>
      <c r="H661" s="10"/>
      <c r="I661" s="13"/>
      <c r="J661" s="10"/>
      <c r="K661" s="10"/>
      <c r="L661" s="10"/>
      <c r="M661" s="10"/>
      <c r="N661" s="10"/>
      <c r="O661" s="10"/>
      <c r="P661" s="10"/>
      <c r="Q661" s="10"/>
      <c r="R661" s="10"/>
      <c r="S661" s="10"/>
      <c r="T661" s="10"/>
      <c r="U661" s="10"/>
      <c r="V661" s="10"/>
      <c r="W661" s="10"/>
      <c r="X661" s="10"/>
      <c r="Y661" s="10"/>
      <c r="Z661" s="10"/>
    </row>
    <row r="662" spans="1:26" ht="12.75" customHeight="1" x14ac:dyDescent="0.2">
      <c r="A662" s="10"/>
      <c r="B662" s="10"/>
      <c r="C662" s="10"/>
      <c r="D662" s="13"/>
      <c r="E662" s="13"/>
      <c r="F662" s="10"/>
      <c r="G662" s="10"/>
      <c r="H662" s="10"/>
      <c r="I662" s="13"/>
      <c r="J662" s="10"/>
      <c r="K662" s="10"/>
      <c r="L662" s="10"/>
      <c r="M662" s="10"/>
      <c r="N662" s="10"/>
      <c r="O662" s="10"/>
      <c r="P662" s="10"/>
      <c r="Q662" s="10"/>
      <c r="R662" s="10"/>
      <c r="S662" s="10"/>
      <c r="T662" s="10"/>
      <c r="U662" s="10"/>
      <c r="V662" s="10"/>
      <c r="W662" s="10"/>
      <c r="X662" s="10"/>
      <c r="Y662" s="10"/>
      <c r="Z662" s="10"/>
    </row>
    <row r="663" spans="1:26" ht="12.75" customHeight="1" x14ac:dyDescent="0.2">
      <c r="A663" s="10"/>
      <c r="B663" s="10"/>
      <c r="C663" s="10"/>
      <c r="D663" s="13"/>
      <c r="E663" s="13"/>
      <c r="F663" s="10"/>
      <c r="G663" s="10"/>
      <c r="H663" s="10"/>
      <c r="I663" s="13"/>
      <c r="J663" s="10"/>
      <c r="K663" s="10"/>
      <c r="L663" s="10"/>
      <c r="M663" s="10"/>
      <c r="N663" s="10"/>
      <c r="O663" s="10"/>
      <c r="P663" s="10"/>
      <c r="Q663" s="10"/>
      <c r="R663" s="10"/>
      <c r="S663" s="10"/>
      <c r="T663" s="10"/>
      <c r="U663" s="10"/>
      <c r="V663" s="10"/>
      <c r="W663" s="10"/>
      <c r="X663" s="10"/>
      <c r="Y663" s="10"/>
      <c r="Z663" s="10"/>
    </row>
    <row r="664" spans="1:26" ht="12.75" customHeight="1" x14ac:dyDescent="0.2">
      <c r="A664" s="10"/>
      <c r="B664" s="10"/>
      <c r="C664" s="10"/>
      <c r="D664" s="13"/>
      <c r="E664" s="13"/>
      <c r="F664" s="10"/>
      <c r="G664" s="10"/>
      <c r="H664" s="10"/>
      <c r="I664" s="13"/>
      <c r="J664" s="10"/>
      <c r="K664" s="10"/>
      <c r="L664" s="10"/>
      <c r="M664" s="10"/>
      <c r="N664" s="10"/>
      <c r="O664" s="10"/>
      <c r="P664" s="10"/>
      <c r="Q664" s="10"/>
      <c r="R664" s="10"/>
      <c r="S664" s="10"/>
      <c r="T664" s="10"/>
      <c r="U664" s="10"/>
      <c r="V664" s="10"/>
      <c r="W664" s="10"/>
      <c r="X664" s="10"/>
      <c r="Y664" s="10"/>
      <c r="Z664" s="10"/>
    </row>
    <row r="665" spans="1:26" ht="12.75" customHeight="1" x14ac:dyDescent="0.2">
      <c r="A665" s="10"/>
      <c r="B665" s="10"/>
      <c r="C665" s="10"/>
      <c r="D665" s="13"/>
      <c r="E665" s="13"/>
      <c r="F665" s="10"/>
      <c r="G665" s="10"/>
      <c r="H665" s="10"/>
      <c r="I665" s="13"/>
      <c r="J665" s="10"/>
      <c r="K665" s="10"/>
      <c r="L665" s="10"/>
      <c r="M665" s="10"/>
      <c r="N665" s="10"/>
      <c r="O665" s="10"/>
      <c r="P665" s="10"/>
      <c r="Q665" s="10"/>
      <c r="R665" s="10"/>
      <c r="S665" s="10"/>
      <c r="T665" s="10"/>
      <c r="U665" s="10"/>
      <c r="V665" s="10"/>
      <c r="W665" s="10"/>
      <c r="X665" s="10"/>
      <c r="Y665" s="10"/>
      <c r="Z665" s="10"/>
    </row>
    <row r="666" spans="1:26" ht="12.75" customHeight="1" x14ac:dyDescent="0.2">
      <c r="A666" s="10"/>
      <c r="B666" s="10"/>
      <c r="C666" s="10"/>
      <c r="D666" s="13"/>
      <c r="E666" s="13"/>
      <c r="F666" s="10"/>
      <c r="G666" s="10"/>
      <c r="H666" s="10"/>
      <c r="I666" s="13"/>
      <c r="J666" s="10"/>
      <c r="K666" s="10"/>
      <c r="L666" s="10"/>
      <c r="M666" s="10"/>
      <c r="N666" s="10"/>
      <c r="O666" s="10"/>
      <c r="P666" s="10"/>
      <c r="Q666" s="10"/>
      <c r="R666" s="10"/>
      <c r="S666" s="10"/>
      <c r="T666" s="10"/>
      <c r="U666" s="10"/>
      <c r="V666" s="10"/>
      <c r="W666" s="10"/>
      <c r="X666" s="10"/>
      <c r="Y666" s="10"/>
      <c r="Z666" s="10"/>
    </row>
    <row r="667" spans="1:26" ht="12.75" customHeight="1" x14ac:dyDescent="0.2">
      <c r="A667" s="10"/>
      <c r="B667" s="10"/>
      <c r="C667" s="10"/>
      <c r="D667" s="13"/>
      <c r="E667" s="13"/>
      <c r="F667" s="10"/>
      <c r="G667" s="10"/>
      <c r="H667" s="10"/>
      <c r="I667" s="13"/>
      <c r="J667" s="10"/>
      <c r="K667" s="10"/>
      <c r="L667" s="10"/>
      <c r="M667" s="10"/>
      <c r="N667" s="10"/>
      <c r="O667" s="10"/>
      <c r="P667" s="10"/>
      <c r="Q667" s="10"/>
      <c r="R667" s="10"/>
      <c r="S667" s="10"/>
      <c r="T667" s="10"/>
      <c r="U667" s="10"/>
      <c r="V667" s="10"/>
      <c r="W667" s="10"/>
      <c r="X667" s="10"/>
      <c r="Y667" s="10"/>
      <c r="Z667" s="10"/>
    </row>
    <row r="668" spans="1:26" ht="12.75" customHeight="1" x14ac:dyDescent="0.2">
      <c r="A668" s="10"/>
      <c r="B668" s="10"/>
      <c r="C668" s="10"/>
      <c r="D668" s="13"/>
      <c r="E668" s="13"/>
      <c r="F668" s="10"/>
      <c r="G668" s="10"/>
      <c r="H668" s="10"/>
      <c r="I668" s="13"/>
      <c r="J668" s="10"/>
      <c r="K668" s="10"/>
      <c r="L668" s="10"/>
      <c r="M668" s="10"/>
      <c r="N668" s="10"/>
      <c r="O668" s="10"/>
      <c r="P668" s="10"/>
      <c r="Q668" s="10"/>
      <c r="R668" s="10"/>
      <c r="S668" s="10"/>
      <c r="T668" s="10"/>
      <c r="U668" s="10"/>
      <c r="V668" s="10"/>
      <c r="W668" s="10"/>
      <c r="X668" s="10"/>
      <c r="Y668" s="10"/>
      <c r="Z668" s="10"/>
    </row>
    <row r="669" spans="1:26" ht="12.75" customHeight="1" x14ac:dyDescent="0.2">
      <c r="A669" s="10"/>
      <c r="B669" s="10"/>
      <c r="C669" s="10"/>
      <c r="D669" s="13"/>
      <c r="E669" s="13"/>
      <c r="F669" s="10"/>
      <c r="G669" s="10"/>
      <c r="H669" s="10"/>
      <c r="I669" s="13"/>
      <c r="J669" s="10"/>
      <c r="K669" s="10"/>
      <c r="L669" s="10"/>
      <c r="M669" s="10"/>
      <c r="N669" s="10"/>
      <c r="O669" s="10"/>
      <c r="P669" s="10"/>
      <c r="Q669" s="10"/>
      <c r="R669" s="10"/>
      <c r="S669" s="10"/>
      <c r="T669" s="10"/>
      <c r="U669" s="10"/>
      <c r="V669" s="10"/>
      <c r="W669" s="10"/>
      <c r="X669" s="10"/>
      <c r="Y669" s="10"/>
      <c r="Z669" s="10"/>
    </row>
    <row r="670" spans="1:26" ht="12.75" customHeight="1" x14ac:dyDescent="0.2">
      <c r="A670" s="10"/>
      <c r="B670" s="10"/>
      <c r="C670" s="10"/>
      <c r="D670" s="13"/>
      <c r="E670" s="13"/>
      <c r="F670" s="10"/>
      <c r="G670" s="10"/>
      <c r="H670" s="10"/>
      <c r="I670" s="13"/>
      <c r="J670" s="10"/>
      <c r="K670" s="10"/>
      <c r="L670" s="10"/>
      <c r="M670" s="10"/>
      <c r="N670" s="10"/>
      <c r="O670" s="10"/>
      <c r="P670" s="10"/>
      <c r="Q670" s="10"/>
      <c r="R670" s="10"/>
      <c r="S670" s="10"/>
      <c r="T670" s="10"/>
      <c r="U670" s="10"/>
      <c r="V670" s="10"/>
      <c r="W670" s="10"/>
      <c r="X670" s="10"/>
      <c r="Y670" s="10"/>
      <c r="Z670" s="10"/>
    </row>
    <row r="671" spans="1:26" ht="12.75" customHeight="1" x14ac:dyDescent="0.2">
      <c r="A671" s="10"/>
      <c r="B671" s="10"/>
      <c r="C671" s="10"/>
      <c r="D671" s="13"/>
      <c r="E671" s="13"/>
      <c r="F671" s="10"/>
      <c r="G671" s="10"/>
      <c r="H671" s="10"/>
      <c r="I671" s="13"/>
      <c r="J671" s="10"/>
      <c r="K671" s="10"/>
      <c r="L671" s="10"/>
      <c r="M671" s="10"/>
      <c r="N671" s="10"/>
      <c r="O671" s="10"/>
      <c r="P671" s="10"/>
      <c r="Q671" s="10"/>
      <c r="R671" s="10"/>
      <c r="S671" s="10"/>
      <c r="T671" s="10"/>
      <c r="U671" s="10"/>
      <c r="V671" s="10"/>
      <c r="W671" s="10"/>
      <c r="X671" s="10"/>
      <c r="Y671" s="10"/>
      <c r="Z671" s="10"/>
    </row>
    <row r="672" spans="1:26" ht="12.75" customHeight="1" x14ac:dyDescent="0.2">
      <c r="A672" s="10"/>
      <c r="B672" s="10"/>
      <c r="C672" s="10"/>
      <c r="D672" s="13"/>
      <c r="E672" s="13"/>
      <c r="F672" s="10"/>
      <c r="G672" s="10"/>
      <c r="H672" s="10"/>
      <c r="I672" s="13"/>
      <c r="J672" s="10"/>
      <c r="K672" s="10"/>
      <c r="L672" s="10"/>
      <c r="M672" s="10"/>
      <c r="N672" s="10"/>
      <c r="O672" s="10"/>
      <c r="P672" s="10"/>
      <c r="Q672" s="10"/>
      <c r="R672" s="10"/>
      <c r="S672" s="10"/>
      <c r="T672" s="10"/>
      <c r="U672" s="10"/>
      <c r="V672" s="10"/>
      <c r="W672" s="10"/>
      <c r="X672" s="10"/>
      <c r="Y672" s="10"/>
      <c r="Z672" s="10"/>
    </row>
    <row r="673" spans="1:26" ht="12.75" customHeight="1" x14ac:dyDescent="0.2">
      <c r="A673" s="10"/>
      <c r="B673" s="10"/>
      <c r="C673" s="10"/>
      <c r="D673" s="13"/>
      <c r="E673" s="13"/>
      <c r="F673" s="10"/>
      <c r="G673" s="10"/>
      <c r="H673" s="10"/>
      <c r="I673" s="13"/>
      <c r="J673" s="10"/>
      <c r="K673" s="10"/>
      <c r="L673" s="10"/>
      <c r="M673" s="10"/>
      <c r="N673" s="10"/>
      <c r="O673" s="10"/>
      <c r="P673" s="10"/>
      <c r="Q673" s="10"/>
      <c r="R673" s="10"/>
      <c r="S673" s="10"/>
      <c r="T673" s="10"/>
      <c r="U673" s="10"/>
      <c r="V673" s="10"/>
      <c r="W673" s="10"/>
      <c r="X673" s="10"/>
      <c r="Y673" s="10"/>
      <c r="Z673" s="10"/>
    </row>
    <row r="674" spans="1:26" ht="12.75" customHeight="1" x14ac:dyDescent="0.2">
      <c r="A674" s="10"/>
      <c r="B674" s="10"/>
      <c r="C674" s="10"/>
      <c r="D674" s="13"/>
      <c r="E674" s="13"/>
      <c r="F674" s="10"/>
      <c r="G674" s="10"/>
      <c r="H674" s="10"/>
      <c r="I674" s="13"/>
      <c r="J674" s="10"/>
      <c r="K674" s="10"/>
      <c r="L674" s="10"/>
      <c r="M674" s="10"/>
      <c r="N674" s="10"/>
      <c r="O674" s="10"/>
      <c r="P674" s="10"/>
      <c r="Q674" s="10"/>
      <c r="R674" s="10"/>
      <c r="S674" s="10"/>
      <c r="T674" s="10"/>
      <c r="U674" s="10"/>
      <c r="V674" s="10"/>
      <c r="W674" s="10"/>
      <c r="X674" s="10"/>
      <c r="Y674" s="10"/>
      <c r="Z674" s="10"/>
    </row>
    <row r="675" spans="1:26" ht="12.75" customHeight="1" x14ac:dyDescent="0.2">
      <c r="A675" s="10"/>
      <c r="B675" s="10"/>
      <c r="C675" s="10"/>
      <c r="D675" s="13"/>
      <c r="E675" s="13"/>
      <c r="F675" s="10"/>
      <c r="G675" s="10"/>
      <c r="H675" s="10"/>
      <c r="I675" s="13"/>
      <c r="J675" s="10"/>
      <c r="K675" s="10"/>
      <c r="L675" s="10"/>
      <c r="M675" s="10"/>
      <c r="N675" s="10"/>
      <c r="O675" s="10"/>
      <c r="P675" s="10"/>
      <c r="Q675" s="10"/>
      <c r="R675" s="10"/>
      <c r="S675" s="10"/>
      <c r="T675" s="10"/>
      <c r="U675" s="10"/>
      <c r="V675" s="10"/>
      <c r="W675" s="10"/>
      <c r="X675" s="10"/>
      <c r="Y675" s="10"/>
      <c r="Z675" s="10"/>
    </row>
    <row r="676" spans="1:26" ht="12.75" customHeight="1" x14ac:dyDescent="0.2">
      <c r="A676" s="10"/>
      <c r="B676" s="10"/>
      <c r="C676" s="10"/>
      <c r="D676" s="13"/>
      <c r="E676" s="13"/>
      <c r="F676" s="10"/>
      <c r="G676" s="10"/>
      <c r="H676" s="10"/>
      <c r="I676" s="13"/>
      <c r="J676" s="10"/>
      <c r="K676" s="10"/>
      <c r="L676" s="10"/>
      <c r="M676" s="10"/>
      <c r="N676" s="10"/>
      <c r="O676" s="10"/>
      <c r="P676" s="10"/>
      <c r="Q676" s="10"/>
      <c r="R676" s="10"/>
      <c r="S676" s="10"/>
      <c r="T676" s="10"/>
      <c r="U676" s="10"/>
      <c r="V676" s="10"/>
      <c r="W676" s="10"/>
      <c r="X676" s="10"/>
      <c r="Y676" s="10"/>
      <c r="Z676" s="10"/>
    </row>
    <row r="677" spans="1:26" ht="12.75" customHeight="1" x14ac:dyDescent="0.2">
      <c r="A677" s="10"/>
      <c r="B677" s="10"/>
      <c r="C677" s="10"/>
      <c r="D677" s="13"/>
      <c r="E677" s="13"/>
      <c r="F677" s="10"/>
      <c r="G677" s="10"/>
      <c r="H677" s="10"/>
      <c r="I677" s="13"/>
      <c r="J677" s="10"/>
      <c r="K677" s="10"/>
      <c r="L677" s="10"/>
      <c r="M677" s="10"/>
      <c r="N677" s="10"/>
      <c r="O677" s="10"/>
      <c r="P677" s="10"/>
      <c r="Q677" s="10"/>
      <c r="R677" s="10"/>
      <c r="S677" s="10"/>
      <c r="T677" s="10"/>
      <c r="U677" s="10"/>
      <c r="V677" s="10"/>
      <c r="W677" s="10"/>
      <c r="X677" s="10"/>
      <c r="Y677" s="10"/>
      <c r="Z677" s="10"/>
    </row>
    <row r="678" spans="1:26" ht="12.75" customHeight="1" x14ac:dyDescent="0.2">
      <c r="A678" s="10"/>
      <c r="B678" s="10"/>
      <c r="C678" s="10"/>
      <c r="D678" s="13"/>
      <c r="E678" s="13"/>
      <c r="F678" s="10"/>
      <c r="G678" s="10"/>
      <c r="H678" s="10"/>
      <c r="I678" s="13"/>
      <c r="J678" s="10"/>
      <c r="K678" s="10"/>
      <c r="L678" s="10"/>
      <c r="M678" s="10"/>
      <c r="N678" s="10"/>
      <c r="O678" s="10"/>
      <c r="P678" s="10"/>
      <c r="Q678" s="10"/>
      <c r="R678" s="10"/>
      <c r="S678" s="10"/>
      <c r="T678" s="10"/>
      <c r="U678" s="10"/>
      <c r="V678" s="10"/>
      <c r="W678" s="10"/>
      <c r="X678" s="10"/>
      <c r="Y678" s="10"/>
      <c r="Z678" s="10"/>
    </row>
    <row r="679" spans="1:26" ht="12.75" customHeight="1" x14ac:dyDescent="0.2">
      <c r="A679" s="10"/>
      <c r="B679" s="10"/>
      <c r="C679" s="10"/>
      <c r="D679" s="13"/>
      <c r="E679" s="13"/>
      <c r="F679" s="10"/>
      <c r="G679" s="10"/>
      <c r="H679" s="10"/>
      <c r="I679" s="13"/>
      <c r="J679" s="10"/>
      <c r="K679" s="10"/>
      <c r="L679" s="10"/>
      <c r="M679" s="10"/>
      <c r="N679" s="10"/>
      <c r="O679" s="10"/>
      <c r="P679" s="10"/>
      <c r="Q679" s="10"/>
      <c r="R679" s="10"/>
      <c r="S679" s="10"/>
      <c r="T679" s="10"/>
      <c r="U679" s="10"/>
      <c r="V679" s="10"/>
      <c r="W679" s="10"/>
      <c r="X679" s="10"/>
      <c r="Y679" s="10"/>
      <c r="Z679" s="10"/>
    </row>
    <row r="680" spans="1:26" ht="12.75" customHeight="1" x14ac:dyDescent="0.2">
      <c r="A680" s="10"/>
      <c r="B680" s="10"/>
      <c r="C680" s="10"/>
      <c r="D680" s="13"/>
      <c r="E680" s="13"/>
      <c r="F680" s="10"/>
      <c r="G680" s="10"/>
      <c r="H680" s="10"/>
      <c r="I680" s="13"/>
      <c r="J680" s="10"/>
      <c r="K680" s="10"/>
      <c r="L680" s="10"/>
      <c r="M680" s="10"/>
      <c r="N680" s="10"/>
      <c r="O680" s="10"/>
      <c r="P680" s="10"/>
      <c r="Q680" s="10"/>
      <c r="R680" s="10"/>
      <c r="S680" s="10"/>
      <c r="T680" s="10"/>
      <c r="U680" s="10"/>
      <c r="V680" s="10"/>
      <c r="W680" s="10"/>
      <c r="X680" s="10"/>
      <c r="Y680" s="10"/>
      <c r="Z680" s="10"/>
    </row>
    <row r="681" spans="1:26" ht="12.75" customHeight="1" x14ac:dyDescent="0.2">
      <c r="A681" s="10"/>
      <c r="B681" s="10"/>
      <c r="C681" s="10"/>
      <c r="D681" s="13"/>
      <c r="E681" s="13"/>
      <c r="F681" s="10"/>
      <c r="G681" s="10"/>
      <c r="H681" s="10"/>
      <c r="I681" s="13"/>
      <c r="J681" s="10"/>
      <c r="K681" s="10"/>
      <c r="L681" s="10"/>
      <c r="M681" s="10"/>
      <c r="N681" s="10"/>
      <c r="O681" s="10"/>
      <c r="P681" s="10"/>
      <c r="Q681" s="10"/>
      <c r="R681" s="10"/>
      <c r="S681" s="10"/>
      <c r="T681" s="10"/>
      <c r="U681" s="10"/>
      <c r="V681" s="10"/>
      <c r="W681" s="10"/>
      <c r="X681" s="10"/>
      <c r="Y681" s="10"/>
      <c r="Z681" s="10"/>
    </row>
    <row r="682" spans="1:26" ht="12.75" customHeight="1" x14ac:dyDescent="0.2">
      <c r="A682" s="10"/>
      <c r="B682" s="10"/>
      <c r="C682" s="10"/>
      <c r="D682" s="13"/>
      <c r="E682" s="13"/>
      <c r="F682" s="10"/>
      <c r="G682" s="10"/>
      <c r="H682" s="10"/>
      <c r="I682" s="13"/>
      <c r="J682" s="10"/>
      <c r="K682" s="10"/>
      <c r="L682" s="10"/>
      <c r="M682" s="10"/>
      <c r="N682" s="10"/>
      <c r="O682" s="10"/>
      <c r="P682" s="10"/>
      <c r="Q682" s="10"/>
      <c r="R682" s="10"/>
      <c r="S682" s="10"/>
      <c r="T682" s="10"/>
      <c r="U682" s="10"/>
      <c r="V682" s="10"/>
      <c r="W682" s="10"/>
      <c r="X682" s="10"/>
      <c r="Y682" s="10"/>
      <c r="Z682" s="10"/>
    </row>
    <row r="683" spans="1:26" ht="12.75" customHeight="1" x14ac:dyDescent="0.2">
      <c r="A683" s="10"/>
      <c r="B683" s="10"/>
      <c r="C683" s="10"/>
      <c r="D683" s="13"/>
      <c r="E683" s="13"/>
      <c r="F683" s="10"/>
      <c r="G683" s="10"/>
      <c r="H683" s="10"/>
      <c r="I683" s="13"/>
      <c r="J683" s="10"/>
      <c r="K683" s="10"/>
      <c r="L683" s="10"/>
      <c r="M683" s="10"/>
      <c r="N683" s="10"/>
      <c r="O683" s="10"/>
      <c r="P683" s="10"/>
      <c r="Q683" s="10"/>
      <c r="R683" s="10"/>
      <c r="S683" s="10"/>
      <c r="T683" s="10"/>
      <c r="U683" s="10"/>
      <c r="V683" s="10"/>
      <c r="W683" s="10"/>
      <c r="X683" s="10"/>
      <c r="Y683" s="10"/>
      <c r="Z683" s="10"/>
    </row>
    <row r="684" spans="1:26" ht="12.75" customHeight="1" x14ac:dyDescent="0.2">
      <c r="A684" s="10"/>
      <c r="B684" s="10"/>
      <c r="C684" s="10"/>
      <c r="D684" s="13"/>
      <c r="E684" s="13"/>
      <c r="F684" s="10"/>
      <c r="G684" s="10"/>
      <c r="H684" s="10"/>
      <c r="I684" s="13"/>
      <c r="J684" s="10"/>
      <c r="K684" s="10"/>
      <c r="L684" s="10"/>
      <c r="M684" s="10"/>
      <c r="N684" s="10"/>
      <c r="O684" s="10"/>
      <c r="P684" s="10"/>
      <c r="Q684" s="10"/>
      <c r="R684" s="10"/>
      <c r="S684" s="10"/>
      <c r="T684" s="10"/>
      <c r="U684" s="10"/>
      <c r="V684" s="10"/>
      <c r="W684" s="10"/>
      <c r="X684" s="10"/>
      <c r="Y684" s="10"/>
      <c r="Z684" s="10"/>
    </row>
    <row r="685" spans="1:26" ht="12.75" customHeight="1" x14ac:dyDescent="0.2">
      <c r="A685" s="10"/>
      <c r="B685" s="10"/>
      <c r="C685" s="10"/>
      <c r="D685" s="13"/>
      <c r="E685" s="13"/>
      <c r="F685" s="10"/>
      <c r="G685" s="10"/>
      <c r="H685" s="10"/>
      <c r="I685" s="13"/>
      <c r="J685" s="10"/>
      <c r="K685" s="10"/>
      <c r="L685" s="10"/>
      <c r="M685" s="10"/>
      <c r="N685" s="10"/>
      <c r="O685" s="10"/>
      <c r="P685" s="10"/>
      <c r="Q685" s="10"/>
      <c r="R685" s="10"/>
      <c r="S685" s="10"/>
      <c r="T685" s="10"/>
      <c r="U685" s="10"/>
      <c r="V685" s="10"/>
      <c r="W685" s="10"/>
      <c r="X685" s="10"/>
      <c r="Y685" s="10"/>
      <c r="Z685" s="10"/>
    </row>
    <row r="686" spans="1:26" ht="12.75" customHeight="1" x14ac:dyDescent="0.2">
      <c r="A686" s="10"/>
      <c r="B686" s="10"/>
      <c r="C686" s="10"/>
      <c r="D686" s="13"/>
      <c r="E686" s="13"/>
      <c r="F686" s="10"/>
      <c r="G686" s="10"/>
      <c r="H686" s="10"/>
      <c r="I686" s="13"/>
      <c r="J686" s="10"/>
      <c r="K686" s="10"/>
      <c r="L686" s="10"/>
      <c r="M686" s="10"/>
      <c r="N686" s="10"/>
      <c r="O686" s="10"/>
      <c r="P686" s="10"/>
      <c r="Q686" s="10"/>
      <c r="R686" s="10"/>
      <c r="S686" s="10"/>
      <c r="T686" s="10"/>
      <c r="U686" s="10"/>
      <c r="V686" s="10"/>
      <c r="W686" s="10"/>
      <c r="X686" s="10"/>
      <c r="Y686" s="10"/>
      <c r="Z686" s="10"/>
    </row>
    <row r="687" spans="1:26" ht="12.75" customHeight="1" x14ac:dyDescent="0.2">
      <c r="A687" s="10"/>
      <c r="B687" s="10"/>
      <c r="C687" s="10"/>
      <c r="D687" s="13"/>
      <c r="E687" s="13"/>
      <c r="F687" s="10"/>
      <c r="G687" s="10"/>
      <c r="H687" s="10"/>
      <c r="I687" s="13"/>
      <c r="J687" s="10"/>
      <c r="K687" s="10"/>
      <c r="L687" s="10"/>
      <c r="M687" s="10"/>
      <c r="N687" s="10"/>
      <c r="O687" s="10"/>
      <c r="P687" s="10"/>
      <c r="Q687" s="10"/>
      <c r="R687" s="10"/>
      <c r="S687" s="10"/>
      <c r="T687" s="10"/>
      <c r="U687" s="10"/>
      <c r="V687" s="10"/>
      <c r="W687" s="10"/>
      <c r="X687" s="10"/>
      <c r="Y687" s="10"/>
      <c r="Z687" s="10"/>
    </row>
    <row r="688" spans="1:26" ht="12.75" customHeight="1" x14ac:dyDescent="0.2">
      <c r="A688" s="10"/>
      <c r="B688" s="10"/>
      <c r="C688" s="10"/>
      <c r="D688" s="13"/>
      <c r="E688" s="13"/>
      <c r="F688" s="10"/>
      <c r="G688" s="10"/>
      <c r="H688" s="10"/>
      <c r="I688" s="13"/>
      <c r="J688" s="10"/>
      <c r="K688" s="10"/>
      <c r="L688" s="10"/>
      <c r="M688" s="10"/>
      <c r="N688" s="10"/>
      <c r="O688" s="10"/>
      <c r="P688" s="10"/>
      <c r="Q688" s="10"/>
      <c r="R688" s="10"/>
      <c r="S688" s="10"/>
      <c r="T688" s="10"/>
      <c r="U688" s="10"/>
      <c r="V688" s="10"/>
      <c r="W688" s="10"/>
      <c r="X688" s="10"/>
      <c r="Y688" s="10"/>
      <c r="Z688" s="10"/>
    </row>
    <row r="689" spans="1:26" ht="12.75" customHeight="1" x14ac:dyDescent="0.2">
      <c r="A689" s="10"/>
      <c r="B689" s="10"/>
      <c r="C689" s="10"/>
      <c r="D689" s="13"/>
      <c r="E689" s="13"/>
      <c r="F689" s="10"/>
      <c r="G689" s="10"/>
      <c r="H689" s="10"/>
      <c r="I689" s="13"/>
      <c r="J689" s="10"/>
      <c r="K689" s="10"/>
      <c r="L689" s="10"/>
      <c r="M689" s="10"/>
      <c r="N689" s="10"/>
      <c r="O689" s="10"/>
      <c r="P689" s="10"/>
      <c r="Q689" s="10"/>
      <c r="R689" s="10"/>
      <c r="S689" s="10"/>
      <c r="T689" s="10"/>
      <c r="U689" s="10"/>
      <c r="V689" s="10"/>
      <c r="W689" s="10"/>
      <c r="X689" s="10"/>
      <c r="Y689" s="10"/>
      <c r="Z689" s="10"/>
    </row>
    <row r="690" spans="1:26" ht="12.75" customHeight="1" x14ac:dyDescent="0.2">
      <c r="A690" s="10"/>
      <c r="B690" s="10"/>
      <c r="C690" s="10"/>
      <c r="D690" s="13"/>
      <c r="E690" s="13"/>
      <c r="F690" s="10"/>
      <c r="G690" s="10"/>
      <c r="H690" s="10"/>
      <c r="I690" s="13"/>
      <c r="J690" s="10"/>
      <c r="K690" s="10"/>
      <c r="L690" s="10"/>
      <c r="M690" s="10"/>
      <c r="N690" s="10"/>
      <c r="O690" s="10"/>
      <c r="P690" s="10"/>
      <c r="Q690" s="10"/>
      <c r="R690" s="10"/>
      <c r="S690" s="10"/>
      <c r="T690" s="10"/>
      <c r="U690" s="10"/>
      <c r="V690" s="10"/>
      <c r="W690" s="10"/>
      <c r="X690" s="10"/>
      <c r="Y690" s="10"/>
      <c r="Z690" s="10"/>
    </row>
    <row r="691" spans="1:26" ht="12.75" customHeight="1" x14ac:dyDescent="0.2">
      <c r="A691" s="10"/>
      <c r="B691" s="10"/>
      <c r="C691" s="10"/>
      <c r="D691" s="13"/>
      <c r="E691" s="13"/>
      <c r="F691" s="10"/>
      <c r="G691" s="10"/>
      <c r="H691" s="10"/>
      <c r="I691" s="13"/>
      <c r="J691" s="10"/>
      <c r="K691" s="10"/>
      <c r="L691" s="10"/>
      <c r="M691" s="10"/>
      <c r="N691" s="10"/>
      <c r="O691" s="10"/>
      <c r="P691" s="10"/>
      <c r="Q691" s="10"/>
      <c r="R691" s="10"/>
      <c r="S691" s="10"/>
      <c r="T691" s="10"/>
      <c r="U691" s="10"/>
      <c r="V691" s="10"/>
      <c r="W691" s="10"/>
      <c r="X691" s="10"/>
      <c r="Y691" s="10"/>
      <c r="Z691" s="10"/>
    </row>
    <row r="692" spans="1:26" ht="12.75" customHeight="1" x14ac:dyDescent="0.2">
      <c r="A692" s="10"/>
      <c r="B692" s="10"/>
      <c r="C692" s="10"/>
      <c r="D692" s="13"/>
      <c r="E692" s="13"/>
      <c r="F692" s="10"/>
      <c r="G692" s="10"/>
      <c r="H692" s="10"/>
      <c r="I692" s="13"/>
      <c r="J692" s="10"/>
      <c r="K692" s="10"/>
      <c r="L692" s="10"/>
      <c r="M692" s="10"/>
      <c r="N692" s="10"/>
      <c r="O692" s="10"/>
      <c r="P692" s="10"/>
      <c r="Q692" s="10"/>
      <c r="R692" s="10"/>
      <c r="S692" s="10"/>
      <c r="T692" s="10"/>
      <c r="U692" s="10"/>
      <c r="V692" s="10"/>
      <c r="W692" s="10"/>
      <c r="X692" s="10"/>
      <c r="Y692" s="10"/>
      <c r="Z692" s="10"/>
    </row>
    <row r="693" spans="1:26" ht="12.75" customHeight="1" x14ac:dyDescent="0.2">
      <c r="A693" s="10"/>
      <c r="B693" s="10"/>
      <c r="C693" s="10"/>
      <c r="D693" s="13"/>
      <c r="E693" s="13"/>
      <c r="F693" s="10"/>
      <c r="G693" s="10"/>
      <c r="H693" s="10"/>
      <c r="I693" s="13"/>
      <c r="J693" s="10"/>
      <c r="K693" s="10"/>
      <c r="L693" s="10"/>
      <c r="M693" s="10"/>
      <c r="N693" s="10"/>
      <c r="O693" s="10"/>
      <c r="P693" s="10"/>
      <c r="Q693" s="10"/>
      <c r="R693" s="10"/>
      <c r="S693" s="10"/>
      <c r="T693" s="10"/>
      <c r="U693" s="10"/>
      <c r="V693" s="10"/>
      <c r="W693" s="10"/>
      <c r="X693" s="10"/>
      <c r="Y693" s="10"/>
      <c r="Z693" s="10"/>
    </row>
    <row r="694" spans="1:26" ht="12.75" customHeight="1" x14ac:dyDescent="0.2">
      <c r="A694" s="10"/>
      <c r="B694" s="10"/>
      <c r="C694" s="10"/>
      <c r="D694" s="13"/>
      <c r="E694" s="13"/>
      <c r="F694" s="10"/>
      <c r="G694" s="10"/>
      <c r="H694" s="10"/>
      <c r="I694" s="13"/>
      <c r="J694" s="10"/>
      <c r="K694" s="10"/>
      <c r="L694" s="10"/>
      <c r="M694" s="10"/>
      <c r="N694" s="10"/>
      <c r="O694" s="10"/>
      <c r="P694" s="10"/>
      <c r="Q694" s="10"/>
      <c r="R694" s="10"/>
      <c r="S694" s="10"/>
      <c r="T694" s="10"/>
      <c r="U694" s="10"/>
      <c r="V694" s="10"/>
      <c r="W694" s="10"/>
      <c r="X694" s="10"/>
      <c r="Y694" s="10"/>
      <c r="Z694" s="10"/>
    </row>
    <row r="695" spans="1:26" ht="12.75" customHeight="1" x14ac:dyDescent="0.2">
      <c r="A695" s="10"/>
      <c r="B695" s="10"/>
      <c r="C695" s="10"/>
      <c r="D695" s="13"/>
      <c r="E695" s="13"/>
      <c r="F695" s="10"/>
      <c r="G695" s="10"/>
      <c r="H695" s="10"/>
      <c r="I695" s="13"/>
      <c r="J695" s="10"/>
      <c r="K695" s="10"/>
      <c r="L695" s="10"/>
      <c r="M695" s="10"/>
      <c r="N695" s="10"/>
      <c r="O695" s="10"/>
      <c r="P695" s="10"/>
      <c r="Q695" s="10"/>
      <c r="R695" s="10"/>
      <c r="S695" s="10"/>
      <c r="T695" s="10"/>
      <c r="U695" s="10"/>
      <c r="V695" s="10"/>
      <c r="W695" s="10"/>
      <c r="X695" s="10"/>
      <c r="Y695" s="10"/>
      <c r="Z695" s="10"/>
    </row>
    <row r="696" spans="1:26" ht="12.75" customHeight="1" x14ac:dyDescent="0.2">
      <c r="A696" s="10"/>
      <c r="B696" s="10"/>
      <c r="C696" s="10"/>
      <c r="D696" s="13"/>
      <c r="E696" s="13"/>
      <c r="F696" s="10"/>
      <c r="G696" s="10"/>
      <c r="H696" s="10"/>
      <c r="I696" s="13"/>
      <c r="J696" s="10"/>
      <c r="K696" s="10"/>
      <c r="L696" s="10"/>
      <c r="M696" s="10"/>
      <c r="N696" s="10"/>
      <c r="O696" s="10"/>
      <c r="P696" s="10"/>
      <c r="Q696" s="10"/>
      <c r="R696" s="10"/>
      <c r="S696" s="10"/>
      <c r="T696" s="10"/>
      <c r="U696" s="10"/>
      <c r="V696" s="10"/>
      <c r="W696" s="10"/>
      <c r="X696" s="10"/>
      <c r="Y696" s="10"/>
      <c r="Z696" s="10"/>
    </row>
    <row r="697" spans="1:26" ht="12.75" customHeight="1" x14ac:dyDescent="0.2">
      <c r="A697" s="10"/>
      <c r="B697" s="10"/>
      <c r="C697" s="10"/>
      <c r="D697" s="13"/>
      <c r="E697" s="13"/>
      <c r="F697" s="10"/>
      <c r="G697" s="10"/>
      <c r="H697" s="10"/>
      <c r="I697" s="13"/>
      <c r="J697" s="10"/>
      <c r="K697" s="10"/>
      <c r="L697" s="10"/>
      <c r="M697" s="10"/>
      <c r="N697" s="10"/>
      <c r="O697" s="10"/>
      <c r="P697" s="10"/>
      <c r="Q697" s="10"/>
      <c r="R697" s="10"/>
      <c r="S697" s="10"/>
      <c r="T697" s="10"/>
      <c r="U697" s="10"/>
      <c r="V697" s="10"/>
      <c r="W697" s="10"/>
      <c r="X697" s="10"/>
      <c r="Y697" s="10"/>
      <c r="Z697" s="10"/>
    </row>
    <row r="698" spans="1:26" ht="12.75" customHeight="1" x14ac:dyDescent="0.2">
      <c r="A698" s="10"/>
      <c r="B698" s="10"/>
      <c r="C698" s="10"/>
      <c r="D698" s="13"/>
      <c r="E698" s="13"/>
      <c r="F698" s="10"/>
      <c r="G698" s="10"/>
      <c r="H698" s="10"/>
      <c r="I698" s="13"/>
      <c r="J698" s="10"/>
      <c r="K698" s="10"/>
      <c r="L698" s="10"/>
      <c r="M698" s="10"/>
      <c r="N698" s="10"/>
      <c r="O698" s="10"/>
      <c r="P698" s="10"/>
      <c r="Q698" s="10"/>
      <c r="R698" s="10"/>
      <c r="S698" s="10"/>
      <c r="T698" s="10"/>
      <c r="U698" s="10"/>
      <c r="V698" s="10"/>
      <c r="W698" s="10"/>
      <c r="X698" s="10"/>
      <c r="Y698" s="10"/>
      <c r="Z698" s="10"/>
    </row>
    <row r="699" spans="1:26" ht="12.75" customHeight="1" x14ac:dyDescent="0.2">
      <c r="A699" s="10"/>
      <c r="B699" s="10"/>
      <c r="C699" s="10"/>
      <c r="D699" s="13"/>
      <c r="E699" s="13"/>
      <c r="F699" s="10"/>
      <c r="G699" s="10"/>
      <c r="H699" s="10"/>
      <c r="I699" s="13"/>
      <c r="J699" s="10"/>
      <c r="K699" s="10"/>
      <c r="L699" s="10"/>
      <c r="M699" s="10"/>
      <c r="N699" s="10"/>
      <c r="O699" s="10"/>
      <c r="P699" s="10"/>
      <c r="Q699" s="10"/>
      <c r="R699" s="10"/>
      <c r="S699" s="10"/>
      <c r="T699" s="10"/>
      <c r="U699" s="10"/>
      <c r="V699" s="10"/>
      <c r="W699" s="10"/>
      <c r="X699" s="10"/>
      <c r="Y699" s="10"/>
      <c r="Z699" s="10"/>
    </row>
    <row r="700" spans="1:26" ht="12.75" customHeight="1" x14ac:dyDescent="0.2">
      <c r="A700" s="10"/>
      <c r="B700" s="10"/>
      <c r="C700" s="10"/>
      <c r="D700" s="13"/>
      <c r="E700" s="13"/>
      <c r="F700" s="10"/>
      <c r="G700" s="10"/>
      <c r="H700" s="10"/>
      <c r="I700" s="13"/>
      <c r="J700" s="10"/>
      <c r="K700" s="10"/>
      <c r="L700" s="10"/>
      <c r="M700" s="10"/>
      <c r="N700" s="10"/>
      <c r="O700" s="10"/>
      <c r="P700" s="10"/>
      <c r="Q700" s="10"/>
      <c r="R700" s="10"/>
      <c r="S700" s="10"/>
      <c r="T700" s="10"/>
      <c r="U700" s="10"/>
      <c r="V700" s="10"/>
      <c r="W700" s="10"/>
      <c r="X700" s="10"/>
      <c r="Y700" s="10"/>
      <c r="Z700" s="10"/>
    </row>
    <row r="701" spans="1:26" ht="12.75" customHeight="1" x14ac:dyDescent="0.2">
      <c r="A701" s="10"/>
      <c r="B701" s="10"/>
      <c r="C701" s="10"/>
      <c r="D701" s="13"/>
      <c r="E701" s="13"/>
      <c r="F701" s="10"/>
      <c r="G701" s="10"/>
      <c r="H701" s="10"/>
      <c r="I701" s="13"/>
      <c r="J701" s="10"/>
      <c r="K701" s="10"/>
      <c r="L701" s="10"/>
      <c r="M701" s="10"/>
      <c r="N701" s="10"/>
      <c r="O701" s="10"/>
      <c r="P701" s="10"/>
      <c r="Q701" s="10"/>
      <c r="R701" s="10"/>
      <c r="S701" s="10"/>
      <c r="T701" s="10"/>
      <c r="U701" s="10"/>
      <c r="V701" s="10"/>
      <c r="W701" s="10"/>
      <c r="X701" s="10"/>
      <c r="Y701" s="10"/>
      <c r="Z701" s="10"/>
    </row>
    <row r="702" spans="1:26" ht="12.75" customHeight="1" x14ac:dyDescent="0.2">
      <c r="A702" s="10"/>
      <c r="B702" s="10"/>
      <c r="C702" s="10"/>
      <c r="D702" s="13"/>
      <c r="E702" s="13"/>
      <c r="F702" s="10"/>
      <c r="G702" s="10"/>
      <c r="H702" s="10"/>
      <c r="I702" s="13"/>
      <c r="J702" s="10"/>
      <c r="K702" s="10"/>
      <c r="L702" s="10"/>
      <c r="M702" s="10"/>
      <c r="N702" s="10"/>
      <c r="O702" s="10"/>
      <c r="P702" s="10"/>
      <c r="Q702" s="10"/>
      <c r="R702" s="10"/>
      <c r="S702" s="10"/>
      <c r="T702" s="10"/>
      <c r="U702" s="10"/>
      <c r="V702" s="10"/>
      <c r="W702" s="10"/>
      <c r="X702" s="10"/>
      <c r="Y702" s="10"/>
      <c r="Z702" s="10"/>
    </row>
    <row r="703" spans="1:26" ht="12.75" customHeight="1" x14ac:dyDescent="0.2">
      <c r="A703" s="10"/>
      <c r="B703" s="10"/>
      <c r="C703" s="10"/>
      <c r="D703" s="13"/>
      <c r="E703" s="13"/>
      <c r="F703" s="10"/>
      <c r="G703" s="10"/>
      <c r="H703" s="10"/>
      <c r="I703" s="13"/>
      <c r="J703" s="10"/>
      <c r="K703" s="10"/>
      <c r="L703" s="10"/>
      <c r="M703" s="10"/>
      <c r="N703" s="10"/>
      <c r="O703" s="10"/>
      <c r="P703" s="10"/>
      <c r="Q703" s="10"/>
      <c r="R703" s="10"/>
      <c r="S703" s="10"/>
      <c r="T703" s="10"/>
      <c r="U703" s="10"/>
      <c r="V703" s="10"/>
      <c r="W703" s="10"/>
      <c r="X703" s="10"/>
      <c r="Y703" s="10"/>
      <c r="Z703" s="10"/>
    </row>
    <row r="704" spans="1:26" ht="12.75" customHeight="1" x14ac:dyDescent="0.2">
      <c r="A704" s="10"/>
      <c r="B704" s="10"/>
      <c r="C704" s="10"/>
      <c r="D704" s="13"/>
      <c r="E704" s="13"/>
      <c r="F704" s="10"/>
      <c r="G704" s="10"/>
      <c r="H704" s="10"/>
      <c r="I704" s="13"/>
      <c r="J704" s="10"/>
      <c r="K704" s="10"/>
      <c r="L704" s="10"/>
      <c r="M704" s="10"/>
      <c r="N704" s="10"/>
      <c r="O704" s="10"/>
      <c r="P704" s="10"/>
      <c r="Q704" s="10"/>
      <c r="R704" s="10"/>
      <c r="S704" s="10"/>
      <c r="T704" s="10"/>
      <c r="U704" s="10"/>
      <c r="V704" s="10"/>
      <c r="W704" s="10"/>
      <c r="X704" s="10"/>
      <c r="Y704" s="10"/>
      <c r="Z704" s="10"/>
    </row>
    <row r="705" spans="1:26" ht="12.75" customHeight="1" x14ac:dyDescent="0.2">
      <c r="A705" s="10"/>
      <c r="B705" s="10"/>
      <c r="C705" s="10"/>
      <c r="D705" s="13"/>
      <c r="E705" s="13"/>
      <c r="F705" s="10"/>
      <c r="G705" s="10"/>
      <c r="H705" s="10"/>
      <c r="I705" s="13"/>
      <c r="J705" s="10"/>
      <c r="K705" s="10"/>
      <c r="L705" s="10"/>
      <c r="M705" s="10"/>
      <c r="N705" s="10"/>
      <c r="O705" s="10"/>
      <c r="P705" s="10"/>
      <c r="Q705" s="10"/>
      <c r="R705" s="10"/>
      <c r="S705" s="10"/>
      <c r="T705" s="10"/>
      <c r="U705" s="10"/>
      <c r="V705" s="10"/>
      <c r="W705" s="10"/>
      <c r="X705" s="10"/>
      <c r="Y705" s="10"/>
      <c r="Z705" s="10"/>
    </row>
    <row r="706" spans="1:26" ht="12.75" customHeight="1" x14ac:dyDescent="0.2">
      <c r="A706" s="10"/>
      <c r="B706" s="10"/>
      <c r="C706" s="10"/>
      <c r="D706" s="13"/>
      <c r="E706" s="13"/>
      <c r="F706" s="10"/>
      <c r="G706" s="10"/>
      <c r="H706" s="10"/>
      <c r="I706" s="13"/>
      <c r="J706" s="10"/>
      <c r="K706" s="10"/>
      <c r="L706" s="10"/>
      <c r="M706" s="10"/>
      <c r="N706" s="10"/>
      <c r="O706" s="10"/>
      <c r="P706" s="10"/>
      <c r="Q706" s="10"/>
      <c r="R706" s="10"/>
      <c r="S706" s="10"/>
      <c r="T706" s="10"/>
      <c r="U706" s="10"/>
      <c r="V706" s="10"/>
      <c r="W706" s="10"/>
      <c r="X706" s="10"/>
      <c r="Y706" s="10"/>
      <c r="Z706" s="10"/>
    </row>
    <row r="707" spans="1:26" ht="12.75" customHeight="1" x14ac:dyDescent="0.2">
      <c r="A707" s="10"/>
      <c r="B707" s="10"/>
      <c r="C707" s="10"/>
      <c r="D707" s="13"/>
      <c r="E707" s="13"/>
      <c r="F707" s="10"/>
      <c r="G707" s="10"/>
      <c r="H707" s="10"/>
      <c r="I707" s="13"/>
      <c r="J707" s="10"/>
      <c r="K707" s="10"/>
      <c r="L707" s="10"/>
      <c r="M707" s="10"/>
      <c r="N707" s="10"/>
      <c r="O707" s="10"/>
      <c r="P707" s="10"/>
      <c r="Q707" s="10"/>
      <c r="R707" s="10"/>
      <c r="S707" s="10"/>
      <c r="T707" s="10"/>
      <c r="U707" s="10"/>
      <c r="V707" s="10"/>
      <c r="W707" s="10"/>
      <c r="X707" s="10"/>
      <c r="Y707" s="10"/>
      <c r="Z707" s="10"/>
    </row>
    <row r="708" spans="1:26" ht="12.75" customHeight="1" x14ac:dyDescent="0.2">
      <c r="A708" s="10"/>
      <c r="B708" s="10"/>
      <c r="C708" s="10"/>
      <c r="D708" s="13"/>
      <c r="E708" s="13"/>
      <c r="F708" s="10"/>
      <c r="G708" s="10"/>
      <c r="H708" s="10"/>
      <c r="I708" s="13"/>
      <c r="J708" s="10"/>
      <c r="K708" s="10"/>
      <c r="L708" s="10"/>
      <c r="M708" s="10"/>
      <c r="N708" s="10"/>
      <c r="O708" s="10"/>
      <c r="P708" s="10"/>
      <c r="Q708" s="10"/>
      <c r="R708" s="10"/>
      <c r="S708" s="10"/>
      <c r="T708" s="10"/>
      <c r="U708" s="10"/>
      <c r="V708" s="10"/>
      <c r="W708" s="10"/>
      <c r="X708" s="10"/>
      <c r="Y708" s="10"/>
      <c r="Z708" s="10"/>
    </row>
    <row r="709" spans="1:26" ht="12.75" customHeight="1" x14ac:dyDescent="0.2">
      <c r="A709" s="10"/>
      <c r="B709" s="10"/>
      <c r="C709" s="10"/>
      <c r="D709" s="13"/>
      <c r="E709" s="13"/>
      <c r="F709" s="10"/>
      <c r="G709" s="10"/>
      <c r="H709" s="10"/>
      <c r="I709" s="13"/>
      <c r="J709" s="10"/>
      <c r="K709" s="10"/>
      <c r="L709" s="10"/>
      <c r="M709" s="10"/>
      <c r="N709" s="10"/>
      <c r="O709" s="10"/>
      <c r="P709" s="10"/>
      <c r="Q709" s="10"/>
      <c r="R709" s="10"/>
      <c r="S709" s="10"/>
      <c r="T709" s="10"/>
      <c r="U709" s="10"/>
      <c r="V709" s="10"/>
      <c r="W709" s="10"/>
      <c r="X709" s="10"/>
      <c r="Y709" s="10"/>
      <c r="Z709" s="10"/>
    </row>
    <row r="710" spans="1:26" ht="12.75" customHeight="1" x14ac:dyDescent="0.2">
      <c r="A710" s="10"/>
      <c r="B710" s="10"/>
      <c r="C710" s="10"/>
      <c r="D710" s="13"/>
      <c r="E710" s="13"/>
      <c r="F710" s="10"/>
      <c r="G710" s="10"/>
      <c r="H710" s="10"/>
      <c r="I710" s="13"/>
      <c r="J710" s="10"/>
      <c r="K710" s="10"/>
      <c r="L710" s="10"/>
      <c r="M710" s="10"/>
      <c r="N710" s="10"/>
      <c r="O710" s="10"/>
      <c r="P710" s="10"/>
      <c r="Q710" s="10"/>
      <c r="R710" s="10"/>
      <c r="S710" s="10"/>
      <c r="T710" s="10"/>
      <c r="U710" s="10"/>
      <c r="V710" s="10"/>
      <c r="W710" s="10"/>
      <c r="X710" s="10"/>
      <c r="Y710" s="10"/>
      <c r="Z710" s="10"/>
    </row>
    <row r="711" spans="1:26" ht="12.75" customHeight="1" x14ac:dyDescent="0.2">
      <c r="A711" s="10"/>
      <c r="B711" s="10"/>
      <c r="C711" s="10"/>
      <c r="D711" s="13"/>
      <c r="E711" s="13"/>
      <c r="F711" s="10"/>
      <c r="G711" s="10"/>
      <c r="H711" s="10"/>
      <c r="I711" s="13"/>
      <c r="J711" s="10"/>
      <c r="K711" s="10"/>
      <c r="L711" s="10"/>
      <c r="M711" s="10"/>
      <c r="N711" s="10"/>
      <c r="O711" s="10"/>
      <c r="P711" s="10"/>
      <c r="Q711" s="10"/>
      <c r="R711" s="10"/>
      <c r="S711" s="10"/>
      <c r="T711" s="10"/>
      <c r="U711" s="10"/>
      <c r="V711" s="10"/>
      <c r="W711" s="10"/>
      <c r="X711" s="10"/>
      <c r="Y711" s="10"/>
      <c r="Z711" s="10"/>
    </row>
    <row r="712" spans="1:26" ht="12.75" customHeight="1" x14ac:dyDescent="0.2">
      <c r="A712" s="10"/>
      <c r="B712" s="10"/>
      <c r="C712" s="10"/>
      <c r="D712" s="13"/>
      <c r="E712" s="13"/>
      <c r="F712" s="10"/>
      <c r="G712" s="10"/>
      <c r="H712" s="10"/>
      <c r="I712" s="13"/>
      <c r="J712" s="10"/>
      <c r="K712" s="10"/>
      <c r="L712" s="10"/>
      <c r="M712" s="10"/>
      <c r="N712" s="10"/>
      <c r="O712" s="10"/>
      <c r="P712" s="10"/>
      <c r="Q712" s="10"/>
      <c r="R712" s="10"/>
      <c r="S712" s="10"/>
      <c r="T712" s="10"/>
      <c r="U712" s="10"/>
      <c r="V712" s="10"/>
      <c r="W712" s="10"/>
      <c r="X712" s="10"/>
      <c r="Y712" s="10"/>
      <c r="Z712" s="10"/>
    </row>
    <row r="713" spans="1:26" ht="12.75" customHeight="1" x14ac:dyDescent="0.2">
      <c r="A713" s="10"/>
      <c r="B713" s="10"/>
      <c r="C713" s="10"/>
      <c r="D713" s="13"/>
      <c r="E713" s="13"/>
      <c r="F713" s="10"/>
      <c r="G713" s="10"/>
      <c r="H713" s="10"/>
      <c r="I713" s="13"/>
      <c r="J713" s="10"/>
      <c r="K713" s="10"/>
      <c r="L713" s="10"/>
      <c r="M713" s="10"/>
      <c r="N713" s="10"/>
      <c r="O713" s="10"/>
      <c r="P713" s="10"/>
      <c r="Q713" s="10"/>
      <c r="R713" s="10"/>
      <c r="S713" s="10"/>
      <c r="T713" s="10"/>
      <c r="U713" s="10"/>
      <c r="V713" s="10"/>
      <c r="W713" s="10"/>
      <c r="X713" s="10"/>
      <c r="Y713" s="10"/>
      <c r="Z713" s="10"/>
    </row>
    <row r="714" spans="1:26" ht="12.75" customHeight="1" x14ac:dyDescent="0.2">
      <c r="A714" s="10"/>
      <c r="B714" s="10"/>
      <c r="C714" s="10"/>
      <c r="D714" s="13"/>
      <c r="E714" s="13"/>
      <c r="F714" s="10"/>
      <c r="G714" s="10"/>
      <c r="H714" s="10"/>
      <c r="I714" s="13"/>
      <c r="J714" s="10"/>
      <c r="K714" s="10"/>
      <c r="L714" s="10"/>
      <c r="M714" s="10"/>
      <c r="N714" s="10"/>
      <c r="O714" s="10"/>
      <c r="P714" s="10"/>
      <c r="Q714" s="10"/>
      <c r="R714" s="10"/>
      <c r="S714" s="10"/>
      <c r="T714" s="10"/>
      <c r="U714" s="10"/>
      <c r="V714" s="10"/>
      <c r="W714" s="10"/>
      <c r="X714" s="10"/>
      <c r="Y714" s="10"/>
      <c r="Z714" s="10"/>
    </row>
    <row r="715" spans="1:26" ht="12.75" customHeight="1" x14ac:dyDescent="0.2">
      <c r="A715" s="10"/>
      <c r="B715" s="10"/>
      <c r="C715" s="10"/>
      <c r="D715" s="13"/>
      <c r="E715" s="13"/>
      <c r="F715" s="10"/>
      <c r="G715" s="10"/>
      <c r="H715" s="10"/>
      <c r="I715" s="13"/>
      <c r="J715" s="10"/>
      <c r="K715" s="10"/>
      <c r="L715" s="10"/>
      <c r="M715" s="10"/>
      <c r="N715" s="10"/>
      <c r="O715" s="10"/>
      <c r="P715" s="10"/>
      <c r="Q715" s="10"/>
      <c r="R715" s="10"/>
      <c r="S715" s="10"/>
      <c r="T715" s="10"/>
      <c r="U715" s="10"/>
      <c r="V715" s="10"/>
      <c r="W715" s="10"/>
      <c r="X715" s="10"/>
      <c r="Y715" s="10"/>
      <c r="Z715" s="10"/>
    </row>
    <row r="716" spans="1:26" ht="12.75" customHeight="1" x14ac:dyDescent="0.2">
      <c r="A716" s="10"/>
      <c r="B716" s="10"/>
      <c r="C716" s="10"/>
      <c r="D716" s="13"/>
      <c r="E716" s="13"/>
      <c r="F716" s="10"/>
      <c r="G716" s="10"/>
      <c r="H716" s="10"/>
      <c r="I716" s="13"/>
      <c r="J716" s="10"/>
      <c r="K716" s="10"/>
      <c r="L716" s="10"/>
      <c r="M716" s="10"/>
      <c r="N716" s="10"/>
      <c r="O716" s="10"/>
      <c r="P716" s="10"/>
      <c r="Q716" s="10"/>
      <c r="R716" s="10"/>
      <c r="S716" s="10"/>
      <c r="T716" s="10"/>
      <c r="U716" s="10"/>
      <c r="V716" s="10"/>
      <c r="W716" s="10"/>
      <c r="X716" s="10"/>
      <c r="Y716" s="10"/>
      <c r="Z716" s="10"/>
    </row>
    <row r="717" spans="1:26" ht="12.75" customHeight="1" x14ac:dyDescent="0.2">
      <c r="A717" s="10"/>
      <c r="B717" s="10"/>
      <c r="C717" s="10"/>
      <c r="D717" s="13"/>
      <c r="E717" s="13"/>
      <c r="F717" s="10"/>
      <c r="G717" s="10"/>
      <c r="H717" s="10"/>
      <c r="I717" s="13"/>
      <c r="J717" s="10"/>
      <c r="K717" s="10"/>
      <c r="L717" s="10"/>
      <c r="M717" s="10"/>
      <c r="N717" s="10"/>
      <c r="O717" s="10"/>
      <c r="P717" s="10"/>
      <c r="Q717" s="10"/>
      <c r="R717" s="10"/>
      <c r="S717" s="10"/>
      <c r="T717" s="10"/>
      <c r="U717" s="10"/>
      <c r="V717" s="10"/>
      <c r="W717" s="10"/>
      <c r="X717" s="10"/>
      <c r="Y717" s="10"/>
      <c r="Z717" s="10"/>
    </row>
    <row r="718" spans="1:26" ht="12.75" customHeight="1" x14ac:dyDescent="0.2">
      <c r="A718" s="10"/>
      <c r="B718" s="10"/>
      <c r="C718" s="10"/>
      <c r="D718" s="13"/>
      <c r="E718" s="13"/>
      <c r="F718" s="10"/>
      <c r="G718" s="10"/>
      <c r="H718" s="10"/>
      <c r="I718" s="13"/>
      <c r="J718" s="10"/>
      <c r="K718" s="10"/>
      <c r="L718" s="10"/>
      <c r="M718" s="10"/>
      <c r="N718" s="10"/>
      <c r="O718" s="10"/>
      <c r="P718" s="10"/>
      <c r="Q718" s="10"/>
      <c r="R718" s="10"/>
      <c r="S718" s="10"/>
      <c r="T718" s="10"/>
      <c r="U718" s="10"/>
      <c r="V718" s="10"/>
      <c r="W718" s="10"/>
      <c r="X718" s="10"/>
      <c r="Y718" s="10"/>
      <c r="Z718" s="10"/>
    </row>
    <row r="719" spans="1:26" ht="12.75" customHeight="1" x14ac:dyDescent="0.2">
      <c r="A719" s="10"/>
      <c r="B719" s="10"/>
      <c r="C719" s="10"/>
      <c r="D719" s="13"/>
      <c r="E719" s="13"/>
      <c r="F719" s="10"/>
      <c r="G719" s="10"/>
      <c r="H719" s="10"/>
      <c r="I719" s="13"/>
      <c r="J719" s="10"/>
      <c r="K719" s="10"/>
      <c r="L719" s="10"/>
      <c r="M719" s="10"/>
      <c r="N719" s="10"/>
      <c r="O719" s="10"/>
      <c r="P719" s="10"/>
      <c r="Q719" s="10"/>
      <c r="R719" s="10"/>
      <c r="S719" s="10"/>
      <c r="T719" s="10"/>
      <c r="U719" s="10"/>
      <c r="V719" s="10"/>
      <c r="W719" s="10"/>
      <c r="X719" s="10"/>
      <c r="Y719" s="10"/>
      <c r="Z719" s="10"/>
    </row>
    <row r="720" spans="1:26" ht="12.75" customHeight="1" x14ac:dyDescent="0.2">
      <c r="A720" s="10"/>
      <c r="B720" s="10"/>
      <c r="C720" s="10"/>
      <c r="D720" s="13"/>
      <c r="E720" s="13"/>
      <c r="F720" s="10"/>
      <c r="G720" s="10"/>
      <c r="H720" s="10"/>
      <c r="I720" s="13"/>
      <c r="J720" s="10"/>
      <c r="K720" s="10"/>
      <c r="L720" s="10"/>
      <c r="M720" s="10"/>
      <c r="N720" s="10"/>
      <c r="O720" s="10"/>
      <c r="P720" s="10"/>
      <c r="Q720" s="10"/>
      <c r="R720" s="10"/>
      <c r="S720" s="10"/>
      <c r="T720" s="10"/>
      <c r="U720" s="10"/>
      <c r="V720" s="10"/>
      <c r="W720" s="10"/>
      <c r="X720" s="10"/>
      <c r="Y720" s="10"/>
      <c r="Z720" s="10"/>
    </row>
    <row r="721" spans="1:26" ht="12.75" customHeight="1" x14ac:dyDescent="0.2">
      <c r="A721" s="10"/>
      <c r="B721" s="10"/>
      <c r="C721" s="10"/>
      <c r="D721" s="13"/>
      <c r="E721" s="13"/>
      <c r="F721" s="10"/>
      <c r="G721" s="10"/>
      <c r="H721" s="10"/>
      <c r="I721" s="13"/>
      <c r="J721" s="10"/>
      <c r="K721" s="10"/>
      <c r="L721" s="10"/>
      <c r="M721" s="10"/>
      <c r="N721" s="10"/>
      <c r="O721" s="10"/>
      <c r="P721" s="10"/>
      <c r="Q721" s="10"/>
      <c r="R721" s="10"/>
      <c r="S721" s="10"/>
      <c r="T721" s="10"/>
      <c r="U721" s="10"/>
      <c r="V721" s="10"/>
      <c r="W721" s="10"/>
      <c r="X721" s="10"/>
      <c r="Y721" s="10"/>
      <c r="Z721" s="10"/>
    </row>
    <row r="722" spans="1:26" ht="12.75" customHeight="1" x14ac:dyDescent="0.2">
      <c r="A722" s="10"/>
      <c r="B722" s="10"/>
      <c r="C722" s="10"/>
      <c r="D722" s="13"/>
      <c r="E722" s="13"/>
      <c r="F722" s="10"/>
      <c r="G722" s="10"/>
      <c r="H722" s="10"/>
      <c r="I722" s="13"/>
      <c r="J722" s="10"/>
      <c r="K722" s="10"/>
      <c r="L722" s="10"/>
      <c r="M722" s="10"/>
      <c r="N722" s="10"/>
      <c r="O722" s="10"/>
      <c r="P722" s="10"/>
      <c r="Q722" s="10"/>
      <c r="R722" s="10"/>
      <c r="S722" s="10"/>
      <c r="T722" s="10"/>
      <c r="U722" s="10"/>
      <c r="V722" s="10"/>
      <c r="W722" s="10"/>
      <c r="X722" s="10"/>
      <c r="Y722" s="10"/>
      <c r="Z722" s="10"/>
    </row>
    <row r="723" spans="1:26" ht="12.75" customHeight="1" x14ac:dyDescent="0.2">
      <c r="A723" s="10"/>
      <c r="B723" s="10"/>
      <c r="C723" s="10"/>
      <c r="D723" s="13"/>
      <c r="E723" s="13"/>
      <c r="F723" s="10"/>
      <c r="G723" s="10"/>
      <c r="H723" s="10"/>
      <c r="I723" s="13"/>
      <c r="J723" s="10"/>
      <c r="K723" s="10"/>
      <c r="L723" s="10"/>
      <c r="M723" s="10"/>
      <c r="N723" s="10"/>
      <c r="O723" s="10"/>
      <c r="P723" s="10"/>
      <c r="Q723" s="10"/>
      <c r="R723" s="10"/>
      <c r="S723" s="10"/>
      <c r="T723" s="10"/>
      <c r="U723" s="10"/>
      <c r="V723" s="10"/>
      <c r="W723" s="10"/>
      <c r="X723" s="10"/>
      <c r="Y723" s="10"/>
      <c r="Z723" s="10"/>
    </row>
    <row r="724" spans="1:26" ht="12.75" customHeight="1" x14ac:dyDescent="0.2">
      <c r="A724" s="10"/>
      <c r="B724" s="10"/>
      <c r="C724" s="10"/>
      <c r="D724" s="13"/>
      <c r="E724" s="13"/>
      <c r="F724" s="10"/>
      <c r="G724" s="10"/>
      <c r="H724" s="10"/>
      <c r="I724" s="13"/>
      <c r="J724" s="10"/>
      <c r="K724" s="10"/>
      <c r="L724" s="10"/>
      <c r="M724" s="10"/>
      <c r="N724" s="10"/>
      <c r="O724" s="10"/>
      <c r="P724" s="10"/>
      <c r="Q724" s="10"/>
      <c r="R724" s="10"/>
      <c r="S724" s="10"/>
      <c r="T724" s="10"/>
      <c r="U724" s="10"/>
      <c r="V724" s="10"/>
      <c r="W724" s="10"/>
      <c r="X724" s="10"/>
      <c r="Y724" s="10"/>
      <c r="Z724" s="10"/>
    </row>
    <row r="725" spans="1:26" ht="12.75" customHeight="1" x14ac:dyDescent="0.2">
      <c r="A725" s="10"/>
      <c r="B725" s="10"/>
      <c r="C725" s="10"/>
      <c r="D725" s="13"/>
      <c r="E725" s="13"/>
      <c r="F725" s="10"/>
      <c r="G725" s="10"/>
      <c r="H725" s="10"/>
      <c r="I725" s="13"/>
      <c r="J725" s="10"/>
      <c r="K725" s="10"/>
      <c r="L725" s="10"/>
      <c r="M725" s="10"/>
      <c r="N725" s="10"/>
      <c r="O725" s="10"/>
      <c r="P725" s="10"/>
      <c r="Q725" s="10"/>
      <c r="R725" s="10"/>
      <c r="S725" s="10"/>
      <c r="T725" s="10"/>
      <c r="U725" s="10"/>
      <c r="V725" s="10"/>
      <c r="W725" s="10"/>
      <c r="X725" s="10"/>
      <c r="Y725" s="10"/>
      <c r="Z725" s="10"/>
    </row>
    <row r="726" spans="1:26" ht="12.75" customHeight="1" x14ac:dyDescent="0.2">
      <c r="A726" s="10"/>
      <c r="B726" s="10"/>
      <c r="C726" s="10"/>
      <c r="D726" s="13"/>
      <c r="E726" s="13"/>
      <c r="F726" s="10"/>
      <c r="G726" s="10"/>
      <c r="H726" s="10"/>
      <c r="I726" s="13"/>
      <c r="J726" s="10"/>
      <c r="K726" s="10"/>
      <c r="L726" s="10"/>
      <c r="M726" s="10"/>
      <c r="N726" s="10"/>
      <c r="O726" s="10"/>
      <c r="P726" s="10"/>
      <c r="Q726" s="10"/>
      <c r="R726" s="10"/>
      <c r="S726" s="10"/>
      <c r="T726" s="10"/>
      <c r="U726" s="10"/>
      <c r="V726" s="10"/>
      <c r="W726" s="10"/>
      <c r="X726" s="10"/>
      <c r="Y726" s="10"/>
      <c r="Z726" s="10"/>
    </row>
    <row r="727" spans="1:26" ht="12.75" customHeight="1" x14ac:dyDescent="0.2">
      <c r="A727" s="10"/>
      <c r="B727" s="10"/>
      <c r="C727" s="10"/>
      <c r="D727" s="13"/>
      <c r="E727" s="13"/>
      <c r="F727" s="10"/>
      <c r="G727" s="10"/>
      <c r="H727" s="10"/>
      <c r="I727" s="13"/>
      <c r="J727" s="10"/>
      <c r="K727" s="10"/>
      <c r="L727" s="10"/>
      <c r="M727" s="10"/>
      <c r="N727" s="10"/>
      <c r="O727" s="10"/>
      <c r="P727" s="10"/>
      <c r="Q727" s="10"/>
      <c r="R727" s="10"/>
      <c r="S727" s="10"/>
      <c r="T727" s="10"/>
      <c r="U727" s="10"/>
      <c r="V727" s="10"/>
      <c r="W727" s="10"/>
      <c r="X727" s="10"/>
      <c r="Y727" s="10"/>
      <c r="Z727" s="10"/>
    </row>
    <row r="728" spans="1:26" ht="12.75" customHeight="1" x14ac:dyDescent="0.2">
      <c r="A728" s="10"/>
      <c r="B728" s="10"/>
      <c r="C728" s="10"/>
      <c r="D728" s="13"/>
      <c r="E728" s="13"/>
      <c r="F728" s="10"/>
      <c r="G728" s="10"/>
      <c r="H728" s="10"/>
      <c r="I728" s="13"/>
      <c r="J728" s="10"/>
      <c r="K728" s="10"/>
      <c r="L728" s="10"/>
      <c r="M728" s="10"/>
      <c r="N728" s="10"/>
      <c r="O728" s="10"/>
      <c r="P728" s="10"/>
      <c r="Q728" s="10"/>
      <c r="R728" s="10"/>
      <c r="S728" s="10"/>
      <c r="T728" s="10"/>
      <c r="U728" s="10"/>
      <c r="V728" s="10"/>
      <c r="W728" s="10"/>
      <c r="X728" s="10"/>
      <c r="Y728" s="10"/>
      <c r="Z728" s="10"/>
    </row>
    <row r="729" spans="1:26" ht="12.75" customHeight="1" x14ac:dyDescent="0.2">
      <c r="A729" s="10"/>
      <c r="B729" s="10"/>
      <c r="C729" s="10"/>
      <c r="D729" s="13"/>
      <c r="E729" s="13"/>
      <c r="F729" s="10"/>
      <c r="G729" s="10"/>
      <c r="H729" s="10"/>
      <c r="I729" s="13"/>
      <c r="J729" s="10"/>
      <c r="K729" s="10"/>
      <c r="L729" s="10"/>
      <c r="M729" s="10"/>
      <c r="N729" s="10"/>
      <c r="O729" s="10"/>
      <c r="P729" s="10"/>
      <c r="Q729" s="10"/>
      <c r="R729" s="10"/>
      <c r="S729" s="10"/>
      <c r="T729" s="10"/>
      <c r="U729" s="10"/>
      <c r="V729" s="10"/>
      <c r="W729" s="10"/>
      <c r="X729" s="10"/>
      <c r="Y729" s="10"/>
      <c r="Z729" s="10"/>
    </row>
    <row r="730" spans="1:26" ht="12.75" customHeight="1" x14ac:dyDescent="0.2">
      <c r="A730" s="10"/>
      <c r="B730" s="10"/>
      <c r="C730" s="10"/>
      <c r="D730" s="13"/>
      <c r="E730" s="13"/>
      <c r="F730" s="10"/>
      <c r="G730" s="10"/>
      <c r="H730" s="10"/>
      <c r="I730" s="13"/>
      <c r="J730" s="10"/>
      <c r="K730" s="10"/>
      <c r="L730" s="10"/>
      <c r="M730" s="10"/>
      <c r="N730" s="10"/>
      <c r="O730" s="10"/>
      <c r="P730" s="10"/>
      <c r="Q730" s="10"/>
      <c r="R730" s="10"/>
      <c r="S730" s="10"/>
      <c r="T730" s="10"/>
      <c r="U730" s="10"/>
      <c r="V730" s="10"/>
      <c r="W730" s="10"/>
      <c r="X730" s="10"/>
      <c r="Y730" s="10"/>
      <c r="Z730" s="10"/>
    </row>
    <row r="731" spans="1:26" ht="12.75" customHeight="1" x14ac:dyDescent="0.2">
      <c r="A731" s="10"/>
      <c r="B731" s="10"/>
      <c r="C731" s="10"/>
      <c r="D731" s="13"/>
      <c r="E731" s="13"/>
      <c r="F731" s="10"/>
      <c r="G731" s="10"/>
      <c r="H731" s="10"/>
      <c r="I731" s="13"/>
      <c r="J731" s="10"/>
      <c r="K731" s="10"/>
      <c r="L731" s="10"/>
      <c r="M731" s="10"/>
      <c r="N731" s="10"/>
      <c r="O731" s="10"/>
      <c r="P731" s="10"/>
      <c r="Q731" s="10"/>
      <c r="R731" s="10"/>
      <c r="S731" s="10"/>
      <c r="T731" s="10"/>
      <c r="U731" s="10"/>
      <c r="V731" s="10"/>
      <c r="W731" s="10"/>
      <c r="X731" s="10"/>
      <c r="Y731" s="10"/>
      <c r="Z731" s="10"/>
    </row>
    <row r="732" spans="1:26" ht="12.75" customHeight="1" x14ac:dyDescent="0.2">
      <c r="A732" s="10"/>
      <c r="B732" s="10"/>
      <c r="C732" s="10"/>
      <c r="D732" s="13"/>
      <c r="E732" s="13"/>
      <c r="F732" s="10"/>
      <c r="G732" s="10"/>
      <c r="H732" s="10"/>
      <c r="I732" s="13"/>
      <c r="J732" s="10"/>
      <c r="K732" s="10"/>
      <c r="L732" s="10"/>
      <c r="M732" s="10"/>
      <c r="N732" s="10"/>
      <c r="O732" s="10"/>
      <c r="P732" s="10"/>
      <c r="Q732" s="10"/>
      <c r="R732" s="10"/>
      <c r="S732" s="10"/>
      <c r="T732" s="10"/>
      <c r="U732" s="10"/>
      <c r="V732" s="10"/>
      <c r="W732" s="10"/>
      <c r="X732" s="10"/>
      <c r="Y732" s="10"/>
      <c r="Z732" s="10"/>
    </row>
    <row r="733" spans="1:26" ht="12.75" customHeight="1" x14ac:dyDescent="0.2">
      <c r="A733" s="10"/>
      <c r="B733" s="10"/>
      <c r="C733" s="10"/>
      <c r="D733" s="13"/>
      <c r="E733" s="13"/>
      <c r="F733" s="10"/>
      <c r="G733" s="10"/>
      <c r="H733" s="10"/>
      <c r="I733" s="13"/>
      <c r="J733" s="10"/>
      <c r="K733" s="10"/>
      <c r="L733" s="10"/>
      <c r="M733" s="10"/>
      <c r="N733" s="10"/>
      <c r="O733" s="10"/>
      <c r="P733" s="10"/>
      <c r="Q733" s="10"/>
      <c r="R733" s="10"/>
      <c r="S733" s="10"/>
      <c r="T733" s="10"/>
      <c r="U733" s="10"/>
      <c r="V733" s="10"/>
      <c r="W733" s="10"/>
      <c r="X733" s="10"/>
      <c r="Y733" s="10"/>
      <c r="Z733" s="10"/>
    </row>
    <row r="734" spans="1:26" ht="12.75" customHeight="1" x14ac:dyDescent="0.2">
      <c r="A734" s="10"/>
      <c r="B734" s="10"/>
      <c r="C734" s="10"/>
      <c r="D734" s="13"/>
      <c r="E734" s="13"/>
      <c r="F734" s="10"/>
      <c r="G734" s="10"/>
      <c r="H734" s="10"/>
      <c r="I734" s="13"/>
      <c r="J734" s="10"/>
      <c r="K734" s="10"/>
      <c r="L734" s="10"/>
      <c r="M734" s="10"/>
      <c r="N734" s="10"/>
      <c r="O734" s="10"/>
      <c r="P734" s="10"/>
      <c r="Q734" s="10"/>
      <c r="R734" s="10"/>
      <c r="S734" s="10"/>
      <c r="T734" s="10"/>
      <c r="U734" s="10"/>
      <c r="V734" s="10"/>
      <c r="W734" s="10"/>
      <c r="X734" s="10"/>
      <c r="Y734" s="10"/>
      <c r="Z734" s="10"/>
    </row>
    <row r="735" spans="1:26" ht="12.75" customHeight="1" x14ac:dyDescent="0.2">
      <c r="A735" s="10"/>
      <c r="B735" s="10"/>
      <c r="C735" s="10"/>
      <c r="D735" s="13"/>
      <c r="E735" s="13"/>
      <c r="F735" s="10"/>
      <c r="G735" s="10"/>
      <c r="H735" s="10"/>
      <c r="I735" s="13"/>
      <c r="J735" s="10"/>
      <c r="K735" s="10"/>
      <c r="L735" s="10"/>
      <c r="M735" s="10"/>
      <c r="N735" s="10"/>
      <c r="O735" s="10"/>
      <c r="P735" s="10"/>
      <c r="Q735" s="10"/>
      <c r="R735" s="10"/>
      <c r="S735" s="10"/>
      <c r="T735" s="10"/>
      <c r="U735" s="10"/>
      <c r="V735" s="10"/>
      <c r="W735" s="10"/>
      <c r="X735" s="10"/>
      <c r="Y735" s="10"/>
      <c r="Z735" s="10"/>
    </row>
    <row r="736" spans="1:26" ht="12.75" customHeight="1" x14ac:dyDescent="0.2">
      <c r="A736" s="10"/>
      <c r="B736" s="10"/>
      <c r="C736" s="10"/>
      <c r="D736" s="13"/>
      <c r="E736" s="13"/>
      <c r="F736" s="10"/>
      <c r="G736" s="10"/>
      <c r="H736" s="10"/>
      <c r="I736" s="13"/>
      <c r="J736" s="10"/>
      <c r="K736" s="10"/>
      <c r="L736" s="10"/>
      <c r="M736" s="10"/>
      <c r="N736" s="10"/>
      <c r="O736" s="10"/>
      <c r="P736" s="10"/>
      <c r="Q736" s="10"/>
      <c r="R736" s="10"/>
      <c r="S736" s="10"/>
      <c r="T736" s="10"/>
      <c r="U736" s="10"/>
      <c r="V736" s="10"/>
      <c r="W736" s="10"/>
      <c r="X736" s="10"/>
      <c r="Y736" s="10"/>
      <c r="Z736" s="10"/>
    </row>
    <row r="737" spans="1:26" ht="12.75" customHeight="1" x14ac:dyDescent="0.2">
      <c r="A737" s="10"/>
      <c r="B737" s="10"/>
      <c r="C737" s="10"/>
      <c r="D737" s="13"/>
      <c r="E737" s="13"/>
      <c r="F737" s="10"/>
      <c r="G737" s="10"/>
      <c r="H737" s="10"/>
      <c r="I737" s="13"/>
      <c r="J737" s="10"/>
      <c r="K737" s="10"/>
      <c r="L737" s="10"/>
      <c r="M737" s="10"/>
      <c r="N737" s="10"/>
      <c r="O737" s="10"/>
      <c r="P737" s="10"/>
      <c r="Q737" s="10"/>
      <c r="R737" s="10"/>
      <c r="S737" s="10"/>
      <c r="T737" s="10"/>
      <c r="U737" s="10"/>
      <c r="V737" s="10"/>
      <c r="W737" s="10"/>
      <c r="X737" s="10"/>
      <c r="Y737" s="10"/>
      <c r="Z737" s="10"/>
    </row>
    <row r="738" spans="1:26" ht="12.75" customHeight="1" x14ac:dyDescent="0.2">
      <c r="A738" s="10"/>
      <c r="B738" s="10"/>
      <c r="C738" s="10"/>
      <c r="D738" s="13"/>
      <c r="E738" s="13"/>
      <c r="F738" s="10"/>
      <c r="G738" s="10"/>
      <c r="H738" s="10"/>
      <c r="I738" s="13"/>
      <c r="J738" s="10"/>
      <c r="K738" s="10"/>
      <c r="L738" s="10"/>
      <c r="M738" s="10"/>
      <c r="N738" s="10"/>
      <c r="O738" s="10"/>
      <c r="P738" s="10"/>
      <c r="Q738" s="10"/>
      <c r="R738" s="10"/>
      <c r="S738" s="10"/>
      <c r="T738" s="10"/>
      <c r="U738" s="10"/>
      <c r="V738" s="10"/>
      <c r="W738" s="10"/>
      <c r="X738" s="10"/>
      <c r="Y738" s="10"/>
      <c r="Z738" s="10"/>
    </row>
    <row r="739" spans="1:26" ht="12.75" customHeight="1" x14ac:dyDescent="0.2">
      <c r="A739" s="10"/>
      <c r="B739" s="10"/>
      <c r="C739" s="10"/>
      <c r="D739" s="13"/>
      <c r="E739" s="13"/>
      <c r="F739" s="10"/>
      <c r="G739" s="10"/>
      <c r="H739" s="10"/>
      <c r="I739" s="13"/>
      <c r="J739" s="10"/>
      <c r="K739" s="10"/>
      <c r="L739" s="10"/>
      <c r="M739" s="10"/>
      <c r="N739" s="10"/>
      <c r="O739" s="10"/>
      <c r="P739" s="10"/>
      <c r="Q739" s="10"/>
      <c r="R739" s="10"/>
      <c r="S739" s="10"/>
      <c r="T739" s="10"/>
      <c r="U739" s="10"/>
      <c r="V739" s="10"/>
      <c r="W739" s="10"/>
      <c r="X739" s="10"/>
      <c r="Y739" s="10"/>
      <c r="Z739" s="10"/>
    </row>
    <row r="740" spans="1:26" ht="12.75" customHeight="1" x14ac:dyDescent="0.2">
      <c r="A740" s="10"/>
      <c r="B740" s="10"/>
      <c r="C740" s="10"/>
      <c r="D740" s="13"/>
      <c r="E740" s="13"/>
      <c r="F740" s="10"/>
      <c r="G740" s="10"/>
      <c r="H740" s="10"/>
      <c r="I740" s="13"/>
      <c r="J740" s="10"/>
      <c r="K740" s="10"/>
      <c r="L740" s="10"/>
      <c r="M740" s="10"/>
      <c r="N740" s="10"/>
      <c r="O740" s="10"/>
      <c r="P740" s="10"/>
      <c r="Q740" s="10"/>
      <c r="R740" s="10"/>
      <c r="S740" s="10"/>
      <c r="T740" s="10"/>
      <c r="U740" s="10"/>
      <c r="V740" s="10"/>
      <c r="W740" s="10"/>
      <c r="X740" s="10"/>
      <c r="Y740" s="10"/>
      <c r="Z740" s="10"/>
    </row>
    <row r="741" spans="1:26" ht="12.75" customHeight="1" x14ac:dyDescent="0.2">
      <c r="A741" s="10"/>
      <c r="B741" s="10"/>
      <c r="C741" s="10"/>
      <c r="D741" s="13"/>
      <c r="E741" s="13"/>
      <c r="F741" s="10"/>
      <c r="G741" s="10"/>
      <c r="H741" s="10"/>
      <c r="I741" s="13"/>
      <c r="J741" s="10"/>
      <c r="K741" s="10"/>
      <c r="L741" s="10"/>
      <c r="M741" s="10"/>
      <c r="N741" s="10"/>
      <c r="O741" s="10"/>
      <c r="P741" s="10"/>
      <c r="Q741" s="10"/>
      <c r="R741" s="10"/>
      <c r="S741" s="10"/>
      <c r="T741" s="10"/>
      <c r="U741" s="10"/>
      <c r="V741" s="10"/>
      <c r="W741" s="10"/>
      <c r="X741" s="10"/>
      <c r="Y741" s="10"/>
      <c r="Z741" s="10"/>
    </row>
    <row r="742" spans="1:26" ht="12.75" customHeight="1" x14ac:dyDescent="0.2">
      <c r="A742" s="10"/>
      <c r="B742" s="10"/>
      <c r="C742" s="10"/>
      <c r="D742" s="13"/>
      <c r="E742" s="13"/>
      <c r="F742" s="10"/>
      <c r="G742" s="10"/>
      <c r="H742" s="10"/>
      <c r="I742" s="13"/>
      <c r="J742" s="10"/>
      <c r="K742" s="10"/>
      <c r="L742" s="10"/>
      <c r="M742" s="10"/>
      <c r="N742" s="10"/>
      <c r="O742" s="10"/>
      <c r="P742" s="10"/>
      <c r="Q742" s="10"/>
      <c r="R742" s="10"/>
      <c r="S742" s="10"/>
      <c r="T742" s="10"/>
      <c r="U742" s="10"/>
      <c r="V742" s="10"/>
      <c r="W742" s="10"/>
      <c r="X742" s="10"/>
      <c r="Y742" s="10"/>
      <c r="Z742" s="10"/>
    </row>
    <row r="743" spans="1:26" ht="12.75" customHeight="1" x14ac:dyDescent="0.2">
      <c r="A743" s="10"/>
      <c r="B743" s="10"/>
      <c r="C743" s="10"/>
      <c r="D743" s="13"/>
      <c r="E743" s="13"/>
      <c r="F743" s="10"/>
      <c r="G743" s="10"/>
      <c r="H743" s="10"/>
      <c r="I743" s="13"/>
      <c r="J743" s="10"/>
      <c r="K743" s="10"/>
      <c r="L743" s="10"/>
      <c r="M743" s="10"/>
      <c r="N743" s="10"/>
      <c r="O743" s="10"/>
      <c r="P743" s="10"/>
      <c r="Q743" s="10"/>
      <c r="R743" s="10"/>
      <c r="S743" s="10"/>
      <c r="T743" s="10"/>
      <c r="U743" s="10"/>
      <c r="V743" s="10"/>
      <c r="W743" s="10"/>
      <c r="X743" s="10"/>
      <c r="Y743" s="10"/>
      <c r="Z743" s="10"/>
    </row>
    <row r="744" spans="1:26" ht="12.75" customHeight="1" x14ac:dyDescent="0.2">
      <c r="A744" s="10"/>
      <c r="B744" s="10"/>
      <c r="C744" s="10"/>
      <c r="D744" s="13"/>
      <c r="E744" s="13"/>
      <c r="F744" s="10"/>
      <c r="G744" s="10"/>
      <c r="H744" s="10"/>
      <c r="I744" s="13"/>
      <c r="J744" s="10"/>
      <c r="K744" s="10"/>
      <c r="L744" s="10"/>
      <c r="M744" s="10"/>
      <c r="N744" s="10"/>
      <c r="O744" s="10"/>
      <c r="P744" s="10"/>
      <c r="Q744" s="10"/>
      <c r="R744" s="10"/>
      <c r="S744" s="10"/>
      <c r="T744" s="10"/>
      <c r="U744" s="10"/>
      <c r="V744" s="10"/>
      <c r="W744" s="10"/>
      <c r="X744" s="10"/>
      <c r="Y744" s="10"/>
      <c r="Z744" s="10"/>
    </row>
    <row r="745" spans="1:26" ht="12.75" customHeight="1" x14ac:dyDescent="0.2">
      <c r="A745" s="10"/>
      <c r="B745" s="10"/>
      <c r="C745" s="10"/>
      <c r="D745" s="13"/>
      <c r="E745" s="13"/>
      <c r="F745" s="10"/>
      <c r="G745" s="10"/>
      <c r="H745" s="10"/>
      <c r="I745" s="13"/>
      <c r="J745" s="10"/>
      <c r="K745" s="10"/>
      <c r="L745" s="10"/>
      <c r="M745" s="10"/>
      <c r="N745" s="10"/>
      <c r="O745" s="10"/>
      <c r="P745" s="10"/>
      <c r="Q745" s="10"/>
      <c r="R745" s="10"/>
      <c r="S745" s="10"/>
      <c r="T745" s="10"/>
      <c r="U745" s="10"/>
      <c r="V745" s="10"/>
      <c r="W745" s="10"/>
      <c r="X745" s="10"/>
      <c r="Y745" s="10"/>
      <c r="Z745" s="10"/>
    </row>
    <row r="746" spans="1:26" ht="12.75" customHeight="1" x14ac:dyDescent="0.2">
      <c r="A746" s="10"/>
      <c r="B746" s="10"/>
      <c r="C746" s="10"/>
      <c r="D746" s="13"/>
      <c r="E746" s="13"/>
      <c r="F746" s="10"/>
      <c r="G746" s="10"/>
      <c r="H746" s="10"/>
      <c r="I746" s="13"/>
      <c r="J746" s="10"/>
      <c r="K746" s="10"/>
      <c r="L746" s="10"/>
      <c r="M746" s="10"/>
      <c r="N746" s="10"/>
      <c r="O746" s="10"/>
      <c r="P746" s="10"/>
      <c r="Q746" s="10"/>
      <c r="R746" s="10"/>
      <c r="S746" s="10"/>
      <c r="T746" s="10"/>
      <c r="U746" s="10"/>
      <c r="V746" s="10"/>
      <c r="W746" s="10"/>
      <c r="X746" s="10"/>
      <c r="Y746" s="10"/>
      <c r="Z746" s="10"/>
    </row>
    <row r="747" spans="1:26" ht="12.75" customHeight="1" x14ac:dyDescent="0.2">
      <c r="A747" s="10"/>
      <c r="B747" s="10"/>
      <c r="C747" s="10"/>
      <c r="D747" s="13"/>
      <c r="E747" s="13"/>
      <c r="F747" s="10"/>
      <c r="G747" s="10"/>
      <c r="H747" s="10"/>
      <c r="I747" s="13"/>
      <c r="J747" s="10"/>
      <c r="K747" s="10"/>
      <c r="L747" s="10"/>
      <c r="M747" s="10"/>
      <c r="N747" s="10"/>
      <c r="O747" s="10"/>
      <c r="P747" s="10"/>
      <c r="Q747" s="10"/>
      <c r="R747" s="10"/>
      <c r="S747" s="10"/>
      <c r="T747" s="10"/>
      <c r="U747" s="10"/>
      <c r="V747" s="10"/>
      <c r="W747" s="10"/>
      <c r="X747" s="10"/>
      <c r="Y747" s="10"/>
      <c r="Z747" s="10"/>
    </row>
    <row r="748" spans="1:26" ht="12.75" customHeight="1" x14ac:dyDescent="0.2">
      <c r="A748" s="10"/>
      <c r="B748" s="10"/>
      <c r="C748" s="10"/>
      <c r="D748" s="13"/>
      <c r="E748" s="13"/>
      <c r="F748" s="10"/>
      <c r="G748" s="10"/>
      <c r="H748" s="10"/>
      <c r="I748" s="13"/>
      <c r="J748" s="10"/>
      <c r="K748" s="10"/>
      <c r="L748" s="10"/>
      <c r="M748" s="10"/>
      <c r="N748" s="10"/>
      <c r="O748" s="10"/>
      <c r="P748" s="10"/>
      <c r="Q748" s="10"/>
      <c r="R748" s="10"/>
      <c r="S748" s="10"/>
      <c r="T748" s="10"/>
      <c r="U748" s="10"/>
      <c r="V748" s="10"/>
      <c r="W748" s="10"/>
      <c r="X748" s="10"/>
      <c r="Y748" s="10"/>
      <c r="Z748" s="10"/>
    </row>
    <row r="749" spans="1:26" ht="12.75" customHeight="1" x14ac:dyDescent="0.2">
      <c r="A749" s="10"/>
      <c r="B749" s="10"/>
      <c r="C749" s="10"/>
      <c r="D749" s="13"/>
      <c r="E749" s="13"/>
      <c r="F749" s="10"/>
      <c r="G749" s="10"/>
      <c r="H749" s="10"/>
      <c r="I749" s="13"/>
      <c r="J749" s="10"/>
      <c r="K749" s="10"/>
      <c r="L749" s="10"/>
      <c r="M749" s="10"/>
      <c r="N749" s="10"/>
      <c r="O749" s="10"/>
      <c r="P749" s="10"/>
      <c r="Q749" s="10"/>
      <c r="R749" s="10"/>
      <c r="S749" s="10"/>
      <c r="T749" s="10"/>
      <c r="U749" s="10"/>
      <c r="V749" s="10"/>
      <c r="W749" s="10"/>
      <c r="X749" s="10"/>
      <c r="Y749" s="10"/>
      <c r="Z749" s="10"/>
    </row>
    <row r="750" spans="1:26" ht="12.75" customHeight="1" x14ac:dyDescent="0.2">
      <c r="A750" s="10"/>
      <c r="B750" s="10"/>
      <c r="C750" s="10"/>
      <c r="D750" s="13"/>
      <c r="E750" s="13"/>
      <c r="F750" s="10"/>
      <c r="G750" s="10"/>
      <c r="H750" s="10"/>
      <c r="I750" s="13"/>
      <c r="J750" s="10"/>
      <c r="K750" s="10"/>
      <c r="L750" s="10"/>
      <c r="M750" s="10"/>
      <c r="N750" s="10"/>
      <c r="O750" s="10"/>
      <c r="P750" s="10"/>
      <c r="Q750" s="10"/>
      <c r="R750" s="10"/>
      <c r="S750" s="10"/>
      <c r="T750" s="10"/>
      <c r="U750" s="10"/>
      <c r="V750" s="10"/>
      <c r="W750" s="10"/>
      <c r="X750" s="10"/>
      <c r="Y750" s="10"/>
      <c r="Z750" s="10"/>
    </row>
    <row r="751" spans="1:26" ht="12.75" customHeight="1" x14ac:dyDescent="0.2">
      <c r="A751" s="10"/>
      <c r="B751" s="10"/>
      <c r="C751" s="10"/>
      <c r="D751" s="13"/>
      <c r="E751" s="13"/>
      <c r="F751" s="10"/>
      <c r="G751" s="10"/>
      <c r="H751" s="10"/>
      <c r="I751" s="13"/>
      <c r="J751" s="10"/>
      <c r="K751" s="10"/>
      <c r="L751" s="10"/>
      <c r="M751" s="10"/>
      <c r="N751" s="10"/>
      <c r="O751" s="10"/>
      <c r="P751" s="10"/>
      <c r="Q751" s="10"/>
      <c r="R751" s="10"/>
      <c r="S751" s="10"/>
      <c r="T751" s="10"/>
      <c r="U751" s="10"/>
      <c r="V751" s="10"/>
      <c r="W751" s="10"/>
      <c r="X751" s="10"/>
      <c r="Y751" s="10"/>
      <c r="Z751" s="10"/>
    </row>
    <row r="752" spans="1:26" ht="12.75" customHeight="1" x14ac:dyDescent="0.2">
      <c r="A752" s="10"/>
      <c r="B752" s="10"/>
      <c r="C752" s="10"/>
      <c r="D752" s="13"/>
      <c r="E752" s="13"/>
      <c r="F752" s="10"/>
      <c r="G752" s="10"/>
      <c r="H752" s="10"/>
      <c r="I752" s="13"/>
      <c r="J752" s="10"/>
      <c r="K752" s="10"/>
      <c r="L752" s="10"/>
      <c r="M752" s="10"/>
      <c r="N752" s="10"/>
      <c r="O752" s="10"/>
      <c r="P752" s="10"/>
      <c r="Q752" s="10"/>
      <c r="R752" s="10"/>
      <c r="S752" s="10"/>
      <c r="T752" s="10"/>
      <c r="U752" s="10"/>
      <c r="V752" s="10"/>
      <c r="W752" s="10"/>
      <c r="X752" s="10"/>
      <c r="Y752" s="10"/>
      <c r="Z752" s="10"/>
    </row>
    <row r="753" spans="1:26" ht="12.75" customHeight="1" x14ac:dyDescent="0.2">
      <c r="A753" s="10"/>
      <c r="B753" s="10"/>
      <c r="C753" s="10"/>
      <c r="D753" s="13"/>
      <c r="E753" s="13"/>
      <c r="F753" s="10"/>
      <c r="G753" s="10"/>
      <c r="H753" s="10"/>
      <c r="I753" s="13"/>
      <c r="J753" s="10"/>
      <c r="K753" s="10"/>
      <c r="L753" s="10"/>
      <c r="M753" s="10"/>
      <c r="N753" s="10"/>
      <c r="O753" s="10"/>
      <c r="P753" s="10"/>
      <c r="Q753" s="10"/>
      <c r="R753" s="10"/>
      <c r="S753" s="10"/>
      <c r="T753" s="10"/>
      <c r="U753" s="10"/>
      <c r="V753" s="10"/>
      <c r="W753" s="10"/>
      <c r="X753" s="10"/>
      <c r="Y753" s="10"/>
      <c r="Z753" s="10"/>
    </row>
    <row r="754" spans="1:26" ht="12.75" customHeight="1" x14ac:dyDescent="0.2">
      <c r="A754" s="10"/>
      <c r="B754" s="10"/>
      <c r="C754" s="10"/>
      <c r="D754" s="13"/>
      <c r="E754" s="13"/>
      <c r="F754" s="10"/>
      <c r="G754" s="10"/>
      <c r="H754" s="10"/>
      <c r="I754" s="13"/>
      <c r="J754" s="10"/>
      <c r="K754" s="10"/>
      <c r="L754" s="10"/>
      <c r="M754" s="10"/>
      <c r="N754" s="10"/>
      <c r="O754" s="10"/>
      <c r="P754" s="10"/>
      <c r="Q754" s="10"/>
      <c r="R754" s="10"/>
      <c r="S754" s="10"/>
      <c r="T754" s="10"/>
      <c r="U754" s="10"/>
      <c r="V754" s="10"/>
      <c r="W754" s="10"/>
      <c r="X754" s="10"/>
      <c r="Y754" s="10"/>
      <c r="Z754" s="10"/>
    </row>
    <row r="755" spans="1:26" ht="12.75" customHeight="1" x14ac:dyDescent="0.2">
      <c r="A755" s="10"/>
      <c r="B755" s="10"/>
      <c r="C755" s="10"/>
      <c r="D755" s="13"/>
      <c r="E755" s="13"/>
      <c r="F755" s="10"/>
      <c r="G755" s="10"/>
      <c r="H755" s="10"/>
      <c r="I755" s="13"/>
      <c r="J755" s="10"/>
      <c r="K755" s="10"/>
      <c r="L755" s="10"/>
      <c r="M755" s="10"/>
      <c r="N755" s="10"/>
      <c r="O755" s="10"/>
      <c r="P755" s="10"/>
      <c r="Q755" s="10"/>
      <c r="R755" s="10"/>
      <c r="S755" s="10"/>
      <c r="T755" s="10"/>
      <c r="U755" s="10"/>
      <c r="V755" s="10"/>
      <c r="W755" s="10"/>
      <c r="X755" s="10"/>
      <c r="Y755" s="10"/>
      <c r="Z755" s="10"/>
    </row>
    <row r="756" spans="1:26" ht="12.75" customHeight="1" x14ac:dyDescent="0.2">
      <c r="A756" s="10"/>
      <c r="B756" s="10"/>
      <c r="C756" s="10"/>
      <c r="D756" s="13"/>
      <c r="E756" s="13"/>
      <c r="F756" s="10"/>
      <c r="G756" s="10"/>
      <c r="H756" s="10"/>
      <c r="I756" s="13"/>
      <c r="J756" s="10"/>
      <c r="K756" s="10"/>
      <c r="L756" s="10"/>
      <c r="M756" s="10"/>
      <c r="N756" s="10"/>
      <c r="O756" s="10"/>
      <c r="P756" s="10"/>
      <c r="Q756" s="10"/>
      <c r="R756" s="10"/>
      <c r="S756" s="10"/>
      <c r="T756" s="10"/>
      <c r="U756" s="10"/>
      <c r="V756" s="10"/>
      <c r="W756" s="10"/>
      <c r="X756" s="10"/>
      <c r="Y756" s="10"/>
      <c r="Z756" s="10"/>
    </row>
    <row r="757" spans="1:26" ht="12.75" customHeight="1" x14ac:dyDescent="0.2">
      <c r="A757" s="10"/>
      <c r="B757" s="10"/>
      <c r="C757" s="10"/>
      <c r="D757" s="13"/>
      <c r="E757" s="13"/>
      <c r="F757" s="10"/>
      <c r="G757" s="10"/>
      <c r="H757" s="10"/>
      <c r="I757" s="13"/>
      <c r="J757" s="10"/>
      <c r="K757" s="10"/>
      <c r="L757" s="10"/>
      <c r="M757" s="10"/>
      <c r="N757" s="10"/>
      <c r="O757" s="10"/>
      <c r="P757" s="10"/>
      <c r="Q757" s="10"/>
      <c r="R757" s="10"/>
      <c r="S757" s="10"/>
      <c r="T757" s="10"/>
      <c r="U757" s="10"/>
      <c r="V757" s="10"/>
      <c r="W757" s="10"/>
      <c r="X757" s="10"/>
      <c r="Y757" s="10"/>
      <c r="Z757" s="10"/>
    </row>
    <row r="758" spans="1:26" ht="12.75" customHeight="1" x14ac:dyDescent="0.2">
      <c r="A758" s="10"/>
      <c r="B758" s="10"/>
      <c r="C758" s="10"/>
      <c r="D758" s="13"/>
      <c r="E758" s="13"/>
      <c r="F758" s="10"/>
      <c r="G758" s="10"/>
      <c r="H758" s="10"/>
      <c r="I758" s="13"/>
      <c r="J758" s="10"/>
      <c r="K758" s="10"/>
      <c r="L758" s="10"/>
      <c r="M758" s="10"/>
      <c r="N758" s="10"/>
      <c r="O758" s="10"/>
      <c r="P758" s="10"/>
      <c r="Q758" s="10"/>
      <c r="R758" s="10"/>
      <c r="S758" s="10"/>
      <c r="T758" s="10"/>
      <c r="U758" s="10"/>
      <c r="V758" s="10"/>
      <c r="W758" s="10"/>
      <c r="X758" s="10"/>
      <c r="Y758" s="10"/>
      <c r="Z758" s="10"/>
    </row>
    <row r="759" spans="1:26" ht="12.75" customHeight="1" x14ac:dyDescent="0.2">
      <c r="A759" s="10"/>
      <c r="B759" s="10"/>
      <c r="C759" s="10"/>
      <c r="D759" s="13"/>
      <c r="E759" s="13"/>
      <c r="F759" s="10"/>
      <c r="G759" s="10"/>
      <c r="H759" s="10"/>
      <c r="I759" s="13"/>
      <c r="J759" s="10"/>
      <c r="K759" s="10"/>
      <c r="L759" s="10"/>
      <c r="M759" s="10"/>
      <c r="N759" s="10"/>
      <c r="O759" s="10"/>
      <c r="P759" s="10"/>
      <c r="Q759" s="10"/>
      <c r="R759" s="10"/>
      <c r="S759" s="10"/>
      <c r="T759" s="10"/>
      <c r="U759" s="10"/>
      <c r="V759" s="10"/>
      <c r="W759" s="10"/>
      <c r="X759" s="10"/>
      <c r="Y759" s="10"/>
      <c r="Z759" s="10"/>
    </row>
    <row r="760" spans="1:26" ht="12.75" customHeight="1" x14ac:dyDescent="0.2">
      <c r="A760" s="10"/>
      <c r="B760" s="10"/>
      <c r="C760" s="10"/>
      <c r="D760" s="13"/>
      <c r="E760" s="13"/>
      <c r="F760" s="10"/>
      <c r="G760" s="10"/>
      <c r="H760" s="10"/>
      <c r="I760" s="13"/>
      <c r="J760" s="10"/>
      <c r="K760" s="10"/>
      <c r="L760" s="10"/>
      <c r="M760" s="10"/>
      <c r="N760" s="10"/>
      <c r="O760" s="10"/>
      <c r="P760" s="10"/>
      <c r="Q760" s="10"/>
      <c r="R760" s="10"/>
      <c r="S760" s="10"/>
      <c r="T760" s="10"/>
      <c r="U760" s="10"/>
      <c r="V760" s="10"/>
      <c r="W760" s="10"/>
      <c r="X760" s="10"/>
      <c r="Y760" s="10"/>
      <c r="Z760" s="10"/>
    </row>
    <row r="761" spans="1:26" ht="12.75" customHeight="1" x14ac:dyDescent="0.2">
      <c r="A761" s="10"/>
      <c r="B761" s="10"/>
      <c r="C761" s="10"/>
      <c r="D761" s="13"/>
      <c r="E761" s="13"/>
      <c r="F761" s="10"/>
      <c r="G761" s="10"/>
      <c r="H761" s="10"/>
      <c r="I761" s="13"/>
      <c r="J761" s="10"/>
      <c r="K761" s="10"/>
      <c r="L761" s="10"/>
      <c r="M761" s="10"/>
      <c r="N761" s="10"/>
      <c r="O761" s="10"/>
      <c r="P761" s="10"/>
      <c r="Q761" s="10"/>
      <c r="R761" s="10"/>
      <c r="S761" s="10"/>
      <c r="T761" s="10"/>
      <c r="U761" s="10"/>
      <c r="V761" s="10"/>
      <c r="W761" s="10"/>
      <c r="X761" s="10"/>
      <c r="Y761" s="10"/>
      <c r="Z761" s="10"/>
    </row>
    <row r="762" spans="1:26" ht="12.75" customHeight="1" x14ac:dyDescent="0.2">
      <c r="A762" s="10"/>
      <c r="B762" s="10"/>
      <c r="C762" s="10"/>
      <c r="D762" s="13"/>
      <c r="E762" s="13"/>
      <c r="F762" s="10"/>
      <c r="G762" s="10"/>
      <c r="H762" s="10"/>
      <c r="I762" s="13"/>
      <c r="J762" s="10"/>
      <c r="K762" s="10"/>
      <c r="L762" s="10"/>
      <c r="M762" s="10"/>
      <c r="N762" s="10"/>
      <c r="O762" s="10"/>
      <c r="P762" s="10"/>
      <c r="Q762" s="10"/>
      <c r="R762" s="10"/>
      <c r="S762" s="10"/>
      <c r="T762" s="10"/>
      <c r="U762" s="10"/>
      <c r="V762" s="10"/>
      <c r="W762" s="10"/>
      <c r="X762" s="10"/>
      <c r="Y762" s="10"/>
      <c r="Z762" s="10"/>
    </row>
    <row r="763" spans="1:26" ht="12.75" customHeight="1" x14ac:dyDescent="0.2">
      <c r="A763" s="10"/>
      <c r="B763" s="10"/>
      <c r="C763" s="10"/>
      <c r="D763" s="13"/>
      <c r="E763" s="13"/>
      <c r="F763" s="10"/>
      <c r="G763" s="10"/>
      <c r="H763" s="10"/>
      <c r="I763" s="13"/>
      <c r="J763" s="10"/>
      <c r="K763" s="10"/>
      <c r="L763" s="10"/>
      <c r="M763" s="10"/>
      <c r="N763" s="10"/>
      <c r="O763" s="10"/>
      <c r="P763" s="10"/>
      <c r="Q763" s="10"/>
      <c r="R763" s="10"/>
      <c r="S763" s="10"/>
      <c r="T763" s="10"/>
      <c r="U763" s="10"/>
      <c r="V763" s="10"/>
      <c r="W763" s="10"/>
      <c r="X763" s="10"/>
      <c r="Y763" s="10"/>
      <c r="Z763" s="10"/>
    </row>
    <row r="764" spans="1:26" ht="12.75" customHeight="1" x14ac:dyDescent="0.2">
      <c r="A764" s="10"/>
      <c r="B764" s="10"/>
      <c r="C764" s="10"/>
      <c r="D764" s="13"/>
      <c r="E764" s="13"/>
      <c r="F764" s="10"/>
      <c r="G764" s="10"/>
      <c r="H764" s="10"/>
      <c r="I764" s="13"/>
      <c r="J764" s="10"/>
      <c r="K764" s="10"/>
      <c r="L764" s="10"/>
      <c r="M764" s="10"/>
      <c r="N764" s="10"/>
      <c r="O764" s="10"/>
      <c r="P764" s="10"/>
      <c r="Q764" s="10"/>
      <c r="R764" s="10"/>
      <c r="S764" s="10"/>
      <c r="T764" s="10"/>
      <c r="U764" s="10"/>
      <c r="V764" s="10"/>
      <c r="W764" s="10"/>
      <c r="X764" s="10"/>
      <c r="Y764" s="10"/>
      <c r="Z764" s="10"/>
    </row>
    <row r="765" spans="1:26" ht="12.75" customHeight="1" x14ac:dyDescent="0.2">
      <c r="A765" s="10"/>
      <c r="B765" s="10"/>
      <c r="C765" s="10"/>
      <c r="D765" s="13"/>
      <c r="E765" s="13"/>
      <c r="F765" s="10"/>
      <c r="G765" s="10"/>
      <c r="H765" s="10"/>
      <c r="I765" s="13"/>
      <c r="J765" s="10"/>
      <c r="K765" s="10"/>
      <c r="L765" s="10"/>
      <c r="M765" s="10"/>
      <c r="N765" s="10"/>
      <c r="O765" s="10"/>
      <c r="P765" s="10"/>
      <c r="Q765" s="10"/>
      <c r="R765" s="10"/>
      <c r="S765" s="10"/>
      <c r="T765" s="10"/>
      <c r="U765" s="10"/>
      <c r="V765" s="10"/>
      <c r="W765" s="10"/>
      <c r="X765" s="10"/>
      <c r="Y765" s="10"/>
      <c r="Z765" s="10"/>
    </row>
    <row r="766" spans="1:26" ht="12.75" customHeight="1" x14ac:dyDescent="0.2">
      <c r="A766" s="10"/>
      <c r="B766" s="10"/>
      <c r="C766" s="10"/>
      <c r="D766" s="13"/>
      <c r="E766" s="13"/>
      <c r="F766" s="10"/>
      <c r="G766" s="10"/>
      <c r="H766" s="10"/>
      <c r="I766" s="13"/>
      <c r="J766" s="10"/>
      <c r="K766" s="10"/>
      <c r="L766" s="10"/>
      <c r="M766" s="10"/>
      <c r="N766" s="10"/>
      <c r="O766" s="10"/>
      <c r="P766" s="10"/>
      <c r="Q766" s="10"/>
      <c r="R766" s="10"/>
      <c r="S766" s="10"/>
      <c r="T766" s="10"/>
      <c r="U766" s="10"/>
      <c r="V766" s="10"/>
      <c r="W766" s="10"/>
      <c r="X766" s="10"/>
      <c r="Y766" s="10"/>
      <c r="Z766" s="10"/>
    </row>
    <row r="767" spans="1:26" ht="12.75" customHeight="1" x14ac:dyDescent="0.2">
      <c r="A767" s="10"/>
      <c r="B767" s="10"/>
      <c r="C767" s="10"/>
      <c r="D767" s="13"/>
      <c r="E767" s="13"/>
      <c r="F767" s="10"/>
      <c r="G767" s="10"/>
      <c r="H767" s="10"/>
      <c r="I767" s="13"/>
      <c r="J767" s="10"/>
      <c r="K767" s="10"/>
      <c r="L767" s="10"/>
      <c r="M767" s="10"/>
      <c r="N767" s="10"/>
      <c r="O767" s="10"/>
      <c r="P767" s="10"/>
      <c r="Q767" s="10"/>
      <c r="R767" s="10"/>
      <c r="S767" s="10"/>
      <c r="T767" s="10"/>
      <c r="U767" s="10"/>
      <c r="V767" s="10"/>
      <c r="W767" s="10"/>
      <c r="X767" s="10"/>
      <c r="Y767" s="10"/>
      <c r="Z767" s="10"/>
    </row>
    <row r="768" spans="1:26" ht="12.75" customHeight="1" x14ac:dyDescent="0.2">
      <c r="A768" s="10"/>
      <c r="B768" s="10"/>
      <c r="C768" s="10"/>
      <c r="D768" s="13"/>
      <c r="E768" s="13"/>
      <c r="F768" s="10"/>
      <c r="G768" s="10"/>
      <c r="H768" s="10"/>
      <c r="I768" s="13"/>
      <c r="J768" s="10"/>
      <c r="K768" s="10"/>
      <c r="L768" s="10"/>
      <c r="M768" s="10"/>
      <c r="N768" s="10"/>
      <c r="O768" s="10"/>
      <c r="P768" s="10"/>
      <c r="Q768" s="10"/>
      <c r="R768" s="10"/>
      <c r="S768" s="10"/>
      <c r="T768" s="10"/>
      <c r="U768" s="10"/>
      <c r="V768" s="10"/>
      <c r="W768" s="10"/>
      <c r="X768" s="10"/>
      <c r="Y768" s="10"/>
      <c r="Z768" s="10"/>
    </row>
    <row r="769" spans="1:26" ht="12.75" customHeight="1" x14ac:dyDescent="0.2">
      <c r="A769" s="10"/>
      <c r="B769" s="10"/>
      <c r="C769" s="10"/>
      <c r="D769" s="13"/>
      <c r="E769" s="13"/>
      <c r="F769" s="10"/>
      <c r="G769" s="10"/>
      <c r="H769" s="10"/>
      <c r="I769" s="13"/>
      <c r="J769" s="10"/>
      <c r="K769" s="10"/>
      <c r="L769" s="10"/>
      <c r="M769" s="10"/>
      <c r="N769" s="10"/>
      <c r="O769" s="10"/>
      <c r="P769" s="10"/>
      <c r="Q769" s="10"/>
      <c r="R769" s="10"/>
      <c r="S769" s="10"/>
      <c r="T769" s="10"/>
      <c r="U769" s="10"/>
      <c r="V769" s="10"/>
      <c r="W769" s="10"/>
      <c r="X769" s="10"/>
      <c r="Y769" s="10"/>
      <c r="Z769" s="10"/>
    </row>
    <row r="770" spans="1:26" ht="12.75" customHeight="1" x14ac:dyDescent="0.2">
      <c r="A770" s="10"/>
      <c r="B770" s="10"/>
      <c r="C770" s="10"/>
      <c r="D770" s="13"/>
      <c r="E770" s="13"/>
      <c r="F770" s="10"/>
      <c r="G770" s="10"/>
      <c r="H770" s="10"/>
      <c r="I770" s="13"/>
      <c r="J770" s="10"/>
      <c r="K770" s="10"/>
      <c r="L770" s="10"/>
      <c r="M770" s="10"/>
      <c r="N770" s="10"/>
      <c r="O770" s="10"/>
      <c r="P770" s="10"/>
      <c r="Q770" s="10"/>
      <c r="R770" s="10"/>
      <c r="S770" s="10"/>
      <c r="T770" s="10"/>
      <c r="U770" s="10"/>
      <c r="V770" s="10"/>
      <c r="W770" s="10"/>
      <c r="X770" s="10"/>
      <c r="Y770" s="10"/>
      <c r="Z770" s="10"/>
    </row>
    <row r="771" spans="1:26" ht="12.75" customHeight="1" x14ac:dyDescent="0.2">
      <c r="A771" s="10"/>
      <c r="B771" s="10"/>
      <c r="C771" s="10"/>
      <c r="D771" s="13"/>
      <c r="E771" s="13"/>
      <c r="F771" s="10"/>
      <c r="G771" s="10"/>
      <c r="H771" s="10"/>
      <c r="I771" s="13"/>
      <c r="J771" s="10"/>
      <c r="K771" s="10"/>
      <c r="L771" s="10"/>
      <c r="M771" s="10"/>
      <c r="N771" s="10"/>
      <c r="O771" s="10"/>
      <c r="P771" s="10"/>
      <c r="Q771" s="10"/>
      <c r="R771" s="10"/>
      <c r="S771" s="10"/>
      <c r="T771" s="10"/>
      <c r="U771" s="10"/>
      <c r="V771" s="10"/>
      <c r="W771" s="10"/>
      <c r="X771" s="10"/>
      <c r="Y771" s="10"/>
      <c r="Z771" s="10"/>
    </row>
    <row r="772" spans="1:26" ht="12.75" customHeight="1" x14ac:dyDescent="0.2">
      <c r="A772" s="10"/>
      <c r="B772" s="10"/>
      <c r="C772" s="10"/>
      <c r="D772" s="13"/>
      <c r="E772" s="13"/>
      <c r="F772" s="10"/>
      <c r="G772" s="10"/>
      <c r="H772" s="10"/>
      <c r="I772" s="13"/>
      <c r="J772" s="10"/>
      <c r="K772" s="10"/>
      <c r="L772" s="10"/>
      <c r="M772" s="10"/>
      <c r="N772" s="10"/>
      <c r="O772" s="10"/>
      <c r="P772" s="10"/>
      <c r="Q772" s="10"/>
      <c r="R772" s="10"/>
      <c r="S772" s="10"/>
      <c r="T772" s="10"/>
      <c r="U772" s="10"/>
      <c r="V772" s="10"/>
      <c r="W772" s="10"/>
      <c r="X772" s="10"/>
      <c r="Y772" s="10"/>
      <c r="Z772" s="10"/>
    </row>
    <row r="773" spans="1:26" ht="12.75" customHeight="1" x14ac:dyDescent="0.2">
      <c r="A773" s="10"/>
      <c r="B773" s="10"/>
      <c r="C773" s="10"/>
      <c r="D773" s="13"/>
      <c r="E773" s="13"/>
      <c r="F773" s="10"/>
      <c r="G773" s="10"/>
      <c r="H773" s="10"/>
      <c r="I773" s="13"/>
      <c r="J773" s="10"/>
      <c r="K773" s="10"/>
      <c r="L773" s="10"/>
      <c r="M773" s="10"/>
      <c r="N773" s="10"/>
      <c r="O773" s="10"/>
      <c r="P773" s="10"/>
      <c r="Q773" s="10"/>
      <c r="R773" s="10"/>
      <c r="S773" s="10"/>
      <c r="T773" s="10"/>
      <c r="U773" s="10"/>
      <c r="V773" s="10"/>
      <c r="W773" s="10"/>
      <c r="X773" s="10"/>
      <c r="Y773" s="10"/>
      <c r="Z773" s="10"/>
    </row>
    <row r="774" spans="1:26" ht="12.75" customHeight="1" x14ac:dyDescent="0.2">
      <c r="A774" s="10"/>
      <c r="B774" s="10"/>
      <c r="C774" s="10"/>
      <c r="D774" s="13"/>
      <c r="E774" s="13"/>
      <c r="F774" s="10"/>
      <c r="G774" s="10"/>
      <c r="H774" s="10"/>
      <c r="I774" s="13"/>
      <c r="J774" s="10"/>
      <c r="K774" s="10"/>
      <c r="L774" s="10"/>
      <c r="M774" s="10"/>
      <c r="N774" s="10"/>
      <c r="O774" s="10"/>
      <c r="P774" s="10"/>
      <c r="Q774" s="10"/>
      <c r="R774" s="10"/>
      <c r="S774" s="10"/>
      <c r="T774" s="10"/>
      <c r="U774" s="10"/>
      <c r="V774" s="10"/>
      <c r="W774" s="10"/>
      <c r="X774" s="10"/>
      <c r="Y774" s="10"/>
      <c r="Z774" s="10"/>
    </row>
    <row r="775" spans="1:26" ht="12.75" customHeight="1" x14ac:dyDescent="0.2">
      <c r="A775" s="10"/>
      <c r="B775" s="10"/>
      <c r="C775" s="10"/>
      <c r="D775" s="13"/>
      <c r="E775" s="13"/>
      <c r="F775" s="10"/>
      <c r="G775" s="10"/>
      <c r="H775" s="10"/>
      <c r="I775" s="13"/>
      <c r="J775" s="10"/>
      <c r="K775" s="10"/>
      <c r="L775" s="10"/>
      <c r="M775" s="10"/>
      <c r="N775" s="10"/>
      <c r="O775" s="10"/>
      <c r="P775" s="10"/>
      <c r="Q775" s="10"/>
      <c r="R775" s="10"/>
      <c r="S775" s="10"/>
      <c r="T775" s="10"/>
      <c r="U775" s="10"/>
      <c r="V775" s="10"/>
      <c r="W775" s="10"/>
      <c r="X775" s="10"/>
      <c r="Y775" s="10"/>
      <c r="Z775" s="10"/>
    </row>
    <row r="776" spans="1:26" ht="12.75" customHeight="1" x14ac:dyDescent="0.2">
      <c r="A776" s="10"/>
      <c r="B776" s="10"/>
      <c r="C776" s="10"/>
      <c r="D776" s="13"/>
      <c r="E776" s="13"/>
      <c r="F776" s="10"/>
      <c r="G776" s="10"/>
      <c r="H776" s="10"/>
      <c r="I776" s="13"/>
      <c r="J776" s="10"/>
      <c r="K776" s="10"/>
      <c r="L776" s="10"/>
      <c r="M776" s="10"/>
      <c r="N776" s="10"/>
      <c r="O776" s="10"/>
      <c r="P776" s="10"/>
      <c r="Q776" s="10"/>
      <c r="R776" s="10"/>
      <c r="S776" s="10"/>
      <c r="T776" s="10"/>
      <c r="U776" s="10"/>
      <c r="V776" s="10"/>
      <c r="W776" s="10"/>
      <c r="X776" s="10"/>
      <c r="Y776" s="10"/>
      <c r="Z776" s="10"/>
    </row>
    <row r="777" spans="1:26" ht="12.75" customHeight="1" x14ac:dyDescent="0.2">
      <c r="A777" s="10"/>
      <c r="B777" s="10"/>
      <c r="C777" s="10"/>
      <c r="D777" s="13"/>
      <c r="E777" s="13"/>
      <c r="F777" s="10"/>
      <c r="G777" s="10"/>
      <c r="H777" s="10"/>
      <c r="I777" s="13"/>
      <c r="J777" s="10"/>
      <c r="K777" s="10"/>
      <c r="L777" s="10"/>
      <c r="M777" s="10"/>
      <c r="N777" s="10"/>
      <c r="O777" s="10"/>
      <c r="P777" s="10"/>
      <c r="Q777" s="10"/>
      <c r="R777" s="10"/>
      <c r="S777" s="10"/>
      <c r="T777" s="10"/>
      <c r="U777" s="10"/>
      <c r="V777" s="10"/>
      <c r="W777" s="10"/>
      <c r="X777" s="10"/>
      <c r="Y777" s="10"/>
      <c r="Z777" s="10"/>
    </row>
    <row r="778" spans="1:26" ht="12.75" customHeight="1" x14ac:dyDescent="0.2">
      <c r="A778" s="10"/>
      <c r="B778" s="10"/>
      <c r="C778" s="10"/>
      <c r="D778" s="13"/>
      <c r="E778" s="13"/>
      <c r="F778" s="10"/>
      <c r="G778" s="10"/>
      <c r="H778" s="10"/>
      <c r="I778" s="13"/>
      <c r="J778" s="10"/>
      <c r="K778" s="10"/>
      <c r="L778" s="10"/>
      <c r="M778" s="10"/>
      <c r="N778" s="10"/>
      <c r="O778" s="10"/>
      <c r="P778" s="10"/>
      <c r="Q778" s="10"/>
      <c r="R778" s="10"/>
      <c r="S778" s="10"/>
      <c r="T778" s="10"/>
      <c r="U778" s="10"/>
      <c r="V778" s="10"/>
      <c r="W778" s="10"/>
      <c r="X778" s="10"/>
      <c r="Y778" s="10"/>
      <c r="Z778" s="10"/>
    </row>
    <row r="779" spans="1:26" ht="12.75" customHeight="1" x14ac:dyDescent="0.2">
      <c r="A779" s="10"/>
      <c r="B779" s="10"/>
      <c r="C779" s="10"/>
      <c r="D779" s="13"/>
      <c r="E779" s="13"/>
      <c r="F779" s="10"/>
      <c r="G779" s="10"/>
      <c r="H779" s="10"/>
      <c r="I779" s="13"/>
      <c r="J779" s="10"/>
      <c r="K779" s="10"/>
      <c r="L779" s="10"/>
      <c r="M779" s="10"/>
      <c r="N779" s="10"/>
      <c r="O779" s="10"/>
      <c r="P779" s="10"/>
      <c r="Q779" s="10"/>
      <c r="R779" s="10"/>
      <c r="S779" s="10"/>
      <c r="T779" s="10"/>
      <c r="U779" s="10"/>
      <c r="V779" s="10"/>
      <c r="W779" s="10"/>
      <c r="X779" s="10"/>
      <c r="Y779" s="10"/>
      <c r="Z779" s="10"/>
    </row>
    <row r="780" spans="1:26" ht="12.75" customHeight="1" x14ac:dyDescent="0.2">
      <c r="A780" s="10"/>
      <c r="B780" s="10"/>
      <c r="C780" s="10"/>
      <c r="D780" s="13"/>
      <c r="E780" s="13"/>
      <c r="F780" s="10"/>
      <c r="G780" s="10"/>
      <c r="H780" s="10"/>
      <c r="I780" s="13"/>
      <c r="J780" s="10"/>
      <c r="K780" s="10"/>
      <c r="L780" s="10"/>
      <c r="M780" s="10"/>
      <c r="N780" s="10"/>
      <c r="O780" s="10"/>
      <c r="P780" s="10"/>
      <c r="Q780" s="10"/>
      <c r="R780" s="10"/>
      <c r="S780" s="10"/>
      <c r="T780" s="10"/>
      <c r="U780" s="10"/>
      <c r="V780" s="10"/>
      <c r="W780" s="10"/>
      <c r="X780" s="10"/>
      <c r="Y780" s="10"/>
      <c r="Z780" s="10"/>
    </row>
    <row r="781" spans="1:26" ht="12.75" customHeight="1" x14ac:dyDescent="0.2">
      <c r="A781" s="10"/>
      <c r="B781" s="10"/>
      <c r="C781" s="10"/>
      <c r="D781" s="13"/>
      <c r="E781" s="13"/>
      <c r="F781" s="10"/>
      <c r="G781" s="10"/>
      <c r="H781" s="10"/>
      <c r="I781" s="13"/>
      <c r="J781" s="10"/>
      <c r="K781" s="10"/>
      <c r="L781" s="10"/>
      <c r="M781" s="10"/>
      <c r="N781" s="10"/>
      <c r="O781" s="10"/>
      <c r="P781" s="10"/>
      <c r="Q781" s="10"/>
      <c r="R781" s="10"/>
      <c r="S781" s="10"/>
      <c r="T781" s="10"/>
      <c r="U781" s="10"/>
      <c r="V781" s="10"/>
      <c r="W781" s="10"/>
      <c r="X781" s="10"/>
      <c r="Y781" s="10"/>
      <c r="Z781" s="10"/>
    </row>
    <row r="782" spans="1:26" ht="12.75" customHeight="1" x14ac:dyDescent="0.2">
      <c r="A782" s="10"/>
      <c r="B782" s="10"/>
      <c r="C782" s="10"/>
      <c r="D782" s="13"/>
      <c r="E782" s="13"/>
      <c r="F782" s="10"/>
      <c r="G782" s="10"/>
      <c r="H782" s="10"/>
      <c r="I782" s="13"/>
      <c r="J782" s="10"/>
      <c r="K782" s="10"/>
      <c r="L782" s="10"/>
      <c r="M782" s="10"/>
      <c r="N782" s="10"/>
      <c r="O782" s="10"/>
      <c r="P782" s="10"/>
      <c r="Q782" s="10"/>
      <c r="R782" s="10"/>
      <c r="S782" s="10"/>
      <c r="T782" s="10"/>
      <c r="U782" s="10"/>
      <c r="V782" s="10"/>
      <c r="W782" s="10"/>
      <c r="X782" s="10"/>
      <c r="Y782" s="10"/>
      <c r="Z782" s="10"/>
    </row>
    <row r="783" spans="1:26" ht="12.75" customHeight="1" x14ac:dyDescent="0.2">
      <c r="A783" s="10"/>
      <c r="B783" s="10"/>
      <c r="C783" s="10"/>
      <c r="D783" s="13"/>
      <c r="E783" s="13"/>
      <c r="F783" s="10"/>
      <c r="G783" s="10"/>
      <c r="H783" s="10"/>
      <c r="I783" s="13"/>
      <c r="J783" s="10"/>
      <c r="K783" s="10"/>
      <c r="L783" s="10"/>
      <c r="M783" s="10"/>
      <c r="N783" s="10"/>
      <c r="O783" s="10"/>
      <c r="P783" s="10"/>
      <c r="Q783" s="10"/>
      <c r="R783" s="10"/>
      <c r="S783" s="10"/>
      <c r="T783" s="10"/>
      <c r="U783" s="10"/>
      <c r="V783" s="10"/>
      <c r="W783" s="10"/>
      <c r="X783" s="10"/>
      <c r="Y783" s="10"/>
      <c r="Z783" s="10"/>
    </row>
    <row r="784" spans="1:26" ht="12.75" customHeight="1" x14ac:dyDescent="0.2">
      <c r="A784" s="10"/>
      <c r="B784" s="10"/>
      <c r="C784" s="10"/>
      <c r="D784" s="13"/>
      <c r="E784" s="13"/>
      <c r="F784" s="10"/>
      <c r="G784" s="10"/>
      <c r="H784" s="10"/>
      <c r="I784" s="13"/>
      <c r="J784" s="10"/>
      <c r="K784" s="10"/>
      <c r="L784" s="10"/>
      <c r="M784" s="10"/>
      <c r="N784" s="10"/>
      <c r="O784" s="10"/>
      <c r="P784" s="10"/>
      <c r="Q784" s="10"/>
      <c r="R784" s="10"/>
      <c r="S784" s="10"/>
      <c r="T784" s="10"/>
      <c r="U784" s="10"/>
      <c r="V784" s="10"/>
      <c r="W784" s="10"/>
      <c r="X784" s="10"/>
      <c r="Y784" s="10"/>
      <c r="Z784" s="10"/>
    </row>
    <row r="785" spans="1:26" ht="12.75" customHeight="1" x14ac:dyDescent="0.2">
      <c r="A785" s="10"/>
      <c r="B785" s="10"/>
      <c r="C785" s="10"/>
      <c r="D785" s="13"/>
      <c r="E785" s="13"/>
      <c r="F785" s="10"/>
      <c r="G785" s="10"/>
      <c r="H785" s="10"/>
      <c r="I785" s="13"/>
      <c r="J785" s="10"/>
      <c r="K785" s="10"/>
      <c r="L785" s="10"/>
      <c r="M785" s="10"/>
      <c r="N785" s="10"/>
      <c r="O785" s="10"/>
      <c r="P785" s="10"/>
      <c r="Q785" s="10"/>
      <c r="R785" s="10"/>
      <c r="S785" s="10"/>
      <c r="T785" s="10"/>
      <c r="U785" s="10"/>
      <c r="V785" s="10"/>
      <c r="W785" s="10"/>
      <c r="X785" s="10"/>
      <c r="Y785" s="10"/>
      <c r="Z785" s="10"/>
    </row>
    <row r="786" spans="1:26" ht="12.75" customHeight="1" x14ac:dyDescent="0.2">
      <c r="A786" s="10"/>
      <c r="B786" s="10"/>
      <c r="C786" s="10"/>
      <c r="D786" s="13"/>
      <c r="E786" s="13"/>
      <c r="F786" s="10"/>
      <c r="G786" s="10"/>
      <c r="H786" s="10"/>
      <c r="I786" s="13"/>
      <c r="J786" s="10"/>
      <c r="K786" s="10"/>
      <c r="L786" s="10"/>
      <c r="M786" s="10"/>
      <c r="N786" s="10"/>
      <c r="O786" s="10"/>
      <c r="P786" s="10"/>
      <c r="Q786" s="10"/>
      <c r="R786" s="10"/>
      <c r="S786" s="10"/>
      <c r="T786" s="10"/>
      <c r="U786" s="10"/>
      <c r="V786" s="10"/>
      <c r="W786" s="10"/>
      <c r="X786" s="10"/>
      <c r="Y786" s="10"/>
      <c r="Z786" s="10"/>
    </row>
    <row r="787" spans="1:26" ht="12.75" customHeight="1" x14ac:dyDescent="0.2">
      <c r="A787" s="10"/>
      <c r="B787" s="10"/>
      <c r="C787" s="10"/>
      <c r="D787" s="13"/>
      <c r="E787" s="13"/>
      <c r="F787" s="10"/>
      <c r="G787" s="10"/>
      <c r="H787" s="10"/>
      <c r="I787" s="13"/>
      <c r="J787" s="10"/>
      <c r="K787" s="10"/>
      <c r="L787" s="10"/>
      <c r="M787" s="10"/>
      <c r="N787" s="10"/>
      <c r="O787" s="10"/>
      <c r="P787" s="10"/>
      <c r="Q787" s="10"/>
      <c r="R787" s="10"/>
      <c r="S787" s="10"/>
      <c r="T787" s="10"/>
      <c r="U787" s="10"/>
      <c r="V787" s="10"/>
      <c r="W787" s="10"/>
      <c r="X787" s="10"/>
      <c r="Y787" s="10"/>
      <c r="Z787" s="10"/>
    </row>
    <row r="788" spans="1:26" ht="12.75" customHeight="1" x14ac:dyDescent="0.2">
      <c r="A788" s="10"/>
      <c r="B788" s="10"/>
      <c r="C788" s="10"/>
      <c r="D788" s="13"/>
      <c r="E788" s="13"/>
      <c r="F788" s="10"/>
      <c r="G788" s="10"/>
      <c r="H788" s="10"/>
      <c r="I788" s="13"/>
      <c r="J788" s="10"/>
      <c r="K788" s="10"/>
      <c r="L788" s="10"/>
      <c r="M788" s="10"/>
      <c r="N788" s="10"/>
      <c r="O788" s="10"/>
      <c r="P788" s="10"/>
      <c r="Q788" s="10"/>
      <c r="R788" s="10"/>
      <c r="S788" s="10"/>
      <c r="T788" s="10"/>
      <c r="U788" s="10"/>
      <c r="V788" s="10"/>
      <c r="W788" s="10"/>
      <c r="X788" s="10"/>
      <c r="Y788" s="10"/>
      <c r="Z788" s="10"/>
    </row>
    <row r="789" spans="1:26" ht="12.75" customHeight="1" x14ac:dyDescent="0.2">
      <c r="A789" s="10"/>
      <c r="B789" s="10"/>
      <c r="C789" s="10"/>
      <c r="D789" s="13"/>
      <c r="E789" s="13"/>
      <c r="F789" s="10"/>
      <c r="G789" s="10"/>
      <c r="H789" s="10"/>
      <c r="I789" s="13"/>
      <c r="J789" s="10"/>
      <c r="K789" s="10"/>
      <c r="L789" s="10"/>
      <c r="M789" s="10"/>
      <c r="N789" s="10"/>
      <c r="O789" s="10"/>
      <c r="P789" s="10"/>
      <c r="Q789" s="10"/>
      <c r="R789" s="10"/>
      <c r="S789" s="10"/>
      <c r="T789" s="10"/>
      <c r="U789" s="10"/>
      <c r="V789" s="10"/>
      <c r="W789" s="10"/>
      <c r="X789" s="10"/>
      <c r="Y789" s="10"/>
      <c r="Z789" s="10"/>
    </row>
    <row r="790" spans="1:26" ht="12.75" customHeight="1" x14ac:dyDescent="0.2">
      <c r="A790" s="10"/>
      <c r="B790" s="10"/>
      <c r="C790" s="10"/>
      <c r="D790" s="13"/>
      <c r="E790" s="13"/>
      <c r="F790" s="10"/>
      <c r="G790" s="10"/>
      <c r="H790" s="10"/>
      <c r="I790" s="13"/>
      <c r="J790" s="10"/>
      <c r="K790" s="10"/>
      <c r="L790" s="10"/>
      <c r="M790" s="10"/>
      <c r="N790" s="10"/>
      <c r="O790" s="10"/>
      <c r="P790" s="10"/>
      <c r="Q790" s="10"/>
      <c r="R790" s="10"/>
      <c r="S790" s="10"/>
      <c r="T790" s="10"/>
      <c r="U790" s="10"/>
      <c r="V790" s="10"/>
      <c r="W790" s="10"/>
      <c r="X790" s="10"/>
      <c r="Y790" s="10"/>
      <c r="Z790" s="10"/>
    </row>
    <row r="791" spans="1:26" ht="12.75" customHeight="1" x14ac:dyDescent="0.2">
      <c r="A791" s="10"/>
      <c r="B791" s="10"/>
      <c r="C791" s="10"/>
      <c r="D791" s="13"/>
      <c r="E791" s="13"/>
      <c r="F791" s="10"/>
      <c r="G791" s="10"/>
      <c r="H791" s="10"/>
      <c r="I791" s="13"/>
      <c r="J791" s="10"/>
      <c r="K791" s="10"/>
      <c r="L791" s="10"/>
      <c r="M791" s="10"/>
      <c r="N791" s="10"/>
      <c r="O791" s="10"/>
      <c r="P791" s="10"/>
      <c r="Q791" s="10"/>
      <c r="R791" s="10"/>
      <c r="S791" s="10"/>
      <c r="T791" s="10"/>
      <c r="U791" s="10"/>
      <c r="V791" s="10"/>
      <c r="W791" s="10"/>
      <c r="X791" s="10"/>
      <c r="Y791" s="10"/>
      <c r="Z791" s="10"/>
    </row>
    <row r="792" spans="1:26" ht="12.75" customHeight="1" x14ac:dyDescent="0.2">
      <c r="A792" s="10"/>
      <c r="B792" s="10"/>
      <c r="C792" s="10"/>
      <c r="D792" s="13"/>
      <c r="E792" s="13"/>
      <c r="F792" s="10"/>
      <c r="G792" s="10"/>
      <c r="H792" s="10"/>
      <c r="I792" s="13"/>
      <c r="J792" s="10"/>
      <c r="K792" s="10"/>
      <c r="L792" s="10"/>
      <c r="M792" s="10"/>
      <c r="N792" s="10"/>
      <c r="O792" s="10"/>
      <c r="P792" s="10"/>
      <c r="Q792" s="10"/>
      <c r="R792" s="10"/>
      <c r="S792" s="10"/>
      <c r="T792" s="10"/>
      <c r="U792" s="10"/>
      <c r="V792" s="10"/>
      <c r="W792" s="10"/>
      <c r="X792" s="10"/>
      <c r="Y792" s="10"/>
      <c r="Z792" s="10"/>
    </row>
    <row r="793" spans="1:26" ht="12.75" customHeight="1" x14ac:dyDescent="0.2">
      <c r="A793" s="10"/>
      <c r="B793" s="10"/>
      <c r="C793" s="10"/>
      <c r="D793" s="13"/>
      <c r="E793" s="13"/>
      <c r="F793" s="10"/>
      <c r="G793" s="10"/>
      <c r="H793" s="10"/>
      <c r="I793" s="13"/>
      <c r="J793" s="10"/>
      <c r="K793" s="10"/>
      <c r="L793" s="10"/>
      <c r="M793" s="10"/>
      <c r="N793" s="10"/>
      <c r="O793" s="10"/>
      <c r="P793" s="10"/>
      <c r="Q793" s="10"/>
      <c r="R793" s="10"/>
      <c r="S793" s="10"/>
      <c r="T793" s="10"/>
      <c r="U793" s="10"/>
      <c r="V793" s="10"/>
      <c r="W793" s="10"/>
      <c r="X793" s="10"/>
      <c r="Y793" s="10"/>
      <c r="Z793" s="10"/>
    </row>
    <row r="794" spans="1:26" ht="12.75" customHeight="1" x14ac:dyDescent="0.2">
      <c r="A794" s="10"/>
      <c r="B794" s="10"/>
      <c r="C794" s="10"/>
      <c r="D794" s="13"/>
      <c r="E794" s="13"/>
      <c r="F794" s="10"/>
      <c r="G794" s="10"/>
      <c r="H794" s="10"/>
      <c r="I794" s="13"/>
      <c r="J794" s="10"/>
      <c r="K794" s="10"/>
      <c r="L794" s="10"/>
      <c r="M794" s="10"/>
      <c r="N794" s="10"/>
      <c r="O794" s="10"/>
      <c r="P794" s="10"/>
      <c r="Q794" s="10"/>
      <c r="R794" s="10"/>
      <c r="S794" s="10"/>
      <c r="T794" s="10"/>
      <c r="U794" s="10"/>
      <c r="V794" s="10"/>
      <c r="W794" s="10"/>
      <c r="X794" s="10"/>
      <c r="Y794" s="10"/>
      <c r="Z794" s="10"/>
    </row>
    <row r="795" spans="1:26" ht="12.75" customHeight="1" x14ac:dyDescent="0.2">
      <c r="A795" s="10"/>
      <c r="B795" s="10"/>
      <c r="C795" s="10"/>
      <c r="D795" s="13"/>
      <c r="E795" s="13"/>
      <c r="F795" s="10"/>
      <c r="G795" s="10"/>
      <c r="H795" s="10"/>
      <c r="I795" s="13"/>
      <c r="J795" s="10"/>
      <c r="K795" s="10"/>
      <c r="L795" s="10"/>
      <c r="M795" s="10"/>
      <c r="N795" s="10"/>
      <c r="O795" s="10"/>
      <c r="P795" s="10"/>
      <c r="Q795" s="10"/>
      <c r="R795" s="10"/>
      <c r="S795" s="10"/>
      <c r="T795" s="10"/>
      <c r="U795" s="10"/>
      <c r="V795" s="10"/>
      <c r="W795" s="10"/>
      <c r="X795" s="10"/>
      <c r="Y795" s="10"/>
      <c r="Z795" s="10"/>
    </row>
    <row r="796" spans="1:26" ht="12.75" customHeight="1" x14ac:dyDescent="0.2">
      <c r="A796" s="10"/>
      <c r="B796" s="10"/>
      <c r="C796" s="10"/>
      <c r="D796" s="13"/>
      <c r="E796" s="13"/>
      <c r="F796" s="10"/>
      <c r="G796" s="10"/>
      <c r="H796" s="10"/>
      <c r="I796" s="13"/>
      <c r="J796" s="10"/>
      <c r="K796" s="10"/>
      <c r="L796" s="10"/>
      <c r="M796" s="10"/>
      <c r="N796" s="10"/>
      <c r="O796" s="10"/>
      <c r="P796" s="10"/>
      <c r="Q796" s="10"/>
      <c r="R796" s="10"/>
      <c r="S796" s="10"/>
      <c r="T796" s="10"/>
      <c r="U796" s="10"/>
      <c r="V796" s="10"/>
      <c r="W796" s="10"/>
      <c r="X796" s="10"/>
      <c r="Y796" s="10"/>
      <c r="Z796" s="10"/>
    </row>
    <row r="797" spans="1:26" ht="12.75" customHeight="1" x14ac:dyDescent="0.2">
      <c r="A797" s="10"/>
      <c r="B797" s="10"/>
      <c r="C797" s="10"/>
      <c r="D797" s="13"/>
      <c r="E797" s="13"/>
      <c r="F797" s="10"/>
      <c r="G797" s="10"/>
      <c r="H797" s="10"/>
      <c r="I797" s="13"/>
      <c r="J797" s="10"/>
      <c r="K797" s="10"/>
      <c r="L797" s="10"/>
      <c r="M797" s="10"/>
      <c r="N797" s="10"/>
      <c r="O797" s="10"/>
      <c r="P797" s="10"/>
      <c r="Q797" s="10"/>
      <c r="R797" s="10"/>
      <c r="S797" s="10"/>
      <c r="T797" s="10"/>
      <c r="U797" s="10"/>
      <c r="V797" s="10"/>
      <c r="W797" s="10"/>
      <c r="X797" s="10"/>
      <c r="Y797" s="10"/>
      <c r="Z797" s="10"/>
    </row>
    <row r="798" spans="1:26" ht="12.75" customHeight="1" x14ac:dyDescent="0.2">
      <c r="A798" s="10"/>
      <c r="B798" s="10"/>
      <c r="C798" s="10"/>
      <c r="D798" s="13"/>
      <c r="E798" s="13"/>
      <c r="F798" s="10"/>
      <c r="G798" s="10"/>
      <c r="H798" s="10"/>
      <c r="I798" s="13"/>
      <c r="J798" s="10"/>
      <c r="K798" s="10"/>
      <c r="L798" s="10"/>
      <c r="M798" s="10"/>
      <c r="N798" s="10"/>
      <c r="O798" s="10"/>
      <c r="P798" s="10"/>
      <c r="Q798" s="10"/>
      <c r="R798" s="10"/>
      <c r="S798" s="10"/>
      <c r="T798" s="10"/>
      <c r="U798" s="10"/>
      <c r="V798" s="10"/>
      <c r="W798" s="10"/>
      <c r="X798" s="10"/>
      <c r="Y798" s="10"/>
      <c r="Z798" s="10"/>
    </row>
    <row r="799" spans="1:26" ht="12.75" customHeight="1" x14ac:dyDescent="0.2">
      <c r="A799" s="10"/>
      <c r="B799" s="10"/>
      <c r="C799" s="10"/>
      <c r="D799" s="13"/>
      <c r="E799" s="13"/>
      <c r="F799" s="10"/>
      <c r="G799" s="10"/>
      <c r="H799" s="10"/>
      <c r="I799" s="13"/>
      <c r="J799" s="10"/>
      <c r="K799" s="10"/>
      <c r="L799" s="10"/>
      <c r="M799" s="10"/>
      <c r="N799" s="10"/>
      <c r="O799" s="10"/>
      <c r="P799" s="10"/>
      <c r="Q799" s="10"/>
      <c r="R799" s="10"/>
      <c r="S799" s="10"/>
      <c r="T799" s="10"/>
      <c r="U799" s="10"/>
      <c r="V799" s="10"/>
      <c r="W799" s="10"/>
      <c r="X799" s="10"/>
      <c r="Y799" s="10"/>
      <c r="Z799" s="10"/>
    </row>
    <row r="800" spans="1:26" ht="12.75" customHeight="1" x14ac:dyDescent="0.2">
      <c r="A800" s="10"/>
      <c r="B800" s="10"/>
      <c r="C800" s="10"/>
      <c r="D800" s="13"/>
      <c r="E800" s="13"/>
      <c r="F800" s="10"/>
      <c r="G800" s="10"/>
      <c r="H800" s="10"/>
      <c r="I800" s="13"/>
      <c r="J800" s="10"/>
      <c r="K800" s="10"/>
      <c r="L800" s="10"/>
      <c r="M800" s="10"/>
      <c r="N800" s="10"/>
      <c r="O800" s="10"/>
      <c r="P800" s="10"/>
      <c r="Q800" s="10"/>
      <c r="R800" s="10"/>
      <c r="S800" s="10"/>
      <c r="T800" s="10"/>
      <c r="U800" s="10"/>
      <c r="V800" s="10"/>
      <c r="W800" s="10"/>
      <c r="X800" s="10"/>
      <c r="Y800" s="10"/>
      <c r="Z800" s="10"/>
    </row>
    <row r="801" spans="1:26" ht="12.75" customHeight="1" x14ac:dyDescent="0.2">
      <c r="A801" s="10"/>
      <c r="B801" s="10"/>
      <c r="C801" s="10"/>
      <c r="D801" s="13"/>
      <c r="E801" s="13"/>
      <c r="F801" s="10"/>
      <c r="G801" s="10"/>
      <c r="H801" s="10"/>
      <c r="I801" s="13"/>
      <c r="J801" s="10"/>
      <c r="K801" s="10"/>
      <c r="L801" s="10"/>
      <c r="M801" s="10"/>
      <c r="N801" s="10"/>
      <c r="O801" s="10"/>
      <c r="P801" s="10"/>
      <c r="Q801" s="10"/>
      <c r="R801" s="10"/>
      <c r="S801" s="10"/>
      <c r="T801" s="10"/>
      <c r="U801" s="10"/>
      <c r="V801" s="10"/>
      <c r="W801" s="10"/>
      <c r="X801" s="10"/>
      <c r="Y801" s="10"/>
      <c r="Z801" s="10"/>
    </row>
    <row r="802" spans="1:26" ht="12.75" customHeight="1" x14ac:dyDescent="0.2">
      <c r="A802" s="10"/>
      <c r="B802" s="10"/>
      <c r="C802" s="10"/>
      <c r="D802" s="13"/>
      <c r="E802" s="13"/>
      <c r="F802" s="10"/>
      <c r="G802" s="10"/>
      <c r="H802" s="10"/>
      <c r="I802" s="13"/>
      <c r="J802" s="10"/>
      <c r="K802" s="10"/>
      <c r="L802" s="10"/>
      <c r="M802" s="10"/>
      <c r="N802" s="10"/>
      <c r="O802" s="10"/>
      <c r="P802" s="10"/>
      <c r="Q802" s="10"/>
      <c r="R802" s="10"/>
      <c r="S802" s="10"/>
      <c r="T802" s="10"/>
      <c r="U802" s="10"/>
      <c r="V802" s="10"/>
      <c r="W802" s="10"/>
      <c r="X802" s="10"/>
      <c r="Y802" s="10"/>
      <c r="Z802" s="10"/>
    </row>
    <row r="803" spans="1:26" ht="12.75" customHeight="1" x14ac:dyDescent="0.2">
      <c r="A803" s="10"/>
      <c r="B803" s="10"/>
      <c r="C803" s="10"/>
      <c r="D803" s="13"/>
      <c r="E803" s="13"/>
      <c r="F803" s="10"/>
      <c r="G803" s="10"/>
      <c r="H803" s="10"/>
      <c r="I803" s="13"/>
      <c r="J803" s="10"/>
      <c r="K803" s="10"/>
      <c r="L803" s="10"/>
      <c r="M803" s="10"/>
      <c r="N803" s="10"/>
      <c r="O803" s="10"/>
      <c r="P803" s="10"/>
      <c r="Q803" s="10"/>
      <c r="R803" s="10"/>
      <c r="S803" s="10"/>
      <c r="T803" s="10"/>
      <c r="U803" s="10"/>
      <c r="V803" s="10"/>
      <c r="W803" s="10"/>
      <c r="X803" s="10"/>
      <c r="Y803" s="10"/>
      <c r="Z803" s="10"/>
    </row>
    <row r="804" spans="1:26" ht="12.75" customHeight="1" x14ac:dyDescent="0.2">
      <c r="A804" s="10"/>
      <c r="B804" s="10"/>
      <c r="C804" s="10"/>
      <c r="D804" s="13"/>
      <c r="E804" s="13"/>
      <c r="F804" s="10"/>
      <c r="G804" s="10"/>
      <c r="H804" s="10"/>
      <c r="I804" s="13"/>
      <c r="J804" s="10"/>
      <c r="K804" s="10"/>
      <c r="L804" s="10"/>
      <c r="M804" s="10"/>
      <c r="N804" s="10"/>
      <c r="O804" s="10"/>
      <c r="P804" s="10"/>
      <c r="Q804" s="10"/>
      <c r="R804" s="10"/>
      <c r="S804" s="10"/>
      <c r="T804" s="10"/>
      <c r="U804" s="10"/>
      <c r="V804" s="10"/>
      <c r="W804" s="10"/>
      <c r="X804" s="10"/>
      <c r="Y804" s="10"/>
      <c r="Z804" s="10"/>
    </row>
    <row r="805" spans="1:26" ht="12.75" customHeight="1" x14ac:dyDescent="0.2">
      <c r="A805" s="10"/>
      <c r="B805" s="10"/>
      <c r="C805" s="10"/>
      <c r="D805" s="13"/>
      <c r="E805" s="13"/>
      <c r="F805" s="10"/>
      <c r="G805" s="10"/>
      <c r="H805" s="10"/>
      <c r="I805" s="13"/>
      <c r="J805" s="10"/>
      <c r="K805" s="10"/>
      <c r="L805" s="10"/>
      <c r="M805" s="10"/>
      <c r="N805" s="10"/>
      <c r="O805" s="10"/>
      <c r="P805" s="10"/>
      <c r="Q805" s="10"/>
      <c r="R805" s="10"/>
      <c r="S805" s="10"/>
      <c r="T805" s="10"/>
      <c r="U805" s="10"/>
      <c r="V805" s="10"/>
      <c r="W805" s="10"/>
      <c r="X805" s="10"/>
      <c r="Y805" s="10"/>
      <c r="Z805" s="10"/>
    </row>
    <row r="806" spans="1:26" ht="12.75" customHeight="1" x14ac:dyDescent="0.2">
      <c r="A806" s="10"/>
      <c r="B806" s="10"/>
      <c r="C806" s="10"/>
      <c r="D806" s="13"/>
      <c r="E806" s="13"/>
      <c r="F806" s="10"/>
      <c r="G806" s="10"/>
      <c r="H806" s="10"/>
      <c r="I806" s="13"/>
      <c r="J806" s="10"/>
      <c r="K806" s="10"/>
      <c r="L806" s="10"/>
      <c r="M806" s="10"/>
      <c r="N806" s="10"/>
      <c r="O806" s="10"/>
      <c r="P806" s="10"/>
      <c r="Q806" s="10"/>
      <c r="R806" s="10"/>
      <c r="S806" s="10"/>
      <c r="T806" s="10"/>
      <c r="U806" s="10"/>
      <c r="V806" s="10"/>
      <c r="W806" s="10"/>
      <c r="X806" s="10"/>
      <c r="Y806" s="10"/>
      <c r="Z806" s="10"/>
    </row>
    <row r="807" spans="1:26" ht="12.75" customHeight="1" x14ac:dyDescent="0.2">
      <c r="A807" s="10"/>
      <c r="B807" s="10"/>
      <c r="C807" s="10"/>
      <c r="D807" s="13"/>
      <c r="E807" s="13"/>
      <c r="F807" s="10"/>
      <c r="G807" s="10"/>
      <c r="H807" s="10"/>
      <c r="I807" s="13"/>
      <c r="J807" s="10"/>
      <c r="K807" s="10"/>
      <c r="L807" s="10"/>
      <c r="M807" s="10"/>
      <c r="N807" s="10"/>
      <c r="O807" s="10"/>
      <c r="P807" s="10"/>
      <c r="Q807" s="10"/>
      <c r="R807" s="10"/>
      <c r="S807" s="10"/>
      <c r="T807" s="10"/>
      <c r="U807" s="10"/>
      <c r="V807" s="10"/>
      <c r="W807" s="10"/>
      <c r="X807" s="10"/>
      <c r="Y807" s="10"/>
      <c r="Z807" s="10"/>
    </row>
    <row r="808" spans="1:26" ht="12.75" customHeight="1" x14ac:dyDescent="0.2">
      <c r="A808" s="10"/>
      <c r="B808" s="10"/>
      <c r="C808" s="10"/>
      <c r="D808" s="13"/>
      <c r="E808" s="13"/>
      <c r="F808" s="10"/>
      <c r="G808" s="10"/>
      <c r="H808" s="10"/>
      <c r="I808" s="13"/>
      <c r="J808" s="10"/>
      <c r="K808" s="10"/>
      <c r="L808" s="10"/>
      <c r="M808" s="10"/>
      <c r="N808" s="10"/>
      <c r="O808" s="10"/>
      <c r="P808" s="10"/>
      <c r="Q808" s="10"/>
      <c r="R808" s="10"/>
      <c r="S808" s="10"/>
      <c r="T808" s="10"/>
      <c r="U808" s="10"/>
      <c r="V808" s="10"/>
      <c r="W808" s="10"/>
      <c r="X808" s="10"/>
      <c r="Y808" s="10"/>
      <c r="Z808" s="10"/>
    </row>
    <row r="809" spans="1:26" ht="12.75" customHeight="1" x14ac:dyDescent="0.2">
      <c r="A809" s="10"/>
      <c r="B809" s="10"/>
      <c r="C809" s="10"/>
      <c r="D809" s="13"/>
      <c r="E809" s="13"/>
      <c r="F809" s="10"/>
      <c r="G809" s="10"/>
      <c r="H809" s="10"/>
      <c r="I809" s="13"/>
      <c r="J809" s="10"/>
      <c r="K809" s="10"/>
      <c r="L809" s="10"/>
      <c r="M809" s="10"/>
      <c r="N809" s="10"/>
      <c r="O809" s="10"/>
      <c r="P809" s="10"/>
      <c r="Q809" s="10"/>
      <c r="R809" s="10"/>
      <c r="S809" s="10"/>
      <c r="T809" s="10"/>
      <c r="U809" s="10"/>
      <c r="V809" s="10"/>
      <c r="W809" s="10"/>
      <c r="X809" s="10"/>
      <c r="Y809" s="10"/>
      <c r="Z809" s="10"/>
    </row>
    <row r="810" spans="1:26" ht="12.75" customHeight="1" x14ac:dyDescent="0.2">
      <c r="A810" s="10"/>
      <c r="B810" s="10"/>
      <c r="C810" s="10"/>
      <c r="D810" s="13"/>
      <c r="E810" s="13"/>
      <c r="F810" s="10"/>
      <c r="G810" s="10"/>
      <c r="H810" s="10"/>
      <c r="I810" s="13"/>
      <c r="J810" s="10"/>
      <c r="K810" s="10"/>
      <c r="L810" s="10"/>
      <c r="M810" s="10"/>
      <c r="N810" s="10"/>
      <c r="O810" s="10"/>
      <c r="P810" s="10"/>
      <c r="Q810" s="10"/>
      <c r="R810" s="10"/>
      <c r="S810" s="10"/>
      <c r="T810" s="10"/>
      <c r="U810" s="10"/>
      <c r="V810" s="10"/>
      <c r="W810" s="10"/>
      <c r="X810" s="10"/>
      <c r="Y810" s="10"/>
      <c r="Z810" s="10"/>
    </row>
    <row r="811" spans="1:26" ht="12.75" customHeight="1" x14ac:dyDescent="0.2">
      <c r="A811" s="10"/>
      <c r="B811" s="10"/>
      <c r="C811" s="10"/>
      <c r="D811" s="13"/>
      <c r="E811" s="13"/>
      <c r="F811" s="10"/>
      <c r="G811" s="10"/>
      <c r="H811" s="10"/>
      <c r="I811" s="13"/>
      <c r="J811" s="10"/>
      <c r="K811" s="10"/>
      <c r="L811" s="10"/>
      <c r="M811" s="10"/>
      <c r="N811" s="10"/>
      <c r="O811" s="10"/>
      <c r="P811" s="10"/>
      <c r="Q811" s="10"/>
      <c r="R811" s="10"/>
      <c r="S811" s="10"/>
      <c r="T811" s="10"/>
      <c r="U811" s="10"/>
      <c r="V811" s="10"/>
      <c r="W811" s="10"/>
      <c r="X811" s="10"/>
      <c r="Y811" s="10"/>
      <c r="Z811" s="10"/>
    </row>
    <row r="812" spans="1:26" ht="12.75" customHeight="1" x14ac:dyDescent="0.2">
      <c r="A812" s="10"/>
      <c r="B812" s="10"/>
      <c r="C812" s="10"/>
      <c r="D812" s="13"/>
      <c r="E812" s="13"/>
      <c r="F812" s="10"/>
      <c r="G812" s="10"/>
      <c r="H812" s="10"/>
      <c r="I812" s="13"/>
      <c r="J812" s="10"/>
      <c r="K812" s="10"/>
      <c r="L812" s="10"/>
      <c r="M812" s="10"/>
      <c r="N812" s="10"/>
      <c r="O812" s="10"/>
      <c r="P812" s="10"/>
      <c r="Q812" s="10"/>
      <c r="R812" s="10"/>
      <c r="S812" s="10"/>
      <c r="T812" s="10"/>
      <c r="U812" s="10"/>
      <c r="V812" s="10"/>
      <c r="W812" s="10"/>
      <c r="X812" s="10"/>
      <c r="Y812" s="10"/>
      <c r="Z812" s="10"/>
    </row>
    <row r="813" spans="1:26" ht="12.75" customHeight="1" x14ac:dyDescent="0.2">
      <c r="A813" s="10"/>
      <c r="B813" s="10"/>
      <c r="C813" s="10"/>
      <c r="D813" s="13"/>
      <c r="E813" s="13"/>
      <c r="F813" s="10"/>
      <c r="G813" s="10"/>
      <c r="H813" s="10"/>
      <c r="I813" s="13"/>
      <c r="J813" s="10"/>
      <c r="K813" s="10"/>
      <c r="L813" s="10"/>
      <c r="M813" s="10"/>
      <c r="N813" s="10"/>
      <c r="O813" s="10"/>
      <c r="P813" s="10"/>
      <c r="Q813" s="10"/>
      <c r="R813" s="10"/>
      <c r="S813" s="10"/>
      <c r="T813" s="10"/>
      <c r="U813" s="10"/>
      <c r="V813" s="10"/>
      <c r="W813" s="10"/>
      <c r="X813" s="10"/>
      <c r="Y813" s="10"/>
      <c r="Z813" s="10"/>
    </row>
    <row r="814" spans="1:26" ht="12.75" customHeight="1" x14ac:dyDescent="0.2">
      <c r="A814" s="10"/>
      <c r="B814" s="10"/>
      <c r="C814" s="10"/>
      <c r="D814" s="13"/>
      <c r="E814" s="13"/>
      <c r="F814" s="10"/>
      <c r="G814" s="10"/>
      <c r="H814" s="10"/>
      <c r="I814" s="13"/>
      <c r="J814" s="10"/>
      <c r="K814" s="10"/>
      <c r="L814" s="10"/>
      <c r="M814" s="10"/>
      <c r="N814" s="10"/>
      <c r="O814" s="10"/>
      <c r="P814" s="10"/>
      <c r="Q814" s="10"/>
      <c r="R814" s="10"/>
      <c r="S814" s="10"/>
      <c r="T814" s="10"/>
      <c r="U814" s="10"/>
      <c r="V814" s="10"/>
      <c r="W814" s="10"/>
      <c r="X814" s="10"/>
      <c r="Y814" s="10"/>
      <c r="Z814" s="10"/>
    </row>
    <row r="815" spans="1:26" ht="12.75" customHeight="1" x14ac:dyDescent="0.2">
      <c r="A815" s="10"/>
      <c r="B815" s="10"/>
      <c r="C815" s="10"/>
      <c r="D815" s="13"/>
      <c r="E815" s="13"/>
      <c r="F815" s="10"/>
      <c r="G815" s="10"/>
      <c r="H815" s="10"/>
      <c r="I815" s="13"/>
      <c r="J815" s="10"/>
      <c r="K815" s="10"/>
      <c r="L815" s="10"/>
      <c r="M815" s="10"/>
      <c r="N815" s="10"/>
      <c r="O815" s="10"/>
      <c r="P815" s="10"/>
      <c r="Q815" s="10"/>
      <c r="R815" s="10"/>
      <c r="S815" s="10"/>
      <c r="T815" s="10"/>
      <c r="U815" s="10"/>
      <c r="V815" s="10"/>
      <c r="W815" s="10"/>
      <c r="X815" s="10"/>
      <c r="Y815" s="10"/>
      <c r="Z815" s="10"/>
    </row>
    <row r="816" spans="1:26" ht="12.75" customHeight="1" x14ac:dyDescent="0.2">
      <c r="A816" s="10"/>
      <c r="B816" s="10"/>
      <c r="C816" s="10"/>
      <c r="D816" s="13"/>
      <c r="E816" s="13"/>
      <c r="F816" s="10"/>
      <c r="G816" s="10"/>
      <c r="H816" s="10"/>
      <c r="I816" s="13"/>
      <c r="J816" s="10"/>
      <c r="K816" s="10"/>
      <c r="L816" s="10"/>
      <c r="M816" s="10"/>
      <c r="N816" s="10"/>
      <c r="O816" s="10"/>
      <c r="P816" s="10"/>
      <c r="Q816" s="10"/>
      <c r="R816" s="10"/>
      <c r="S816" s="10"/>
      <c r="T816" s="10"/>
      <c r="U816" s="10"/>
      <c r="V816" s="10"/>
      <c r="W816" s="10"/>
      <c r="X816" s="10"/>
      <c r="Y816" s="10"/>
      <c r="Z816" s="10"/>
    </row>
    <row r="817" spans="1:26" ht="12.75" customHeight="1" x14ac:dyDescent="0.2">
      <c r="A817" s="10"/>
      <c r="B817" s="10"/>
      <c r="C817" s="10"/>
      <c r="D817" s="13"/>
      <c r="E817" s="13"/>
      <c r="F817" s="10"/>
      <c r="G817" s="10"/>
      <c r="H817" s="10"/>
      <c r="I817" s="13"/>
      <c r="J817" s="10"/>
      <c r="K817" s="10"/>
      <c r="L817" s="10"/>
      <c r="M817" s="10"/>
      <c r="N817" s="10"/>
      <c r="O817" s="10"/>
      <c r="P817" s="10"/>
      <c r="Q817" s="10"/>
      <c r="R817" s="10"/>
      <c r="S817" s="10"/>
      <c r="T817" s="10"/>
      <c r="U817" s="10"/>
      <c r="V817" s="10"/>
      <c r="W817" s="10"/>
      <c r="X817" s="10"/>
      <c r="Y817" s="10"/>
      <c r="Z817" s="10"/>
    </row>
    <row r="818" spans="1:26" ht="12.75" customHeight="1" x14ac:dyDescent="0.2">
      <c r="A818" s="10"/>
      <c r="B818" s="10"/>
      <c r="C818" s="10"/>
      <c r="D818" s="13"/>
      <c r="E818" s="13"/>
      <c r="F818" s="10"/>
      <c r="G818" s="10"/>
      <c r="H818" s="10"/>
      <c r="I818" s="13"/>
      <c r="J818" s="10"/>
      <c r="K818" s="10"/>
      <c r="L818" s="10"/>
      <c r="M818" s="10"/>
      <c r="N818" s="10"/>
      <c r="O818" s="10"/>
      <c r="P818" s="10"/>
      <c r="Q818" s="10"/>
      <c r="R818" s="10"/>
      <c r="S818" s="10"/>
      <c r="T818" s="10"/>
      <c r="U818" s="10"/>
      <c r="V818" s="10"/>
      <c r="W818" s="10"/>
      <c r="X818" s="10"/>
      <c r="Y818" s="10"/>
      <c r="Z818" s="10"/>
    </row>
    <row r="819" spans="1:26" ht="12.75" customHeight="1" x14ac:dyDescent="0.2">
      <c r="A819" s="10"/>
      <c r="B819" s="10"/>
      <c r="C819" s="10"/>
      <c r="D819" s="13"/>
      <c r="E819" s="13"/>
      <c r="F819" s="10"/>
      <c r="G819" s="10"/>
      <c r="H819" s="10"/>
      <c r="I819" s="13"/>
      <c r="J819" s="10"/>
      <c r="K819" s="10"/>
      <c r="L819" s="10"/>
      <c r="M819" s="10"/>
      <c r="N819" s="10"/>
      <c r="O819" s="10"/>
      <c r="P819" s="10"/>
      <c r="Q819" s="10"/>
      <c r="R819" s="10"/>
      <c r="S819" s="10"/>
      <c r="T819" s="10"/>
      <c r="U819" s="10"/>
      <c r="V819" s="10"/>
      <c r="W819" s="10"/>
      <c r="X819" s="10"/>
      <c r="Y819" s="10"/>
      <c r="Z819" s="10"/>
    </row>
    <row r="820" spans="1:26" ht="12.75" customHeight="1" x14ac:dyDescent="0.2">
      <c r="A820" s="10"/>
      <c r="B820" s="10"/>
      <c r="C820" s="10"/>
      <c r="D820" s="13"/>
      <c r="E820" s="13"/>
      <c r="F820" s="10"/>
      <c r="G820" s="10"/>
      <c r="H820" s="10"/>
      <c r="I820" s="13"/>
      <c r="J820" s="10"/>
      <c r="K820" s="10"/>
      <c r="L820" s="10"/>
      <c r="M820" s="10"/>
      <c r="N820" s="10"/>
      <c r="O820" s="10"/>
      <c r="P820" s="10"/>
      <c r="Q820" s="10"/>
      <c r="R820" s="10"/>
      <c r="S820" s="10"/>
      <c r="T820" s="10"/>
      <c r="U820" s="10"/>
      <c r="V820" s="10"/>
      <c r="W820" s="10"/>
      <c r="X820" s="10"/>
      <c r="Y820" s="10"/>
      <c r="Z820" s="10"/>
    </row>
    <row r="821" spans="1:26" ht="12.75" customHeight="1" x14ac:dyDescent="0.2">
      <c r="A821" s="10"/>
      <c r="B821" s="10"/>
      <c r="C821" s="10"/>
      <c r="D821" s="13"/>
      <c r="E821" s="13"/>
      <c r="F821" s="10"/>
      <c r="G821" s="10"/>
      <c r="H821" s="10"/>
      <c r="I821" s="13"/>
      <c r="J821" s="10"/>
      <c r="K821" s="10"/>
      <c r="L821" s="10"/>
      <c r="M821" s="10"/>
      <c r="N821" s="10"/>
      <c r="O821" s="10"/>
      <c r="P821" s="10"/>
      <c r="Q821" s="10"/>
      <c r="R821" s="10"/>
      <c r="S821" s="10"/>
      <c r="T821" s="10"/>
      <c r="U821" s="10"/>
      <c r="V821" s="10"/>
      <c r="W821" s="10"/>
      <c r="X821" s="10"/>
      <c r="Y821" s="10"/>
      <c r="Z821" s="10"/>
    </row>
    <row r="822" spans="1:26" ht="12.75" customHeight="1" x14ac:dyDescent="0.2">
      <c r="A822" s="10"/>
      <c r="B822" s="10"/>
      <c r="C822" s="10"/>
      <c r="D822" s="13"/>
      <c r="E822" s="13"/>
      <c r="F822" s="10"/>
      <c r="G822" s="10"/>
      <c r="H822" s="10"/>
      <c r="I822" s="13"/>
      <c r="J822" s="10"/>
      <c r="K822" s="10"/>
      <c r="L822" s="10"/>
      <c r="M822" s="10"/>
      <c r="N822" s="10"/>
      <c r="O822" s="10"/>
      <c r="P822" s="10"/>
      <c r="Q822" s="10"/>
      <c r="R822" s="10"/>
      <c r="S822" s="10"/>
      <c r="T822" s="10"/>
      <c r="U822" s="10"/>
      <c r="V822" s="10"/>
      <c r="W822" s="10"/>
      <c r="X822" s="10"/>
      <c r="Y822" s="10"/>
      <c r="Z822" s="10"/>
    </row>
    <row r="823" spans="1:26" ht="12.75" customHeight="1" x14ac:dyDescent="0.2">
      <c r="A823" s="10"/>
      <c r="B823" s="10"/>
      <c r="C823" s="10"/>
      <c r="D823" s="13"/>
      <c r="E823" s="13"/>
      <c r="F823" s="10"/>
      <c r="G823" s="10"/>
      <c r="H823" s="10"/>
      <c r="I823" s="13"/>
      <c r="J823" s="10"/>
      <c r="K823" s="10"/>
      <c r="L823" s="10"/>
      <c r="M823" s="10"/>
      <c r="N823" s="10"/>
      <c r="O823" s="10"/>
      <c r="P823" s="10"/>
      <c r="Q823" s="10"/>
      <c r="R823" s="10"/>
      <c r="S823" s="10"/>
      <c r="T823" s="10"/>
      <c r="U823" s="10"/>
      <c r="V823" s="10"/>
      <c r="W823" s="10"/>
      <c r="X823" s="10"/>
      <c r="Y823" s="10"/>
      <c r="Z823" s="10"/>
    </row>
    <row r="824" spans="1:26" ht="12.75" customHeight="1" x14ac:dyDescent="0.2">
      <c r="A824" s="10"/>
      <c r="B824" s="10"/>
      <c r="C824" s="10"/>
      <c r="D824" s="13"/>
      <c r="E824" s="13"/>
      <c r="F824" s="10"/>
      <c r="G824" s="10"/>
      <c r="H824" s="10"/>
      <c r="I824" s="13"/>
      <c r="J824" s="10"/>
      <c r="K824" s="10"/>
      <c r="L824" s="10"/>
      <c r="M824" s="10"/>
      <c r="N824" s="10"/>
      <c r="O824" s="10"/>
      <c r="P824" s="10"/>
      <c r="Q824" s="10"/>
      <c r="R824" s="10"/>
      <c r="S824" s="10"/>
      <c r="T824" s="10"/>
      <c r="U824" s="10"/>
      <c r="V824" s="10"/>
      <c r="W824" s="10"/>
      <c r="X824" s="10"/>
      <c r="Y824" s="10"/>
      <c r="Z824" s="10"/>
    </row>
    <row r="825" spans="1:26" ht="12.75" customHeight="1" x14ac:dyDescent="0.2">
      <c r="A825" s="10"/>
      <c r="B825" s="10"/>
      <c r="C825" s="10"/>
      <c r="D825" s="13"/>
      <c r="E825" s="13"/>
      <c r="F825" s="10"/>
      <c r="G825" s="10"/>
      <c r="H825" s="10"/>
      <c r="I825" s="13"/>
      <c r="J825" s="10"/>
      <c r="K825" s="10"/>
      <c r="L825" s="10"/>
      <c r="M825" s="10"/>
      <c r="N825" s="10"/>
      <c r="O825" s="10"/>
      <c r="P825" s="10"/>
      <c r="Q825" s="10"/>
      <c r="R825" s="10"/>
      <c r="S825" s="10"/>
      <c r="T825" s="10"/>
      <c r="U825" s="10"/>
      <c r="V825" s="10"/>
      <c r="W825" s="10"/>
      <c r="X825" s="10"/>
      <c r="Y825" s="10"/>
      <c r="Z825" s="10"/>
    </row>
    <row r="826" spans="1:26" ht="12.75" customHeight="1" x14ac:dyDescent="0.2">
      <c r="A826" s="10"/>
      <c r="B826" s="10"/>
      <c r="C826" s="10"/>
      <c r="D826" s="13"/>
      <c r="E826" s="13"/>
      <c r="F826" s="10"/>
      <c r="G826" s="10"/>
      <c r="H826" s="10"/>
      <c r="I826" s="13"/>
      <c r="J826" s="10"/>
      <c r="K826" s="10"/>
      <c r="L826" s="10"/>
      <c r="M826" s="10"/>
      <c r="N826" s="10"/>
      <c r="O826" s="10"/>
      <c r="P826" s="10"/>
      <c r="Q826" s="10"/>
      <c r="R826" s="10"/>
      <c r="S826" s="10"/>
      <c r="T826" s="10"/>
      <c r="U826" s="10"/>
      <c r="V826" s="10"/>
      <c r="W826" s="10"/>
      <c r="X826" s="10"/>
      <c r="Y826" s="10"/>
      <c r="Z826" s="10"/>
    </row>
    <row r="827" spans="1:26" ht="12.75" customHeight="1" x14ac:dyDescent="0.2">
      <c r="A827" s="10"/>
      <c r="B827" s="10"/>
      <c r="C827" s="10"/>
      <c r="D827" s="13"/>
      <c r="E827" s="13"/>
      <c r="F827" s="10"/>
      <c r="G827" s="10"/>
      <c r="H827" s="10"/>
      <c r="I827" s="13"/>
      <c r="J827" s="10"/>
      <c r="K827" s="10"/>
      <c r="L827" s="10"/>
      <c r="M827" s="10"/>
      <c r="N827" s="10"/>
      <c r="O827" s="10"/>
      <c r="P827" s="10"/>
      <c r="Q827" s="10"/>
      <c r="R827" s="10"/>
      <c r="S827" s="10"/>
      <c r="T827" s="10"/>
      <c r="U827" s="10"/>
      <c r="V827" s="10"/>
      <c r="W827" s="10"/>
      <c r="X827" s="10"/>
      <c r="Y827" s="10"/>
      <c r="Z827" s="10"/>
    </row>
    <row r="828" spans="1:26" ht="12.75" customHeight="1" x14ac:dyDescent="0.2">
      <c r="A828" s="10"/>
      <c r="B828" s="10"/>
      <c r="C828" s="10"/>
      <c r="D828" s="13"/>
      <c r="E828" s="13"/>
      <c r="F828" s="10"/>
      <c r="G828" s="10"/>
      <c r="H828" s="10"/>
      <c r="I828" s="13"/>
      <c r="J828" s="10"/>
      <c r="K828" s="10"/>
      <c r="L828" s="10"/>
      <c r="M828" s="10"/>
      <c r="N828" s="10"/>
      <c r="O828" s="10"/>
      <c r="P828" s="10"/>
      <c r="Q828" s="10"/>
      <c r="R828" s="10"/>
      <c r="S828" s="10"/>
      <c r="T828" s="10"/>
      <c r="U828" s="10"/>
      <c r="V828" s="10"/>
      <c r="W828" s="10"/>
      <c r="X828" s="10"/>
      <c r="Y828" s="10"/>
      <c r="Z828" s="10"/>
    </row>
    <row r="829" spans="1:26" ht="12.75" customHeight="1" x14ac:dyDescent="0.2">
      <c r="A829" s="10"/>
      <c r="B829" s="10"/>
      <c r="C829" s="10"/>
      <c r="D829" s="13"/>
      <c r="E829" s="13"/>
      <c r="F829" s="10"/>
      <c r="G829" s="10"/>
      <c r="H829" s="10"/>
      <c r="I829" s="13"/>
      <c r="J829" s="10"/>
      <c r="K829" s="10"/>
      <c r="L829" s="10"/>
      <c r="M829" s="10"/>
      <c r="N829" s="10"/>
      <c r="O829" s="10"/>
      <c r="P829" s="10"/>
      <c r="Q829" s="10"/>
      <c r="R829" s="10"/>
      <c r="S829" s="10"/>
      <c r="T829" s="10"/>
      <c r="U829" s="10"/>
      <c r="V829" s="10"/>
      <c r="W829" s="10"/>
      <c r="X829" s="10"/>
      <c r="Y829" s="10"/>
      <c r="Z829" s="10"/>
    </row>
    <row r="830" spans="1:26" ht="12.75" customHeight="1" x14ac:dyDescent="0.2">
      <c r="A830" s="10"/>
      <c r="B830" s="10"/>
      <c r="C830" s="10"/>
      <c r="D830" s="13"/>
      <c r="E830" s="13"/>
      <c r="F830" s="10"/>
      <c r="G830" s="10"/>
      <c r="H830" s="10"/>
      <c r="I830" s="13"/>
      <c r="J830" s="10"/>
      <c r="K830" s="10"/>
      <c r="L830" s="10"/>
      <c r="M830" s="10"/>
      <c r="N830" s="10"/>
      <c r="O830" s="10"/>
      <c r="P830" s="10"/>
      <c r="Q830" s="10"/>
      <c r="R830" s="10"/>
      <c r="S830" s="10"/>
      <c r="T830" s="10"/>
      <c r="U830" s="10"/>
      <c r="V830" s="10"/>
      <c r="W830" s="10"/>
      <c r="X830" s="10"/>
      <c r="Y830" s="10"/>
      <c r="Z830" s="10"/>
    </row>
    <row r="831" spans="1:26" ht="12.75" customHeight="1" x14ac:dyDescent="0.2">
      <c r="A831" s="10"/>
      <c r="B831" s="10"/>
      <c r="C831" s="10"/>
      <c r="D831" s="13"/>
      <c r="E831" s="13"/>
      <c r="F831" s="10"/>
      <c r="G831" s="10"/>
      <c r="H831" s="10"/>
      <c r="I831" s="13"/>
      <c r="J831" s="10"/>
      <c r="K831" s="10"/>
      <c r="L831" s="10"/>
      <c r="M831" s="10"/>
      <c r="N831" s="10"/>
      <c r="O831" s="10"/>
      <c r="P831" s="10"/>
      <c r="Q831" s="10"/>
      <c r="R831" s="10"/>
      <c r="S831" s="10"/>
      <c r="T831" s="10"/>
      <c r="U831" s="10"/>
      <c r="V831" s="10"/>
      <c r="W831" s="10"/>
      <c r="X831" s="10"/>
      <c r="Y831" s="10"/>
      <c r="Z831" s="10"/>
    </row>
    <row r="832" spans="1:26" ht="12.75" customHeight="1" x14ac:dyDescent="0.2">
      <c r="A832" s="10"/>
      <c r="B832" s="10"/>
      <c r="C832" s="10"/>
      <c r="D832" s="13"/>
      <c r="E832" s="13"/>
      <c r="F832" s="10"/>
      <c r="G832" s="10"/>
      <c r="H832" s="10"/>
      <c r="I832" s="13"/>
      <c r="J832" s="10"/>
      <c r="K832" s="10"/>
      <c r="L832" s="10"/>
      <c r="M832" s="10"/>
      <c r="N832" s="10"/>
      <c r="O832" s="10"/>
      <c r="P832" s="10"/>
      <c r="Q832" s="10"/>
      <c r="R832" s="10"/>
      <c r="S832" s="10"/>
      <c r="T832" s="10"/>
      <c r="U832" s="10"/>
      <c r="V832" s="10"/>
      <c r="W832" s="10"/>
      <c r="X832" s="10"/>
      <c r="Y832" s="10"/>
      <c r="Z832" s="10"/>
    </row>
    <row r="833" spans="1:26" ht="12.75" customHeight="1" x14ac:dyDescent="0.2">
      <c r="A833" s="10"/>
      <c r="B833" s="10"/>
      <c r="C833" s="10"/>
      <c r="D833" s="13"/>
      <c r="E833" s="13"/>
      <c r="F833" s="10"/>
      <c r="G833" s="10"/>
      <c r="H833" s="10"/>
      <c r="I833" s="13"/>
      <c r="J833" s="10"/>
      <c r="K833" s="10"/>
      <c r="L833" s="10"/>
      <c r="M833" s="10"/>
      <c r="N833" s="10"/>
      <c r="O833" s="10"/>
      <c r="P833" s="10"/>
      <c r="Q833" s="10"/>
      <c r="R833" s="10"/>
      <c r="S833" s="10"/>
      <c r="T833" s="10"/>
      <c r="U833" s="10"/>
      <c r="V833" s="10"/>
      <c r="W833" s="10"/>
      <c r="X833" s="10"/>
      <c r="Y833" s="10"/>
      <c r="Z833" s="10"/>
    </row>
    <row r="834" spans="1:26" ht="12.75" customHeight="1" x14ac:dyDescent="0.2">
      <c r="A834" s="10"/>
      <c r="B834" s="10"/>
      <c r="C834" s="10"/>
      <c r="D834" s="13"/>
      <c r="E834" s="13"/>
      <c r="F834" s="10"/>
      <c r="G834" s="10"/>
      <c r="H834" s="10"/>
      <c r="I834" s="13"/>
      <c r="J834" s="10"/>
      <c r="K834" s="10"/>
      <c r="L834" s="10"/>
      <c r="M834" s="10"/>
      <c r="N834" s="10"/>
      <c r="O834" s="10"/>
      <c r="P834" s="10"/>
      <c r="Q834" s="10"/>
      <c r="R834" s="10"/>
      <c r="S834" s="10"/>
      <c r="T834" s="10"/>
      <c r="U834" s="10"/>
      <c r="V834" s="10"/>
      <c r="W834" s="10"/>
      <c r="X834" s="10"/>
      <c r="Y834" s="10"/>
      <c r="Z834" s="10"/>
    </row>
    <row r="835" spans="1:26" ht="12.75" customHeight="1" x14ac:dyDescent="0.2">
      <c r="A835" s="10"/>
      <c r="B835" s="10"/>
      <c r="C835" s="10"/>
      <c r="D835" s="13"/>
      <c r="E835" s="13"/>
      <c r="F835" s="10"/>
      <c r="G835" s="10"/>
      <c r="H835" s="10"/>
      <c r="I835" s="13"/>
      <c r="J835" s="10"/>
      <c r="K835" s="10"/>
      <c r="L835" s="10"/>
      <c r="M835" s="10"/>
      <c r="N835" s="10"/>
      <c r="O835" s="10"/>
      <c r="P835" s="10"/>
      <c r="Q835" s="10"/>
      <c r="R835" s="10"/>
      <c r="S835" s="10"/>
      <c r="T835" s="10"/>
      <c r="U835" s="10"/>
      <c r="V835" s="10"/>
      <c r="W835" s="10"/>
      <c r="X835" s="10"/>
      <c r="Y835" s="10"/>
      <c r="Z835" s="10"/>
    </row>
    <row r="836" spans="1:26" ht="12.75" customHeight="1" x14ac:dyDescent="0.2">
      <c r="A836" s="10"/>
      <c r="B836" s="10"/>
      <c r="C836" s="10"/>
      <c r="D836" s="13"/>
      <c r="E836" s="13"/>
      <c r="F836" s="10"/>
      <c r="G836" s="10"/>
      <c r="H836" s="10"/>
      <c r="I836" s="13"/>
      <c r="J836" s="10"/>
      <c r="K836" s="10"/>
      <c r="L836" s="10"/>
      <c r="M836" s="10"/>
      <c r="N836" s="10"/>
      <c r="O836" s="10"/>
      <c r="P836" s="10"/>
      <c r="Q836" s="10"/>
      <c r="R836" s="10"/>
      <c r="S836" s="10"/>
      <c r="T836" s="10"/>
      <c r="U836" s="10"/>
      <c r="V836" s="10"/>
      <c r="W836" s="10"/>
      <c r="X836" s="10"/>
      <c r="Y836" s="10"/>
      <c r="Z836" s="10"/>
    </row>
    <row r="837" spans="1:26" ht="12.75" customHeight="1" x14ac:dyDescent="0.2">
      <c r="A837" s="10"/>
      <c r="B837" s="10"/>
      <c r="C837" s="10"/>
      <c r="D837" s="13"/>
      <c r="E837" s="13"/>
      <c r="F837" s="10"/>
      <c r="G837" s="10"/>
      <c r="H837" s="10"/>
      <c r="I837" s="13"/>
      <c r="J837" s="10"/>
      <c r="K837" s="10"/>
      <c r="L837" s="10"/>
      <c r="M837" s="10"/>
      <c r="N837" s="10"/>
      <c r="O837" s="10"/>
      <c r="P837" s="10"/>
      <c r="Q837" s="10"/>
      <c r="R837" s="10"/>
      <c r="S837" s="10"/>
      <c r="T837" s="10"/>
      <c r="U837" s="10"/>
      <c r="V837" s="10"/>
      <c r="W837" s="10"/>
      <c r="X837" s="10"/>
      <c r="Y837" s="10"/>
      <c r="Z837" s="10"/>
    </row>
    <row r="838" spans="1:26" ht="12.75" customHeight="1" x14ac:dyDescent="0.2">
      <c r="A838" s="10"/>
      <c r="B838" s="10"/>
      <c r="C838" s="10"/>
      <c r="D838" s="13"/>
      <c r="E838" s="13"/>
      <c r="F838" s="10"/>
      <c r="G838" s="10"/>
      <c r="H838" s="10"/>
      <c r="I838" s="13"/>
      <c r="J838" s="10"/>
      <c r="K838" s="10"/>
      <c r="L838" s="10"/>
      <c r="M838" s="10"/>
      <c r="N838" s="10"/>
      <c r="O838" s="10"/>
      <c r="P838" s="10"/>
      <c r="Q838" s="10"/>
      <c r="R838" s="10"/>
      <c r="S838" s="10"/>
      <c r="T838" s="10"/>
      <c r="U838" s="10"/>
      <c r="V838" s="10"/>
      <c r="W838" s="10"/>
      <c r="X838" s="10"/>
      <c r="Y838" s="10"/>
      <c r="Z838" s="10"/>
    </row>
    <row r="839" spans="1:26" ht="12.75" customHeight="1" x14ac:dyDescent="0.2">
      <c r="A839" s="10"/>
      <c r="B839" s="10"/>
      <c r="C839" s="10"/>
      <c r="D839" s="13"/>
      <c r="E839" s="13"/>
      <c r="F839" s="10"/>
      <c r="G839" s="10"/>
      <c r="H839" s="10"/>
      <c r="I839" s="13"/>
      <c r="J839" s="10"/>
      <c r="K839" s="10"/>
      <c r="L839" s="10"/>
      <c r="M839" s="10"/>
      <c r="N839" s="10"/>
      <c r="O839" s="10"/>
      <c r="P839" s="10"/>
      <c r="Q839" s="10"/>
      <c r="R839" s="10"/>
      <c r="S839" s="10"/>
      <c r="T839" s="10"/>
      <c r="U839" s="10"/>
      <c r="V839" s="10"/>
      <c r="W839" s="10"/>
      <c r="X839" s="10"/>
      <c r="Y839" s="10"/>
      <c r="Z839" s="10"/>
    </row>
    <row r="840" spans="1:26" ht="12.75" customHeight="1" x14ac:dyDescent="0.2">
      <c r="A840" s="10"/>
      <c r="B840" s="10"/>
      <c r="C840" s="10"/>
      <c r="D840" s="13"/>
      <c r="E840" s="13"/>
      <c r="F840" s="10"/>
      <c r="G840" s="10"/>
      <c r="H840" s="10"/>
      <c r="I840" s="13"/>
      <c r="J840" s="10"/>
      <c r="K840" s="10"/>
      <c r="L840" s="10"/>
      <c r="M840" s="10"/>
      <c r="N840" s="10"/>
      <c r="O840" s="10"/>
      <c r="P840" s="10"/>
      <c r="Q840" s="10"/>
      <c r="R840" s="10"/>
      <c r="S840" s="10"/>
      <c r="T840" s="10"/>
      <c r="U840" s="10"/>
      <c r="V840" s="10"/>
      <c r="W840" s="10"/>
      <c r="X840" s="10"/>
      <c r="Y840" s="10"/>
      <c r="Z840" s="10"/>
    </row>
    <row r="841" spans="1:26" ht="12.75" customHeight="1" x14ac:dyDescent="0.2">
      <c r="A841" s="10"/>
      <c r="B841" s="10"/>
      <c r="C841" s="10"/>
      <c r="D841" s="13"/>
      <c r="E841" s="13"/>
      <c r="F841" s="10"/>
      <c r="G841" s="10"/>
      <c r="H841" s="10"/>
      <c r="I841" s="13"/>
      <c r="J841" s="10"/>
      <c r="K841" s="10"/>
      <c r="L841" s="10"/>
      <c r="M841" s="10"/>
      <c r="N841" s="10"/>
      <c r="O841" s="10"/>
      <c r="P841" s="10"/>
      <c r="Q841" s="10"/>
      <c r="R841" s="10"/>
      <c r="S841" s="10"/>
      <c r="T841" s="10"/>
      <c r="U841" s="10"/>
      <c r="V841" s="10"/>
      <c r="W841" s="10"/>
      <c r="X841" s="10"/>
      <c r="Y841" s="10"/>
      <c r="Z841" s="10"/>
    </row>
    <row r="842" spans="1:26" ht="12.75" customHeight="1" x14ac:dyDescent="0.2">
      <c r="A842" s="10"/>
      <c r="B842" s="10"/>
      <c r="C842" s="10"/>
      <c r="D842" s="13"/>
      <c r="E842" s="13"/>
      <c r="F842" s="10"/>
      <c r="G842" s="10"/>
      <c r="H842" s="10"/>
      <c r="I842" s="13"/>
      <c r="J842" s="10"/>
      <c r="K842" s="10"/>
      <c r="L842" s="10"/>
      <c r="M842" s="10"/>
      <c r="N842" s="10"/>
      <c r="O842" s="10"/>
      <c r="P842" s="10"/>
      <c r="Q842" s="10"/>
      <c r="R842" s="10"/>
      <c r="S842" s="10"/>
      <c r="T842" s="10"/>
      <c r="U842" s="10"/>
      <c r="V842" s="10"/>
      <c r="W842" s="10"/>
      <c r="X842" s="10"/>
      <c r="Y842" s="10"/>
      <c r="Z842" s="10"/>
    </row>
    <row r="843" spans="1:26" ht="12.75" customHeight="1" x14ac:dyDescent="0.2">
      <c r="A843" s="10"/>
      <c r="B843" s="10"/>
      <c r="C843" s="10"/>
      <c r="D843" s="13"/>
      <c r="E843" s="13"/>
      <c r="F843" s="10"/>
      <c r="G843" s="10"/>
      <c r="H843" s="10"/>
      <c r="I843" s="13"/>
      <c r="J843" s="10"/>
      <c r="K843" s="10"/>
      <c r="L843" s="10"/>
      <c r="M843" s="10"/>
      <c r="N843" s="10"/>
      <c r="O843" s="10"/>
      <c r="P843" s="10"/>
      <c r="Q843" s="10"/>
      <c r="R843" s="10"/>
      <c r="S843" s="10"/>
      <c r="T843" s="10"/>
      <c r="U843" s="10"/>
      <c r="V843" s="10"/>
      <c r="W843" s="10"/>
      <c r="X843" s="10"/>
      <c r="Y843" s="10"/>
      <c r="Z843" s="10"/>
    </row>
    <row r="844" spans="1:26" ht="12.75" customHeight="1" x14ac:dyDescent="0.2">
      <c r="A844" s="10"/>
      <c r="B844" s="10"/>
      <c r="C844" s="10"/>
      <c r="D844" s="13"/>
      <c r="E844" s="13"/>
      <c r="F844" s="10"/>
      <c r="G844" s="10"/>
      <c r="H844" s="10"/>
      <c r="I844" s="13"/>
      <c r="J844" s="10"/>
      <c r="K844" s="10"/>
      <c r="L844" s="10"/>
      <c r="M844" s="10"/>
      <c r="N844" s="10"/>
      <c r="O844" s="10"/>
      <c r="P844" s="10"/>
      <c r="Q844" s="10"/>
      <c r="R844" s="10"/>
      <c r="S844" s="10"/>
      <c r="T844" s="10"/>
      <c r="U844" s="10"/>
      <c r="V844" s="10"/>
      <c r="W844" s="10"/>
      <c r="X844" s="10"/>
      <c r="Y844" s="10"/>
      <c r="Z844" s="10"/>
    </row>
    <row r="845" spans="1:26" ht="12.75" customHeight="1" x14ac:dyDescent="0.2">
      <c r="A845" s="10"/>
      <c r="B845" s="10"/>
      <c r="C845" s="10"/>
      <c r="D845" s="13"/>
      <c r="E845" s="13"/>
      <c r="F845" s="10"/>
      <c r="G845" s="10"/>
      <c r="H845" s="10"/>
      <c r="I845" s="13"/>
      <c r="J845" s="10"/>
      <c r="K845" s="10"/>
      <c r="L845" s="10"/>
      <c r="M845" s="10"/>
      <c r="N845" s="10"/>
      <c r="O845" s="10"/>
      <c r="P845" s="10"/>
      <c r="Q845" s="10"/>
      <c r="R845" s="10"/>
      <c r="S845" s="10"/>
      <c r="T845" s="10"/>
      <c r="U845" s="10"/>
      <c r="V845" s="10"/>
      <c r="W845" s="10"/>
      <c r="X845" s="10"/>
      <c r="Y845" s="10"/>
      <c r="Z845" s="10"/>
    </row>
    <row r="846" spans="1:26" ht="12.75" customHeight="1" x14ac:dyDescent="0.2">
      <c r="A846" s="10"/>
      <c r="B846" s="10"/>
      <c r="C846" s="10"/>
      <c r="D846" s="13"/>
      <c r="E846" s="13"/>
      <c r="F846" s="10"/>
      <c r="G846" s="10"/>
      <c r="H846" s="10"/>
      <c r="I846" s="13"/>
      <c r="J846" s="10"/>
      <c r="K846" s="10"/>
      <c r="L846" s="10"/>
      <c r="M846" s="10"/>
      <c r="N846" s="10"/>
      <c r="O846" s="10"/>
      <c r="P846" s="10"/>
      <c r="Q846" s="10"/>
      <c r="R846" s="10"/>
      <c r="S846" s="10"/>
      <c r="T846" s="10"/>
      <c r="U846" s="10"/>
      <c r="V846" s="10"/>
      <c r="W846" s="10"/>
      <c r="X846" s="10"/>
      <c r="Y846" s="10"/>
      <c r="Z846" s="10"/>
    </row>
    <row r="847" spans="1:26" ht="12.75" customHeight="1" x14ac:dyDescent="0.2">
      <c r="A847" s="10"/>
      <c r="B847" s="10"/>
      <c r="C847" s="10"/>
      <c r="D847" s="13"/>
      <c r="E847" s="13"/>
      <c r="F847" s="10"/>
      <c r="G847" s="10"/>
      <c r="H847" s="10"/>
      <c r="I847" s="13"/>
      <c r="J847" s="10"/>
      <c r="K847" s="10"/>
      <c r="L847" s="10"/>
      <c r="M847" s="10"/>
      <c r="N847" s="10"/>
      <c r="O847" s="10"/>
      <c r="P847" s="10"/>
      <c r="Q847" s="10"/>
      <c r="R847" s="10"/>
      <c r="S847" s="10"/>
      <c r="T847" s="10"/>
      <c r="U847" s="10"/>
      <c r="V847" s="10"/>
      <c r="W847" s="10"/>
      <c r="X847" s="10"/>
      <c r="Y847" s="10"/>
      <c r="Z847" s="10"/>
    </row>
    <row r="848" spans="1:26" ht="12.75" customHeight="1" x14ac:dyDescent="0.2">
      <c r="A848" s="10"/>
      <c r="B848" s="10"/>
      <c r="C848" s="10"/>
      <c r="D848" s="13"/>
      <c r="E848" s="13"/>
      <c r="F848" s="10"/>
      <c r="G848" s="10"/>
      <c r="H848" s="10"/>
      <c r="I848" s="13"/>
      <c r="J848" s="10"/>
      <c r="K848" s="10"/>
      <c r="L848" s="10"/>
      <c r="M848" s="10"/>
      <c r="N848" s="10"/>
      <c r="O848" s="10"/>
      <c r="P848" s="10"/>
      <c r="Q848" s="10"/>
      <c r="R848" s="10"/>
      <c r="S848" s="10"/>
      <c r="T848" s="10"/>
      <c r="U848" s="10"/>
      <c r="V848" s="10"/>
      <c r="W848" s="10"/>
      <c r="X848" s="10"/>
      <c r="Y848" s="10"/>
      <c r="Z848" s="10"/>
    </row>
    <row r="849" spans="1:26" ht="12.75" customHeight="1" x14ac:dyDescent="0.2">
      <c r="A849" s="10"/>
      <c r="B849" s="10"/>
      <c r="C849" s="10"/>
      <c r="D849" s="13"/>
      <c r="E849" s="13"/>
      <c r="F849" s="10"/>
      <c r="G849" s="10"/>
      <c r="H849" s="10"/>
      <c r="I849" s="13"/>
      <c r="J849" s="10"/>
      <c r="K849" s="10"/>
      <c r="L849" s="10"/>
      <c r="M849" s="10"/>
      <c r="N849" s="10"/>
      <c r="O849" s="10"/>
      <c r="P849" s="10"/>
      <c r="Q849" s="10"/>
      <c r="R849" s="10"/>
      <c r="S849" s="10"/>
      <c r="T849" s="10"/>
      <c r="U849" s="10"/>
      <c r="V849" s="10"/>
      <c r="W849" s="10"/>
      <c r="X849" s="10"/>
      <c r="Y849" s="10"/>
      <c r="Z849" s="10"/>
    </row>
    <row r="850" spans="1:26" ht="12.75" customHeight="1" x14ac:dyDescent="0.2">
      <c r="A850" s="10"/>
      <c r="B850" s="10"/>
      <c r="C850" s="10"/>
      <c r="D850" s="13"/>
      <c r="E850" s="13"/>
      <c r="F850" s="10"/>
      <c r="G850" s="10"/>
      <c r="H850" s="10"/>
      <c r="I850" s="13"/>
      <c r="J850" s="10"/>
      <c r="K850" s="10"/>
      <c r="L850" s="10"/>
      <c r="M850" s="10"/>
      <c r="N850" s="10"/>
      <c r="O850" s="10"/>
      <c r="P850" s="10"/>
      <c r="Q850" s="10"/>
      <c r="R850" s="10"/>
      <c r="S850" s="10"/>
      <c r="T850" s="10"/>
      <c r="U850" s="10"/>
      <c r="V850" s="10"/>
      <c r="W850" s="10"/>
      <c r="X850" s="10"/>
      <c r="Y850" s="10"/>
      <c r="Z850" s="10"/>
    </row>
    <row r="851" spans="1:26" ht="12.75" customHeight="1" x14ac:dyDescent="0.2">
      <c r="A851" s="10"/>
      <c r="B851" s="10"/>
      <c r="C851" s="10"/>
      <c r="D851" s="13"/>
      <c r="E851" s="13"/>
      <c r="F851" s="10"/>
      <c r="G851" s="10"/>
      <c r="H851" s="10"/>
      <c r="I851" s="13"/>
      <c r="J851" s="10"/>
      <c r="K851" s="10"/>
      <c r="L851" s="10"/>
      <c r="M851" s="10"/>
      <c r="N851" s="10"/>
      <c r="O851" s="10"/>
      <c r="P851" s="10"/>
      <c r="Q851" s="10"/>
      <c r="R851" s="10"/>
      <c r="S851" s="10"/>
      <c r="T851" s="10"/>
      <c r="U851" s="10"/>
      <c r="V851" s="10"/>
      <c r="W851" s="10"/>
      <c r="X851" s="10"/>
      <c r="Y851" s="10"/>
      <c r="Z851" s="10"/>
    </row>
    <row r="852" spans="1:26" ht="12.75" customHeight="1" x14ac:dyDescent="0.2">
      <c r="A852" s="10"/>
      <c r="B852" s="10"/>
      <c r="C852" s="10"/>
      <c r="D852" s="13"/>
      <c r="E852" s="13"/>
      <c r="F852" s="10"/>
      <c r="G852" s="10"/>
      <c r="H852" s="10"/>
      <c r="I852" s="13"/>
      <c r="J852" s="10"/>
      <c r="K852" s="10"/>
      <c r="L852" s="10"/>
      <c r="M852" s="10"/>
      <c r="N852" s="10"/>
      <c r="O852" s="10"/>
      <c r="P852" s="10"/>
      <c r="Q852" s="10"/>
      <c r="R852" s="10"/>
      <c r="S852" s="10"/>
      <c r="T852" s="10"/>
      <c r="U852" s="10"/>
      <c r="V852" s="10"/>
      <c r="W852" s="10"/>
      <c r="X852" s="10"/>
      <c r="Y852" s="10"/>
      <c r="Z852" s="10"/>
    </row>
    <row r="853" spans="1:26" ht="12.75" customHeight="1" x14ac:dyDescent="0.2">
      <c r="A853" s="10"/>
      <c r="B853" s="10"/>
      <c r="C853" s="10"/>
      <c r="D853" s="13"/>
      <c r="E853" s="13"/>
      <c r="F853" s="10"/>
      <c r="G853" s="10"/>
      <c r="H853" s="10"/>
      <c r="I853" s="13"/>
      <c r="J853" s="10"/>
      <c r="K853" s="10"/>
      <c r="L853" s="10"/>
      <c r="M853" s="10"/>
      <c r="N853" s="10"/>
      <c r="O853" s="10"/>
      <c r="P853" s="10"/>
      <c r="Q853" s="10"/>
      <c r="R853" s="10"/>
      <c r="S853" s="10"/>
      <c r="T853" s="10"/>
      <c r="U853" s="10"/>
      <c r="V853" s="10"/>
      <c r="W853" s="10"/>
      <c r="X853" s="10"/>
      <c r="Y853" s="10"/>
      <c r="Z853" s="10"/>
    </row>
    <row r="854" spans="1:26" ht="12.75" customHeight="1" x14ac:dyDescent="0.2">
      <c r="A854" s="10"/>
      <c r="B854" s="10"/>
      <c r="C854" s="10"/>
      <c r="D854" s="13"/>
      <c r="E854" s="13"/>
      <c r="F854" s="10"/>
      <c r="G854" s="10"/>
      <c r="H854" s="10"/>
      <c r="I854" s="13"/>
      <c r="J854" s="10"/>
      <c r="K854" s="10"/>
      <c r="L854" s="10"/>
      <c r="M854" s="10"/>
      <c r="N854" s="10"/>
      <c r="O854" s="10"/>
      <c r="P854" s="10"/>
      <c r="Q854" s="10"/>
      <c r="R854" s="10"/>
      <c r="S854" s="10"/>
      <c r="T854" s="10"/>
      <c r="U854" s="10"/>
      <c r="V854" s="10"/>
      <c r="W854" s="10"/>
      <c r="X854" s="10"/>
      <c r="Y854" s="10"/>
      <c r="Z854" s="10"/>
    </row>
    <row r="855" spans="1:26" ht="12.75" customHeight="1" x14ac:dyDescent="0.2">
      <c r="A855" s="10"/>
      <c r="B855" s="10"/>
      <c r="C855" s="10"/>
      <c r="D855" s="13"/>
      <c r="E855" s="13"/>
      <c r="F855" s="10"/>
      <c r="G855" s="10"/>
      <c r="H855" s="10"/>
      <c r="I855" s="13"/>
      <c r="J855" s="10"/>
      <c r="K855" s="10"/>
      <c r="L855" s="10"/>
      <c r="M855" s="10"/>
      <c r="N855" s="10"/>
      <c r="O855" s="10"/>
      <c r="P855" s="10"/>
      <c r="Q855" s="10"/>
      <c r="R855" s="10"/>
      <c r="S855" s="10"/>
      <c r="T855" s="10"/>
      <c r="U855" s="10"/>
      <c r="V855" s="10"/>
      <c r="W855" s="10"/>
      <c r="X855" s="10"/>
      <c r="Y855" s="10"/>
      <c r="Z855" s="10"/>
    </row>
    <row r="856" spans="1:26" ht="12.75" customHeight="1" x14ac:dyDescent="0.2">
      <c r="A856" s="10"/>
      <c r="B856" s="10"/>
      <c r="C856" s="10"/>
      <c r="D856" s="13"/>
      <c r="E856" s="13"/>
      <c r="F856" s="10"/>
      <c r="G856" s="10"/>
      <c r="H856" s="10"/>
      <c r="I856" s="13"/>
      <c r="J856" s="10"/>
      <c r="K856" s="10"/>
      <c r="L856" s="10"/>
      <c r="M856" s="10"/>
      <c r="N856" s="10"/>
      <c r="O856" s="10"/>
      <c r="P856" s="10"/>
      <c r="Q856" s="10"/>
      <c r="R856" s="10"/>
      <c r="S856" s="10"/>
      <c r="T856" s="10"/>
      <c r="U856" s="10"/>
      <c r="V856" s="10"/>
      <c r="W856" s="10"/>
      <c r="X856" s="10"/>
      <c r="Y856" s="10"/>
      <c r="Z856" s="10"/>
    </row>
    <row r="857" spans="1:26" ht="12.75" customHeight="1" x14ac:dyDescent="0.2">
      <c r="A857" s="10"/>
      <c r="B857" s="10"/>
      <c r="C857" s="10"/>
      <c r="D857" s="13"/>
      <c r="E857" s="13"/>
      <c r="F857" s="10"/>
      <c r="G857" s="10"/>
      <c r="H857" s="10"/>
      <c r="I857" s="13"/>
      <c r="J857" s="10"/>
      <c r="K857" s="10"/>
      <c r="L857" s="10"/>
      <c r="M857" s="10"/>
      <c r="N857" s="10"/>
      <c r="O857" s="10"/>
      <c r="P857" s="10"/>
      <c r="Q857" s="10"/>
      <c r="R857" s="10"/>
      <c r="S857" s="10"/>
      <c r="T857" s="10"/>
      <c r="U857" s="10"/>
      <c r="V857" s="10"/>
      <c r="W857" s="10"/>
      <c r="X857" s="10"/>
      <c r="Y857" s="10"/>
      <c r="Z857" s="10"/>
    </row>
    <row r="858" spans="1:26" ht="12.75" customHeight="1" x14ac:dyDescent="0.2">
      <c r="A858" s="10"/>
      <c r="B858" s="10"/>
      <c r="C858" s="10"/>
      <c r="D858" s="13"/>
      <c r="E858" s="13"/>
      <c r="F858" s="10"/>
      <c r="G858" s="10"/>
      <c r="H858" s="10"/>
      <c r="I858" s="13"/>
      <c r="J858" s="10"/>
      <c r="K858" s="10"/>
      <c r="L858" s="10"/>
      <c r="M858" s="10"/>
      <c r="N858" s="10"/>
      <c r="O858" s="10"/>
      <c r="P858" s="10"/>
      <c r="Q858" s="10"/>
      <c r="R858" s="10"/>
      <c r="S858" s="10"/>
      <c r="T858" s="10"/>
      <c r="U858" s="10"/>
      <c r="V858" s="10"/>
      <c r="W858" s="10"/>
      <c r="X858" s="10"/>
      <c r="Y858" s="10"/>
      <c r="Z858" s="10"/>
    </row>
    <row r="859" spans="1:26" ht="12.75" customHeight="1" x14ac:dyDescent="0.2">
      <c r="A859" s="10"/>
      <c r="B859" s="10"/>
      <c r="C859" s="10"/>
      <c r="D859" s="13"/>
      <c r="E859" s="13"/>
      <c r="F859" s="10"/>
      <c r="G859" s="10"/>
      <c r="H859" s="10"/>
      <c r="I859" s="13"/>
      <c r="J859" s="10"/>
      <c r="K859" s="10"/>
      <c r="L859" s="10"/>
      <c r="M859" s="10"/>
      <c r="N859" s="10"/>
      <c r="O859" s="10"/>
      <c r="P859" s="10"/>
      <c r="Q859" s="10"/>
      <c r="R859" s="10"/>
      <c r="S859" s="10"/>
      <c r="T859" s="10"/>
      <c r="U859" s="10"/>
      <c r="V859" s="10"/>
      <c r="W859" s="10"/>
      <c r="X859" s="10"/>
      <c r="Y859" s="10"/>
      <c r="Z859" s="10"/>
    </row>
    <row r="860" spans="1:26" ht="12.75" customHeight="1" x14ac:dyDescent="0.2">
      <c r="A860" s="10"/>
      <c r="B860" s="10"/>
      <c r="C860" s="10"/>
      <c r="D860" s="13"/>
      <c r="E860" s="13"/>
      <c r="F860" s="10"/>
      <c r="G860" s="10"/>
      <c r="H860" s="10"/>
      <c r="I860" s="13"/>
      <c r="J860" s="10"/>
      <c r="K860" s="10"/>
      <c r="L860" s="10"/>
      <c r="M860" s="10"/>
      <c r="N860" s="10"/>
      <c r="O860" s="10"/>
      <c r="P860" s="10"/>
      <c r="Q860" s="10"/>
      <c r="R860" s="10"/>
      <c r="S860" s="10"/>
      <c r="T860" s="10"/>
      <c r="U860" s="10"/>
      <c r="V860" s="10"/>
      <c r="W860" s="10"/>
      <c r="X860" s="10"/>
      <c r="Y860" s="10"/>
      <c r="Z860" s="10"/>
    </row>
    <row r="861" spans="1:26" ht="12.75" customHeight="1" x14ac:dyDescent="0.2">
      <c r="A861" s="10"/>
      <c r="B861" s="10"/>
      <c r="C861" s="10"/>
      <c r="D861" s="13"/>
      <c r="E861" s="13"/>
      <c r="F861" s="10"/>
      <c r="G861" s="10"/>
      <c r="H861" s="10"/>
      <c r="I861" s="13"/>
      <c r="J861" s="10"/>
      <c r="K861" s="10"/>
      <c r="L861" s="10"/>
      <c r="M861" s="10"/>
      <c r="N861" s="10"/>
      <c r="O861" s="10"/>
      <c r="P861" s="10"/>
      <c r="Q861" s="10"/>
      <c r="R861" s="10"/>
      <c r="S861" s="10"/>
      <c r="T861" s="10"/>
      <c r="U861" s="10"/>
      <c r="V861" s="10"/>
      <c r="W861" s="10"/>
      <c r="X861" s="10"/>
      <c r="Y861" s="10"/>
      <c r="Z861" s="10"/>
    </row>
    <row r="862" spans="1:26" ht="12.75" customHeight="1" x14ac:dyDescent="0.2">
      <c r="A862" s="10"/>
      <c r="B862" s="10"/>
      <c r="C862" s="10"/>
      <c r="D862" s="13"/>
      <c r="E862" s="13"/>
      <c r="F862" s="10"/>
      <c r="G862" s="10"/>
      <c r="H862" s="10"/>
      <c r="I862" s="13"/>
      <c r="J862" s="10"/>
      <c r="K862" s="10"/>
      <c r="L862" s="10"/>
      <c r="M862" s="10"/>
      <c r="N862" s="10"/>
      <c r="O862" s="10"/>
      <c r="P862" s="10"/>
      <c r="Q862" s="10"/>
      <c r="R862" s="10"/>
      <c r="S862" s="10"/>
      <c r="T862" s="10"/>
      <c r="U862" s="10"/>
      <c r="V862" s="10"/>
      <c r="W862" s="10"/>
      <c r="X862" s="10"/>
      <c r="Y862" s="10"/>
      <c r="Z862" s="10"/>
    </row>
    <row r="863" spans="1:26" ht="12.75" customHeight="1" x14ac:dyDescent="0.2">
      <c r="A863" s="10"/>
      <c r="B863" s="10"/>
      <c r="C863" s="10"/>
      <c r="D863" s="13"/>
      <c r="E863" s="13"/>
      <c r="F863" s="10"/>
      <c r="G863" s="10"/>
      <c r="H863" s="10"/>
      <c r="I863" s="13"/>
      <c r="J863" s="10"/>
      <c r="K863" s="10"/>
      <c r="L863" s="10"/>
      <c r="M863" s="10"/>
      <c r="N863" s="10"/>
      <c r="O863" s="10"/>
      <c r="P863" s="10"/>
      <c r="Q863" s="10"/>
      <c r="R863" s="10"/>
      <c r="S863" s="10"/>
      <c r="T863" s="10"/>
      <c r="U863" s="10"/>
      <c r="V863" s="10"/>
      <c r="W863" s="10"/>
      <c r="X863" s="10"/>
      <c r="Y863" s="10"/>
      <c r="Z863" s="10"/>
    </row>
    <row r="864" spans="1:26" ht="12.75" customHeight="1" x14ac:dyDescent="0.2">
      <c r="A864" s="10"/>
      <c r="B864" s="10"/>
      <c r="C864" s="10"/>
      <c r="D864" s="13"/>
      <c r="E864" s="13"/>
      <c r="F864" s="10"/>
      <c r="G864" s="10"/>
      <c r="H864" s="10"/>
      <c r="I864" s="13"/>
      <c r="J864" s="10"/>
      <c r="K864" s="10"/>
      <c r="L864" s="10"/>
      <c r="M864" s="10"/>
      <c r="N864" s="10"/>
      <c r="O864" s="10"/>
      <c r="P864" s="10"/>
      <c r="Q864" s="10"/>
      <c r="R864" s="10"/>
      <c r="S864" s="10"/>
      <c r="T864" s="10"/>
      <c r="U864" s="10"/>
      <c r="V864" s="10"/>
      <c r="W864" s="10"/>
      <c r="X864" s="10"/>
      <c r="Y864" s="10"/>
      <c r="Z864" s="10"/>
    </row>
    <row r="865" spans="1:26" ht="12.75" customHeight="1" x14ac:dyDescent="0.2">
      <c r="A865" s="10"/>
      <c r="B865" s="10"/>
      <c r="C865" s="10"/>
      <c r="D865" s="13"/>
      <c r="E865" s="13"/>
      <c r="F865" s="10"/>
      <c r="G865" s="10"/>
      <c r="H865" s="10"/>
      <c r="I865" s="13"/>
      <c r="J865" s="10"/>
      <c r="K865" s="10"/>
      <c r="L865" s="10"/>
      <c r="M865" s="10"/>
      <c r="N865" s="10"/>
      <c r="O865" s="10"/>
      <c r="P865" s="10"/>
      <c r="Q865" s="10"/>
      <c r="R865" s="10"/>
      <c r="S865" s="10"/>
      <c r="T865" s="10"/>
      <c r="U865" s="10"/>
      <c r="V865" s="10"/>
      <c r="W865" s="10"/>
      <c r="X865" s="10"/>
      <c r="Y865" s="10"/>
      <c r="Z865" s="10"/>
    </row>
    <row r="866" spans="1:26" ht="12.75" customHeight="1" x14ac:dyDescent="0.2">
      <c r="A866" s="10"/>
      <c r="B866" s="10"/>
      <c r="C866" s="10"/>
      <c r="D866" s="13"/>
      <c r="E866" s="13"/>
      <c r="F866" s="10"/>
      <c r="G866" s="10"/>
      <c r="H866" s="10"/>
      <c r="I866" s="13"/>
      <c r="J866" s="10"/>
      <c r="K866" s="10"/>
      <c r="L866" s="10"/>
      <c r="M866" s="10"/>
      <c r="N866" s="10"/>
      <c r="O866" s="10"/>
      <c r="P866" s="10"/>
      <c r="Q866" s="10"/>
      <c r="R866" s="10"/>
      <c r="S866" s="10"/>
      <c r="T866" s="10"/>
      <c r="U866" s="10"/>
      <c r="V866" s="10"/>
      <c r="W866" s="10"/>
      <c r="X866" s="10"/>
      <c r="Y866" s="10"/>
      <c r="Z866" s="10"/>
    </row>
    <row r="867" spans="1:26" ht="12.75" customHeight="1" x14ac:dyDescent="0.2">
      <c r="A867" s="10"/>
      <c r="B867" s="10"/>
      <c r="C867" s="10"/>
      <c r="D867" s="13"/>
      <c r="E867" s="13"/>
      <c r="F867" s="10"/>
      <c r="G867" s="10"/>
      <c r="H867" s="10"/>
      <c r="I867" s="13"/>
      <c r="J867" s="10"/>
      <c r="K867" s="10"/>
      <c r="L867" s="10"/>
      <c r="M867" s="10"/>
      <c r="N867" s="10"/>
      <c r="O867" s="10"/>
      <c r="P867" s="10"/>
      <c r="Q867" s="10"/>
      <c r="R867" s="10"/>
      <c r="S867" s="10"/>
      <c r="T867" s="10"/>
      <c r="U867" s="10"/>
      <c r="V867" s="10"/>
      <c r="W867" s="10"/>
      <c r="X867" s="10"/>
      <c r="Y867" s="10"/>
      <c r="Z867" s="10"/>
    </row>
    <row r="868" spans="1:26" ht="12.75" customHeight="1" x14ac:dyDescent="0.2">
      <c r="A868" s="10"/>
      <c r="B868" s="10"/>
      <c r="C868" s="10"/>
      <c r="D868" s="13"/>
      <c r="E868" s="13"/>
      <c r="F868" s="10"/>
      <c r="G868" s="10"/>
      <c r="H868" s="10"/>
      <c r="I868" s="13"/>
      <c r="J868" s="10"/>
      <c r="K868" s="10"/>
      <c r="L868" s="10"/>
      <c r="M868" s="10"/>
      <c r="N868" s="10"/>
      <c r="O868" s="10"/>
      <c r="P868" s="10"/>
      <c r="Q868" s="10"/>
      <c r="R868" s="10"/>
      <c r="S868" s="10"/>
      <c r="T868" s="10"/>
      <c r="U868" s="10"/>
      <c r="V868" s="10"/>
      <c r="W868" s="10"/>
      <c r="X868" s="10"/>
      <c r="Y868" s="10"/>
      <c r="Z868" s="10"/>
    </row>
    <row r="869" spans="1:26" ht="12.75" customHeight="1" x14ac:dyDescent="0.2">
      <c r="A869" s="10"/>
      <c r="B869" s="10"/>
      <c r="C869" s="10"/>
      <c r="D869" s="13"/>
      <c r="E869" s="13"/>
      <c r="F869" s="10"/>
      <c r="G869" s="10"/>
      <c r="H869" s="10"/>
      <c r="I869" s="13"/>
      <c r="J869" s="10"/>
      <c r="K869" s="10"/>
      <c r="L869" s="10"/>
      <c r="M869" s="10"/>
      <c r="N869" s="10"/>
      <c r="O869" s="10"/>
      <c r="P869" s="10"/>
      <c r="Q869" s="10"/>
      <c r="R869" s="10"/>
      <c r="S869" s="10"/>
      <c r="T869" s="10"/>
      <c r="U869" s="10"/>
      <c r="V869" s="10"/>
      <c r="W869" s="10"/>
      <c r="X869" s="10"/>
      <c r="Y869" s="10"/>
      <c r="Z869" s="10"/>
    </row>
    <row r="870" spans="1:26" ht="12.75" customHeight="1" x14ac:dyDescent="0.2">
      <c r="A870" s="10"/>
      <c r="B870" s="10"/>
      <c r="C870" s="10"/>
      <c r="D870" s="13"/>
      <c r="E870" s="13"/>
      <c r="F870" s="10"/>
      <c r="G870" s="10"/>
      <c r="H870" s="10"/>
      <c r="I870" s="13"/>
      <c r="J870" s="10"/>
      <c r="K870" s="10"/>
      <c r="L870" s="10"/>
      <c r="M870" s="10"/>
      <c r="N870" s="10"/>
      <c r="O870" s="10"/>
      <c r="P870" s="10"/>
      <c r="Q870" s="10"/>
      <c r="R870" s="10"/>
      <c r="S870" s="10"/>
      <c r="T870" s="10"/>
      <c r="U870" s="10"/>
      <c r="V870" s="10"/>
      <c r="W870" s="10"/>
      <c r="X870" s="10"/>
      <c r="Y870" s="10"/>
      <c r="Z870" s="10"/>
    </row>
    <row r="871" spans="1:26" ht="12.75" customHeight="1" x14ac:dyDescent="0.2">
      <c r="A871" s="10"/>
      <c r="B871" s="10"/>
      <c r="C871" s="10"/>
      <c r="D871" s="13"/>
      <c r="E871" s="13"/>
      <c r="F871" s="10"/>
      <c r="G871" s="10"/>
      <c r="H871" s="10"/>
      <c r="I871" s="13"/>
      <c r="J871" s="10"/>
      <c r="K871" s="10"/>
      <c r="L871" s="10"/>
      <c r="M871" s="10"/>
      <c r="N871" s="10"/>
      <c r="O871" s="10"/>
      <c r="P871" s="10"/>
      <c r="Q871" s="10"/>
      <c r="R871" s="10"/>
      <c r="S871" s="10"/>
      <c r="T871" s="10"/>
      <c r="U871" s="10"/>
      <c r="V871" s="10"/>
      <c r="W871" s="10"/>
      <c r="X871" s="10"/>
      <c r="Y871" s="10"/>
      <c r="Z871" s="10"/>
    </row>
    <row r="872" spans="1:26" ht="12.75" customHeight="1" x14ac:dyDescent="0.2">
      <c r="A872" s="10"/>
      <c r="B872" s="10"/>
      <c r="C872" s="10"/>
      <c r="D872" s="13"/>
      <c r="E872" s="13"/>
      <c r="F872" s="10"/>
      <c r="G872" s="10"/>
      <c r="H872" s="10"/>
      <c r="I872" s="13"/>
      <c r="J872" s="10"/>
      <c r="K872" s="10"/>
      <c r="L872" s="10"/>
      <c r="M872" s="10"/>
      <c r="N872" s="10"/>
      <c r="O872" s="10"/>
      <c r="P872" s="10"/>
      <c r="Q872" s="10"/>
      <c r="R872" s="10"/>
      <c r="S872" s="10"/>
      <c r="T872" s="10"/>
      <c r="U872" s="10"/>
      <c r="V872" s="10"/>
      <c r="W872" s="10"/>
      <c r="X872" s="10"/>
      <c r="Y872" s="10"/>
      <c r="Z872" s="10"/>
    </row>
    <row r="873" spans="1:26" ht="12.75" customHeight="1" x14ac:dyDescent="0.2">
      <c r="A873" s="10"/>
      <c r="B873" s="10"/>
      <c r="C873" s="10"/>
      <c r="D873" s="13"/>
      <c r="E873" s="13"/>
      <c r="F873" s="10"/>
      <c r="G873" s="10"/>
      <c r="H873" s="10"/>
      <c r="I873" s="13"/>
      <c r="J873" s="10"/>
      <c r="K873" s="10"/>
      <c r="L873" s="10"/>
      <c r="M873" s="10"/>
      <c r="N873" s="10"/>
      <c r="O873" s="10"/>
      <c r="P873" s="10"/>
      <c r="Q873" s="10"/>
      <c r="R873" s="10"/>
      <c r="S873" s="10"/>
      <c r="T873" s="10"/>
      <c r="U873" s="10"/>
      <c r="V873" s="10"/>
      <c r="W873" s="10"/>
      <c r="X873" s="10"/>
      <c r="Y873" s="10"/>
      <c r="Z873" s="10"/>
    </row>
    <row r="874" spans="1:26" ht="12.75" customHeight="1" x14ac:dyDescent="0.2">
      <c r="A874" s="10"/>
      <c r="B874" s="10"/>
      <c r="C874" s="10"/>
      <c r="D874" s="13"/>
      <c r="E874" s="13"/>
      <c r="F874" s="10"/>
      <c r="G874" s="10"/>
      <c r="H874" s="10"/>
      <c r="I874" s="13"/>
      <c r="J874" s="10"/>
      <c r="K874" s="10"/>
      <c r="L874" s="10"/>
      <c r="M874" s="10"/>
      <c r="N874" s="10"/>
      <c r="O874" s="10"/>
      <c r="P874" s="10"/>
      <c r="Q874" s="10"/>
      <c r="R874" s="10"/>
      <c r="S874" s="10"/>
      <c r="T874" s="10"/>
      <c r="U874" s="10"/>
      <c r="V874" s="10"/>
      <c r="W874" s="10"/>
      <c r="X874" s="10"/>
      <c r="Y874" s="10"/>
      <c r="Z874" s="10"/>
    </row>
    <row r="875" spans="1:26" ht="12.75" customHeight="1" x14ac:dyDescent="0.2">
      <c r="A875" s="10"/>
      <c r="B875" s="10"/>
      <c r="C875" s="10"/>
      <c r="D875" s="13"/>
      <c r="E875" s="13"/>
      <c r="F875" s="10"/>
      <c r="G875" s="10"/>
      <c r="H875" s="10"/>
      <c r="I875" s="13"/>
      <c r="J875" s="10"/>
      <c r="K875" s="10"/>
      <c r="L875" s="10"/>
      <c r="M875" s="10"/>
      <c r="N875" s="10"/>
      <c r="O875" s="10"/>
      <c r="P875" s="10"/>
      <c r="Q875" s="10"/>
      <c r="R875" s="10"/>
      <c r="S875" s="10"/>
      <c r="T875" s="10"/>
      <c r="U875" s="10"/>
      <c r="V875" s="10"/>
      <c r="W875" s="10"/>
      <c r="X875" s="10"/>
      <c r="Y875" s="10"/>
      <c r="Z875" s="10"/>
    </row>
    <row r="876" spans="1:26" ht="12.75" customHeight="1" x14ac:dyDescent="0.2">
      <c r="A876" s="10"/>
      <c r="B876" s="10"/>
      <c r="C876" s="10"/>
      <c r="D876" s="13"/>
      <c r="E876" s="13"/>
      <c r="F876" s="10"/>
      <c r="G876" s="10"/>
      <c r="H876" s="10"/>
      <c r="I876" s="13"/>
      <c r="J876" s="10"/>
      <c r="K876" s="10"/>
      <c r="L876" s="10"/>
      <c r="M876" s="10"/>
      <c r="N876" s="10"/>
      <c r="O876" s="10"/>
      <c r="P876" s="10"/>
      <c r="Q876" s="10"/>
      <c r="R876" s="10"/>
      <c r="S876" s="10"/>
      <c r="T876" s="10"/>
      <c r="U876" s="10"/>
      <c r="V876" s="10"/>
      <c r="W876" s="10"/>
      <c r="X876" s="10"/>
      <c r="Y876" s="10"/>
      <c r="Z876" s="10"/>
    </row>
    <row r="877" spans="1:26" ht="12.75" customHeight="1" x14ac:dyDescent="0.2">
      <c r="A877" s="10"/>
      <c r="B877" s="10"/>
      <c r="C877" s="10"/>
      <c r="D877" s="13"/>
      <c r="E877" s="13"/>
      <c r="F877" s="10"/>
      <c r="G877" s="10"/>
      <c r="H877" s="10"/>
      <c r="I877" s="13"/>
      <c r="J877" s="10"/>
      <c r="K877" s="10"/>
      <c r="L877" s="10"/>
      <c r="M877" s="10"/>
      <c r="N877" s="10"/>
      <c r="O877" s="10"/>
      <c r="P877" s="10"/>
      <c r="Q877" s="10"/>
      <c r="R877" s="10"/>
      <c r="S877" s="10"/>
      <c r="T877" s="10"/>
      <c r="U877" s="10"/>
      <c r="V877" s="10"/>
      <c r="W877" s="10"/>
      <c r="X877" s="10"/>
      <c r="Y877" s="10"/>
      <c r="Z877" s="10"/>
    </row>
    <row r="878" spans="1:26" ht="12.75" customHeight="1" x14ac:dyDescent="0.2">
      <c r="A878" s="10"/>
      <c r="B878" s="10"/>
      <c r="C878" s="10"/>
      <c r="D878" s="13"/>
      <c r="E878" s="13"/>
      <c r="F878" s="10"/>
      <c r="G878" s="10"/>
      <c r="H878" s="10"/>
      <c r="I878" s="13"/>
      <c r="J878" s="10"/>
      <c r="K878" s="10"/>
      <c r="L878" s="10"/>
      <c r="M878" s="10"/>
      <c r="N878" s="10"/>
      <c r="O878" s="10"/>
      <c r="P878" s="10"/>
      <c r="Q878" s="10"/>
      <c r="R878" s="10"/>
      <c r="S878" s="10"/>
      <c r="T878" s="10"/>
      <c r="U878" s="10"/>
      <c r="V878" s="10"/>
      <c r="W878" s="10"/>
      <c r="X878" s="10"/>
      <c r="Y878" s="10"/>
      <c r="Z878" s="10"/>
    </row>
    <row r="879" spans="1:26" ht="12.75" customHeight="1" x14ac:dyDescent="0.2">
      <c r="A879" s="10"/>
      <c r="B879" s="10"/>
      <c r="C879" s="10"/>
      <c r="D879" s="13"/>
      <c r="E879" s="13"/>
      <c r="F879" s="10"/>
      <c r="G879" s="10"/>
      <c r="H879" s="10"/>
      <c r="I879" s="13"/>
      <c r="J879" s="10"/>
      <c r="K879" s="10"/>
      <c r="L879" s="10"/>
      <c r="M879" s="10"/>
      <c r="N879" s="10"/>
      <c r="O879" s="10"/>
      <c r="P879" s="10"/>
      <c r="Q879" s="10"/>
      <c r="R879" s="10"/>
      <c r="S879" s="10"/>
      <c r="T879" s="10"/>
      <c r="U879" s="10"/>
      <c r="V879" s="10"/>
      <c r="W879" s="10"/>
      <c r="X879" s="10"/>
      <c r="Y879" s="10"/>
      <c r="Z879" s="10"/>
    </row>
    <row r="880" spans="1:26" ht="12.75" customHeight="1" x14ac:dyDescent="0.2">
      <c r="A880" s="10"/>
      <c r="B880" s="10"/>
      <c r="C880" s="10"/>
      <c r="D880" s="13"/>
      <c r="E880" s="13"/>
      <c r="F880" s="10"/>
      <c r="G880" s="10"/>
      <c r="H880" s="10"/>
      <c r="I880" s="13"/>
      <c r="J880" s="10"/>
      <c r="K880" s="10"/>
      <c r="L880" s="10"/>
      <c r="M880" s="10"/>
      <c r="N880" s="10"/>
      <c r="O880" s="10"/>
      <c r="P880" s="10"/>
      <c r="Q880" s="10"/>
      <c r="R880" s="10"/>
      <c r="S880" s="10"/>
      <c r="T880" s="10"/>
      <c r="U880" s="10"/>
      <c r="V880" s="10"/>
      <c r="W880" s="10"/>
      <c r="X880" s="10"/>
      <c r="Y880" s="10"/>
      <c r="Z880" s="10"/>
    </row>
    <row r="881" spans="1:26" ht="12.75" customHeight="1" x14ac:dyDescent="0.2">
      <c r="A881" s="10"/>
      <c r="B881" s="10"/>
      <c r="C881" s="10"/>
      <c r="D881" s="13"/>
      <c r="E881" s="13"/>
      <c r="F881" s="10"/>
      <c r="G881" s="10"/>
      <c r="H881" s="10"/>
      <c r="I881" s="13"/>
      <c r="J881" s="10"/>
      <c r="K881" s="10"/>
      <c r="L881" s="10"/>
      <c r="M881" s="10"/>
      <c r="N881" s="10"/>
      <c r="O881" s="10"/>
      <c r="P881" s="10"/>
      <c r="Q881" s="10"/>
      <c r="R881" s="10"/>
      <c r="S881" s="10"/>
      <c r="T881" s="10"/>
      <c r="U881" s="10"/>
      <c r="V881" s="10"/>
      <c r="W881" s="10"/>
      <c r="X881" s="10"/>
      <c r="Y881" s="10"/>
      <c r="Z881" s="10"/>
    </row>
    <row r="882" spans="1:26" ht="12.75" customHeight="1" x14ac:dyDescent="0.2">
      <c r="A882" s="10"/>
      <c r="B882" s="10"/>
      <c r="C882" s="10"/>
      <c r="D882" s="13"/>
      <c r="E882" s="13"/>
      <c r="F882" s="10"/>
      <c r="G882" s="10"/>
      <c r="H882" s="10"/>
      <c r="I882" s="13"/>
      <c r="J882" s="10"/>
      <c r="K882" s="10"/>
      <c r="L882" s="10"/>
      <c r="M882" s="10"/>
      <c r="N882" s="10"/>
      <c r="O882" s="10"/>
      <c r="P882" s="10"/>
      <c r="Q882" s="10"/>
      <c r="R882" s="10"/>
      <c r="S882" s="10"/>
      <c r="T882" s="10"/>
      <c r="U882" s="10"/>
      <c r="V882" s="10"/>
      <c r="W882" s="10"/>
      <c r="X882" s="10"/>
      <c r="Y882" s="10"/>
      <c r="Z882" s="10"/>
    </row>
    <row r="883" spans="1:26" ht="12.75" customHeight="1" x14ac:dyDescent="0.2">
      <c r="A883" s="10"/>
      <c r="B883" s="10"/>
      <c r="C883" s="10"/>
      <c r="D883" s="13"/>
      <c r="E883" s="13"/>
      <c r="F883" s="10"/>
      <c r="G883" s="10"/>
      <c r="H883" s="10"/>
      <c r="I883" s="13"/>
      <c r="J883" s="10"/>
      <c r="K883" s="10"/>
      <c r="L883" s="10"/>
      <c r="M883" s="10"/>
      <c r="N883" s="10"/>
      <c r="O883" s="10"/>
      <c r="P883" s="10"/>
      <c r="Q883" s="10"/>
      <c r="R883" s="10"/>
      <c r="S883" s="10"/>
      <c r="T883" s="10"/>
      <c r="U883" s="10"/>
      <c r="V883" s="10"/>
      <c r="W883" s="10"/>
      <c r="X883" s="10"/>
      <c r="Y883" s="10"/>
      <c r="Z883" s="10"/>
    </row>
    <row r="884" spans="1:26" ht="12.75" customHeight="1" x14ac:dyDescent="0.2">
      <c r="A884" s="10"/>
      <c r="B884" s="10"/>
      <c r="C884" s="10"/>
      <c r="D884" s="13"/>
      <c r="E884" s="13"/>
      <c r="F884" s="10"/>
      <c r="G884" s="10"/>
      <c r="H884" s="10"/>
      <c r="I884" s="13"/>
      <c r="J884" s="10"/>
      <c r="K884" s="10"/>
      <c r="L884" s="10"/>
      <c r="M884" s="10"/>
      <c r="N884" s="10"/>
      <c r="O884" s="10"/>
      <c r="P884" s="10"/>
      <c r="Q884" s="10"/>
      <c r="R884" s="10"/>
      <c r="S884" s="10"/>
      <c r="T884" s="10"/>
      <c r="U884" s="10"/>
      <c r="V884" s="10"/>
      <c r="W884" s="10"/>
      <c r="X884" s="10"/>
      <c r="Y884" s="10"/>
      <c r="Z884" s="10"/>
    </row>
    <row r="885" spans="1:26" ht="12.75" customHeight="1" x14ac:dyDescent="0.2">
      <c r="A885" s="10"/>
      <c r="B885" s="10"/>
      <c r="C885" s="10"/>
      <c r="D885" s="13"/>
      <c r="E885" s="13"/>
      <c r="F885" s="10"/>
      <c r="G885" s="10"/>
      <c r="H885" s="10"/>
      <c r="I885" s="13"/>
      <c r="J885" s="10"/>
      <c r="K885" s="10"/>
      <c r="L885" s="10"/>
      <c r="M885" s="10"/>
      <c r="N885" s="10"/>
      <c r="O885" s="10"/>
      <c r="P885" s="10"/>
      <c r="Q885" s="10"/>
      <c r="R885" s="10"/>
      <c r="S885" s="10"/>
      <c r="T885" s="10"/>
      <c r="U885" s="10"/>
      <c r="V885" s="10"/>
      <c r="W885" s="10"/>
      <c r="X885" s="10"/>
      <c r="Y885" s="10"/>
      <c r="Z885" s="10"/>
    </row>
    <row r="886" spans="1:26" ht="12.75" customHeight="1" x14ac:dyDescent="0.2">
      <c r="A886" s="10"/>
      <c r="B886" s="10"/>
      <c r="C886" s="10"/>
      <c r="D886" s="13"/>
      <c r="E886" s="13"/>
      <c r="F886" s="10"/>
      <c r="G886" s="10"/>
      <c r="H886" s="10"/>
      <c r="I886" s="13"/>
      <c r="J886" s="10"/>
      <c r="K886" s="10"/>
      <c r="L886" s="10"/>
      <c r="M886" s="10"/>
      <c r="N886" s="10"/>
      <c r="O886" s="10"/>
      <c r="P886" s="10"/>
      <c r="Q886" s="10"/>
      <c r="R886" s="10"/>
      <c r="S886" s="10"/>
      <c r="T886" s="10"/>
      <c r="U886" s="10"/>
      <c r="V886" s="10"/>
      <c r="W886" s="10"/>
      <c r="X886" s="10"/>
      <c r="Y886" s="10"/>
      <c r="Z886" s="10"/>
    </row>
    <row r="887" spans="1:26" ht="12.75" customHeight="1" x14ac:dyDescent="0.2">
      <c r="A887" s="10"/>
      <c r="B887" s="10"/>
      <c r="C887" s="10"/>
      <c r="D887" s="13"/>
      <c r="E887" s="13"/>
      <c r="F887" s="10"/>
      <c r="G887" s="10"/>
      <c r="H887" s="10"/>
      <c r="I887" s="13"/>
      <c r="J887" s="10"/>
      <c r="K887" s="10"/>
      <c r="L887" s="10"/>
      <c r="M887" s="10"/>
      <c r="N887" s="10"/>
      <c r="O887" s="10"/>
      <c r="P887" s="10"/>
      <c r="Q887" s="10"/>
      <c r="R887" s="10"/>
      <c r="S887" s="10"/>
      <c r="T887" s="10"/>
      <c r="U887" s="10"/>
      <c r="V887" s="10"/>
      <c r="W887" s="10"/>
      <c r="X887" s="10"/>
      <c r="Y887" s="10"/>
      <c r="Z887" s="10"/>
    </row>
    <row r="888" spans="1:26" ht="12.75" customHeight="1" x14ac:dyDescent="0.2">
      <c r="A888" s="10"/>
      <c r="B888" s="10"/>
      <c r="C888" s="10"/>
      <c r="D888" s="13"/>
      <c r="E888" s="13"/>
      <c r="F888" s="10"/>
      <c r="G888" s="10"/>
      <c r="H888" s="10"/>
      <c r="I888" s="13"/>
      <c r="J888" s="10"/>
      <c r="K888" s="10"/>
      <c r="L888" s="10"/>
      <c r="M888" s="10"/>
      <c r="N888" s="10"/>
      <c r="O888" s="10"/>
      <c r="P888" s="10"/>
      <c r="Q888" s="10"/>
      <c r="R888" s="10"/>
      <c r="S888" s="10"/>
      <c r="T888" s="10"/>
      <c r="U888" s="10"/>
      <c r="V888" s="10"/>
      <c r="W888" s="10"/>
      <c r="X888" s="10"/>
      <c r="Y888" s="10"/>
      <c r="Z888" s="10"/>
    </row>
    <row r="889" spans="1:26" ht="12.75" customHeight="1" x14ac:dyDescent="0.2">
      <c r="A889" s="10"/>
      <c r="B889" s="10"/>
      <c r="C889" s="10"/>
      <c r="D889" s="13"/>
      <c r="E889" s="13"/>
      <c r="F889" s="10"/>
      <c r="G889" s="10"/>
      <c r="H889" s="10"/>
      <c r="I889" s="13"/>
      <c r="J889" s="10"/>
      <c r="K889" s="10"/>
      <c r="L889" s="10"/>
      <c r="M889" s="10"/>
      <c r="N889" s="10"/>
      <c r="O889" s="10"/>
      <c r="P889" s="10"/>
      <c r="Q889" s="10"/>
      <c r="R889" s="10"/>
      <c r="S889" s="10"/>
      <c r="T889" s="10"/>
      <c r="U889" s="10"/>
      <c r="V889" s="10"/>
      <c r="W889" s="10"/>
      <c r="X889" s="10"/>
      <c r="Y889" s="10"/>
      <c r="Z889" s="10"/>
    </row>
    <row r="890" spans="1:26" ht="12.75" customHeight="1" x14ac:dyDescent="0.2">
      <c r="A890" s="10"/>
      <c r="B890" s="10"/>
      <c r="C890" s="10"/>
      <c r="D890" s="13"/>
      <c r="E890" s="13"/>
      <c r="F890" s="10"/>
      <c r="G890" s="10"/>
      <c r="H890" s="10"/>
      <c r="I890" s="13"/>
      <c r="J890" s="10"/>
      <c r="K890" s="10"/>
      <c r="L890" s="10"/>
      <c r="M890" s="10"/>
      <c r="N890" s="10"/>
      <c r="O890" s="10"/>
      <c r="P890" s="10"/>
      <c r="Q890" s="10"/>
      <c r="R890" s="10"/>
      <c r="S890" s="10"/>
      <c r="T890" s="10"/>
      <c r="U890" s="10"/>
      <c r="V890" s="10"/>
      <c r="W890" s="10"/>
      <c r="X890" s="10"/>
      <c r="Y890" s="10"/>
      <c r="Z890" s="10"/>
    </row>
    <row r="891" spans="1:26" ht="12.75" customHeight="1" x14ac:dyDescent="0.2">
      <c r="A891" s="10"/>
      <c r="B891" s="10"/>
      <c r="C891" s="10"/>
      <c r="D891" s="13"/>
      <c r="E891" s="13"/>
      <c r="F891" s="10"/>
      <c r="G891" s="10"/>
      <c r="H891" s="10"/>
      <c r="I891" s="13"/>
      <c r="J891" s="10"/>
      <c r="K891" s="10"/>
      <c r="L891" s="10"/>
      <c r="M891" s="10"/>
      <c r="N891" s="10"/>
      <c r="O891" s="10"/>
      <c r="P891" s="10"/>
      <c r="Q891" s="10"/>
      <c r="R891" s="10"/>
      <c r="S891" s="10"/>
      <c r="T891" s="10"/>
      <c r="U891" s="10"/>
      <c r="V891" s="10"/>
      <c r="W891" s="10"/>
      <c r="X891" s="10"/>
      <c r="Y891" s="10"/>
      <c r="Z891" s="10"/>
    </row>
    <row r="892" spans="1:26" ht="12.75" customHeight="1" x14ac:dyDescent="0.2">
      <c r="A892" s="10"/>
      <c r="B892" s="10"/>
      <c r="C892" s="10"/>
      <c r="D892" s="13"/>
      <c r="E892" s="13"/>
      <c r="F892" s="10"/>
      <c r="G892" s="10"/>
      <c r="H892" s="10"/>
      <c r="I892" s="13"/>
      <c r="J892" s="10"/>
      <c r="K892" s="10"/>
      <c r="L892" s="10"/>
      <c r="M892" s="10"/>
      <c r="N892" s="10"/>
      <c r="O892" s="10"/>
      <c r="P892" s="10"/>
      <c r="Q892" s="10"/>
      <c r="R892" s="10"/>
      <c r="S892" s="10"/>
      <c r="T892" s="10"/>
      <c r="U892" s="10"/>
      <c r="V892" s="10"/>
      <c r="W892" s="10"/>
      <c r="X892" s="10"/>
      <c r="Y892" s="10"/>
      <c r="Z892" s="10"/>
    </row>
    <row r="893" spans="1:26" ht="12.75" customHeight="1" x14ac:dyDescent="0.2">
      <c r="A893" s="10"/>
      <c r="B893" s="10"/>
      <c r="C893" s="10"/>
      <c r="D893" s="13"/>
      <c r="E893" s="13"/>
      <c r="F893" s="10"/>
      <c r="G893" s="10"/>
      <c r="H893" s="10"/>
      <c r="I893" s="13"/>
      <c r="J893" s="10"/>
      <c r="K893" s="10"/>
      <c r="L893" s="10"/>
      <c r="M893" s="10"/>
      <c r="N893" s="10"/>
      <c r="O893" s="10"/>
      <c r="P893" s="10"/>
      <c r="Q893" s="10"/>
      <c r="R893" s="10"/>
      <c r="S893" s="10"/>
      <c r="T893" s="10"/>
      <c r="U893" s="10"/>
      <c r="V893" s="10"/>
      <c r="W893" s="10"/>
      <c r="X893" s="10"/>
      <c r="Y893" s="10"/>
      <c r="Z893" s="10"/>
    </row>
    <row r="894" spans="1:26" ht="12.75" customHeight="1" x14ac:dyDescent="0.2">
      <c r="A894" s="10"/>
      <c r="B894" s="10"/>
      <c r="C894" s="10"/>
      <c r="D894" s="13"/>
      <c r="E894" s="13"/>
      <c r="F894" s="10"/>
      <c r="G894" s="10"/>
      <c r="H894" s="10"/>
      <c r="I894" s="13"/>
      <c r="J894" s="10"/>
      <c r="K894" s="10"/>
      <c r="L894" s="10"/>
      <c r="M894" s="10"/>
      <c r="N894" s="10"/>
      <c r="O894" s="10"/>
      <c r="P894" s="10"/>
      <c r="Q894" s="10"/>
      <c r="R894" s="10"/>
      <c r="S894" s="10"/>
      <c r="T894" s="10"/>
      <c r="U894" s="10"/>
      <c r="V894" s="10"/>
      <c r="W894" s="10"/>
      <c r="X894" s="10"/>
      <c r="Y894" s="10"/>
      <c r="Z894" s="10"/>
    </row>
    <row r="895" spans="1:26" ht="12.75" customHeight="1" x14ac:dyDescent="0.2">
      <c r="A895" s="10"/>
      <c r="B895" s="10"/>
      <c r="C895" s="10"/>
      <c r="D895" s="13"/>
      <c r="E895" s="13"/>
      <c r="F895" s="10"/>
      <c r="G895" s="10"/>
      <c r="H895" s="10"/>
      <c r="I895" s="13"/>
      <c r="J895" s="10"/>
      <c r="K895" s="10"/>
      <c r="L895" s="10"/>
      <c r="M895" s="10"/>
      <c r="N895" s="10"/>
      <c r="O895" s="10"/>
      <c r="P895" s="10"/>
      <c r="Q895" s="10"/>
      <c r="R895" s="10"/>
      <c r="S895" s="10"/>
      <c r="T895" s="10"/>
      <c r="U895" s="10"/>
      <c r="V895" s="10"/>
      <c r="W895" s="10"/>
      <c r="X895" s="10"/>
      <c r="Y895" s="10"/>
      <c r="Z895" s="10"/>
    </row>
    <row r="896" spans="1:26" ht="12.75" customHeight="1" x14ac:dyDescent="0.2">
      <c r="A896" s="10"/>
      <c r="B896" s="10"/>
      <c r="C896" s="10"/>
      <c r="D896" s="13"/>
      <c r="E896" s="13"/>
      <c r="F896" s="10"/>
      <c r="G896" s="10"/>
      <c r="H896" s="10"/>
      <c r="I896" s="13"/>
      <c r="J896" s="10"/>
      <c r="K896" s="10"/>
      <c r="L896" s="10"/>
      <c r="M896" s="10"/>
      <c r="N896" s="10"/>
      <c r="O896" s="10"/>
      <c r="P896" s="10"/>
      <c r="Q896" s="10"/>
      <c r="R896" s="10"/>
      <c r="S896" s="10"/>
      <c r="T896" s="10"/>
      <c r="U896" s="10"/>
      <c r="V896" s="10"/>
      <c r="W896" s="10"/>
      <c r="X896" s="10"/>
      <c r="Y896" s="10"/>
      <c r="Z896" s="10"/>
    </row>
    <row r="897" spans="1:26" ht="12.75" customHeight="1" x14ac:dyDescent="0.2">
      <c r="A897" s="10"/>
      <c r="B897" s="10"/>
      <c r="C897" s="10"/>
      <c r="D897" s="13"/>
      <c r="E897" s="13"/>
      <c r="F897" s="10"/>
      <c r="G897" s="10"/>
      <c r="H897" s="10"/>
      <c r="I897" s="13"/>
      <c r="J897" s="10"/>
      <c r="K897" s="10"/>
      <c r="L897" s="10"/>
      <c r="M897" s="10"/>
      <c r="N897" s="10"/>
      <c r="O897" s="10"/>
      <c r="P897" s="10"/>
      <c r="Q897" s="10"/>
      <c r="R897" s="10"/>
      <c r="S897" s="10"/>
      <c r="T897" s="10"/>
      <c r="U897" s="10"/>
      <c r="V897" s="10"/>
      <c r="W897" s="10"/>
      <c r="X897" s="10"/>
      <c r="Y897" s="10"/>
      <c r="Z897" s="10"/>
    </row>
    <row r="898" spans="1:26" ht="12.75" customHeight="1" x14ac:dyDescent="0.2">
      <c r="A898" s="10"/>
      <c r="B898" s="10"/>
      <c r="C898" s="10"/>
      <c r="D898" s="13"/>
      <c r="E898" s="13"/>
      <c r="F898" s="10"/>
      <c r="G898" s="10"/>
      <c r="H898" s="10"/>
      <c r="I898" s="13"/>
      <c r="J898" s="10"/>
      <c r="K898" s="10"/>
      <c r="L898" s="10"/>
      <c r="M898" s="10"/>
      <c r="N898" s="10"/>
      <c r="O898" s="10"/>
      <c r="P898" s="10"/>
      <c r="Q898" s="10"/>
      <c r="R898" s="10"/>
      <c r="S898" s="10"/>
      <c r="T898" s="10"/>
      <c r="U898" s="10"/>
      <c r="V898" s="10"/>
      <c r="W898" s="10"/>
      <c r="X898" s="10"/>
      <c r="Y898" s="10"/>
      <c r="Z898" s="10"/>
    </row>
    <row r="899" spans="1:26" ht="12.75" customHeight="1" x14ac:dyDescent="0.2">
      <c r="A899" s="10"/>
      <c r="B899" s="10"/>
      <c r="C899" s="10"/>
      <c r="D899" s="13"/>
      <c r="E899" s="13"/>
      <c r="F899" s="10"/>
      <c r="G899" s="10"/>
      <c r="H899" s="10"/>
      <c r="I899" s="13"/>
      <c r="J899" s="10"/>
      <c r="K899" s="10"/>
      <c r="L899" s="10"/>
      <c r="M899" s="10"/>
      <c r="N899" s="10"/>
      <c r="O899" s="10"/>
      <c r="P899" s="10"/>
      <c r="Q899" s="10"/>
      <c r="R899" s="10"/>
      <c r="S899" s="10"/>
      <c r="T899" s="10"/>
      <c r="U899" s="10"/>
      <c r="V899" s="10"/>
      <c r="W899" s="10"/>
      <c r="X899" s="10"/>
      <c r="Y899" s="10"/>
      <c r="Z899" s="10"/>
    </row>
    <row r="900" spans="1:26" ht="12.75" customHeight="1" x14ac:dyDescent="0.2">
      <c r="A900" s="10"/>
      <c r="B900" s="10"/>
      <c r="C900" s="10"/>
      <c r="D900" s="13"/>
      <c r="E900" s="13"/>
      <c r="F900" s="10"/>
      <c r="G900" s="10"/>
      <c r="H900" s="10"/>
      <c r="I900" s="13"/>
      <c r="J900" s="10"/>
      <c r="K900" s="10"/>
      <c r="L900" s="10"/>
      <c r="M900" s="10"/>
      <c r="N900" s="10"/>
      <c r="O900" s="10"/>
      <c r="P900" s="10"/>
      <c r="Q900" s="10"/>
      <c r="R900" s="10"/>
      <c r="S900" s="10"/>
      <c r="T900" s="10"/>
      <c r="U900" s="10"/>
      <c r="V900" s="10"/>
      <c r="W900" s="10"/>
      <c r="X900" s="10"/>
      <c r="Y900" s="10"/>
      <c r="Z900" s="10"/>
    </row>
    <row r="901" spans="1:26" ht="12.75" customHeight="1" x14ac:dyDescent="0.2">
      <c r="A901" s="10"/>
      <c r="B901" s="10"/>
      <c r="C901" s="10"/>
      <c r="D901" s="13"/>
      <c r="E901" s="13"/>
      <c r="F901" s="10"/>
      <c r="G901" s="10"/>
      <c r="H901" s="10"/>
      <c r="I901" s="13"/>
      <c r="J901" s="10"/>
      <c r="K901" s="10"/>
      <c r="L901" s="10"/>
      <c r="M901" s="10"/>
      <c r="N901" s="10"/>
      <c r="O901" s="10"/>
      <c r="P901" s="10"/>
      <c r="Q901" s="10"/>
      <c r="R901" s="10"/>
      <c r="S901" s="10"/>
      <c r="T901" s="10"/>
      <c r="U901" s="10"/>
      <c r="V901" s="10"/>
      <c r="W901" s="10"/>
      <c r="X901" s="10"/>
      <c r="Y901" s="10"/>
      <c r="Z901" s="10"/>
    </row>
    <row r="902" spans="1:26" ht="12.75" customHeight="1" x14ac:dyDescent="0.2">
      <c r="A902" s="10"/>
      <c r="B902" s="10"/>
      <c r="C902" s="10"/>
      <c r="D902" s="13"/>
      <c r="E902" s="13"/>
      <c r="F902" s="10"/>
      <c r="G902" s="10"/>
      <c r="H902" s="10"/>
      <c r="I902" s="13"/>
      <c r="J902" s="10"/>
      <c r="K902" s="10"/>
      <c r="L902" s="10"/>
      <c r="M902" s="10"/>
      <c r="N902" s="10"/>
      <c r="O902" s="10"/>
      <c r="P902" s="10"/>
      <c r="Q902" s="10"/>
      <c r="R902" s="10"/>
      <c r="S902" s="10"/>
      <c r="T902" s="10"/>
      <c r="U902" s="10"/>
      <c r="V902" s="10"/>
      <c r="W902" s="10"/>
      <c r="X902" s="10"/>
      <c r="Y902" s="10"/>
      <c r="Z902" s="10"/>
    </row>
    <row r="903" spans="1:26" ht="12.75" customHeight="1" x14ac:dyDescent="0.2">
      <c r="A903" s="10"/>
      <c r="B903" s="10"/>
      <c r="C903" s="10"/>
      <c r="D903" s="13"/>
      <c r="E903" s="13"/>
      <c r="F903" s="10"/>
      <c r="G903" s="10"/>
      <c r="H903" s="10"/>
      <c r="I903" s="13"/>
      <c r="J903" s="10"/>
      <c r="K903" s="10"/>
      <c r="L903" s="10"/>
      <c r="M903" s="10"/>
      <c r="N903" s="10"/>
      <c r="O903" s="10"/>
      <c r="P903" s="10"/>
      <c r="Q903" s="10"/>
      <c r="R903" s="10"/>
      <c r="S903" s="10"/>
      <c r="T903" s="10"/>
      <c r="U903" s="10"/>
      <c r="V903" s="10"/>
      <c r="W903" s="10"/>
      <c r="X903" s="10"/>
      <c r="Y903" s="10"/>
      <c r="Z903" s="10"/>
    </row>
    <row r="904" spans="1:26" ht="12.75" customHeight="1" x14ac:dyDescent="0.2">
      <c r="A904" s="10"/>
      <c r="B904" s="10"/>
      <c r="C904" s="10"/>
      <c r="D904" s="13"/>
      <c r="E904" s="13"/>
      <c r="F904" s="10"/>
      <c r="G904" s="10"/>
      <c r="H904" s="10"/>
      <c r="I904" s="13"/>
      <c r="J904" s="10"/>
      <c r="K904" s="10"/>
      <c r="L904" s="10"/>
      <c r="M904" s="10"/>
      <c r="N904" s="10"/>
      <c r="O904" s="10"/>
      <c r="P904" s="10"/>
      <c r="Q904" s="10"/>
      <c r="R904" s="10"/>
      <c r="S904" s="10"/>
      <c r="T904" s="10"/>
      <c r="U904" s="10"/>
      <c r="V904" s="10"/>
      <c r="W904" s="10"/>
      <c r="X904" s="10"/>
      <c r="Y904" s="10"/>
      <c r="Z904" s="10"/>
    </row>
    <row r="905" spans="1:26" ht="12.75" customHeight="1" x14ac:dyDescent="0.2">
      <c r="A905" s="10"/>
      <c r="B905" s="10"/>
      <c r="C905" s="10"/>
      <c r="D905" s="13"/>
      <c r="E905" s="13"/>
      <c r="F905" s="10"/>
      <c r="G905" s="10"/>
      <c r="H905" s="10"/>
      <c r="I905" s="13"/>
      <c r="J905" s="10"/>
      <c r="K905" s="10"/>
      <c r="L905" s="10"/>
      <c r="M905" s="10"/>
      <c r="N905" s="10"/>
      <c r="O905" s="10"/>
      <c r="P905" s="10"/>
      <c r="Q905" s="10"/>
      <c r="R905" s="10"/>
      <c r="S905" s="10"/>
      <c r="T905" s="10"/>
      <c r="U905" s="10"/>
      <c r="V905" s="10"/>
      <c r="W905" s="10"/>
      <c r="X905" s="10"/>
      <c r="Y905" s="10"/>
      <c r="Z905" s="10"/>
    </row>
    <row r="906" spans="1:26" ht="12.75" customHeight="1" x14ac:dyDescent="0.2">
      <c r="A906" s="10"/>
      <c r="B906" s="10"/>
      <c r="C906" s="10"/>
      <c r="D906" s="13"/>
      <c r="E906" s="13"/>
      <c r="F906" s="10"/>
      <c r="G906" s="10"/>
      <c r="H906" s="10"/>
      <c r="I906" s="13"/>
      <c r="J906" s="10"/>
      <c r="K906" s="10"/>
      <c r="L906" s="10"/>
      <c r="M906" s="10"/>
      <c r="N906" s="10"/>
      <c r="O906" s="10"/>
      <c r="P906" s="10"/>
      <c r="Q906" s="10"/>
      <c r="R906" s="10"/>
      <c r="S906" s="10"/>
      <c r="T906" s="10"/>
      <c r="U906" s="10"/>
      <c r="V906" s="10"/>
      <c r="W906" s="10"/>
      <c r="X906" s="10"/>
      <c r="Y906" s="10"/>
      <c r="Z906" s="10"/>
    </row>
    <row r="907" spans="1:26" ht="12.75" customHeight="1" x14ac:dyDescent="0.2">
      <c r="A907" s="10"/>
      <c r="B907" s="10"/>
      <c r="C907" s="10"/>
      <c r="D907" s="13"/>
      <c r="E907" s="13"/>
      <c r="F907" s="10"/>
      <c r="G907" s="10"/>
      <c r="H907" s="10"/>
      <c r="I907" s="13"/>
      <c r="J907" s="10"/>
      <c r="K907" s="10"/>
      <c r="L907" s="10"/>
      <c r="M907" s="10"/>
      <c r="N907" s="10"/>
      <c r="O907" s="10"/>
      <c r="P907" s="10"/>
      <c r="Q907" s="10"/>
      <c r="R907" s="10"/>
      <c r="S907" s="10"/>
      <c r="T907" s="10"/>
      <c r="U907" s="10"/>
      <c r="V907" s="10"/>
      <c r="W907" s="10"/>
      <c r="X907" s="10"/>
      <c r="Y907" s="10"/>
      <c r="Z907" s="10"/>
    </row>
    <row r="908" spans="1:26" ht="12.75" customHeight="1" x14ac:dyDescent="0.2">
      <c r="A908" s="10"/>
      <c r="B908" s="10"/>
      <c r="C908" s="10"/>
      <c r="D908" s="13"/>
      <c r="E908" s="13"/>
      <c r="F908" s="10"/>
      <c r="G908" s="10"/>
      <c r="H908" s="10"/>
      <c r="I908" s="13"/>
      <c r="J908" s="10"/>
      <c r="K908" s="10"/>
      <c r="L908" s="10"/>
      <c r="M908" s="10"/>
      <c r="N908" s="10"/>
      <c r="O908" s="10"/>
      <c r="P908" s="10"/>
      <c r="Q908" s="10"/>
      <c r="R908" s="10"/>
      <c r="S908" s="10"/>
      <c r="T908" s="10"/>
      <c r="U908" s="10"/>
      <c r="V908" s="10"/>
      <c r="W908" s="10"/>
      <c r="X908" s="10"/>
      <c r="Y908" s="10"/>
      <c r="Z908" s="10"/>
    </row>
    <row r="909" spans="1:26" ht="12.75" customHeight="1" x14ac:dyDescent="0.2">
      <c r="A909" s="10"/>
      <c r="B909" s="10"/>
      <c r="C909" s="10"/>
      <c r="D909" s="13"/>
      <c r="E909" s="13"/>
      <c r="F909" s="10"/>
      <c r="G909" s="10"/>
      <c r="H909" s="10"/>
      <c r="I909" s="13"/>
      <c r="J909" s="10"/>
      <c r="K909" s="10"/>
      <c r="L909" s="10"/>
      <c r="M909" s="10"/>
      <c r="N909" s="10"/>
      <c r="O909" s="10"/>
      <c r="P909" s="10"/>
      <c r="Q909" s="10"/>
      <c r="R909" s="10"/>
      <c r="S909" s="10"/>
      <c r="T909" s="10"/>
      <c r="U909" s="10"/>
      <c r="V909" s="10"/>
      <c r="W909" s="10"/>
      <c r="X909" s="10"/>
      <c r="Y909" s="10"/>
      <c r="Z909" s="10"/>
    </row>
    <row r="910" spans="1:26" ht="12.75" customHeight="1" x14ac:dyDescent="0.2">
      <c r="A910" s="10"/>
      <c r="B910" s="10"/>
      <c r="C910" s="10"/>
      <c r="D910" s="13"/>
      <c r="E910" s="13"/>
      <c r="F910" s="10"/>
      <c r="G910" s="10"/>
      <c r="H910" s="10"/>
      <c r="I910" s="13"/>
      <c r="J910" s="10"/>
      <c r="K910" s="10"/>
      <c r="L910" s="10"/>
      <c r="M910" s="10"/>
      <c r="N910" s="10"/>
      <c r="O910" s="10"/>
      <c r="P910" s="10"/>
      <c r="Q910" s="10"/>
      <c r="R910" s="10"/>
      <c r="S910" s="10"/>
      <c r="T910" s="10"/>
      <c r="U910" s="10"/>
      <c r="V910" s="10"/>
      <c r="W910" s="10"/>
      <c r="X910" s="10"/>
      <c r="Y910" s="10"/>
      <c r="Z910" s="10"/>
    </row>
    <row r="911" spans="1:26" ht="12.75" customHeight="1" x14ac:dyDescent="0.2">
      <c r="A911" s="10"/>
      <c r="B911" s="10"/>
      <c r="C911" s="10"/>
      <c r="D911" s="13"/>
      <c r="E911" s="13"/>
      <c r="F911" s="10"/>
      <c r="G911" s="10"/>
      <c r="H911" s="10"/>
      <c r="I911" s="13"/>
      <c r="J911" s="10"/>
      <c r="K911" s="10"/>
      <c r="L911" s="10"/>
      <c r="M911" s="10"/>
      <c r="N911" s="10"/>
      <c r="O911" s="10"/>
      <c r="P911" s="10"/>
      <c r="Q911" s="10"/>
      <c r="R911" s="10"/>
      <c r="S911" s="10"/>
      <c r="T911" s="10"/>
      <c r="U911" s="10"/>
      <c r="V911" s="10"/>
      <c r="W911" s="10"/>
      <c r="X911" s="10"/>
      <c r="Y911" s="10"/>
      <c r="Z911" s="10"/>
    </row>
    <row r="912" spans="1:26" ht="12.75" customHeight="1" x14ac:dyDescent="0.2">
      <c r="A912" s="10"/>
      <c r="B912" s="10"/>
      <c r="C912" s="10"/>
      <c r="D912" s="13"/>
      <c r="E912" s="13"/>
      <c r="F912" s="10"/>
      <c r="G912" s="10"/>
      <c r="H912" s="10"/>
      <c r="I912" s="13"/>
      <c r="J912" s="10"/>
      <c r="K912" s="10"/>
      <c r="L912" s="10"/>
      <c r="M912" s="10"/>
      <c r="N912" s="10"/>
      <c r="O912" s="10"/>
      <c r="P912" s="10"/>
      <c r="Q912" s="10"/>
      <c r="R912" s="10"/>
      <c r="S912" s="10"/>
      <c r="T912" s="10"/>
      <c r="U912" s="10"/>
      <c r="V912" s="10"/>
      <c r="W912" s="10"/>
      <c r="X912" s="10"/>
      <c r="Y912" s="10"/>
      <c r="Z912" s="10"/>
    </row>
    <row r="913" spans="1:26" ht="12.75" customHeight="1" x14ac:dyDescent="0.2">
      <c r="A913" s="10"/>
      <c r="B913" s="10"/>
      <c r="C913" s="10"/>
      <c r="D913" s="13"/>
      <c r="E913" s="13"/>
      <c r="F913" s="10"/>
      <c r="G913" s="10"/>
      <c r="H913" s="10"/>
      <c r="I913" s="13"/>
      <c r="J913" s="10"/>
      <c r="K913" s="10"/>
      <c r="L913" s="10"/>
      <c r="M913" s="10"/>
      <c r="N913" s="10"/>
      <c r="O913" s="10"/>
      <c r="P913" s="10"/>
      <c r="Q913" s="10"/>
      <c r="R913" s="10"/>
      <c r="S913" s="10"/>
      <c r="T913" s="10"/>
      <c r="U913" s="10"/>
      <c r="V913" s="10"/>
      <c r="W913" s="10"/>
      <c r="X913" s="10"/>
      <c r="Y913" s="10"/>
      <c r="Z913" s="10"/>
    </row>
    <row r="914" spans="1:26" ht="12.75" customHeight="1" x14ac:dyDescent="0.2">
      <c r="A914" s="10"/>
      <c r="B914" s="10"/>
      <c r="C914" s="10"/>
      <c r="D914" s="13"/>
      <c r="E914" s="13"/>
      <c r="F914" s="10"/>
      <c r="G914" s="10"/>
      <c r="H914" s="10"/>
      <c r="I914" s="13"/>
      <c r="J914" s="10"/>
      <c r="K914" s="10"/>
      <c r="L914" s="10"/>
      <c r="M914" s="10"/>
      <c r="N914" s="10"/>
      <c r="O914" s="10"/>
      <c r="P914" s="10"/>
      <c r="Q914" s="10"/>
      <c r="R914" s="10"/>
      <c r="S914" s="10"/>
      <c r="T914" s="10"/>
      <c r="U914" s="10"/>
      <c r="V914" s="10"/>
      <c r="W914" s="10"/>
      <c r="X914" s="10"/>
      <c r="Y914" s="10"/>
      <c r="Z914" s="10"/>
    </row>
    <row r="915" spans="1:26" ht="12.75" customHeight="1" x14ac:dyDescent="0.2">
      <c r="A915" s="10"/>
      <c r="B915" s="10"/>
      <c r="C915" s="10"/>
      <c r="D915" s="13"/>
      <c r="E915" s="13"/>
      <c r="F915" s="10"/>
      <c r="G915" s="10"/>
      <c r="H915" s="10"/>
      <c r="I915" s="13"/>
      <c r="J915" s="10"/>
      <c r="K915" s="10"/>
      <c r="L915" s="10"/>
      <c r="M915" s="10"/>
      <c r="N915" s="10"/>
      <c r="O915" s="10"/>
      <c r="P915" s="10"/>
      <c r="Q915" s="10"/>
      <c r="R915" s="10"/>
      <c r="S915" s="10"/>
      <c r="T915" s="10"/>
      <c r="U915" s="10"/>
      <c r="V915" s="10"/>
      <c r="W915" s="10"/>
      <c r="X915" s="10"/>
      <c r="Y915" s="10"/>
      <c r="Z915" s="10"/>
    </row>
    <row r="916" spans="1:26" ht="12.75" customHeight="1" x14ac:dyDescent="0.2">
      <c r="A916" s="10"/>
      <c r="B916" s="10"/>
      <c r="C916" s="10"/>
      <c r="D916" s="13"/>
      <c r="E916" s="13"/>
      <c r="F916" s="10"/>
      <c r="G916" s="10"/>
      <c r="H916" s="10"/>
      <c r="I916" s="13"/>
      <c r="J916" s="10"/>
      <c r="K916" s="10"/>
      <c r="L916" s="10"/>
      <c r="M916" s="10"/>
      <c r="N916" s="10"/>
      <c r="O916" s="10"/>
      <c r="P916" s="10"/>
      <c r="Q916" s="10"/>
      <c r="R916" s="10"/>
      <c r="S916" s="10"/>
      <c r="T916" s="10"/>
      <c r="U916" s="10"/>
      <c r="V916" s="10"/>
      <c r="W916" s="10"/>
      <c r="X916" s="10"/>
      <c r="Y916" s="10"/>
      <c r="Z916" s="10"/>
    </row>
    <row r="917" spans="1:26" ht="12.75" customHeight="1" x14ac:dyDescent="0.2">
      <c r="A917" s="10"/>
      <c r="B917" s="10"/>
      <c r="C917" s="10"/>
      <c r="D917" s="13"/>
      <c r="E917" s="13"/>
      <c r="F917" s="10"/>
      <c r="G917" s="10"/>
      <c r="H917" s="10"/>
      <c r="I917" s="13"/>
      <c r="J917" s="10"/>
      <c r="K917" s="10"/>
      <c r="L917" s="10"/>
      <c r="M917" s="10"/>
      <c r="N917" s="10"/>
      <c r="O917" s="10"/>
      <c r="P917" s="10"/>
      <c r="Q917" s="10"/>
      <c r="R917" s="10"/>
      <c r="S917" s="10"/>
      <c r="T917" s="10"/>
      <c r="U917" s="10"/>
      <c r="V917" s="10"/>
      <c r="W917" s="10"/>
      <c r="X917" s="10"/>
      <c r="Y917" s="10"/>
      <c r="Z917" s="10"/>
    </row>
    <row r="918" spans="1:26" ht="12.75" customHeight="1" x14ac:dyDescent="0.2">
      <c r="A918" s="10"/>
      <c r="B918" s="10"/>
      <c r="C918" s="10"/>
      <c r="D918" s="13"/>
      <c r="E918" s="13"/>
      <c r="F918" s="10"/>
      <c r="G918" s="10"/>
      <c r="H918" s="10"/>
      <c r="I918" s="13"/>
      <c r="J918" s="10"/>
      <c r="K918" s="10"/>
      <c r="L918" s="10"/>
      <c r="M918" s="10"/>
      <c r="N918" s="10"/>
      <c r="O918" s="10"/>
      <c r="P918" s="10"/>
      <c r="Q918" s="10"/>
      <c r="R918" s="10"/>
      <c r="S918" s="10"/>
      <c r="T918" s="10"/>
      <c r="U918" s="10"/>
      <c r="V918" s="10"/>
      <c r="W918" s="10"/>
      <c r="X918" s="10"/>
      <c r="Y918" s="10"/>
      <c r="Z918" s="10"/>
    </row>
    <row r="919" spans="1:26" ht="12.75" customHeight="1" x14ac:dyDescent="0.2">
      <c r="A919" s="10"/>
      <c r="B919" s="10"/>
      <c r="C919" s="10"/>
      <c r="D919" s="13"/>
      <c r="E919" s="13"/>
      <c r="F919" s="10"/>
      <c r="G919" s="10"/>
      <c r="H919" s="10"/>
      <c r="I919" s="13"/>
      <c r="J919" s="10"/>
      <c r="K919" s="10"/>
      <c r="L919" s="10"/>
      <c r="M919" s="10"/>
      <c r="N919" s="10"/>
      <c r="O919" s="10"/>
      <c r="P919" s="10"/>
      <c r="Q919" s="10"/>
      <c r="R919" s="10"/>
      <c r="S919" s="10"/>
      <c r="T919" s="10"/>
      <c r="U919" s="10"/>
      <c r="V919" s="10"/>
      <c r="W919" s="10"/>
      <c r="X919" s="10"/>
      <c r="Y919" s="10"/>
      <c r="Z919" s="10"/>
    </row>
    <row r="920" spans="1:26" ht="12.75" customHeight="1" x14ac:dyDescent="0.2">
      <c r="A920" s="10"/>
      <c r="B920" s="10"/>
      <c r="C920" s="10"/>
      <c r="D920" s="13"/>
      <c r="E920" s="13"/>
      <c r="F920" s="10"/>
      <c r="G920" s="10"/>
      <c r="H920" s="10"/>
      <c r="I920" s="13"/>
      <c r="J920" s="10"/>
      <c r="K920" s="10"/>
      <c r="L920" s="10"/>
      <c r="M920" s="10"/>
      <c r="N920" s="10"/>
      <c r="O920" s="10"/>
      <c r="P920" s="10"/>
      <c r="Q920" s="10"/>
      <c r="R920" s="10"/>
      <c r="S920" s="10"/>
      <c r="T920" s="10"/>
      <c r="U920" s="10"/>
      <c r="V920" s="10"/>
      <c r="W920" s="10"/>
      <c r="X920" s="10"/>
      <c r="Y920" s="10"/>
      <c r="Z920" s="10"/>
    </row>
    <row r="921" spans="1:26" ht="12.75" customHeight="1" x14ac:dyDescent="0.2">
      <c r="A921" s="10"/>
      <c r="B921" s="10"/>
      <c r="C921" s="10"/>
      <c r="D921" s="13"/>
      <c r="E921" s="13"/>
      <c r="F921" s="10"/>
      <c r="G921" s="10"/>
      <c r="H921" s="10"/>
      <c r="I921" s="13"/>
      <c r="J921" s="10"/>
      <c r="K921" s="10"/>
      <c r="L921" s="10"/>
      <c r="M921" s="10"/>
      <c r="N921" s="10"/>
      <c r="O921" s="10"/>
      <c r="P921" s="10"/>
      <c r="Q921" s="10"/>
      <c r="R921" s="10"/>
      <c r="S921" s="10"/>
      <c r="T921" s="10"/>
      <c r="U921" s="10"/>
      <c r="V921" s="10"/>
      <c r="W921" s="10"/>
      <c r="X921" s="10"/>
      <c r="Y921" s="10"/>
      <c r="Z921" s="10"/>
    </row>
    <row r="922" spans="1:26" ht="12.75" customHeight="1" x14ac:dyDescent="0.2">
      <c r="A922" s="10"/>
      <c r="B922" s="10"/>
      <c r="C922" s="10"/>
      <c r="D922" s="13"/>
      <c r="E922" s="13"/>
      <c r="F922" s="10"/>
      <c r="G922" s="10"/>
      <c r="H922" s="10"/>
      <c r="I922" s="13"/>
      <c r="J922" s="10"/>
      <c r="K922" s="10"/>
      <c r="L922" s="10"/>
      <c r="M922" s="10"/>
      <c r="N922" s="10"/>
      <c r="O922" s="10"/>
      <c r="P922" s="10"/>
      <c r="Q922" s="10"/>
      <c r="R922" s="10"/>
      <c r="S922" s="10"/>
      <c r="T922" s="10"/>
      <c r="U922" s="10"/>
      <c r="V922" s="10"/>
      <c r="W922" s="10"/>
      <c r="X922" s="10"/>
      <c r="Y922" s="10"/>
      <c r="Z922" s="10"/>
    </row>
    <row r="923" spans="1:26" ht="12.75" customHeight="1" x14ac:dyDescent="0.2">
      <c r="A923" s="10"/>
      <c r="B923" s="10"/>
      <c r="C923" s="10"/>
      <c r="D923" s="13"/>
      <c r="E923" s="13"/>
      <c r="F923" s="10"/>
      <c r="G923" s="10"/>
      <c r="H923" s="10"/>
      <c r="I923" s="13"/>
      <c r="J923" s="10"/>
      <c r="K923" s="10"/>
      <c r="L923" s="10"/>
      <c r="M923" s="10"/>
      <c r="N923" s="10"/>
      <c r="O923" s="10"/>
      <c r="P923" s="10"/>
      <c r="Q923" s="10"/>
      <c r="R923" s="10"/>
      <c r="S923" s="10"/>
      <c r="T923" s="10"/>
      <c r="U923" s="10"/>
      <c r="V923" s="10"/>
      <c r="W923" s="10"/>
      <c r="X923" s="10"/>
      <c r="Y923" s="10"/>
      <c r="Z923" s="10"/>
    </row>
    <row r="924" spans="1:26" ht="12.75" customHeight="1" x14ac:dyDescent="0.2">
      <c r="A924" s="10"/>
      <c r="B924" s="10"/>
      <c r="C924" s="10"/>
      <c r="D924" s="13"/>
      <c r="E924" s="13"/>
      <c r="F924" s="10"/>
      <c r="G924" s="10"/>
      <c r="H924" s="10"/>
      <c r="I924" s="13"/>
      <c r="J924" s="10"/>
      <c r="K924" s="10"/>
      <c r="L924" s="10"/>
      <c r="M924" s="10"/>
      <c r="N924" s="10"/>
      <c r="O924" s="10"/>
      <c r="P924" s="10"/>
      <c r="Q924" s="10"/>
      <c r="R924" s="10"/>
      <c r="S924" s="10"/>
      <c r="T924" s="10"/>
      <c r="U924" s="10"/>
      <c r="V924" s="10"/>
      <c r="W924" s="10"/>
      <c r="X924" s="10"/>
      <c r="Y924" s="10"/>
      <c r="Z924" s="10"/>
    </row>
    <row r="925" spans="1:26" ht="12.75" customHeight="1" x14ac:dyDescent="0.2">
      <c r="A925" s="10"/>
      <c r="B925" s="10"/>
      <c r="C925" s="10"/>
      <c r="D925" s="13"/>
      <c r="E925" s="13"/>
      <c r="F925" s="10"/>
      <c r="G925" s="10"/>
      <c r="H925" s="10"/>
      <c r="I925" s="13"/>
      <c r="J925" s="10"/>
      <c r="K925" s="10"/>
      <c r="L925" s="10"/>
      <c r="M925" s="10"/>
      <c r="N925" s="10"/>
      <c r="O925" s="10"/>
      <c r="P925" s="10"/>
      <c r="Q925" s="10"/>
      <c r="R925" s="10"/>
      <c r="S925" s="10"/>
      <c r="T925" s="10"/>
      <c r="U925" s="10"/>
      <c r="V925" s="10"/>
      <c r="W925" s="10"/>
      <c r="X925" s="10"/>
      <c r="Y925" s="10"/>
      <c r="Z925" s="10"/>
    </row>
    <row r="926" spans="1:26" ht="12.75" customHeight="1" x14ac:dyDescent="0.2">
      <c r="A926" s="10"/>
      <c r="B926" s="10"/>
      <c r="C926" s="10"/>
      <c r="D926" s="13"/>
      <c r="E926" s="13"/>
      <c r="F926" s="10"/>
      <c r="G926" s="10"/>
      <c r="H926" s="10"/>
      <c r="I926" s="13"/>
      <c r="J926" s="10"/>
      <c r="K926" s="10"/>
      <c r="L926" s="10"/>
      <c r="M926" s="10"/>
      <c r="N926" s="10"/>
      <c r="O926" s="10"/>
      <c r="P926" s="10"/>
      <c r="Q926" s="10"/>
      <c r="R926" s="10"/>
      <c r="S926" s="10"/>
      <c r="T926" s="10"/>
      <c r="U926" s="10"/>
      <c r="V926" s="10"/>
      <c r="W926" s="10"/>
      <c r="X926" s="10"/>
      <c r="Y926" s="10"/>
      <c r="Z926" s="10"/>
    </row>
    <row r="927" spans="1:26" ht="12.75" customHeight="1" x14ac:dyDescent="0.2">
      <c r="A927" s="10"/>
      <c r="B927" s="10"/>
      <c r="C927" s="10"/>
      <c r="D927" s="13"/>
      <c r="E927" s="13"/>
      <c r="F927" s="10"/>
      <c r="G927" s="10"/>
      <c r="H927" s="10"/>
      <c r="I927" s="13"/>
      <c r="J927" s="10"/>
      <c r="K927" s="10"/>
      <c r="L927" s="10"/>
      <c r="M927" s="10"/>
      <c r="N927" s="10"/>
      <c r="O927" s="10"/>
      <c r="P927" s="10"/>
      <c r="Q927" s="10"/>
      <c r="R927" s="10"/>
      <c r="S927" s="10"/>
      <c r="T927" s="10"/>
      <c r="U927" s="10"/>
      <c r="V927" s="10"/>
      <c r="W927" s="10"/>
      <c r="X927" s="10"/>
      <c r="Y927" s="10"/>
      <c r="Z927" s="10"/>
    </row>
    <row r="928" spans="1:26" ht="12.75" customHeight="1" x14ac:dyDescent="0.2">
      <c r="A928" s="10"/>
      <c r="B928" s="10"/>
      <c r="C928" s="10"/>
      <c r="D928" s="13"/>
      <c r="E928" s="13"/>
      <c r="F928" s="10"/>
      <c r="G928" s="10"/>
      <c r="H928" s="10"/>
      <c r="I928" s="13"/>
      <c r="J928" s="10"/>
      <c r="K928" s="10"/>
      <c r="L928" s="10"/>
      <c r="M928" s="10"/>
      <c r="N928" s="10"/>
      <c r="O928" s="10"/>
      <c r="P928" s="10"/>
      <c r="Q928" s="10"/>
      <c r="R928" s="10"/>
      <c r="S928" s="10"/>
      <c r="T928" s="10"/>
      <c r="U928" s="10"/>
      <c r="V928" s="10"/>
      <c r="W928" s="10"/>
      <c r="X928" s="10"/>
      <c r="Y928" s="10"/>
      <c r="Z928" s="10"/>
    </row>
    <row r="929" spans="1:26" ht="12.75" customHeight="1" x14ac:dyDescent="0.2">
      <c r="A929" s="10"/>
      <c r="B929" s="10"/>
      <c r="C929" s="10"/>
      <c r="D929" s="13"/>
      <c r="E929" s="13"/>
      <c r="F929" s="10"/>
      <c r="G929" s="10"/>
      <c r="H929" s="10"/>
      <c r="I929" s="13"/>
      <c r="J929" s="10"/>
      <c r="K929" s="10"/>
      <c r="L929" s="10"/>
      <c r="M929" s="10"/>
      <c r="N929" s="10"/>
      <c r="O929" s="10"/>
      <c r="P929" s="10"/>
      <c r="Q929" s="10"/>
      <c r="R929" s="10"/>
      <c r="S929" s="10"/>
      <c r="T929" s="10"/>
      <c r="U929" s="10"/>
      <c r="V929" s="10"/>
      <c r="W929" s="10"/>
      <c r="X929" s="10"/>
      <c r="Y929" s="10"/>
      <c r="Z929" s="10"/>
    </row>
    <row r="930" spans="1:26" ht="12.75" customHeight="1" x14ac:dyDescent="0.2">
      <c r="A930" s="10"/>
      <c r="B930" s="10"/>
      <c r="C930" s="10"/>
      <c r="D930" s="13"/>
      <c r="E930" s="13"/>
      <c r="F930" s="10"/>
      <c r="G930" s="10"/>
      <c r="H930" s="10"/>
      <c r="I930" s="13"/>
      <c r="J930" s="10"/>
      <c r="K930" s="10"/>
      <c r="L930" s="10"/>
      <c r="M930" s="10"/>
      <c r="N930" s="10"/>
      <c r="O930" s="10"/>
      <c r="P930" s="10"/>
      <c r="Q930" s="10"/>
      <c r="R930" s="10"/>
      <c r="S930" s="10"/>
      <c r="T930" s="10"/>
      <c r="U930" s="10"/>
      <c r="V930" s="10"/>
      <c r="W930" s="10"/>
      <c r="X930" s="10"/>
      <c r="Y930" s="10"/>
      <c r="Z930" s="10"/>
    </row>
    <row r="931" spans="1:26" ht="12.75" customHeight="1" x14ac:dyDescent="0.2">
      <c r="A931" s="10"/>
      <c r="B931" s="10"/>
      <c r="C931" s="10"/>
      <c r="D931" s="13"/>
      <c r="E931" s="13"/>
      <c r="F931" s="10"/>
      <c r="G931" s="10"/>
      <c r="H931" s="10"/>
      <c r="I931" s="13"/>
      <c r="J931" s="10"/>
      <c r="K931" s="10"/>
      <c r="L931" s="10"/>
      <c r="M931" s="10"/>
      <c r="N931" s="10"/>
      <c r="O931" s="10"/>
      <c r="P931" s="10"/>
      <c r="Q931" s="10"/>
      <c r="R931" s="10"/>
      <c r="S931" s="10"/>
      <c r="T931" s="10"/>
      <c r="U931" s="10"/>
      <c r="V931" s="10"/>
      <c r="W931" s="10"/>
      <c r="X931" s="10"/>
      <c r="Y931" s="10"/>
      <c r="Z931" s="10"/>
    </row>
    <row r="932" spans="1:26" ht="12.75" customHeight="1" x14ac:dyDescent="0.2">
      <c r="A932" s="10"/>
      <c r="B932" s="10"/>
      <c r="C932" s="10"/>
      <c r="D932" s="13"/>
      <c r="E932" s="13"/>
      <c r="F932" s="10"/>
      <c r="G932" s="10"/>
      <c r="H932" s="10"/>
      <c r="I932" s="13"/>
      <c r="J932" s="10"/>
      <c r="K932" s="10"/>
      <c r="L932" s="10"/>
      <c r="M932" s="10"/>
      <c r="N932" s="10"/>
      <c r="O932" s="10"/>
      <c r="P932" s="10"/>
      <c r="Q932" s="10"/>
      <c r="R932" s="10"/>
      <c r="S932" s="10"/>
      <c r="T932" s="10"/>
      <c r="U932" s="10"/>
      <c r="V932" s="10"/>
      <c r="W932" s="10"/>
      <c r="X932" s="10"/>
      <c r="Y932" s="10"/>
      <c r="Z932" s="10"/>
    </row>
    <row r="933" spans="1:26" ht="12.75" customHeight="1" x14ac:dyDescent="0.2">
      <c r="A933" s="10"/>
      <c r="B933" s="10"/>
      <c r="C933" s="10"/>
      <c r="D933" s="13"/>
      <c r="E933" s="13"/>
      <c r="F933" s="10"/>
      <c r="G933" s="10"/>
      <c r="H933" s="10"/>
      <c r="I933" s="13"/>
      <c r="J933" s="10"/>
      <c r="K933" s="10"/>
      <c r="L933" s="10"/>
      <c r="M933" s="10"/>
      <c r="N933" s="10"/>
      <c r="O933" s="10"/>
      <c r="P933" s="10"/>
      <c r="Q933" s="10"/>
      <c r="R933" s="10"/>
      <c r="S933" s="10"/>
      <c r="T933" s="10"/>
      <c r="U933" s="10"/>
      <c r="V933" s="10"/>
      <c r="W933" s="10"/>
      <c r="X933" s="10"/>
      <c r="Y933" s="10"/>
      <c r="Z933" s="10"/>
    </row>
    <row r="934" spans="1:26" ht="12.75" customHeight="1" x14ac:dyDescent="0.2">
      <c r="A934" s="10"/>
      <c r="B934" s="10"/>
      <c r="C934" s="10"/>
      <c r="D934" s="13"/>
      <c r="E934" s="13"/>
      <c r="F934" s="10"/>
      <c r="G934" s="10"/>
      <c r="H934" s="10"/>
      <c r="I934" s="13"/>
      <c r="J934" s="10"/>
      <c r="K934" s="10"/>
      <c r="L934" s="10"/>
      <c r="M934" s="10"/>
      <c r="N934" s="10"/>
      <c r="O934" s="10"/>
      <c r="P934" s="10"/>
      <c r="Q934" s="10"/>
      <c r="R934" s="10"/>
      <c r="S934" s="10"/>
      <c r="T934" s="10"/>
      <c r="U934" s="10"/>
      <c r="V934" s="10"/>
      <c r="W934" s="10"/>
      <c r="X934" s="10"/>
      <c r="Y934" s="10"/>
      <c r="Z934" s="10"/>
    </row>
    <row r="935" spans="1:26" ht="12.75" customHeight="1" x14ac:dyDescent="0.2">
      <c r="A935" s="10"/>
      <c r="B935" s="10"/>
      <c r="C935" s="10"/>
      <c r="D935" s="13"/>
      <c r="E935" s="13"/>
      <c r="F935" s="10"/>
      <c r="G935" s="10"/>
      <c r="H935" s="10"/>
      <c r="I935" s="13"/>
      <c r="J935" s="10"/>
      <c r="K935" s="10"/>
      <c r="L935" s="10"/>
      <c r="M935" s="10"/>
      <c r="N935" s="10"/>
      <c r="O935" s="10"/>
      <c r="P935" s="10"/>
      <c r="Q935" s="10"/>
      <c r="R935" s="10"/>
      <c r="S935" s="10"/>
      <c r="T935" s="10"/>
      <c r="U935" s="10"/>
      <c r="V935" s="10"/>
      <c r="W935" s="10"/>
      <c r="X935" s="10"/>
      <c r="Y935" s="10"/>
      <c r="Z935" s="10"/>
    </row>
    <row r="936" spans="1:26" ht="12.75" customHeight="1" x14ac:dyDescent="0.2">
      <c r="A936" s="10"/>
      <c r="B936" s="10"/>
      <c r="C936" s="10"/>
      <c r="D936" s="13"/>
      <c r="E936" s="13"/>
      <c r="F936" s="10"/>
      <c r="G936" s="10"/>
      <c r="H936" s="10"/>
      <c r="I936" s="13"/>
      <c r="J936" s="10"/>
      <c r="K936" s="10"/>
      <c r="L936" s="10"/>
      <c r="M936" s="10"/>
      <c r="N936" s="10"/>
      <c r="O936" s="10"/>
      <c r="P936" s="10"/>
      <c r="Q936" s="10"/>
      <c r="R936" s="10"/>
      <c r="S936" s="10"/>
      <c r="T936" s="10"/>
      <c r="U936" s="10"/>
      <c r="V936" s="10"/>
      <c r="W936" s="10"/>
      <c r="X936" s="10"/>
      <c r="Y936" s="10"/>
      <c r="Z936" s="10"/>
    </row>
    <row r="937" spans="1:26" ht="12.75" customHeight="1" x14ac:dyDescent="0.2">
      <c r="A937" s="10"/>
      <c r="B937" s="10"/>
      <c r="C937" s="10"/>
      <c r="D937" s="13"/>
      <c r="E937" s="13"/>
      <c r="F937" s="10"/>
      <c r="G937" s="10"/>
      <c r="H937" s="10"/>
      <c r="I937" s="13"/>
      <c r="J937" s="10"/>
      <c r="K937" s="10"/>
      <c r="L937" s="10"/>
      <c r="M937" s="10"/>
      <c r="N937" s="10"/>
      <c r="O937" s="10"/>
      <c r="P937" s="10"/>
      <c r="Q937" s="10"/>
      <c r="R937" s="10"/>
      <c r="S937" s="10"/>
      <c r="T937" s="10"/>
      <c r="U937" s="10"/>
      <c r="V937" s="10"/>
      <c r="W937" s="10"/>
      <c r="X937" s="10"/>
      <c r="Y937" s="10"/>
      <c r="Z937" s="10"/>
    </row>
    <row r="938" spans="1:26" ht="12.75" customHeight="1" x14ac:dyDescent="0.2">
      <c r="A938" s="10"/>
      <c r="B938" s="10"/>
      <c r="C938" s="10"/>
      <c r="D938" s="13"/>
      <c r="E938" s="13"/>
      <c r="F938" s="10"/>
      <c r="G938" s="10"/>
      <c r="H938" s="10"/>
      <c r="I938" s="13"/>
      <c r="J938" s="10"/>
      <c r="K938" s="10"/>
      <c r="L938" s="10"/>
      <c r="M938" s="10"/>
      <c r="N938" s="10"/>
      <c r="O938" s="10"/>
      <c r="P938" s="10"/>
      <c r="Q938" s="10"/>
      <c r="R938" s="10"/>
      <c r="S938" s="10"/>
      <c r="T938" s="10"/>
      <c r="U938" s="10"/>
      <c r="V938" s="10"/>
      <c r="W938" s="10"/>
      <c r="X938" s="10"/>
      <c r="Y938" s="10"/>
      <c r="Z938" s="10"/>
    </row>
    <row r="939" spans="1:26" ht="12.75" customHeight="1" x14ac:dyDescent="0.2">
      <c r="A939" s="10"/>
      <c r="B939" s="10"/>
      <c r="C939" s="10"/>
      <c r="D939" s="13"/>
      <c r="E939" s="13"/>
      <c r="F939" s="10"/>
      <c r="G939" s="10"/>
      <c r="H939" s="10"/>
      <c r="I939" s="13"/>
      <c r="J939" s="10"/>
      <c r="K939" s="10"/>
      <c r="L939" s="10"/>
      <c r="M939" s="10"/>
      <c r="N939" s="10"/>
      <c r="O939" s="10"/>
      <c r="P939" s="10"/>
      <c r="Q939" s="10"/>
      <c r="R939" s="10"/>
      <c r="S939" s="10"/>
      <c r="T939" s="10"/>
      <c r="U939" s="10"/>
      <c r="V939" s="10"/>
      <c r="W939" s="10"/>
      <c r="X939" s="10"/>
      <c r="Y939" s="10"/>
      <c r="Z939" s="10"/>
    </row>
    <row r="940" spans="1:26" ht="12.75" customHeight="1" x14ac:dyDescent="0.2">
      <c r="A940" s="10"/>
      <c r="B940" s="10"/>
      <c r="C940" s="10"/>
      <c r="D940" s="13"/>
      <c r="E940" s="13"/>
      <c r="F940" s="10"/>
      <c r="G940" s="10"/>
      <c r="H940" s="10"/>
      <c r="I940" s="13"/>
      <c r="J940" s="10"/>
      <c r="K940" s="10"/>
      <c r="L940" s="10"/>
      <c r="M940" s="10"/>
      <c r="N940" s="10"/>
      <c r="O940" s="10"/>
      <c r="P940" s="10"/>
      <c r="Q940" s="10"/>
      <c r="R940" s="10"/>
      <c r="S940" s="10"/>
      <c r="T940" s="10"/>
      <c r="U940" s="10"/>
      <c r="V940" s="10"/>
      <c r="W940" s="10"/>
      <c r="X940" s="10"/>
      <c r="Y940" s="10"/>
      <c r="Z940" s="10"/>
    </row>
    <row r="941" spans="1:26" ht="12.75" customHeight="1" x14ac:dyDescent="0.2">
      <c r="A941" s="10"/>
      <c r="B941" s="10"/>
      <c r="C941" s="10"/>
      <c r="D941" s="13"/>
      <c r="E941" s="13"/>
      <c r="F941" s="10"/>
      <c r="G941" s="10"/>
      <c r="H941" s="10"/>
      <c r="I941" s="13"/>
      <c r="J941" s="10"/>
      <c r="K941" s="10"/>
      <c r="L941" s="10"/>
      <c r="M941" s="10"/>
      <c r="N941" s="10"/>
      <c r="O941" s="10"/>
      <c r="P941" s="10"/>
      <c r="Q941" s="10"/>
      <c r="R941" s="10"/>
      <c r="S941" s="10"/>
      <c r="T941" s="10"/>
      <c r="U941" s="10"/>
      <c r="V941" s="10"/>
      <c r="W941" s="10"/>
      <c r="X941" s="10"/>
      <c r="Y941" s="10"/>
      <c r="Z941" s="10"/>
    </row>
    <row r="942" spans="1:26" ht="12.75" customHeight="1" x14ac:dyDescent="0.2">
      <c r="A942" s="10"/>
      <c r="B942" s="10"/>
      <c r="C942" s="10"/>
      <c r="D942" s="13"/>
      <c r="E942" s="13"/>
      <c r="F942" s="10"/>
      <c r="G942" s="10"/>
      <c r="H942" s="10"/>
      <c r="I942" s="13"/>
      <c r="J942" s="10"/>
      <c r="K942" s="10"/>
      <c r="L942" s="10"/>
      <c r="M942" s="10"/>
      <c r="N942" s="10"/>
      <c r="O942" s="10"/>
      <c r="P942" s="10"/>
      <c r="Q942" s="10"/>
      <c r="R942" s="10"/>
      <c r="S942" s="10"/>
      <c r="T942" s="10"/>
      <c r="U942" s="10"/>
      <c r="V942" s="10"/>
      <c r="W942" s="10"/>
      <c r="X942" s="10"/>
      <c r="Y942" s="10"/>
      <c r="Z942" s="10"/>
    </row>
    <row r="943" spans="1:26" ht="12.75" customHeight="1" x14ac:dyDescent="0.2">
      <c r="A943" s="10"/>
      <c r="B943" s="10"/>
      <c r="C943" s="10"/>
      <c r="D943" s="13"/>
      <c r="E943" s="13"/>
      <c r="F943" s="10"/>
      <c r="G943" s="10"/>
      <c r="H943" s="10"/>
      <c r="I943" s="13"/>
      <c r="J943" s="10"/>
      <c r="K943" s="10"/>
      <c r="L943" s="10"/>
      <c r="M943" s="10"/>
      <c r="N943" s="10"/>
      <c r="O943" s="10"/>
      <c r="P943" s="10"/>
      <c r="Q943" s="10"/>
      <c r="R943" s="10"/>
      <c r="S943" s="10"/>
      <c r="T943" s="10"/>
      <c r="U943" s="10"/>
      <c r="V943" s="10"/>
      <c r="W943" s="10"/>
      <c r="X943" s="10"/>
      <c r="Y943" s="10"/>
      <c r="Z943" s="10"/>
    </row>
    <row r="944" spans="1:26" ht="12.75" customHeight="1" x14ac:dyDescent="0.2">
      <c r="A944" s="10"/>
      <c r="B944" s="10"/>
      <c r="C944" s="10"/>
      <c r="D944" s="13"/>
      <c r="E944" s="13"/>
      <c r="F944" s="10"/>
      <c r="G944" s="10"/>
      <c r="H944" s="10"/>
      <c r="I944" s="13"/>
      <c r="J944" s="10"/>
      <c r="K944" s="10"/>
      <c r="L944" s="10"/>
      <c r="M944" s="10"/>
      <c r="N944" s="10"/>
      <c r="O944" s="10"/>
      <c r="P944" s="10"/>
      <c r="Q944" s="10"/>
      <c r="R944" s="10"/>
      <c r="S944" s="10"/>
      <c r="T944" s="10"/>
      <c r="U944" s="10"/>
      <c r="V944" s="10"/>
      <c r="W944" s="10"/>
      <c r="X944" s="10"/>
      <c r="Y944" s="10"/>
      <c r="Z944" s="10"/>
    </row>
    <row r="945" spans="1:26" ht="12.75" customHeight="1" x14ac:dyDescent="0.2">
      <c r="A945" s="10"/>
      <c r="B945" s="10"/>
      <c r="C945" s="10"/>
      <c r="D945" s="13"/>
      <c r="E945" s="13"/>
      <c r="F945" s="10"/>
      <c r="G945" s="10"/>
      <c r="H945" s="10"/>
      <c r="I945" s="13"/>
      <c r="J945" s="10"/>
      <c r="K945" s="10"/>
      <c r="L945" s="10"/>
      <c r="M945" s="10"/>
      <c r="N945" s="10"/>
      <c r="O945" s="10"/>
      <c r="P945" s="10"/>
      <c r="Q945" s="10"/>
      <c r="R945" s="10"/>
      <c r="S945" s="10"/>
      <c r="T945" s="10"/>
      <c r="U945" s="10"/>
      <c r="V945" s="10"/>
      <c r="W945" s="10"/>
      <c r="X945" s="10"/>
      <c r="Y945" s="10"/>
      <c r="Z945" s="10"/>
    </row>
    <row r="946" spans="1:26" ht="12.75" customHeight="1" x14ac:dyDescent="0.2">
      <c r="A946" s="10"/>
      <c r="B946" s="10"/>
      <c r="C946" s="10"/>
      <c r="D946" s="13"/>
      <c r="E946" s="13"/>
      <c r="F946" s="10"/>
      <c r="G946" s="10"/>
      <c r="H946" s="10"/>
      <c r="I946" s="13"/>
      <c r="J946" s="10"/>
      <c r="K946" s="10"/>
      <c r="L946" s="10"/>
      <c r="M946" s="10"/>
      <c r="N946" s="10"/>
      <c r="O946" s="10"/>
      <c r="P946" s="10"/>
      <c r="Q946" s="10"/>
      <c r="R946" s="10"/>
      <c r="S946" s="10"/>
      <c r="T946" s="10"/>
      <c r="U946" s="10"/>
      <c r="V946" s="10"/>
      <c r="W946" s="10"/>
      <c r="X946" s="10"/>
      <c r="Y946" s="10"/>
      <c r="Z946" s="10"/>
    </row>
    <row r="947" spans="1:26" ht="12.75" customHeight="1" x14ac:dyDescent="0.2">
      <c r="A947" s="10"/>
      <c r="B947" s="10"/>
      <c r="C947" s="10"/>
      <c r="D947" s="13"/>
      <c r="E947" s="13"/>
      <c r="F947" s="10"/>
      <c r="G947" s="10"/>
      <c r="H947" s="10"/>
      <c r="I947" s="13"/>
      <c r="J947" s="10"/>
      <c r="K947" s="10"/>
      <c r="L947" s="10"/>
      <c r="M947" s="10"/>
      <c r="N947" s="10"/>
      <c r="O947" s="10"/>
      <c r="P947" s="10"/>
      <c r="Q947" s="10"/>
      <c r="R947" s="10"/>
      <c r="S947" s="10"/>
      <c r="T947" s="10"/>
      <c r="U947" s="10"/>
      <c r="V947" s="10"/>
      <c r="W947" s="10"/>
      <c r="X947" s="10"/>
      <c r="Y947" s="10"/>
      <c r="Z947" s="10"/>
    </row>
    <row r="948" spans="1:26" ht="12.75" customHeight="1" x14ac:dyDescent="0.2">
      <c r="A948" s="10"/>
      <c r="B948" s="10"/>
      <c r="C948" s="10"/>
      <c r="D948" s="13"/>
      <c r="E948" s="13"/>
      <c r="F948" s="10"/>
      <c r="G948" s="10"/>
      <c r="H948" s="10"/>
      <c r="I948" s="13"/>
      <c r="J948" s="10"/>
      <c r="K948" s="10"/>
      <c r="L948" s="10"/>
      <c r="M948" s="10"/>
      <c r="N948" s="10"/>
      <c r="O948" s="10"/>
      <c r="P948" s="10"/>
      <c r="Q948" s="10"/>
      <c r="R948" s="10"/>
      <c r="S948" s="10"/>
      <c r="T948" s="10"/>
      <c r="U948" s="10"/>
      <c r="V948" s="10"/>
      <c r="W948" s="10"/>
      <c r="X948" s="10"/>
      <c r="Y948" s="10"/>
      <c r="Z948" s="10"/>
    </row>
    <row r="949" spans="1:26" ht="12.75" customHeight="1" x14ac:dyDescent="0.2">
      <c r="A949" s="10"/>
      <c r="B949" s="10"/>
      <c r="C949" s="10"/>
      <c r="D949" s="13"/>
      <c r="E949" s="13"/>
      <c r="F949" s="10"/>
      <c r="G949" s="10"/>
      <c r="H949" s="10"/>
      <c r="I949" s="13"/>
      <c r="J949" s="10"/>
      <c r="K949" s="10"/>
      <c r="L949" s="10"/>
      <c r="M949" s="10"/>
      <c r="N949" s="10"/>
      <c r="O949" s="10"/>
      <c r="P949" s="10"/>
      <c r="Q949" s="10"/>
      <c r="R949" s="10"/>
      <c r="S949" s="10"/>
      <c r="T949" s="10"/>
      <c r="U949" s="10"/>
      <c r="V949" s="10"/>
      <c r="W949" s="10"/>
      <c r="X949" s="10"/>
      <c r="Y949" s="10"/>
      <c r="Z949" s="10"/>
    </row>
    <row r="950" spans="1:26" ht="12.75" customHeight="1" x14ac:dyDescent="0.2">
      <c r="A950" s="10"/>
      <c r="B950" s="10"/>
      <c r="C950" s="10"/>
      <c r="D950" s="13"/>
      <c r="E950" s="13"/>
      <c r="F950" s="10"/>
      <c r="G950" s="10"/>
      <c r="H950" s="10"/>
      <c r="I950" s="13"/>
      <c r="J950" s="10"/>
      <c r="K950" s="10"/>
      <c r="L950" s="10"/>
      <c r="M950" s="10"/>
      <c r="N950" s="10"/>
      <c r="O950" s="10"/>
      <c r="P950" s="10"/>
      <c r="Q950" s="10"/>
      <c r="R950" s="10"/>
      <c r="S950" s="10"/>
      <c r="T950" s="10"/>
      <c r="U950" s="10"/>
      <c r="V950" s="10"/>
      <c r="W950" s="10"/>
      <c r="X950" s="10"/>
      <c r="Y950" s="10"/>
      <c r="Z950" s="10"/>
    </row>
    <row r="951" spans="1:26" ht="12.75" customHeight="1" x14ac:dyDescent="0.2">
      <c r="A951" s="10"/>
      <c r="B951" s="10"/>
      <c r="C951" s="10"/>
      <c r="D951" s="13"/>
      <c r="E951" s="13"/>
      <c r="F951" s="10"/>
      <c r="G951" s="10"/>
      <c r="H951" s="10"/>
      <c r="I951" s="13"/>
      <c r="J951" s="10"/>
      <c r="K951" s="10"/>
      <c r="L951" s="10"/>
      <c r="M951" s="10"/>
      <c r="N951" s="10"/>
      <c r="O951" s="10"/>
      <c r="P951" s="10"/>
      <c r="Q951" s="10"/>
      <c r="R951" s="10"/>
      <c r="S951" s="10"/>
      <c r="T951" s="10"/>
      <c r="U951" s="10"/>
      <c r="V951" s="10"/>
      <c r="W951" s="10"/>
      <c r="X951" s="10"/>
      <c r="Y951" s="10"/>
      <c r="Z951" s="10"/>
    </row>
    <row r="952" spans="1:26" ht="12.75" customHeight="1" x14ac:dyDescent="0.2">
      <c r="A952" s="10"/>
      <c r="B952" s="10"/>
      <c r="C952" s="10"/>
      <c r="D952" s="13"/>
      <c r="E952" s="13"/>
      <c r="F952" s="10"/>
      <c r="G952" s="10"/>
      <c r="H952" s="10"/>
      <c r="I952" s="13"/>
      <c r="J952" s="10"/>
      <c r="K952" s="10"/>
      <c r="L952" s="10"/>
      <c r="M952" s="10"/>
      <c r="N952" s="10"/>
      <c r="O952" s="10"/>
      <c r="P952" s="10"/>
      <c r="Q952" s="10"/>
      <c r="R952" s="10"/>
      <c r="S952" s="10"/>
      <c r="T952" s="10"/>
      <c r="U952" s="10"/>
      <c r="V952" s="10"/>
      <c r="W952" s="10"/>
      <c r="X952" s="10"/>
      <c r="Y952" s="10"/>
      <c r="Z952" s="10"/>
    </row>
    <row r="953" spans="1:26" ht="12.75" customHeight="1" x14ac:dyDescent="0.2">
      <c r="A953" s="10"/>
      <c r="B953" s="10"/>
      <c r="C953" s="10"/>
      <c r="D953" s="13"/>
      <c r="E953" s="13"/>
      <c r="F953" s="10"/>
      <c r="G953" s="10"/>
      <c r="H953" s="10"/>
      <c r="I953" s="13"/>
      <c r="J953" s="10"/>
      <c r="K953" s="10"/>
      <c r="L953" s="10"/>
      <c r="M953" s="10"/>
      <c r="N953" s="10"/>
      <c r="O953" s="10"/>
      <c r="P953" s="10"/>
      <c r="Q953" s="10"/>
      <c r="R953" s="10"/>
      <c r="S953" s="10"/>
      <c r="T953" s="10"/>
      <c r="U953" s="10"/>
      <c r="V953" s="10"/>
      <c r="W953" s="10"/>
      <c r="X953" s="10"/>
      <c r="Y953" s="10"/>
      <c r="Z953" s="10"/>
    </row>
    <row r="954" spans="1:26" ht="12.75" customHeight="1" x14ac:dyDescent="0.2">
      <c r="A954" s="10"/>
      <c r="B954" s="10"/>
      <c r="C954" s="10"/>
      <c r="D954" s="13"/>
      <c r="E954" s="13"/>
      <c r="F954" s="10"/>
      <c r="G954" s="10"/>
      <c r="H954" s="10"/>
      <c r="I954" s="13"/>
      <c r="J954" s="10"/>
      <c r="K954" s="10"/>
      <c r="L954" s="10"/>
      <c r="M954" s="10"/>
      <c r="N954" s="10"/>
      <c r="O954" s="10"/>
      <c r="P954" s="10"/>
      <c r="Q954" s="10"/>
      <c r="R954" s="10"/>
      <c r="S954" s="10"/>
      <c r="T954" s="10"/>
      <c r="U954" s="10"/>
      <c r="V954" s="10"/>
      <c r="W954" s="10"/>
      <c r="X954" s="10"/>
      <c r="Y954" s="10"/>
      <c r="Z954" s="10"/>
    </row>
    <row r="955" spans="1:26" ht="12.75" customHeight="1" x14ac:dyDescent="0.2">
      <c r="A955" s="10"/>
      <c r="B955" s="10"/>
      <c r="C955" s="10"/>
      <c r="D955" s="13"/>
      <c r="E955" s="13"/>
      <c r="F955" s="10"/>
      <c r="G955" s="10"/>
      <c r="H955" s="10"/>
      <c r="I955" s="13"/>
      <c r="J955" s="10"/>
      <c r="K955" s="10"/>
      <c r="L955" s="10"/>
      <c r="M955" s="10"/>
      <c r="N955" s="10"/>
      <c r="O955" s="10"/>
      <c r="P955" s="10"/>
      <c r="Q955" s="10"/>
      <c r="R955" s="10"/>
      <c r="S955" s="10"/>
      <c r="T955" s="10"/>
      <c r="U955" s="10"/>
      <c r="V955" s="10"/>
      <c r="W955" s="10"/>
      <c r="X955" s="10"/>
      <c r="Y955" s="10"/>
      <c r="Z955" s="10"/>
    </row>
    <row r="956" spans="1:26" ht="12.75" customHeight="1" x14ac:dyDescent="0.2">
      <c r="A956" s="10"/>
      <c r="B956" s="10"/>
      <c r="C956" s="10"/>
      <c r="D956" s="13"/>
      <c r="E956" s="13"/>
      <c r="F956" s="10"/>
      <c r="G956" s="10"/>
      <c r="H956" s="10"/>
      <c r="I956" s="13"/>
      <c r="J956" s="10"/>
      <c r="K956" s="10"/>
      <c r="L956" s="10"/>
      <c r="M956" s="10"/>
      <c r="N956" s="10"/>
      <c r="O956" s="10"/>
      <c r="P956" s="10"/>
      <c r="Q956" s="10"/>
      <c r="R956" s="10"/>
      <c r="S956" s="10"/>
      <c r="T956" s="10"/>
      <c r="U956" s="10"/>
      <c r="V956" s="10"/>
      <c r="W956" s="10"/>
      <c r="X956" s="10"/>
      <c r="Y956" s="10"/>
      <c r="Z956" s="10"/>
    </row>
    <row r="957" spans="1:26" ht="12.75" customHeight="1" x14ac:dyDescent="0.2">
      <c r="A957" s="10"/>
      <c r="B957" s="10"/>
      <c r="C957" s="10"/>
      <c r="D957" s="13"/>
      <c r="E957" s="13"/>
      <c r="F957" s="10"/>
      <c r="G957" s="10"/>
      <c r="H957" s="10"/>
      <c r="I957" s="13"/>
      <c r="J957" s="10"/>
      <c r="K957" s="10"/>
      <c r="L957" s="10"/>
      <c r="M957" s="10"/>
      <c r="N957" s="10"/>
      <c r="O957" s="10"/>
      <c r="P957" s="10"/>
      <c r="Q957" s="10"/>
      <c r="R957" s="10"/>
      <c r="S957" s="10"/>
      <c r="T957" s="10"/>
      <c r="U957" s="10"/>
      <c r="V957" s="10"/>
      <c r="W957" s="10"/>
      <c r="X957" s="10"/>
      <c r="Y957" s="10"/>
      <c r="Z957" s="10"/>
    </row>
    <row r="958" spans="1:26" ht="12.75" customHeight="1" x14ac:dyDescent="0.2">
      <c r="A958" s="10"/>
      <c r="B958" s="10"/>
      <c r="C958" s="10"/>
      <c r="D958" s="13"/>
      <c r="E958" s="13"/>
      <c r="F958" s="10"/>
      <c r="G958" s="10"/>
      <c r="H958" s="10"/>
      <c r="I958" s="13"/>
      <c r="J958" s="10"/>
      <c r="K958" s="10"/>
      <c r="L958" s="10"/>
      <c r="M958" s="10"/>
      <c r="N958" s="10"/>
      <c r="O958" s="10"/>
      <c r="P958" s="10"/>
      <c r="Q958" s="10"/>
      <c r="R958" s="10"/>
      <c r="S958" s="10"/>
      <c r="T958" s="10"/>
      <c r="U958" s="10"/>
      <c r="V958" s="10"/>
      <c r="W958" s="10"/>
      <c r="X958" s="10"/>
      <c r="Y958" s="10"/>
      <c r="Z958" s="10"/>
    </row>
    <row r="959" spans="1:26" ht="12.75" customHeight="1" x14ac:dyDescent="0.2">
      <c r="A959" s="10"/>
      <c r="B959" s="10"/>
      <c r="C959" s="10"/>
      <c r="D959" s="13"/>
      <c r="E959" s="13"/>
      <c r="F959" s="10"/>
      <c r="G959" s="10"/>
      <c r="H959" s="10"/>
      <c r="I959" s="13"/>
      <c r="J959" s="10"/>
      <c r="K959" s="10"/>
      <c r="L959" s="10"/>
      <c r="M959" s="10"/>
      <c r="N959" s="10"/>
      <c r="O959" s="10"/>
      <c r="P959" s="10"/>
      <c r="Q959" s="10"/>
      <c r="R959" s="10"/>
      <c r="S959" s="10"/>
      <c r="T959" s="10"/>
      <c r="U959" s="10"/>
      <c r="V959" s="10"/>
      <c r="W959" s="10"/>
      <c r="X959" s="10"/>
      <c r="Y959" s="10"/>
      <c r="Z959" s="10"/>
    </row>
    <row r="960" spans="1:26" ht="12.75" customHeight="1" x14ac:dyDescent="0.2">
      <c r="A960" s="10"/>
      <c r="B960" s="10"/>
      <c r="C960" s="10"/>
      <c r="D960" s="13"/>
      <c r="E960" s="13"/>
      <c r="F960" s="10"/>
      <c r="G960" s="10"/>
      <c r="H960" s="10"/>
      <c r="I960" s="13"/>
      <c r="J960" s="10"/>
      <c r="K960" s="10"/>
      <c r="L960" s="10"/>
      <c r="M960" s="10"/>
      <c r="N960" s="10"/>
      <c r="O960" s="10"/>
      <c r="P960" s="10"/>
      <c r="Q960" s="10"/>
      <c r="R960" s="10"/>
      <c r="S960" s="10"/>
      <c r="T960" s="10"/>
      <c r="U960" s="10"/>
      <c r="V960" s="10"/>
      <c r="W960" s="10"/>
      <c r="X960" s="10"/>
      <c r="Y960" s="10"/>
      <c r="Z960" s="10"/>
    </row>
    <row r="961" spans="1:26" ht="12.75" customHeight="1" x14ac:dyDescent="0.2">
      <c r="A961" s="10"/>
      <c r="B961" s="10"/>
      <c r="C961" s="10"/>
      <c r="D961" s="13"/>
      <c r="E961" s="13"/>
      <c r="F961" s="10"/>
      <c r="G961" s="10"/>
      <c r="H961" s="10"/>
      <c r="I961" s="13"/>
      <c r="J961" s="10"/>
      <c r="K961" s="10"/>
      <c r="L961" s="10"/>
      <c r="M961" s="10"/>
      <c r="N961" s="10"/>
      <c r="O961" s="10"/>
      <c r="P961" s="10"/>
      <c r="Q961" s="10"/>
      <c r="R961" s="10"/>
      <c r="S961" s="10"/>
      <c r="T961" s="10"/>
      <c r="U961" s="10"/>
      <c r="V961" s="10"/>
      <c r="W961" s="10"/>
      <c r="X961" s="10"/>
      <c r="Y961" s="10"/>
      <c r="Z961" s="10"/>
    </row>
    <row r="962" spans="1:26" ht="12.75" customHeight="1" x14ac:dyDescent="0.2">
      <c r="A962" s="10"/>
      <c r="B962" s="10"/>
      <c r="C962" s="10"/>
      <c r="D962" s="13"/>
      <c r="E962" s="13"/>
      <c r="F962" s="10"/>
      <c r="G962" s="10"/>
      <c r="H962" s="10"/>
      <c r="I962" s="13"/>
      <c r="J962" s="10"/>
      <c r="K962" s="10"/>
      <c r="L962" s="10"/>
      <c r="M962" s="10"/>
      <c r="N962" s="10"/>
      <c r="O962" s="10"/>
      <c r="P962" s="10"/>
      <c r="Q962" s="10"/>
      <c r="R962" s="10"/>
      <c r="S962" s="10"/>
      <c r="T962" s="10"/>
      <c r="U962" s="10"/>
      <c r="V962" s="10"/>
      <c r="W962" s="10"/>
      <c r="X962" s="10"/>
      <c r="Y962" s="10"/>
      <c r="Z962" s="10"/>
    </row>
    <row r="963" spans="1:26" ht="12.75" customHeight="1" x14ac:dyDescent="0.2">
      <c r="A963" s="10"/>
      <c r="B963" s="10"/>
      <c r="C963" s="10"/>
      <c r="D963" s="13"/>
      <c r="E963" s="13"/>
      <c r="F963" s="10"/>
      <c r="G963" s="10"/>
      <c r="H963" s="10"/>
      <c r="I963" s="13"/>
      <c r="J963" s="10"/>
      <c r="K963" s="10"/>
      <c r="L963" s="10"/>
      <c r="M963" s="10"/>
      <c r="N963" s="10"/>
      <c r="O963" s="10"/>
      <c r="P963" s="10"/>
      <c r="Q963" s="10"/>
      <c r="R963" s="10"/>
      <c r="S963" s="10"/>
      <c r="T963" s="10"/>
      <c r="U963" s="10"/>
      <c r="V963" s="10"/>
      <c r="W963" s="10"/>
      <c r="X963" s="10"/>
      <c r="Y963" s="10"/>
      <c r="Z963" s="10"/>
    </row>
    <row r="964" spans="1:26" ht="12.75" customHeight="1" x14ac:dyDescent="0.2">
      <c r="A964" s="10"/>
      <c r="B964" s="10"/>
      <c r="C964" s="10"/>
      <c r="D964" s="13"/>
      <c r="E964" s="13"/>
      <c r="F964" s="10"/>
      <c r="G964" s="10"/>
      <c r="H964" s="10"/>
      <c r="I964" s="13"/>
      <c r="J964" s="10"/>
      <c r="K964" s="10"/>
      <c r="L964" s="10"/>
      <c r="M964" s="10"/>
      <c r="N964" s="10"/>
      <c r="O964" s="10"/>
      <c r="P964" s="10"/>
      <c r="Q964" s="10"/>
      <c r="R964" s="10"/>
      <c r="S964" s="10"/>
      <c r="T964" s="10"/>
      <c r="U964" s="10"/>
      <c r="V964" s="10"/>
      <c r="W964" s="10"/>
      <c r="X964" s="10"/>
      <c r="Y964" s="10"/>
      <c r="Z964" s="10"/>
    </row>
    <row r="965" spans="1:26" ht="12.75" customHeight="1" x14ac:dyDescent="0.2">
      <c r="A965" s="10"/>
      <c r="B965" s="10"/>
      <c r="C965" s="10"/>
      <c r="D965" s="13"/>
      <c r="E965" s="13"/>
      <c r="F965" s="10"/>
      <c r="G965" s="10"/>
      <c r="H965" s="10"/>
      <c r="I965" s="13"/>
      <c r="J965" s="10"/>
      <c r="K965" s="10"/>
      <c r="L965" s="10"/>
      <c r="M965" s="10"/>
      <c r="N965" s="10"/>
      <c r="O965" s="10"/>
      <c r="P965" s="10"/>
      <c r="Q965" s="10"/>
      <c r="R965" s="10"/>
      <c r="S965" s="10"/>
      <c r="T965" s="10"/>
      <c r="U965" s="10"/>
      <c r="V965" s="10"/>
      <c r="W965" s="10"/>
      <c r="X965" s="10"/>
      <c r="Y965" s="10"/>
      <c r="Z965" s="10"/>
    </row>
    <row r="966" spans="1:26" ht="12.75" customHeight="1" x14ac:dyDescent="0.2">
      <c r="A966" s="10"/>
      <c r="B966" s="10"/>
      <c r="C966" s="10"/>
      <c r="D966" s="13"/>
      <c r="E966" s="13"/>
      <c r="F966" s="10"/>
      <c r="G966" s="10"/>
      <c r="H966" s="10"/>
      <c r="I966" s="13"/>
      <c r="J966" s="10"/>
      <c r="K966" s="10"/>
      <c r="L966" s="10"/>
      <c r="M966" s="10"/>
      <c r="N966" s="10"/>
      <c r="O966" s="10"/>
      <c r="P966" s="10"/>
      <c r="Q966" s="10"/>
      <c r="R966" s="10"/>
      <c r="S966" s="10"/>
      <c r="T966" s="10"/>
      <c r="U966" s="10"/>
      <c r="V966" s="10"/>
      <c r="W966" s="10"/>
      <c r="X966" s="10"/>
      <c r="Y966" s="10"/>
      <c r="Z966" s="10"/>
    </row>
    <row r="967" spans="1:26" ht="12.75" customHeight="1" x14ac:dyDescent="0.2">
      <c r="A967" s="10"/>
      <c r="B967" s="10"/>
      <c r="C967" s="10"/>
      <c r="D967" s="13"/>
      <c r="E967" s="13"/>
      <c r="F967" s="10"/>
      <c r="G967" s="10"/>
      <c r="H967" s="10"/>
      <c r="I967" s="13"/>
      <c r="J967" s="10"/>
      <c r="K967" s="10"/>
      <c r="L967" s="10"/>
      <c r="M967" s="10"/>
      <c r="N967" s="10"/>
      <c r="O967" s="10"/>
      <c r="P967" s="10"/>
      <c r="Q967" s="10"/>
      <c r="R967" s="10"/>
      <c r="S967" s="10"/>
      <c r="T967" s="10"/>
      <c r="U967" s="10"/>
      <c r="V967" s="10"/>
      <c r="W967" s="10"/>
      <c r="X967" s="10"/>
      <c r="Y967" s="10"/>
      <c r="Z967" s="10"/>
    </row>
    <row r="968" spans="1:26" ht="12.75" customHeight="1" x14ac:dyDescent="0.2">
      <c r="A968" s="10"/>
      <c r="B968" s="10"/>
      <c r="C968" s="10"/>
      <c r="D968" s="13"/>
      <c r="E968" s="13"/>
      <c r="F968" s="10"/>
      <c r="G968" s="10"/>
      <c r="H968" s="10"/>
      <c r="I968" s="13"/>
      <c r="J968" s="10"/>
      <c r="K968" s="10"/>
      <c r="L968" s="10"/>
      <c r="M968" s="10"/>
      <c r="N968" s="10"/>
      <c r="O968" s="10"/>
      <c r="P968" s="10"/>
      <c r="Q968" s="10"/>
      <c r="R968" s="10"/>
      <c r="S968" s="10"/>
      <c r="T968" s="10"/>
      <c r="U968" s="10"/>
      <c r="V968" s="10"/>
      <c r="W968" s="10"/>
      <c r="X968" s="10"/>
      <c r="Y968" s="10"/>
      <c r="Z968" s="10"/>
    </row>
    <row r="969" spans="1:26" ht="12.75" customHeight="1" x14ac:dyDescent="0.2">
      <c r="A969" s="10"/>
      <c r="B969" s="10"/>
      <c r="C969" s="10"/>
      <c r="D969" s="13"/>
      <c r="E969" s="13"/>
      <c r="F969" s="10"/>
      <c r="G969" s="10"/>
      <c r="H969" s="10"/>
      <c r="I969" s="13"/>
      <c r="J969" s="10"/>
      <c r="K969" s="10"/>
      <c r="L969" s="10"/>
      <c r="M969" s="10"/>
      <c r="N969" s="10"/>
      <c r="O969" s="10"/>
      <c r="P969" s="10"/>
      <c r="Q969" s="10"/>
      <c r="R969" s="10"/>
      <c r="S969" s="10"/>
      <c r="T969" s="10"/>
      <c r="U969" s="10"/>
      <c r="V969" s="10"/>
      <c r="W969" s="10"/>
      <c r="X969" s="10"/>
      <c r="Y969" s="10"/>
      <c r="Z969" s="10"/>
    </row>
    <row r="970" spans="1:26" ht="12.75" customHeight="1" x14ac:dyDescent="0.2">
      <c r="A970" s="10"/>
      <c r="B970" s="10"/>
      <c r="C970" s="10"/>
      <c r="D970" s="13"/>
      <c r="E970" s="13"/>
      <c r="F970" s="10"/>
      <c r="G970" s="10"/>
      <c r="H970" s="10"/>
      <c r="I970" s="13"/>
      <c r="J970" s="10"/>
      <c r="K970" s="10"/>
      <c r="L970" s="10"/>
      <c r="M970" s="10"/>
      <c r="N970" s="10"/>
      <c r="O970" s="10"/>
      <c r="P970" s="10"/>
      <c r="Q970" s="10"/>
      <c r="R970" s="10"/>
      <c r="S970" s="10"/>
      <c r="T970" s="10"/>
      <c r="U970" s="10"/>
      <c r="V970" s="10"/>
      <c r="W970" s="10"/>
      <c r="X970" s="10"/>
      <c r="Y970" s="10"/>
      <c r="Z970" s="10"/>
    </row>
    <row r="971" spans="1:26" ht="12.75" customHeight="1" x14ac:dyDescent="0.2">
      <c r="A971" s="10"/>
      <c r="B971" s="10"/>
      <c r="C971" s="10"/>
      <c r="D971" s="13"/>
      <c r="E971" s="13"/>
      <c r="F971" s="10"/>
      <c r="G971" s="10"/>
      <c r="H971" s="10"/>
      <c r="I971" s="13"/>
      <c r="J971" s="10"/>
      <c r="K971" s="10"/>
      <c r="L971" s="10"/>
      <c r="M971" s="10"/>
      <c r="N971" s="10"/>
      <c r="O971" s="10"/>
      <c r="P971" s="10"/>
      <c r="Q971" s="10"/>
      <c r="R971" s="10"/>
      <c r="S971" s="10"/>
      <c r="T971" s="10"/>
      <c r="U971" s="10"/>
      <c r="V971" s="10"/>
      <c r="W971" s="10"/>
      <c r="X971" s="10"/>
      <c r="Y971" s="10"/>
      <c r="Z971" s="10"/>
    </row>
    <row r="972" spans="1:26" ht="12.75" customHeight="1" x14ac:dyDescent="0.2">
      <c r="A972" s="10"/>
      <c r="B972" s="10"/>
      <c r="C972" s="10"/>
      <c r="D972" s="13"/>
      <c r="E972" s="13"/>
      <c r="F972" s="10"/>
      <c r="G972" s="10"/>
      <c r="H972" s="10"/>
      <c r="I972" s="13"/>
      <c r="J972" s="10"/>
      <c r="K972" s="10"/>
      <c r="L972" s="10"/>
      <c r="M972" s="10"/>
      <c r="N972" s="10"/>
      <c r="O972" s="10"/>
      <c r="P972" s="10"/>
      <c r="Q972" s="10"/>
      <c r="R972" s="10"/>
      <c r="S972" s="10"/>
      <c r="T972" s="10"/>
      <c r="U972" s="10"/>
      <c r="V972" s="10"/>
      <c r="W972" s="10"/>
      <c r="X972" s="10"/>
      <c r="Y972" s="10"/>
      <c r="Z972" s="10"/>
    </row>
    <row r="973" spans="1:26" ht="12.75" customHeight="1" x14ac:dyDescent="0.2">
      <c r="A973" s="10"/>
      <c r="B973" s="10"/>
      <c r="C973" s="10"/>
      <c r="D973" s="13"/>
      <c r="E973" s="13"/>
      <c r="F973" s="10"/>
      <c r="G973" s="10"/>
      <c r="H973" s="10"/>
      <c r="I973" s="13"/>
      <c r="J973" s="10"/>
      <c r="K973" s="10"/>
      <c r="L973" s="10"/>
      <c r="M973" s="10"/>
      <c r="N973" s="10"/>
      <c r="O973" s="10"/>
      <c r="P973" s="10"/>
      <c r="Q973" s="10"/>
      <c r="R973" s="10"/>
      <c r="S973" s="10"/>
      <c r="T973" s="10"/>
      <c r="U973" s="10"/>
      <c r="V973" s="10"/>
      <c r="W973" s="10"/>
      <c r="X973" s="10"/>
      <c r="Y973" s="10"/>
      <c r="Z973" s="10"/>
    </row>
    <row r="974" spans="1:26" ht="12.75" customHeight="1" x14ac:dyDescent="0.2">
      <c r="A974" s="10"/>
      <c r="B974" s="10"/>
      <c r="C974" s="10"/>
      <c r="D974" s="13"/>
      <c r="E974" s="13"/>
      <c r="F974" s="10"/>
      <c r="G974" s="10"/>
      <c r="H974" s="10"/>
      <c r="I974" s="13"/>
      <c r="J974" s="10"/>
      <c r="K974" s="10"/>
      <c r="L974" s="10"/>
      <c r="M974" s="10"/>
      <c r="N974" s="10"/>
      <c r="O974" s="10"/>
      <c r="P974" s="10"/>
      <c r="Q974" s="10"/>
      <c r="R974" s="10"/>
      <c r="S974" s="10"/>
      <c r="T974" s="10"/>
      <c r="U974" s="10"/>
      <c r="V974" s="10"/>
      <c r="W974" s="10"/>
      <c r="X974" s="10"/>
      <c r="Y974" s="10"/>
      <c r="Z974" s="10"/>
    </row>
    <row r="975" spans="1:26" ht="12.75" customHeight="1" x14ac:dyDescent="0.2">
      <c r="A975" s="10"/>
      <c r="B975" s="10"/>
      <c r="C975" s="10"/>
      <c r="D975" s="13"/>
      <c r="E975" s="13"/>
      <c r="F975" s="10"/>
      <c r="G975" s="10"/>
      <c r="H975" s="10"/>
      <c r="I975" s="13"/>
      <c r="J975" s="10"/>
      <c r="K975" s="10"/>
      <c r="L975" s="10"/>
      <c r="M975" s="10"/>
      <c r="N975" s="10"/>
      <c r="O975" s="10"/>
      <c r="P975" s="10"/>
      <c r="Q975" s="10"/>
      <c r="R975" s="10"/>
      <c r="S975" s="10"/>
      <c r="T975" s="10"/>
      <c r="U975" s="10"/>
      <c r="V975" s="10"/>
      <c r="W975" s="10"/>
      <c r="X975" s="10"/>
      <c r="Y975" s="10"/>
      <c r="Z975" s="10"/>
    </row>
    <row r="976" spans="1:26" ht="12.75" customHeight="1" x14ac:dyDescent="0.2">
      <c r="A976" s="10"/>
      <c r="B976" s="10"/>
      <c r="C976" s="10"/>
      <c r="D976" s="13"/>
      <c r="E976" s="13"/>
      <c r="F976" s="10"/>
      <c r="G976" s="10"/>
      <c r="H976" s="10"/>
      <c r="I976" s="13"/>
      <c r="J976" s="10"/>
      <c r="K976" s="10"/>
      <c r="L976" s="10"/>
      <c r="M976" s="10"/>
      <c r="N976" s="10"/>
      <c r="O976" s="10"/>
      <c r="P976" s="10"/>
      <c r="Q976" s="10"/>
      <c r="R976" s="10"/>
      <c r="S976" s="10"/>
      <c r="T976" s="10"/>
      <c r="U976" s="10"/>
      <c r="V976" s="10"/>
      <c r="W976" s="10"/>
      <c r="X976" s="10"/>
      <c r="Y976" s="10"/>
      <c r="Z976" s="10"/>
    </row>
    <row r="977" spans="1:26" ht="12.75" customHeight="1" x14ac:dyDescent="0.2">
      <c r="A977" s="10"/>
      <c r="B977" s="10"/>
      <c r="C977" s="10"/>
      <c r="D977" s="13"/>
      <c r="E977" s="13"/>
      <c r="F977" s="10"/>
      <c r="G977" s="10"/>
      <c r="H977" s="10"/>
      <c r="I977" s="13"/>
      <c r="J977" s="10"/>
      <c r="K977" s="10"/>
      <c r="L977" s="10"/>
      <c r="M977" s="10"/>
      <c r="N977" s="10"/>
      <c r="O977" s="10"/>
      <c r="P977" s="10"/>
      <c r="Q977" s="10"/>
      <c r="R977" s="10"/>
      <c r="S977" s="10"/>
      <c r="T977" s="10"/>
      <c r="U977" s="10"/>
      <c r="V977" s="10"/>
      <c r="W977" s="10"/>
      <c r="X977" s="10"/>
      <c r="Y977" s="10"/>
      <c r="Z977" s="10"/>
    </row>
    <row r="978" spans="1:26" ht="12.75" customHeight="1" x14ac:dyDescent="0.2">
      <c r="A978" s="10"/>
      <c r="B978" s="10"/>
      <c r="C978" s="10"/>
      <c r="D978" s="13"/>
      <c r="E978" s="13"/>
      <c r="F978" s="10"/>
      <c r="G978" s="10"/>
      <c r="H978" s="10"/>
      <c r="I978" s="13"/>
      <c r="J978" s="10"/>
      <c r="K978" s="10"/>
      <c r="L978" s="10"/>
      <c r="M978" s="10"/>
      <c r="N978" s="10"/>
      <c r="O978" s="10"/>
      <c r="P978" s="10"/>
      <c r="Q978" s="10"/>
      <c r="R978" s="10"/>
      <c r="S978" s="10"/>
      <c r="T978" s="10"/>
      <c r="U978" s="10"/>
      <c r="V978" s="10"/>
      <c r="W978" s="10"/>
      <c r="X978" s="10"/>
      <c r="Y978" s="10"/>
      <c r="Z978" s="10"/>
    </row>
    <row r="979" spans="1:26" ht="12.75" customHeight="1" x14ac:dyDescent="0.2">
      <c r="A979" s="10"/>
      <c r="B979" s="10"/>
      <c r="C979" s="10"/>
      <c r="D979" s="13"/>
      <c r="E979" s="13"/>
      <c r="F979" s="10"/>
      <c r="G979" s="10"/>
      <c r="H979" s="10"/>
      <c r="I979" s="13"/>
      <c r="J979" s="10"/>
      <c r="K979" s="10"/>
      <c r="L979" s="10"/>
      <c r="M979" s="10"/>
      <c r="N979" s="10"/>
      <c r="O979" s="10"/>
      <c r="P979" s="10"/>
      <c r="Q979" s="10"/>
      <c r="R979" s="10"/>
      <c r="S979" s="10"/>
      <c r="T979" s="10"/>
      <c r="U979" s="10"/>
      <c r="V979" s="10"/>
      <c r="W979" s="10"/>
      <c r="X979" s="10"/>
      <c r="Y979" s="10"/>
      <c r="Z979" s="10"/>
    </row>
    <row r="980" spans="1:26" ht="12.75" customHeight="1" x14ac:dyDescent="0.2">
      <c r="A980" s="10"/>
      <c r="B980" s="10"/>
      <c r="C980" s="10"/>
      <c r="D980" s="13"/>
      <c r="E980" s="13"/>
      <c r="F980" s="10"/>
      <c r="G980" s="10"/>
      <c r="H980" s="10"/>
      <c r="I980" s="13"/>
      <c r="J980" s="10"/>
      <c r="K980" s="10"/>
      <c r="L980" s="10"/>
      <c r="M980" s="10"/>
      <c r="N980" s="10"/>
      <c r="O980" s="10"/>
      <c r="P980" s="10"/>
      <c r="Q980" s="10"/>
      <c r="R980" s="10"/>
      <c r="S980" s="10"/>
      <c r="T980" s="10"/>
      <c r="U980" s="10"/>
      <c r="V980" s="10"/>
      <c r="W980" s="10"/>
      <c r="X980" s="10"/>
      <c r="Y980" s="10"/>
      <c r="Z980" s="10"/>
    </row>
    <row r="981" spans="1:26" ht="12.75" customHeight="1" x14ac:dyDescent="0.2">
      <c r="A981" s="10"/>
      <c r="B981" s="10"/>
      <c r="C981" s="10"/>
      <c r="D981" s="13"/>
      <c r="E981" s="13"/>
      <c r="F981" s="10"/>
      <c r="G981" s="10"/>
      <c r="H981" s="10"/>
      <c r="I981" s="13"/>
      <c r="J981" s="10"/>
      <c r="K981" s="10"/>
      <c r="L981" s="10"/>
      <c r="M981" s="10"/>
      <c r="N981" s="10"/>
      <c r="O981" s="10"/>
      <c r="P981" s="10"/>
      <c r="Q981" s="10"/>
      <c r="R981" s="10"/>
      <c r="S981" s="10"/>
      <c r="T981" s="10"/>
      <c r="U981" s="10"/>
      <c r="V981" s="10"/>
      <c r="W981" s="10"/>
      <c r="X981" s="10"/>
      <c r="Y981" s="10"/>
      <c r="Z981" s="10"/>
    </row>
    <row r="982" spans="1:26" ht="12.75" customHeight="1" x14ac:dyDescent="0.2">
      <c r="A982" s="10"/>
      <c r="B982" s="10"/>
      <c r="C982" s="10"/>
      <c r="D982" s="13"/>
      <c r="E982" s="13"/>
      <c r="F982" s="10"/>
      <c r="G982" s="10"/>
      <c r="H982" s="10"/>
      <c r="I982" s="13"/>
      <c r="J982" s="10"/>
      <c r="K982" s="10"/>
      <c r="L982" s="10"/>
      <c r="M982" s="10"/>
      <c r="N982" s="10"/>
      <c r="O982" s="10"/>
      <c r="P982" s="10"/>
      <c r="Q982" s="10"/>
      <c r="R982" s="10"/>
      <c r="S982" s="10"/>
      <c r="T982" s="10"/>
      <c r="U982" s="10"/>
      <c r="V982" s="10"/>
      <c r="W982" s="10"/>
      <c r="X982" s="10"/>
      <c r="Y982" s="10"/>
      <c r="Z982" s="10"/>
    </row>
    <row r="983" spans="1:26" ht="12.75" customHeight="1" x14ac:dyDescent="0.2">
      <c r="A983" s="10"/>
      <c r="B983" s="10"/>
      <c r="C983" s="10"/>
      <c r="D983" s="13"/>
      <c r="E983" s="13"/>
      <c r="F983" s="10"/>
      <c r="G983" s="10"/>
      <c r="H983" s="10"/>
      <c r="I983" s="13"/>
      <c r="J983" s="10"/>
      <c r="K983" s="10"/>
      <c r="L983" s="10"/>
      <c r="M983" s="10"/>
      <c r="N983" s="10"/>
      <c r="O983" s="10"/>
      <c r="P983" s="10"/>
      <c r="Q983" s="10"/>
      <c r="R983" s="10"/>
      <c r="S983" s="10"/>
      <c r="T983" s="10"/>
      <c r="U983" s="10"/>
      <c r="V983" s="10"/>
      <c r="W983" s="10"/>
      <c r="X983" s="10"/>
      <c r="Y983" s="10"/>
      <c r="Z983" s="10"/>
    </row>
    <row r="984" spans="1:26" ht="12.75" customHeight="1" x14ac:dyDescent="0.2">
      <c r="A984" s="10"/>
      <c r="B984" s="10"/>
      <c r="C984" s="10"/>
      <c r="D984" s="13"/>
      <c r="E984" s="13"/>
      <c r="F984" s="10"/>
      <c r="G984" s="10"/>
      <c r="H984" s="10"/>
      <c r="I984" s="13"/>
      <c r="J984" s="10"/>
      <c r="K984" s="10"/>
      <c r="L984" s="10"/>
      <c r="M984" s="10"/>
      <c r="N984" s="10"/>
      <c r="O984" s="10"/>
      <c r="P984" s="10"/>
      <c r="Q984" s="10"/>
      <c r="R984" s="10"/>
      <c r="S984" s="10"/>
      <c r="T984" s="10"/>
      <c r="U984" s="10"/>
      <c r="V984" s="10"/>
      <c r="W984" s="10"/>
      <c r="X984" s="10"/>
      <c r="Y984" s="10"/>
      <c r="Z984" s="10"/>
    </row>
    <row r="985" spans="1:26" ht="12.75" customHeight="1" x14ac:dyDescent="0.2">
      <c r="A985" s="10"/>
      <c r="B985" s="10"/>
      <c r="C985" s="10"/>
      <c r="D985" s="13"/>
      <c r="E985" s="13"/>
      <c r="F985" s="10"/>
      <c r="G985" s="10"/>
      <c r="H985" s="10"/>
      <c r="I985" s="13"/>
      <c r="J985" s="10"/>
      <c r="K985" s="10"/>
      <c r="L985" s="10"/>
      <c r="M985" s="10"/>
      <c r="N985" s="10"/>
      <c r="O985" s="10"/>
      <c r="P985" s="10"/>
      <c r="Q985" s="10"/>
      <c r="R985" s="10"/>
      <c r="S985" s="10"/>
      <c r="T985" s="10"/>
      <c r="U985" s="10"/>
      <c r="V985" s="10"/>
      <c r="W985" s="10"/>
      <c r="X985" s="10"/>
      <c r="Y985" s="10"/>
      <c r="Z985" s="10"/>
    </row>
    <row r="986" spans="1:26" ht="12.75" customHeight="1" x14ac:dyDescent="0.2">
      <c r="A986" s="10"/>
      <c r="B986" s="10"/>
      <c r="C986" s="10"/>
      <c r="D986" s="13"/>
      <c r="E986" s="13"/>
      <c r="F986" s="10"/>
      <c r="G986" s="10"/>
      <c r="H986" s="10"/>
      <c r="I986" s="13"/>
      <c r="J986" s="10"/>
      <c r="K986" s="10"/>
      <c r="L986" s="10"/>
      <c r="M986" s="10"/>
      <c r="N986" s="10"/>
      <c r="O986" s="10"/>
      <c r="P986" s="10"/>
      <c r="Q986" s="10"/>
      <c r="R986" s="10"/>
      <c r="S986" s="10"/>
      <c r="T986" s="10"/>
      <c r="U986" s="10"/>
      <c r="V986" s="10"/>
      <c r="W986" s="10"/>
      <c r="X986" s="10"/>
      <c r="Y986" s="10"/>
      <c r="Z986" s="10"/>
    </row>
    <row r="987" spans="1:26" ht="12.75" customHeight="1" x14ac:dyDescent="0.2">
      <c r="A987" s="10"/>
      <c r="B987" s="10"/>
      <c r="C987" s="10"/>
      <c r="D987" s="13"/>
      <c r="E987" s="13"/>
      <c r="F987" s="10"/>
      <c r="G987" s="10"/>
      <c r="H987" s="10"/>
      <c r="I987" s="13"/>
      <c r="J987" s="10"/>
      <c r="K987" s="10"/>
      <c r="L987" s="10"/>
      <c r="M987" s="10"/>
      <c r="N987" s="10"/>
      <c r="O987" s="10"/>
      <c r="P987" s="10"/>
      <c r="Q987" s="10"/>
      <c r="R987" s="10"/>
      <c r="S987" s="10"/>
      <c r="T987" s="10"/>
      <c r="U987" s="10"/>
      <c r="V987" s="10"/>
      <c r="W987" s="10"/>
      <c r="X987" s="10"/>
      <c r="Y987" s="10"/>
      <c r="Z987" s="10"/>
    </row>
    <row r="988" spans="1:26" ht="12.75" customHeight="1" x14ac:dyDescent="0.2">
      <c r="A988" s="10"/>
      <c r="B988" s="10"/>
      <c r="C988" s="10"/>
      <c r="D988" s="13"/>
      <c r="E988" s="13"/>
      <c r="F988" s="10"/>
      <c r="G988" s="10"/>
      <c r="H988" s="10"/>
      <c r="I988" s="13"/>
      <c r="J988" s="10"/>
      <c r="K988" s="10"/>
      <c r="L988" s="10"/>
      <c r="M988" s="10"/>
      <c r="N988" s="10"/>
      <c r="O988" s="10"/>
      <c r="P988" s="10"/>
      <c r="Q988" s="10"/>
      <c r="R988" s="10"/>
      <c r="S988" s="10"/>
      <c r="T988" s="10"/>
      <c r="U988" s="10"/>
      <c r="V988" s="10"/>
      <c r="W988" s="10"/>
      <c r="X988" s="10"/>
      <c r="Y988" s="10"/>
      <c r="Z988" s="10"/>
    </row>
    <row r="989" spans="1:26" ht="12.75" customHeight="1" x14ac:dyDescent="0.2">
      <c r="A989" s="10"/>
      <c r="B989" s="10"/>
      <c r="C989" s="10"/>
      <c r="D989" s="13"/>
      <c r="E989" s="13"/>
      <c r="F989" s="10"/>
      <c r="G989" s="10"/>
      <c r="H989" s="10"/>
      <c r="I989" s="13"/>
      <c r="J989" s="10"/>
      <c r="K989" s="10"/>
      <c r="L989" s="10"/>
      <c r="M989" s="10"/>
      <c r="N989" s="10"/>
      <c r="O989" s="10"/>
      <c r="P989" s="10"/>
      <c r="Q989" s="10"/>
      <c r="R989" s="10"/>
      <c r="S989" s="10"/>
      <c r="T989" s="10"/>
      <c r="U989" s="10"/>
      <c r="V989" s="10"/>
      <c r="W989" s="10"/>
      <c r="X989" s="10"/>
      <c r="Y989" s="10"/>
      <c r="Z989" s="10"/>
    </row>
    <row r="990" spans="1:26" ht="12.75" customHeight="1" x14ac:dyDescent="0.2">
      <c r="A990" s="10"/>
      <c r="B990" s="10"/>
      <c r="C990" s="10"/>
      <c r="D990" s="13"/>
      <c r="E990" s="13"/>
      <c r="F990" s="10"/>
      <c r="G990" s="10"/>
      <c r="H990" s="10"/>
      <c r="I990" s="13"/>
      <c r="J990" s="10"/>
      <c r="K990" s="10"/>
      <c r="L990" s="10"/>
      <c r="M990" s="10"/>
      <c r="N990" s="10"/>
      <c r="O990" s="10"/>
      <c r="P990" s="10"/>
      <c r="Q990" s="10"/>
      <c r="R990" s="10"/>
      <c r="S990" s="10"/>
      <c r="T990" s="10"/>
      <c r="U990" s="10"/>
      <c r="V990" s="10"/>
      <c r="W990" s="10"/>
      <c r="X990" s="10"/>
      <c r="Y990" s="10"/>
      <c r="Z990" s="10"/>
    </row>
    <row r="991" spans="1:26" ht="12.75" customHeight="1" x14ac:dyDescent="0.2">
      <c r="A991" s="10"/>
      <c r="B991" s="10"/>
      <c r="C991" s="10"/>
      <c r="D991" s="13"/>
      <c r="E991" s="13"/>
      <c r="F991" s="10"/>
      <c r="G991" s="10"/>
      <c r="H991" s="10"/>
      <c r="I991" s="13"/>
      <c r="J991" s="10"/>
      <c r="K991" s="10"/>
      <c r="L991" s="10"/>
      <c r="M991" s="10"/>
      <c r="N991" s="10"/>
      <c r="O991" s="10"/>
      <c r="P991" s="10"/>
      <c r="Q991" s="10"/>
      <c r="R991" s="10"/>
      <c r="S991" s="10"/>
      <c r="T991" s="10"/>
      <c r="U991" s="10"/>
      <c r="V991" s="10"/>
      <c r="W991" s="10"/>
      <c r="X991" s="10"/>
      <c r="Y991" s="10"/>
      <c r="Z991" s="10"/>
    </row>
    <row r="992" spans="1:26" ht="12.75" customHeight="1" x14ac:dyDescent="0.2">
      <c r="A992" s="10"/>
      <c r="B992" s="10"/>
      <c r="C992" s="10"/>
      <c r="D992" s="13"/>
      <c r="E992" s="13"/>
      <c r="F992" s="10"/>
      <c r="G992" s="10"/>
      <c r="H992" s="10"/>
      <c r="I992" s="13"/>
      <c r="J992" s="10"/>
      <c r="K992" s="10"/>
      <c r="L992" s="10"/>
      <c r="M992" s="10"/>
      <c r="N992" s="10"/>
      <c r="O992" s="10"/>
      <c r="P992" s="10"/>
      <c r="Q992" s="10"/>
      <c r="R992" s="10"/>
      <c r="S992" s="10"/>
      <c r="T992" s="10"/>
      <c r="U992" s="10"/>
      <c r="V992" s="10"/>
      <c r="W992" s="10"/>
      <c r="X992" s="10"/>
      <c r="Y992" s="10"/>
      <c r="Z992" s="10"/>
    </row>
    <row r="993" spans="1:26" ht="12.75" customHeight="1" x14ac:dyDescent="0.2">
      <c r="A993" s="10"/>
      <c r="B993" s="10"/>
      <c r="C993" s="10"/>
      <c r="D993" s="13"/>
      <c r="E993" s="13"/>
      <c r="F993" s="10"/>
      <c r="G993" s="10"/>
      <c r="H993" s="10"/>
      <c r="I993" s="13"/>
      <c r="J993" s="10"/>
      <c r="K993" s="10"/>
      <c r="L993" s="10"/>
      <c r="M993" s="10"/>
      <c r="N993" s="10"/>
      <c r="O993" s="10"/>
      <c r="P993" s="10"/>
      <c r="Q993" s="10"/>
      <c r="R993" s="10"/>
      <c r="S993" s="10"/>
      <c r="T993" s="10"/>
      <c r="U993" s="10"/>
      <c r="V993" s="10"/>
      <c r="W993" s="10"/>
      <c r="X993" s="10"/>
      <c r="Y993" s="10"/>
      <c r="Z993" s="10"/>
    </row>
    <row r="994" spans="1:26" ht="12.75" customHeight="1" x14ac:dyDescent="0.2">
      <c r="A994" s="10"/>
      <c r="B994" s="10"/>
      <c r="C994" s="10"/>
      <c r="D994" s="13"/>
      <c r="E994" s="13"/>
      <c r="F994" s="10"/>
      <c r="G994" s="10"/>
      <c r="H994" s="10"/>
      <c r="I994" s="13"/>
      <c r="J994" s="10"/>
      <c r="K994" s="10"/>
      <c r="L994" s="10"/>
      <c r="M994" s="10"/>
      <c r="N994" s="10"/>
      <c r="O994" s="10"/>
      <c r="P994" s="10"/>
      <c r="Q994" s="10"/>
      <c r="R994" s="10"/>
      <c r="S994" s="10"/>
      <c r="T994" s="10"/>
      <c r="U994" s="10"/>
      <c r="V994" s="10"/>
      <c r="W994" s="10"/>
      <c r="X994" s="10"/>
      <c r="Y994" s="10"/>
      <c r="Z994" s="10"/>
    </row>
    <row r="995" spans="1:26" ht="12.75" customHeight="1" x14ac:dyDescent="0.2">
      <c r="A995" s="10"/>
      <c r="B995" s="10"/>
      <c r="C995" s="10"/>
      <c r="D995" s="13"/>
      <c r="E995" s="13"/>
      <c r="F995" s="10"/>
      <c r="G995" s="10"/>
      <c r="H995" s="10"/>
      <c r="I995" s="13"/>
      <c r="J995" s="10"/>
      <c r="K995" s="10"/>
      <c r="L995" s="10"/>
      <c r="M995" s="10"/>
      <c r="N995" s="10"/>
      <c r="O995" s="10"/>
      <c r="P995" s="10"/>
      <c r="Q995" s="10"/>
      <c r="R995" s="10"/>
      <c r="S995" s="10"/>
      <c r="T995" s="10"/>
      <c r="U995" s="10"/>
      <c r="V995" s="10"/>
      <c r="W995" s="10"/>
      <c r="X995" s="10"/>
      <c r="Y995" s="10"/>
      <c r="Z995" s="10"/>
    </row>
    <row r="996" spans="1:26" ht="12.75" customHeight="1" x14ac:dyDescent="0.2">
      <c r="A996" s="10"/>
      <c r="B996" s="10"/>
      <c r="C996" s="10"/>
      <c r="D996" s="13"/>
      <c r="E996" s="13"/>
      <c r="F996" s="10"/>
      <c r="G996" s="10"/>
      <c r="H996" s="10"/>
      <c r="I996" s="13"/>
      <c r="J996" s="10"/>
      <c r="K996" s="10"/>
      <c r="L996" s="10"/>
      <c r="M996" s="10"/>
      <c r="N996" s="10"/>
      <c r="O996" s="10"/>
      <c r="P996" s="10"/>
      <c r="Q996" s="10"/>
      <c r="R996" s="10"/>
      <c r="S996" s="10"/>
      <c r="T996" s="10"/>
      <c r="U996" s="10"/>
      <c r="V996" s="10"/>
      <c r="W996" s="10"/>
      <c r="X996" s="10"/>
      <c r="Y996" s="10"/>
      <c r="Z996" s="10"/>
    </row>
    <row r="997" spans="1:26" ht="12.75" customHeight="1" x14ac:dyDescent="0.2">
      <c r="A997" s="10"/>
      <c r="B997" s="10"/>
      <c r="C997" s="10"/>
      <c r="D997" s="13"/>
      <c r="E997" s="13"/>
      <c r="F997" s="10"/>
      <c r="G997" s="10"/>
      <c r="H997" s="10"/>
      <c r="I997" s="13"/>
      <c r="J997" s="10"/>
      <c r="K997" s="10"/>
      <c r="L997" s="10"/>
      <c r="M997" s="10"/>
      <c r="N997" s="10"/>
      <c r="O997" s="10"/>
      <c r="P997" s="10"/>
      <c r="Q997" s="10"/>
      <c r="R997" s="10"/>
      <c r="S997" s="10"/>
      <c r="T997" s="10"/>
      <c r="U997" s="10"/>
      <c r="V997" s="10"/>
      <c r="W997" s="10"/>
      <c r="X997" s="10"/>
      <c r="Y997" s="10"/>
      <c r="Z997" s="10"/>
    </row>
    <row r="998" spans="1:26" ht="12.75" customHeight="1" x14ac:dyDescent="0.2">
      <c r="A998" s="10"/>
      <c r="B998" s="10"/>
      <c r="C998" s="10"/>
      <c r="D998" s="13"/>
      <c r="E998" s="13"/>
      <c r="F998" s="10"/>
      <c r="G998" s="10"/>
      <c r="H998" s="10"/>
      <c r="I998" s="13"/>
      <c r="J998" s="10"/>
      <c r="K998" s="10"/>
      <c r="L998" s="10"/>
      <c r="M998" s="10"/>
      <c r="N998" s="10"/>
      <c r="O998" s="10"/>
      <c r="P998" s="10"/>
      <c r="Q998" s="10"/>
      <c r="R998" s="10"/>
      <c r="S998" s="10"/>
      <c r="T998" s="10"/>
      <c r="U998" s="10"/>
      <c r="V998" s="10"/>
      <c r="W998" s="10"/>
      <c r="X998" s="10"/>
      <c r="Y998" s="10"/>
      <c r="Z998" s="10"/>
    </row>
    <row r="999" spans="1:26" ht="12.75" customHeight="1" x14ac:dyDescent="0.2">
      <c r="A999" s="10"/>
      <c r="B999" s="10"/>
      <c r="C999" s="10"/>
      <c r="D999" s="13"/>
      <c r="E999" s="13"/>
      <c r="F999" s="10"/>
      <c r="G999" s="10"/>
      <c r="H999" s="10"/>
      <c r="I999" s="13"/>
      <c r="J999" s="10"/>
      <c r="K999" s="10"/>
      <c r="L999" s="10"/>
      <c r="M999" s="10"/>
      <c r="N999" s="10"/>
      <c r="O999" s="10"/>
      <c r="P999" s="10"/>
      <c r="Q999" s="10"/>
      <c r="R999" s="10"/>
      <c r="S999" s="10"/>
      <c r="T999" s="10"/>
      <c r="U999" s="10"/>
      <c r="V999" s="10"/>
      <c r="W999" s="10"/>
      <c r="X999" s="10"/>
      <c r="Y999" s="10"/>
      <c r="Z999" s="10"/>
    </row>
    <row r="1000" spans="1:26" ht="12.75" customHeight="1" x14ac:dyDescent="0.2">
      <c r="A1000" s="10"/>
      <c r="B1000" s="10"/>
      <c r="C1000" s="10"/>
      <c r="D1000" s="13"/>
      <c r="E1000" s="13"/>
      <c r="F1000" s="10"/>
      <c r="G1000" s="10"/>
      <c r="H1000" s="10"/>
      <c r="I1000" s="13"/>
      <c r="J1000" s="10"/>
      <c r="K1000" s="10"/>
      <c r="L1000" s="10"/>
      <c r="M1000" s="10"/>
      <c r="N1000" s="10"/>
      <c r="O1000" s="10"/>
      <c r="P1000" s="10"/>
      <c r="Q1000" s="10"/>
      <c r="R1000" s="10"/>
      <c r="S1000" s="10"/>
      <c r="T1000" s="10"/>
      <c r="U1000" s="10"/>
      <c r="V1000" s="10"/>
      <c r="W1000" s="10"/>
      <c r="X1000" s="10"/>
      <c r="Y1000" s="10"/>
      <c r="Z1000" s="10"/>
    </row>
  </sheetData>
  <autoFilter ref="A6:N500" xr:uid="{00000000-0009-0000-0000-000004000000}"/>
  <mergeCells count="13">
    <mergeCell ref="A1:K1"/>
    <mergeCell ref="A4:A5"/>
    <mergeCell ref="B4:B5"/>
    <mergeCell ref="C4:C5"/>
    <mergeCell ref="D4:D5"/>
    <mergeCell ref="E4:E5"/>
    <mergeCell ref="F4:F5"/>
    <mergeCell ref="K4:K5"/>
    <mergeCell ref="G4:G5"/>
    <mergeCell ref="H4:H5"/>
    <mergeCell ref="I4:I5"/>
    <mergeCell ref="J4:J5"/>
    <mergeCell ref="L4:N4"/>
  </mergeCells>
  <conditionalFormatting sqref="F7:F500">
    <cfRule type="expression" dxfId="1" priority="2">
      <formula>G7="NCC"</formula>
    </cfRule>
  </conditionalFormatting>
  <conditionalFormatting sqref="F500">
    <cfRule type="expression" dxfId="0" priority="1">
      <formula>OR(AND(E500="",F500&lt;&gt;""),AND(E500&lt;&gt;"",F500=""))</formula>
    </cfRule>
  </conditionalFormatting>
  <dataValidations count="2">
    <dataValidation type="list" allowBlank="1" showInputMessage="1" showErrorMessage="1" prompt=" - " sqref="E7:E500" xr:uid="{00000000-0002-0000-0400-000000000000}">
      <formula1>MKH?</formula1>
    </dataValidation>
    <dataValidation type="list" allowBlank="1" showInputMessage="1" showErrorMessage="1" prompt=" - " sqref="C7:C500" xr:uid="{00000000-0002-0000-0400-000001000000}">
      <formula1>NGAYTHANG?</formula1>
    </dataValidation>
  </dataValidations>
  <pageMargins left="0.7" right="0.7" top="0.75" bottom="0.75" header="0" footer="0"/>
  <pageSetup orientation="landscape"/>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00000"/>
  </sheetPr>
  <dimension ref="A1:AY1000"/>
  <sheetViews>
    <sheetView tabSelected="1" workbookViewId="0">
      <selection sqref="A1:G1"/>
    </sheetView>
  </sheetViews>
  <sheetFormatPr defaultColWidth="12.5703125" defaultRowHeight="15" customHeight="1" x14ac:dyDescent="0.2"/>
  <cols>
    <col min="1" max="1" width="18.7109375" customWidth="1"/>
    <col min="2" max="2" width="12.7109375" customWidth="1"/>
    <col min="3" max="3" width="5.28515625" customWidth="1"/>
    <col min="4" max="4" width="26.5703125" customWidth="1"/>
    <col min="5" max="6" width="5.7109375" customWidth="1"/>
    <col min="7" max="7" width="20.5703125" customWidth="1"/>
    <col min="8" max="8" width="0.140625" customWidth="1"/>
    <col min="9" max="51" width="9.140625" hidden="1" customWidth="1"/>
  </cols>
  <sheetData>
    <row r="1" spans="1:51" ht="19.5" customHeight="1" x14ac:dyDescent="0.2">
      <c r="A1" s="181" t="s">
        <v>262</v>
      </c>
      <c r="B1" s="182"/>
      <c r="C1" s="182"/>
      <c r="D1" s="182"/>
      <c r="E1" s="182"/>
      <c r="F1" s="182"/>
      <c r="G1" s="183"/>
      <c r="H1" s="110"/>
      <c r="I1" s="111">
        <v>2008</v>
      </c>
      <c r="J1" s="111">
        <v>2009</v>
      </c>
      <c r="K1" s="111">
        <v>2010</v>
      </c>
      <c r="L1" s="111">
        <v>2011</v>
      </c>
      <c r="M1" s="111">
        <v>2012</v>
      </c>
      <c r="N1" s="111">
        <v>2013</v>
      </c>
      <c r="O1" s="111">
        <v>2014</v>
      </c>
      <c r="P1" s="111">
        <v>2015</v>
      </c>
      <c r="Q1" s="111">
        <v>2016</v>
      </c>
      <c r="R1" s="111">
        <v>2017</v>
      </c>
      <c r="S1" s="111">
        <v>2018</v>
      </c>
      <c r="T1" s="111">
        <v>2019</v>
      </c>
      <c r="U1" s="111">
        <v>2020</v>
      </c>
      <c r="V1" s="111">
        <v>2021</v>
      </c>
      <c r="W1" s="111">
        <v>2022</v>
      </c>
      <c r="X1" s="111">
        <v>2023</v>
      </c>
      <c r="Y1" s="111">
        <v>2024</v>
      </c>
      <c r="Z1" s="111">
        <v>2025</v>
      </c>
      <c r="AA1" s="111">
        <v>2026</v>
      </c>
      <c r="AB1" s="111">
        <v>2027</v>
      </c>
      <c r="AC1" s="111">
        <v>2028</v>
      </c>
      <c r="AD1" s="111">
        <v>2029</v>
      </c>
      <c r="AE1" s="111">
        <v>2030</v>
      </c>
      <c r="AF1" s="111">
        <v>2031</v>
      </c>
      <c r="AG1" s="111">
        <v>2032</v>
      </c>
      <c r="AH1" s="111">
        <v>2033</v>
      </c>
      <c r="AI1" s="111">
        <v>2034</v>
      </c>
      <c r="AJ1" s="111">
        <v>2035</v>
      </c>
      <c r="AK1" s="111">
        <v>2036</v>
      </c>
      <c r="AL1" s="111">
        <v>2037</v>
      </c>
      <c r="AM1" s="111">
        <v>2038</v>
      </c>
      <c r="AN1" s="111">
        <v>2039</v>
      </c>
      <c r="AO1" s="111">
        <v>2040</v>
      </c>
      <c r="AP1" s="111">
        <v>2041</v>
      </c>
      <c r="AQ1" s="111">
        <v>2042</v>
      </c>
      <c r="AR1" s="111">
        <v>2043</v>
      </c>
      <c r="AS1" s="111">
        <v>2044</v>
      </c>
      <c r="AT1" s="111">
        <v>2045</v>
      </c>
      <c r="AU1" s="111">
        <v>2046</v>
      </c>
      <c r="AV1" s="111">
        <v>2047</v>
      </c>
      <c r="AW1" s="111">
        <v>2048</v>
      </c>
      <c r="AX1" s="111">
        <v>2049</v>
      </c>
      <c r="AY1" s="111">
        <v>2050</v>
      </c>
    </row>
    <row r="2" spans="1:51" ht="12" customHeight="1" x14ac:dyDescent="0.2">
      <c r="A2" s="112"/>
      <c r="B2" s="113"/>
      <c r="C2" s="113"/>
      <c r="D2" s="113"/>
      <c r="E2" s="113"/>
      <c r="F2" s="113"/>
      <c r="G2" s="114"/>
      <c r="H2" s="113"/>
      <c r="I2" s="115">
        <f t="shared" ref="I2:AY2" si="0">IF(I1=NAM,COLUMN()-8,0)</f>
        <v>1</v>
      </c>
      <c r="J2" s="115">
        <f t="shared" si="0"/>
        <v>0</v>
      </c>
      <c r="K2" s="115">
        <f t="shared" si="0"/>
        <v>0</v>
      </c>
      <c r="L2" s="115">
        <f t="shared" si="0"/>
        <v>0</v>
      </c>
      <c r="M2" s="115">
        <f t="shared" si="0"/>
        <v>0</v>
      </c>
      <c r="N2" s="115">
        <f t="shared" si="0"/>
        <v>0</v>
      </c>
      <c r="O2" s="115">
        <f t="shared" si="0"/>
        <v>0</v>
      </c>
      <c r="P2" s="115">
        <f t="shared" si="0"/>
        <v>0</v>
      </c>
      <c r="Q2" s="115">
        <f t="shared" si="0"/>
        <v>0</v>
      </c>
      <c r="R2" s="115">
        <f t="shared" si="0"/>
        <v>0</v>
      </c>
      <c r="S2" s="115">
        <f t="shared" si="0"/>
        <v>0</v>
      </c>
      <c r="T2" s="115">
        <f t="shared" si="0"/>
        <v>0</v>
      </c>
      <c r="U2" s="115">
        <f t="shared" si="0"/>
        <v>0</v>
      </c>
      <c r="V2" s="115">
        <f t="shared" si="0"/>
        <v>0</v>
      </c>
      <c r="W2" s="115">
        <f t="shared" si="0"/>
        <v>0</v>
      </c>
      <c r="X2" s="115">
        <f t="shared" si="0"/>
        <v>0</v>
      </c>
      <c r="Y2" s="115">
        <f t="shared" si="0"/>
        <v>0</v>
      </c>
      <c r="Z2" s="115">
        <f t="shared" si="0"/>
        <v>0</v>
      </c>
      <c r="AA2" s="115">
        <f t="shared" si="0"/>
        <v>0</v>
      </c>
      <c r="AB2" s="115">
        <f t="shared" si="0"/>
        <v>0</v>
      </c>
      <c r="AC2" s="115">
        <f t="shared" si="0"/>
        <v>0</v>
      </c>
      <c r="AD2" s="115">
        <f t="shared" si="0"/>
        <v>0</v>
      </c>
      <c r="AE2" s="115">
        <f t="shared" si="0"/>
        <v>0</v>
      </c>
      <c r="AF2" s="115">
        <f t="shared" si="0"/>
        <v>0</v>
      </c>
      <c r="AG2" s="115">
        <f t="shared" si="0"/>
        <v>0</v>
      </c>
      <c r="AH2" s="115">
        <f t="shared" si="0"/>
        <v>0</v>
      </c>
      <c r="AI2" s="115">
        <f t="shared" si="0"/>
        <v>0</v>
      </c>
      <c r="AJ2" s="115">
        <f t="shared" si="0"/>
        <v>0</v>
      </c>
      <c r="AK2" s="115">
        <f t="shared" si="0"/>
        <v>0</v>
      </c>
      <c r="AL2" s="115">
        <f t="shared" si="0"/>
        <v>0</v>
      </c>
      <c r="AM2" s="115">
        <f t="shared" si="0"/>
        <v>0</v>
      </c>
      <c r="AN2" s="115">
        <f t="shared" si="0"/>
        <v>0</v>
      </c>
      <c r="AO2" s="115">
        <f t="shared" si="0"/>
        <v>0</v>
      </c>
      <c r="AP2" s="115">
        <f t="shared" si="0"/>
        <v>0</v>
      </c>
      <c r="AQ2" s="115">
        <f t="shared" si="0"/>
        <v>0</v>
      </c>
      <c r="AR2" s="115">
        <f t="shared" si="0"/>
        <v>0</v>
      </c>
      <c r="AS2" s="115">
        <f t="shared" si="0"/>
        <v>0</v>
      </c>
      <c r="AT2" s="115">
        <f t="shared" si="0"/>
        <v>0</v>
      </c>
      <c r="AU2" s="115">
        <f t="shared" si="0"/>
        <v>0</v>
      </c>
      <c r="AV2" s="115">
        <f t="shared" si="0"/>
        <v>0</v>
      </c>
      <c r="AW2" s="115">
        <f t="shared" si="0"/>
        <v>0</v>
      </c>
      <c r="AX2" s="115">
        <f t="shared" si="0"/>
        <v>0</v>
      </c>
      <c r="AY2" s="115">
        <f t="shared" si="0"/>
        <v>0</v>
      </c>
    </row>
    <row r="3" spans="1:51" ht="12" customHeight="1" x14ac:dyDescent="0.2">
      <c r="A3" s="116" t="s">
        <v>263</v>
      </c>
      <c r="B3" s="117">
        <v>39569</v>
      </c>
      <c r="C3" s="118"/>
      <c r="D3" s="119"/>
      <c r="E3" s="120"/>
      <c r="F3" s="120"/>
      <c r="G3" s="121"/>
      <c r="H3" s="120"/>
      <c r="I3" s="122" t="s">
        <v>264</v>
      </c>
      <c r="J3" s="122" t="s">
        <v>265</v>
      </c>
      <c r="K3" s="123" t="s">
        <v>266</v>
      </c>
      <c r="L3" s="123" t="s">
        <v>267</v>
      </c>
      <c r="M3" s="123" t="s">
        <v>268</v>
      </c>
      <c r="N3" s="123" t="s">
        <v>269</v>
      </c>
      <c r="O3" s="123" t="s">
        <v>270</v>
      </c>
      <c r="P3" s="123" t="s">
        <v>271</v>
      </c>
      <c r="Q3" s="123" t="s">
        <v>272</v>
      </c>
      <c r="R3" s="123" t="s">
        <v>273</v>
      </c>
      <c r="S3" s="123" t="s">
        <v>274</v>
      </c>
      <c r="T3" s="123" t="s">
        <v>275</v>
      </c>
      <c r="U3" s="123" t="s">
        <v>276</v>
      </c>
      <c r="V3" s="123" t="s">
        <v>277</v>
      </c>
      <c r="W3" s="123" t="s">
        <v>278</v>
      </c>
      <c r="X3" s="123" t="s">
        <v>279</v>
      </c>
      <c r="Y3" s="123" t="s">
        <v>280</v>
      </c>
      <c r="Z3" s="123" t="s">
        <v>281</v>
      </c>
      <c r="AA3" s="123" t="s">
        <v>282</v>
      </c>
      <c r="AB3" s="123" t="s">
        <v>283</v>
      </c>
      <c r="AC3" s="123" t="s">
        <v>284</v>
      </c>
      <c r="AD3" s="123" t="s">
        <v>285</v>
      </c>
      <c r="AE3" s="123" t="s">
        <v>286</v>
      </c>
      <c r="AF3" s="123" t="s">
        <v>287</v>
      </c>
      <c r="AG3" s="123" t="s">
        <v>288</v>
      </c>
      <c r="AH3" s="123" t="s">
        <v>289</v>
      </c>
      <c r="AI3" s="123" t="s">
        <v>290</v>
      </c>
      <c r="AJ3" s="123" t="s">
        <v>291</v>
      </c>
      <c r="AK3" s="123" t="s">
        <v>292</v>
      </c>
      <c r="AL3" s="123" t="s">
        <v>293</v>
      </c>
      <c r="AM3" s="123" t="s">
        <v>294</v>
      </c>
      <c r="AN3" s="123" t="s">
        <v>295</v>
      </c>
      <c r="AO3" s="123" t="s">
        <v>296</v>
      </c>
      <c r="AP3" s="123" t="s">
        <v>297</v>
      </c>
      <c r="AQ3" s="123" t="s">
        <v>298</v>
      </c>
      <c r="AR3" s="123" t="s">
        <v>299</v>
      </c>
      <c r="AS3" s="123" t="s">
        <v>300</v>
      </c>
      <c r="AT3" s="123" t="s">
        <v>301</v>
      </c>
      <c r="AU3" s="123" t="s">
        <v>302</v>
      </c>
      <c r="AV3" s="123" t="s">
        <v>303</v>
      </c>
      <c r="AW3" s="123" t="s">
        <v>304</v>
      </c>
      <c r="AX3" s="123" t="s">
        <v>305</v>
      </c>
      <c r="AY3" s="123" t="s">
        <v>306</v>
      </c>
    </row>
    <row r="4" spans="1:51" ht="12" customHeight="1" x14ac:dyDescent="0.2">
      <c r="A4" s="116" t="s">
        <v>307</v>
      </c>
      <c r="B4" s="124">
        <v>39599</v>
      </c>
      <c r="C4" s="118"/>
      <c r="D4" s="119"/>
      <c r="E4" s="119"/>
      <c r="F4" s="119"/>
      <c r="G4" s="125"/>
      <c r="H4" s="119"/>
      <c r="I4" s="126">
        <v>39448</v>
      </c>
      <c r="J4" s="126">
        <v>39814</v>
      </c>
      <c r="K4" s="126">
        <v>40179</v>
      </c>
      <c r="L4" s="126">
        <v>40544</v>
      </c>
      <c r="M4" s="126">
        <v>40909</v>
      </c>
      <c r="N4" s="126">
        <v>41275</v>
      </c>
      <c r="O4" s="126">
        <v>41640</v>
      </c>
      <c r="P4" s="126">
        <v>42005</v>
      </c>
      <c r="Q4" s="126">
        <v>42370</v>
      </c>
      <c r="R4" s="126">
        <v>42736</v>
      </c>
      <c r="S4" s="126">
        <v>43101</v>
      </c>
      <c r="T4" s="126">
        <v>43466</v>
      </c>
      <c r="U4" s="126">
        <v>43831</v>
      </c>
      <c r="V4" s="126">
        <v>44197</v>
      </c>
      <c r="W4" s="126">
        <v>44562</v>
      </c>
      <c r="X4" s="126">
        <v>44927</v>
      </c>
      <c r="Y4" s="126">
        <v>45292</v>
      </c>
      <c r="Z4" s="126">
        <v>45658</v>
      </c>
      <c r="AA4" s="126">
        <v>46023</v>
      </c>
      <c r="AB4" s="126">
        <v>46388</v>
      </c>
      <c r="AC4" s="126">
        <v>46753</v>
      </c>
      <c r="AD4" s="126">
        <v>47119</v>
      </c>
      <c r="AE4" s="126">
        <v>47484</v>
      </c>
      <c r="AF4" s="126">
        <v>47849</v>
      </c>
      <c r="AG4" s="126">
        <v>48214</v>
      </c>
      <c r="AH4" s="126">
        <v>48580</v>
      </c>
      <c r="AI4" s="126">
        <v>48945</v>
      </c>
      <c r="AJ4" s="126">
        <v>49310</v>
      </c>
      <c r="AK4" s="126">
        <v>49675</v>
      </c>
      <c r="AL4" s="126">
        <v>50041</v>
      </c>
      <c r="AM4" s="126">
        <v>50406</v>
      </c>
      <c r="AN4" s="126">
        <v>50771</v>
      </c>
      <c r="AO4" s="126">
        <v>51136</v>
      </c>
      <c r="AP4" s="126">
        <v>51502</v>
      </c>
      <c r="AQ4" s="126">
        <v>51867</v>
      </c>
      <c r="AR4" s="126">
        <v>52232</v>
      </c>
      <c r="AS4" s="126">
        <v>52597</v>
      </c>
      <c r="AT4" s="126">
        <v>52963</v>
      </c>
      <c r="AU4" s="126">
        <v>53328</v>
      </c>
      <c r="AV4" s="126">
        <v>53693</v>
      </c>
      <c r="AW4" s="126">
        <v>54058</v>
      </c>
      <c r="AX4" s="126">
        <v>54424</v>
      </c>
      <c r="AY4" s="126">
        <v>54789</v>
      </c>
    </row>
    <row r="5" spans="1:51" ht="12" customHeight="1" x14ac:dyDescent="0.2">
      <c r="A5" s="116" t="s">
        <v>308</v>
      </c>
      <c r="B5" s="127" t="s">
        <v>133</v>
      </c>
      <c r="C5" s="118"/>
      <c r="D5" s="119"/>
      <c r="E5" s="119"/>
      <c r="F5" s="119"/>
      <c r="G5" s="125"/>
      <c r="H5" s="119"/>
      <c r="I5" s="126">
        <v>39449</v>
      </c>
      <c r="J5" s="126">
        <v>39815</v>
      </c>
      <c r="K5" s="126">
        <v>40180</v>
      </c>
      <c r="L5" s="126">
        <v>40545</v>
      </c>
      <c r="M5" s="126">
        <v>40910</v>
      </c>
      <c r="N5" s="126">
        <v>41276</v>
      </c>
      <c r="O5" s="126">
        <v>41641</v>
      </c>
      <c r="P5" s="126">
        <v>42006</v>
      </c>
      <c r="Q5" s="126">
        <v>42371</v>
      </c>
      <c r="R5" s="126">
        <v>42737</v>
      </c>
      <c r="S5" s="126">
        <v>43102</v>
      </c>
      <c r="T5" s="126">
        <v>43467</v>
      </c>
      <c r="U5" s="126">
        <v>43832</v>
      </c>
      <c r="V5" s="126">
        <v>44198</v>
      </c>
      <c r="W5" s="126">
        <v>44563</v>
      </c>
      <c r="X5" s="126">
        <v>44928</v>
      </c>
      <c r="Y5" s="126">
        <v>45293</v>
      </c>
      <c r="Z5" s="126">
        <v>45659</v>
      </c>
      <c r="AA5" s="126">
        <v>46024</v>
      </c>
      <c r="AB5" s="126">
        <v>46389</v>
      </c>
      <c r="AC5" s="126">
        <v>46754</v>
      </c>
      <c r="AD5" s="126">
        <v>47120</v>
      </c>
      <c r="AE5" s="126">
        <v>47485</v>
      </c>
      <c r="AF5" s="126">
        <v>47850</v>
      </c>
      <c r="AG5" s="126">
        <v>48215</v>
      </c>
      <c r="AH5" s="126">
        <v>48581</v>
      </c>
      <c r="AI5" s="126">
        <v>48946</v>
      </c>
      <c r="AJ5" s="126">
        <v>49311</v>
      </c>
      <c r="AK5" s="126">
        <v>49676</v>
      </c>
      <c r="AL5" s="126">
        <v>50042</v>
      </c>
      <c r="AM5" s="126">
        <v>50407</v>
      </c>
      <c r="AN5" s="126">
        <v>50772</v>
      </c>
      <c r="AO5" s="126">
        <v>51137</v>
      </c>
      <c r="AP5" s="126">
        <v>51503</v>
      </c>
      <c r="AQ5" s="126">
        <v>51868</v>
      </c>
      <c r="AR5" s="126">
        <v>52233</v>
      </c>
      <c r="AS5" s="126">
        <v>52598</v>
      </c>
      <c r="AT5" s="126">
        <v>52964</v>
      </c>
      <c r="AU5" s="126">
        <v>53329</v>
      </c>
      <c r="AV5" s="126">
        <v>53694</v>
      </c>
      <c r="AW5" s="126">
        <v>54059</v>
      </c>
      <c r="AX5" s="126">
        <v>54425</v>
      </c>
      <c r="AY5" s="126">
        <v>54790</v>
      </c>
    </row>
    <row r="6" spans="1:51" ht="12" customHeight="1" x14ac:dyDescent="0.2">
      <c r="A6" s="128" t="s">
        <v>309</v>
      </c>
      <c r="B6" s="129"/>
      <c r="C6" s="130"/>
      <c r="D6" s="131" t="str">
        <f>IF(B6="","Tất cả khách hàng",VLOOKUP(B6,MKH1?,2,0))</f>
        <v>Tất cả khách hàng</v>
      </c>
      <c r="E6" s="120"/>
      <c r="F6" s="120"/>
      <c r="G6" s="121"/>
      <c r="H6" s="120"/>
      <c r="I6" s="126">
        <v>39450</v>
      </c>
      <c r="J6" s="126">
        <v>39816</v>
      </c>
      <c r="K6" s="126">
        <v>40181</v>
      </c>
      <c r="L6" s="126">
        <v>40546</v>
      </c>
      <c r="M6" s="126">
        <v>40911</v>
      </c>
      <c r="N6" s="126">
        <v>41277</v>
      </c>
      <c r="O6" s="126">
        <v>41642</v>
      </c>
      <c r="P6" s="126">
        <v>42007</v>
      </c>
      <c r="Q6" s="126">
        <v>42372</v>
      </c>
      <c r="R6" s="126">
        <v>42738</v>
      </c>
      <c r="S6" s="126">
        <v>43103</v>
      </c>
      <c r="T6" s="126">
        <v>43468</v>
      </c>
      <c r="U6" s="126">
        <v>43833</v>
      </c>
      <c r="V6" s="126">
        <v>44199</v>
      </c>
      <c r="W6" s="126">
        <v>44564</v>
      </c>
      <c r="X6" s="126">
        <v>44929</v>
      </c>
      <c r="Y6" s="126">
        <v>45294</v>
      </c>
      <c r="Z6" s="126">
        <v>45660</v>
      </c>
      <c r="AA6" s="126">
        <v>46025</v>
      </c>
      <c r="AB6" s="126">
        <v>46390</v>
      </c>
      <c r="AC6" s="126">
        <v>46755</v>
      </c>
      <c r="AD6" s="126">
        <v>47121</v>
      </c>
      <c r="AE6" s="126">
        <v>47486</v>
      </c>
      <c r="AF6" s="126">
        <v>47851</v>
      </c>
      <c r="AG6" s="126">
        <v>48216</v>
      </c>
      <c r="AH6" s="126">
        <v>48582</v>
      </c>
      <c r="AI6" s="126">
        <v>48947</v>
      </c>
      <c r="AJ6" s="126">
        <v>49312</v>
      </c>
      <c r="AK6" s="126">
        <v>49677</v>
      </c>
      <c r="AL6" s="126">
        <v>50043</v>
      </c>
      <c r="AM6" s="126">
        <v>50408</v>
      </c>
      <c r="AN6" s="126">
        <v>50773</v>
      </c>
      <c r="AO6" s="126">
        <v>51138</v>
      </c>
      <c r="AP6" s="126">
        <v>51504</v>
      </c>
      <c r="AQ6" s="126">
        <v>51869</v>
      </c>
      <c r="AR6" s="126">
        <v>52234</v>
      </c>
      <c r="AS6" s="126">
        <v>52599</v>
      </c>
      <c r="AT6" s="126">
        <v>52965</v>
      </c>
      <c r="AU6" s="126">
        <v>53330</v>
      </c>
      <c r="AV6" s="126">
        <v>53695</v>
      </c>
      <c r="AW6" s="126">
        <v>54060</v>
      </c>
      <c r="AX6" s="126">
        <v>54426</v>
      </c>
      <c r="AY6" s="126">
        <v>54791</v>
      </c>
    </row>
    <row r="7" spans="1:51" ht="12" customHeight="1" x14ac:dyDescent="0.2">
      <c r="A7" s="128" t="s">
        <v>310</v>
      </c>
      <c r="B7" s="132" t="e">
        <f>NDKBC?+NDKDSPSBC?-NDKTT1PSBC?-NDKTT2PSBC?</f>
        <v>#NAME?</v>
      </c>
      <c r="C7" s="133"/>
      <c r="D7" s="120"/>
      <c r="E7" s="120"/>
      <c r="F7" s="120"/>
      <c r="G7" s="121"/>
      <c r="H7" s="120"/>
      <c r="I7" s="126">
        <v>39451</v>
      </c>
      <c r="J7" s="126">
        <v>39817</v>
      </c>
      <c r="K7" s="126">
        <v>40182</v>
      </c>
      <c r="L7" s="126">
        <v>40547</v>
      </c>
      <c r="M7" s="126">
        <v>40912</v>
      </c>
      <c r="N7" s="126">
        <v>41278</v>
      </c>
      <c r="O7" s="126">
        <v>41643</v>
      </c>
      <c r="P7" s="126">
        <v>42008</v>
      </c>
      <c r="Q7" s="126">
        <v>42373</v>
      </c>
      <c r="R7" s="126">
        <v>42739</v>
      </c>
      <c r="S7" s="126">
        <v>43104</v>
      </c>
      <c r="T7" s="126">
        <v>43469</v>
      </c>
      <c r="U7" s="126">
        <v>43834</v>
      </c>
      <c r="V7" s="126">
        <v>44200</v>
      </c>
      <c r="W7" s="126">
        <v>44565</v>
      </c>
      <c r="X7" s="126">
        <v>44930</v>
      </c>
      <c r="Y7" s="126">
        <v>45295</v>
      </c>
      <c r="Z7" s="126">
        <v>45661</v>
      </c>
      <c r="AA7" s="126">
        <v>46026</v>
      </c>
      <c r="AB7" s="126">
        <v>46391</v>
      </c>
      <c r="AC7" s="126">
        <v>46756</v>
      </c>
      <c r="AD7" s="126">
        <v>47122</v>
      </c>
      <c r="AE7" s="126">
        <v>47487</v>
      </c>
      <c r="AF7" s="126">
        <v>47852</v>
      </c>
      <c r="AG7" s="126">
        <v>48217</v>
      </c>
      <c r="AH7" s="126">
        <v>48583</v>
      </c>
      <c r="AI7" s="126">
        <v>48948</v>
      </c>
      <c r="AJ7" s="126">
        <v>49313</v>
      </c>
      <c r="AK7" s="126">
        <v>49678</v>
      </c>
      <c r="AL7" s="126">
        <v>50044</v>
      </c>
      <c r="AM7" s="126">
        <v>50409</v>
      </c>
      <c r="AN7" s="126">
        <v>50774</v>
      </c>
      <c r="AO7" s="126">
        <v>51139</v>
      </c>
      <c r="AP7" s="126">
        <v>51505</v>
      </c>
      <c r="AQ7" s="126">
        <v>51870</v>
      </c>
      <c r="AR7" s="126">
        <v>52235</v>
      </c>
      <c r="AS7" s="126">
        <v>52600</v>
      </c>
      <c r="AT7" s="126">
        <v>52966</v>
      </c>
      <c r="AU7" s="126">
        <v>53331</v>
      </c>
      <c r="AV7" s="126">
        <v>53696</v>
      </c>
      <c r="AW7" s="126">
        <v>54061</v>
      </c>
      <c r="AX7" s="126">
        <v>54427</v>
      </c>
      <c r="AY7" s="126">
        <v>54792</v>
      </c>
    </row>
    <row r="8" spans="1:51" ht="12" customHeight="1" x14ac:dyDescent="0.2">
      <c r="A8" s="128" t="s">
        <v>311</v>
      </c>
      <c r="B8" s="132" t="e">
        <f>DSBC?</f>
        <v>#NAME?</v>
      </c>
      <c r="C8" s="133"/>
      <c r="D8" s="120"/>
      <c r="E8" s="120"/>
      <c r="F8" s="120"/>
      <c r="G8" s="121"/>
      <c r="H8" s="120"/>
      <c r="I8" s="126">
        <v>39452</v>
      </c>
      <c r="J8" s="126">
        <v>39818</v>
      </c>
      <c r="K8" s="126">
        <v>40183</v>
      </c>
      <c r="L8" s="126">
        <v>40548</v>
      </c>
      <c r="M8" s="126">
        <v>40913</v>
      </c>
      <c r="N8" s="126">
        <v>41279</v>
      </c>
      <c r="O8" s="126">
        <v>41644</v>
      </c>
      <c r="P8" s="126">
        <v>42009</v>
      </c>
      <c r="Q8" s="126">
        <v>42374</v>
      </c>
      <c r="R8" s="126">
        <v>42740</v>
      </c>
      <c r="S8" s="126">
        <v>43105</v>
      </c>
      <c r="T8" s="126">
        <v>43470</v>
      </c>
      <c r="U8" s="126">
        <v>43835</v>
      </c>
      <c r="V8" s="126">
        <v>44201</v>
      </c>
      <c r="W8" s="126">
        <v>44566</v>
      </c>
      <c r="X8" s="126">
        <v>44931</v>
      </c>
      <c r="Y8" s="126">
        <v>45296</v>
      </c>
      <c r="Z8" s="126">
        <v>45662</v>
      </c>
      <c r="AA8" s="126">
        <v>46027</v>
      </c>
      <c r="AB8" s="126">
        <v>46392</v>
      </c>
      <c r="AC8" s="126">
        <v>46757</v>
      </c>
      <c r="AD8" s="126">
        <v>47123</v>
      </c>
      <c r="AE8" s="126">
        <v>47488</v>
      </c>
      <c r="AF8" s="126">
        <v>47853</v>
      </c>
      <c r="AG8" s="126">
        <v>48218</v>
      </c>
      <c r="AH8" s="126">
        <v>48584</v>
      </c>
      <c r="AI8" s="126">
        <v>48949</v>
      </c>
      <c r="AJ8" s="126">
        <v>49314</v>
      </c>
      <c r="AK8" s="126">
        <v>49679</v>
      </c>
      <c r="AL8" s="126">
        <v>50045</v>
      </c>
      <c r="AM8" s="126">
        <v>50410</v>
      </c>
      <c r="AN8" s="126">
        <v>50775</v>
      </c>
      <c r="AO8" s="126">
        <v>51140</v>
      </c>
      <c r="AP8" s="126">
        <v>51506</v>
      </c>
      <c r="AQ8" s="126">
        <v>51871</v>
      </c>
      <c r="AR8" s="126">
        <v>52236</v>
      </c>
      <c r="AS8" s="126">
        <v>52601</v>
      </c>
      <c r="AT8" s="126">
        <v>52967</v>
      </c>
      <c r="AU8" s="126">
        <v>53332</v>
      </c>
      <c r="AV8" s="126">
        <v>53697</v>
      </c>
      <c r="AW8" s="126">
        <v>54062</v>
      </c>
      <c r="AX8" s="126">
        <v>54428</v>
      </c>
      <c r="AY8" s="126">
        <v>54793</v>
      </c>
    </row>
    <row r="9" spans="1:51" ht="12" customHeight="1" x14ac:dyDescent="0.2">
      <c r="A9" s="128" t="s">
        <v>312</v>
      </c>
      <c r="B9" s="132" t="e">
        <f>CKBC?</f>
        <v>#NAME?</v>
      </c>
      <c r="C9" s="133"/>
      <c r="D9" s="120"/>
      <c r="E9" s="120"/>
      <c r="F9" s="120"/>
      <c r="G9" s="121"/>
      <c r="H9" s="120"/>
      <c r="I9" s="126">
        <v>39453</v>
      </c>
      <c r="J9" s="126">
        <v>39819</v>
      </c>
      <c r="K9" s="126">
        <v>40184</v>
      </c>
      <c r="L9" s="126">
        <v>40549</v>
      </c>
      <c r="M9" s="126">
        <v>40914</v>
      </c>
      <c r="N9" s="126">
        <v>41280</v>
      </c>
      <c r="O9" s="126">
        <v>41645</v>
      </c>
      <c r="P9" s="126">
        <v>42010</v>
      </c>
      <c r="Q9" s="126">
        <v>42375</v>
      </c>
      <c r="R9" s="126">
        <v>42741</v>
      </c>
      <c r="S9" s="126">
        <v>43106</v>
      </c>
      <c r="T9" s="126">
        <v>43471</v>
      </c>
      <c r="U9" s="126">
        <v>43836</v>
      </c>
      <c r="V9" s="126">
        <v>44202</v>
      </c>
      <c r="W9" s="126">
        <v>44567</v>
      </c>
      <c r="X9" s="126">
        <v>44932</v>
      </c>
      <c r="Y9" s="126">
        <v>45297</v>
      </c>
      <c r="Z9" s="126">
        <v>45663</v>
      </c>
      <c r="AA9" s="126">
        <v>46028</v>
      </c>
      <c r="AB9" s="126">
        <v>46393</v>
      </c>
      <c r="AC9" s="126">
        <v>46758</v>
      </c>
      <c r="AD9" s="126">
        <v>47124</v>
      </c>
      <c r="AE9" s="126">
        <v>47489</v>
      </c>
      <c r="AF9" s="126">
        <v>47854</v>
      </c>
      <c r="AG9" s="126">
        <v>48219</v>
      </c>
      <c r="AH9" s="126">
        <v>48585</v>
      </c>
      <c r="AI9" s="126">
        <v>48950</v>
      </c>
      <c r="AJ9" s="126">
        <v>49315</v>
      </c>
      <c r="AK9" s="126">
        <v>49680</v>
      </c>
      <c r="AL9" s="126">
        <v>50046</v>
      </c>
      <c r="AM9" s="126">
        <v>50411</v>
      </c>
      <c r="AN9" s="126">
        <v>50776</v>
      </c>
      <c r="AO9" s="126">
        <v>51141</v>
      </c>
      <c r="AP9" s="126">
        <v>51507</v>
      </c>
      <c r="AQ9" s="126">
        <v>51872</v>
      </c>
      <c r="AR9" s="126">
        <v>52237</v>
      </c>
      <c r="AS9" s="126">
        <v>52602</v>
      </c>
      <c r="AT9" s="126">
        <v>52968</v>
      </c>
      <c r="AU9" s="126">
        <v>53333</v>
      </c>
      <c r="AV9" s="126">
        <v>53698</v>
      </c>
      <c r="AW9" s="126">
        <v>54063</v>
      </c>
      <c r="AX9" s="126">
        <v>54429</v>
      </c>
      <c r="AY9" s="126">
        <v>54794</v>
      </c>
    </row>
    <row r="10" spans="1:51" ht="12" customHeight="1" x14ac:dyDescent="0.2">
      <c r="A10" s="128" t="s">
        <v>313</v>
      </c>
      <c r="B10" s="132" t="e">
        <f>TT1PSBC?+TT2PSBC?</f>
        <v>#NAME?</v>
      </c>
      <c r="C10" s="133"/>
      <c r="D10" s="120"/>
      <c r="E10" s="120"/>
      <c r="F10" s="120"/>
      <c r="G10" s="121"/>
      <c r="H10" s="120"/>
      <c r="I10" s="126">
        <v>39454</v>
      </c>
      <c r="J10" s="126">
        <v>39820</v>
      </c>
      <c r="K10" s="126">
        <v>40185</v>
      </c>
      <c r="L10" s="126">
        <v>40550</v>
      </c>
      <c r="M10" s="126">
        <v>40915</v>
      </c>
      <c r="N10" s="126">
        <v>41281</v>
      </c>
      <c r="O10" s="126">
        <v>41646</v>
      </c>
      <c r="P10" s="126">
        <v>42011</v>
      </c>
      <c r="Q10" s="126">
        <v>42376</v>
      </c>
      <c r="R10" s="126">
        <v>42742</v>
      </c>
      <c r="S10" s="126">
        <v>43107</v>
      </c>
      <c r="T10" s="126">
        <v>43472</v>
      </c>
      <c r="U10" s="126">
        <v>43837</v>
      </c>
      <c r="V10" s="126">
        <v>44203</v>
      </c>
      <c r="W10" s="126">
        <v>44568</v>
      </c>
      <c r="X10" s="126">
        <v>44933</v>
      </c>
      <c r="Y10" s="126">
        <v>45298</v>
      </c>
      <c r="Z10" s="126">
        <v>45664</v>
      </c>
      <c r="AA10" s="126">
        <v>46029</v>
      </c>
      <c r="AB10" s="126">
        <v>46394</v>
      </c>
      <c r="AC10" s="126">
        <v>46759</v>
      </c>
      <c r="AD10" s="126">
        <v>47125</v>
      </c>
      <c r="AE10" s="126">
        <v>47490</v>
      </c>
      <c r="AF10" s="126">
        <v>47855</v>
      </c>
      <c r="AG10" s="126">
        <v>48220</v>
      </c>
      <c r="AH10" s="126">
        <v>48586</v>
      </c>
      <c r="AI10" s="126">
        <v>48951</v>
      </c>
      <c r="AJ10" s="126">
        <v>49316</v>
      </c>
      <c r="AK10" s="126">
        <v>49681</v>
      </c>
      <c r="AL10" s="126">
        <v>50047</v>
      </c>
      <c r="AM10" s="126">
        <v>50412</v>
      </c>
      <c r="AN10" s="126">
        <v>50777</v>
      </c>
      <c r="AO10" s="126">
        <v>51142</v>
      </c>
      <c r="AP10" s="126">
        <v>51508</v>
      </c>
      <c r="AQ10" s="126">
        <v>51873</v>
      </c>
      <c r="AR10" s="126">
        <v>52238</v>
      </c>
      <c r="AS10" s="126">
        <v>52603</v>
      </c>
      <c r="AT10" s="126">
        <v>52969</v>
      </c>
      <c r="AU10" s="126">
        <v>53334</v>
      </c>
      <c r="AV10" s="126">
        <v>53699</v>
      </c>
      <c r="AW10" s="126">
        <v>54064</v>
      </c>
      <c r="AX10" s="126">
        <v>54430</v>
      </c>
      <c r="AY10" s="126">
        <v>54795</v>
      </c>
    </row>
    <row r="11" spans="1:51" ht="12" customHeight="1" x14ac:dyDescent="0.2">
      <c r="A11" s="128" t="s">
        <v>314</v>
      </c>
      <c r="B11" s="132" t="e">
        <f>B7+B8-B9-B10</f>
        <v>#NAME?</v>
      </c>
      <c r="C11" s="133"/>
      <c r="D11" s="120"/>
      <c r="E11" s="120"/>
      <c r="F11" s="120"/>
      <c r="G11" s="121"/>
      <c r="H11" s="120"/>
      <c r="I11" s="126">
        <v>39455</v>
      </c>
      <c r="J11" s="126">
        <v>39821</v>
      </c>
      <c r="K11" s="126">
        <v>40186</v>
      </c>
      <c r="L11" s="126">
        <v>40551</v>
      </c>
      <c r="M11" s="126">
        <v>40916</v>
      </c>
      <c r="N11" s="126">
        <v>41282</v>
      </c>
      <c r="O11" s="126">
        <v>41647</v>
      </c>
      <c r="P11" s="126">
        <v>42012</v>
      </c>
      <c r="Q11" s="126">
        <v>42377</v>
      </c>
      <c r="R11" s="126">
        <v>42743</v>
      </c>
      <c r="S11" s="126">
        <v>43108</v>
      </c>
      <c r="T11" s="126">
        <v>43473</v>
      </c>
      <c r="U11" s="126">
        <v>43838</v>
      </c>
      <c r="V11" s="126">
        <v>44204</v>
      </c>
      <c r="W11" s="126">
        <v>44569</v>
      </c>
      <c r="X11" s="126">
        <v>44934</v>
      </c>
      <c r="Y11" s="126">
        <v>45299</v>
      </c>
      <c r="Z11" s="126">
        <v>45665</v>
      </c>
      <c r="AA11" s="126">
        <v>46030</v>
      </c>
      <c r="AB11" s="126">
        <v>46395</v>
      </c>
      <c r="AC11" s="126">
        <v>46760</v>
      </c>
      <c r="AD11" s="126">
        <v>47126</v>
      </c>
      <c r="AE11" s="126">
        <v>47491</v>
      </c>
      <c r="AF11" s="126">
        <v>47856</v>
      </c>
      <c r="AG11" s="126">
        <v>48221</v>
      </c>
      <c r="AH11" s="126">
        <v>48587</v>
      </c>
      <c r="AI11" s="126">
        <v>48952</v>
      </c>
      <c r="AJ11" s="126">
        <v>49317</v>
      </c>
      <c r="AK11" s="126">
        <v>49682</v>
      </c>
      <c r="AL11" s="126">
        <v>50048</v>
      </c>
      <c r="AM11" s="126">
        <v>50413</v>
      </c>
      <c r="AN11" s="126">
        <v>50778</v>
      </c>
      <c r="AO11" s="126">
        <v>51143</v>
      </c>
      <c r="AP11" s="126">
        <v>51509</v>
      </c>
      <c r="AQ11" s="126">
        <v>51874</v>
      </c>
      <c r="AR11" s="126">
        <v>52239</v>
      </c>
      <c r="AS11" s="126">
        <v>52604</v>
      </c>
      <c r="AT11" s="126">
        <v>52970</v>
      </c>
      <c r="AU11" s="126">
        <v>53335</v>
      </c>
      <c r="AV11" s="126">
        <v>53700</v>
      </c>
      <c r="AW11" s="126">
        <v>54065</v>
      </c>
      <c r="AX11" s="126">
        <v>54431</v>
      </c>
      <c r="AY11" s="126">
        <v>54796</v>
      </c>
    </row>
    <row r="12" spans="1:51" ht="12" customHeight="1" x14ac:dyDescent="0.2">
      <c r="A12" s="128" t="s">
        <v>315</v>
      </c>
      <c r="B12" s="132" t="e">
        <f>NQHBC?</f>
        <v>#NAME?</v>
      </c>
      <c r="C12" s="133"/>
      <c r="D12" s="120" t="s">
        <v>316</v>
      </c>
      <c r="E12" s="134">
        <v>1</v>
      </c>
      <c r="F12" s="130" t="s">
        <v>317</v>
      </c>
      <c r="G12" s="135">
        <v>50</v>
      </c>
      <c r="H12" s="26"/>
      <c r="I12" s="126">
        <v>39456</v>
      </c>
      <c r="J12" s="126">
        <v>39822</v>
      </c>
      <c r="K12" s="126">
        <v>40187</v>
      </c>
      <c r="L12" s="126">
        <v>40552</v>
      </c>
      <c r="M12" s="126">
        <v>40917</v>
      </c>
      <c r="N12" s="126">
        <v>41283</v>
      </c>
      <c r="O12" s="126">
        <v>41648</v>
      </c>
      <c r="P12" s="126">
        <v>42013</v>
      </c>
      <c r="Q12" s="126">
        <v>42378</v>
      </c>
      <c r="R12" s="126">
        <v>42744</v>
      </c>
      <c r="S12" s="126">
        <v>43109</v>
      </c>
      <c r="T12" s="126">
        <v>43474</v>
      </c>
      <c r="U12" s="126">
        <v>43839</v>
      </c>
      <c r="V12" s="126">
        <v>44205</v>
      </c>
      <c r="W12" s="126">
        <v>44570</v>
      </c>
      <c r="X12" s="126">
        <v>44935</v>
      </c>
      <c r="Y12" s="126">
        <v>45300</v>
      </c>
      <c r="Z12" s="126">
        <v>45666</v>
      </c>
      <c r="AA12" s="126">
        <v>46031</v>
      </c>
      <c r="AB12" s="126">
        <v>46396</v>
      </c>
      <c r="AC12" s="126">
        <v>46761</v>
      </c>
      <c r="AD12" s="126">
        <v>47127</v>
      </c>
      <c r="AE12" s="126">
        <v>47492</v>
      </c>
      <c r="AF12" s="126">
        <v>47857</v>
      </c>
      <c r="AG12" s="126">
        <v>48222</v>
      </c>
      <c r="AH12" s="126">
        <v>48588</v>
      </c>
      <c r="AI12" s="126">
        <v>48953</v>
      </c>
      <c r="AJ12" s="126">
        <v>49318</v>
      </c>
      <c r="AK12" s="126">
        <v>49683</v>
      </c>
      <c r="AL12" s="126">
        <v>50049</v>
      </c>
      <c r="AM12" s="126">
        <v>50414</v>
      </c>
      <c r="AN12" s="126">
        <v>50779</v>
      </c>
      <c r="AO12" s="126">
        <v>51144</v>
      </c>
      <c r="AP12" s="126">
        <v>51510</v>
      </c>
      <c r="AQ12" s="126">
        <v>51875</v>
      </c>
      <c r="AR12" s="126">
        <v>52240</v>
      </c>
      <c r="AS12" s="126">
        <v>52605</v>
      </c>
      <c r="AT12" s="126">
        <v>52971</v>
      </c>
      <c r="AU12" s="126">
        <v>53336</v>
      </c>
      <c r="AV12" s="126">
        <v>53701</v>
      </c>
      <c r="AW12" s="126">
        <v>54066</v>
      </c>
      <c r="AX12" s="126">
        <v>54432</v>
      </c>
      <c r="AY12" s="126">
        <v>54797</v>
      </c>
    </row>
    <row r="13" spans="1:51" ht="12" customHeight="1" x14ac:dyDescent="0.2">
      <c r="A13" s="136"/>
      <c r="B13" s="133"/>
      <c r="C13" s="133"/>
      <c r="D13" s="120"/>
      <c r="E13" s="120"/>
      <c r="F13" s="120"/>
      <c r="G13" s="121"/>
      <c r="H13" s="120"/>
      <c r="I13" s="126">
        <v>39457</v>
      </c>
      <c r="J13" s="126">
        <v>39823</v>
      </c>
      <c r="K13" s="126">
        <v>40188</v>
      </c>
      <c r="L13" s="126">
        <v>40553</v>
      </c>
      <c r="M13" s="126">
        <v>40918</v>
      </c>
      <c r="N13" s="126">
        <v>41284</v>
      </c>
      <c r="O13" s="126">
        <v>41649</v>
      </c>
      <c r="P13" s="126">
        <v>42014</v>
      </c>
      <c r="Q13" s="126">
        <v>42379</v>
      </c>
      <c r="R13" s="126">
        <v>42745</v>
      </c>
      <c r="S13" s="126">
        <v>43110</v>
      </c>
      <c r="T13" s="126">
        <v>43475</v>
      </c>
      <c r="U13" s="126">
        <v>43840</v>
      </c>
      <c r="V13" s="126">
        <v>44206</v>
      </c>
      <c r="W13" s="126">
        <v>44571</v>
      </c>
      <c r="X13" s="126">
        <v>44936</v>
      </c>
      <c r="Y13" s="126">
        <v>45301</v>
      </c>
      <c r="Z13" s="126">
        <v>45667</v>
      </c>
      <c r="AA13" s="126">
        <v>46032</v>
      </c>
      <c r="AB13" s="126">
        <v>46397</v>
      </c>
      <c r="AC13" s="126">
        <v>46762</v>
      </c>
      <c r="AD13" s="126">
        <v>47128</v>
      </c>
      <c r="AE13" s="126">
        <v>47493</v>
      </c>
      <c r="AF13" s="126">
        <v>47858</v>
      </c>
      <c r="AG13" s="126">
        <v>48223</v>
      </c>
      <c r="AH13" s="126">
        <v>48589</v>
      </c>
      <c r="AI13" s="126">
        <v>48954</v>
      </c>
      <c r="AJ13" s="126">
        <v>49319</v>
      </c>
      <c r="AK13" s="126">
        <v>49684</v>
      </c>
      <c r="AL13" s="126">
        <v>50050</v>
      </c>
      <c r="AM13" s="126">
        <v>50415</v>
      </c>
      <c r="AN13" s="126">
        <v>50780</v>
      </c>
      <c r="AO13" s="126">
        <v>51145</v>
      </c>
      <c r="AP13" s="126">
        <v>51511</v>
      </c>
      <c r="AQ13" s="126">
        <v>51876</v>
      </c>
      <c r="AR13" s="126">
        <v>52241</v>
      </c>
      <c r="AS13" s="126">
        <v>52606</v>
      </c>
      <c r="AT13" s="126">
        <v>52972</v>
      </c>
      <c r="AU13" s="126">
        <v>53337</v>
      </c>
      <c r="AV13" s="126">
        <v>53702</v>
      </c>
      <c r="AW13" s="126">
        <v>54067</v>
      </c>
      <c r="AX13" s="126">
        <v>54433</v>
      </c>
      <c r="AY13" s="126">
        <v>54798</v>
      </c>
    </row>
    <row r="14" spans="1:51" ht="12" customHeight="1" x14ac:dyDescent="0.2">
      <c r="A14" s="136"/>
      <c r="B14" s="133"/>
      <c r="C14" s="133"/>
      <c r="D14" s="120"/>
      <c r="E14" s="120"/>
      <c r="F14" s="120"/>
      <c r="G14" s="121"/>
      <c r="H14" s="120"/>
      <c r="I14" s="126">
        <v>39458</v>
      </c>
      <c r="J14" s="126">
        <v>39824</v>
      </c>
      <c r="K14" s="126">
        <v>40189</v>
      </c>
      <c r="L14" s="126">
        <v>40554</v>
      </c>
      <c r="M14" s="126">
        <v>40919</v>
      </c>
      <c r="N14" s="126">
        <v>41285</v>
      </c>
      <c r="O14" s="126">
        <v>41650</v>
      </c>
      <c r="P14" s="126">
        <v>42015</v>
      </c>
      <c r="Q14" s="126">
        <v>42380</v>
      </c>
      <c r="R14" s="126">
        <v>42746</v>
      </c>
      <c r="S14" s="126">
        <v>43111</v>
      </c>
      <c r="T14" s="126">
        <v>43476</v>
      </c>
      <c r="U14" s="126">
        <v>43841</v>
      </c>
      <c r="V14" s="126">
        <v>44207</v>
      </c>
      <c r="W14" s="126">
        <v>44572</v>
      </c>
      <c r="X14" s="126">
        <v>44937</v>
      </c>
      <c r="Y14" s="126">
        <v>45302</v>
      </c>
      <c r="Z14" s="126">
        <v>45668</v>
      </c>
      <c r="AA14" s="126">
        <v>46033</v>
      </c>
      <c r="AB14" s="126">
        <v>46398</v>
      </c>
      <c r="AC14" s="126">
        <v>46763</v>
      </c>
      <c r="AD14" s="126">
        <v>47129</v>
      </c>
      <c r="AE14" s="126">
        <v>47494</v>
      </c>
      <c r="AF14" s="126">
        <v>47859</v>
      </c>
      <c r="AG14" s="126">
        <v>48224</v>
      </c>
      <c r="AH14" s="126">
        <v>48590</v>
      </c>
      <c r="AI14" s="126">
        <v>48955</v>
      </c>
      <c r="AJ14" s="126">
        <v>49320</v>
      </c>
      <c r="AK14" s="126">
        <v>49685</v>
      </c>
      <c r="AL14" s="126">
        <v>50051</v>
      </c>
      <c r="AM14" s="126">
        <v>50416</v>
      </c>
      <c r="AN14" s="126">
        <v>50781</v>
      </c>
      <c r="AO14" s="126">
        <v>51146</v>
      </c>
      <c r="AP14" s="126">
        <v>51512</v>
      </c>
      <c r="AQ14" s="126">
        <v>51877</v>
      </c>
      <c r="AR14" s="126">
        <v>52242</v>
      </c>
      <c r="AS14" s="126">
        <v>52607</v>
      </c>
      <c r="AT14" s="126">
        <v>52973</v>
      </c>
      <c r="AU14" s="126">
        <v>53338</v>
      </c>
      <c r="AV14" s="126">
        <v>53703</v>
      </c>
      <c r="AW14" s="126">
        <v>54068</v>
      </c>
      <c r="AX14" s="126">
        <v>54434</v>
      </c>
      <c r="AY14" s="126">
        <v>54799</v>
      </c>
    </row>
    <row r="15" spans="1:51" ht="19.5" customHeight="1" x14ac:dyDescent="0.2">
      <c r="A15" s="184" t="s">
        <v>318</v>
      </c>
      <c r="B15" s="185"/>
      <c r="C15" s="185"/>
      <c r="D15" s="185"/>
      <c r="E15" s="185"/>
      <c r="F15" s="185"/>
      <c r="G15" s="186"/>
      <c r="H15" s="137"/>
      <c r="I15" s="126">
        <v>39459</v>
      </c>
      <c r="J15" s="126">
        <v>39825</v>
      </c>
      <c r="K15" s="126">
        <v>40190</v>
      </c>
      <c r="L15" s="126">
        <v>40555</v>
      </c>
      <c r="M15" s="126">
        <v>40920</v>
      </c>
      <c r="N15" s="126">
        <v>41286</v>
      </c>
      <c r="O15" s="126">
        <v>41651</v>
      </c>
      <c r="P15" s="126">
        <v>42016</v>
      </c>
      <c r="Q15" s="126">
        <v>42381</v>
      </c>
      <c r="R15" s="126">
        <v>42747</v>
      </c>
      <c r="S15" s="126">
        <v>43112</v>
      </c>
      <c r="T15" s="126">
        <v>43477</v>
      </c>
      <c r="U15" s="126">
        <v>43842</v>
      </c>
      <c r="V15" s="126">
        <v>44208</v>
      </c>
      <c r="W15" s="126">
        <v>44573</v>
      </c>
      <c r="X15" s="126">
        <v>44938</v>
      </c>
      <c r="Y15" s="126">
        <v>45303</v>
      </c>
      <c r="Z15" s="126">
        <v>45669</v>
      </c>
      <c r="AA15" s="126">
        <v>46034</v>
      </c>
      <c r="AB15" s="126">
        <v>46399</v>
      </c>
      <c r="AC15" s="126">
        <v>46764</v>
      </c>
      <c r="AD15" s="126">
        <v>47130</v>
      </c>
      <c r="AE15" s="126">
        <v>47495</v>
      </c>
      <c r="AF15" s="126">
        <v>47860</v>
      </c>
      <c r="AG15" s="126">
        <v>48225</v>
      </c>
      <c r="AH15" s="126">
        <v>48591</v>
      </c>
      <c r="AI15" s="126">
        <v>48956</v>
      </c>
      <c r="AJ15" s="126">
        <v>49321</v>
      </c>
      <c r="AK15" s="126">
        <v>49686</v>
      </c>
      <c r="AL15" s="126">
        <v>50052</v>
      </c>
      <c r="AM15" s="126">
        <v>50417</v>
      </c>
      <c r="AN15" s="126">
        <v>50782</v>
      </c>
      <c r="AO15" s="126">
        <v>51147</v>
      </c>
      <c r="AP15" s="126">
        <v>51513</v>
      </c>
      <c r="AQ15" s="126">
        <v>51878</v>
      </c>
      <c r="AR15" s="126">
        <v>52243</v>
      </c>
      <c r="AS15" s="126">
        <v>52608</v>
      </c>
      <c r="AT15" s="126">
        <v>52974</v>
      </c>
      <c r="AU15" s="126">
        <v>53339</v>
      </c>
      <c r="AV15" s="126">
        <v>53704</v>
      </c>
      <c r="AW15" s="126">
        <v>54069</v>
      </c>
      <c r="AX15" s="126">
        <v>54435</v>
      </c>
      <c r="AY15" s="126">
        <v>54800</v>
      </c>
    </row>
    <row r="16" spans="1:51" ht="12" customHeight="1" x14ac:dyDescent="0.2">
      <c r="A16" s="138"/>
      <c r="B16" s="137"/>
      <c r="C16" s="137"/>
      <c r="D16" s="137"/>
      <c r="E16" s="137"/>
      <c r="F16" s="137"/>
      <c r="G16" s="139"/>
      <c r="H16" s="137"/>
      <c r="I16" s="126">
        <v>39460</v>
      </c>
      <c r="J16" s="126">
        <v>39826</v>
      </c>
      <c r="K16" s="126">
        <v>40191</v>
      </c>
      <c r="L16" s="126">
        <v>40556</v>
      </c>
      <c r="M16" s="126">
        <v>40921</v>
      </c>
      <c r="N16" s="126">
        <v>41287</v>
      </c>
      <c r="O16" s="126">
        <v>41652</v>
      </c>
      <c r="P16" s="126">
        <v>42017</v>
      </c>
      <c r="Q16" s="126">
        <v>42382</v>
      </c>
      <c r="R16" s="126">
        <v>42748</v>
      </c>
      <c r="S16" s="126">
        <v>43113</v>
      </c>
      <c r="T16" s="126">
        <v>43478</v>
      </c>
      <c r="U16" s="126">
        <v>43843</v>
      </c>
      <c r="V16" s="126">
        <v>44209</v>
      </c>
      <c r="W16" s="126">
        <v>44574</v>
      </c>
      <c r="X16" s="126">
        <v>44939</v>
      </c>
      <c r="Y16" s="126">
        <v>45304</v>
      </c>
      <c r="Z16" s="126">
        <v>45670</v>
      </c>
      <c r="AA16" s="126">
        <v>46035</v>
      </c>
      <c r="AB16" s="126">
        <v>46400</v>
      </c>
      <c r="AC16" s="126">
        <v>46765</v>
      </c>
      <c r="AD16" s="126">
        <v>47131</v>
      </c>
      <c r="AE16" s="126">
        <v>47496</v>
      </c>
      <c r="AF16" s="126">
        <v>47861</v>
      </c>
      <c r="AG16" s="126">
        <v>48226</v>
      </c>
      <c r="AH16" s="126">
        <v>48592</v>
      </c>
      <c r="AI16" s="126">
        <v>48957</v>
      </c>
      <c r="AJ16" s="126">
        <v>49322</v>
      </c>
      <c r="AK16" s="126">
        <v>49687</v>
      </c>
      <c r="AL16" s="126">
        <v>50053</v>
      </c>
      <c r="AM16" s="126">
        <v>50418</v>
      </c>
      <c r="AN16" s="126">
        <v>50783</v>
      </c>
      <c r="AO16" s="126">
        <v>51148</v>
      </c>
      <c r="AP16" s="126">
        <v>51514</v>
      </c>
      <c r="AQ16" s="126">
        <v>51879</v>
      </c>
      <c r="AR16" s="126">
        <v>52244</v>
      </c>
      <c r="AS16" s="126">
        <v>52609</v>
      </c>
      <c r="AT16" s="126">
        <v>52975</v>
      </c>
      <c r="AU16" s="126">
        <v>53340</v>
      </c>
      <c r="AV16" s="126">
        <v>53705</v>
      </c>
      <c r="AW16" s="126">
        <v>54070</v>
      </c>
      <c r="AX16" s="126">
        <v>54436</v>
      </c>
      <c r="AY16" s="126">
        <v>54801</v>
      </c>
    </row>
    <row r="17" spans="1:51" ht="12" customHeight="1" x14ac:dyDescent="0.2">
      <c r="A17" s="140" t="s">
        <v>319</v>
      </c>
      <c r="B17" s="141"/>
      <c r="C17" s="120"/>
      <c r="D17" s="131" t="str">
        <f>IF(B17="","Tất cả các Saleman",VLOOKUP(B17,MSMBC1?,2,0))</f>
        <v>Tất cả các Saleman</v>
      </c>
      <c r="E17" s="120"/>
      <c r="F17" s="120"/>
      <c r="G17" s="121"/>
      <c r="H17" s="120"/>
      <c r="I17" s="126">
        <v>39461</v>
      </c>
      <c r="J17" s="126">
        <v>39827</v>
      </c>
      <c r="K17" s="126">
        <v>40192</v>
      </c>
      <c r="L17" s="126">
        <v>40557</v>
      </c>
      <c r="M17" s="126">
        <v>40922</v>
      </c>
      <c r="N17" s="126">
        <v>41288</v>
      </c>
      <c r="O17" s="126">
        <v>41653</v>
      </c>
      <c r="P17" s="126">
        <v>42018</v>
      </c>
      <c r="Q17" s="126">
        <v>42383</v>
      </c>
      <c r="R17" s="126">
        <v>42749</v>
      </c>
      <c r="S17" s="126">
        <v>43114</v>
      </c>
      <c r="T17" s="126">
        <v>43479</v>
      </c>
      <c r="U17" s="126">
        <v>43844</v>
      </c>
      <c r="V17" s="126">
        <v>44210</v>
      </c>
      <c r="W17" s="126">
        <v>44575</v>
      </c>
      <c r="X17" s="126">
        <v>44940</v>
      </c>
      <c r="Y17" s="126">
        <v>45305</v>
      </c>
      <c r="Z17" s="126">
        <v>45671</v>
      </c>
      <c r="AA17" s="126">
        <v>46036</v>
      </c>
      <c r="AB17" s="126">
        <v>46401</v>
      </c>
      <c r="AC17" s="126">
        <v>46766</v>
      </c>
      <c r="AD17" s="126">
        <v>47132</v>
      </c>
      <c r="AE17" s="126">
        <v>47497</v>
      </c>
      <c r="AF17" s="126">
        <v>47862</v>
      </c>
      <c r="AG17" s="126">
        <v>48227</v>
      </c>
      <c r="AH17" s="126">
        <v>48593</v>
      </c>
      <c r="AI17" s="126">
        <v>48958</v>
      </c>
      <c r="AJ17" s="126">
        <v>49323</v>
      </c>
      <c r="AK17" s="126">
        <v>49688</v>
      </c>
      <c r="AL17" s="126">
        <v>50054</v>
      </c>
      <c r="AM17" s="126">
        <v>50419</v>
      </c>
      <c r="AN17" s="126">
        <v>50784</v>
      </c>
      <c r="AO17" s="126">
        <v>51149</v>
      </c>
      <c r="AP17" s="126">
        <v>51515</v>
      </c>
      <c r="AQ17" s="126">
        <v>51880</v>
      </c>
      <c r="AR17" s="126">
        <v>52245</v>
      </c>
      <c r="AS17" s="126">
        <v>52610</v>
      </c>
      <c r="AT17" s="126">
        <v>52976</v>
      </c>
      <c r="AU17" s="126">
        <v>53341</v>
      </c>
      <c r="AV17" s="126">
        <v>53706</v>
      </c>
      <c r="AW17" s="126">
        <v>54071</v>
      </c>
      <c r="AX17" s="126">
        <v>54437</v>
      </c>
      <c r="AY17" s="126">
        <v>54802</v>
      </c>
    </row>
    <row r="18" spans="1:51" ht="12" customHeight="1" x14ac:dyDescent="0.2">
      <c r="A18" s="140" t="s">
        <v>311</v>
      </c>
      <c r="B18" s="132" t="e">
        <f>DSSMBC?</f>
        <v>#NAME?</v>
      </c>
      <c r="C18" s="120"/>
      <c r="D18" s="120"/>
      <c r="E18" s="120"/>
      <c r="F18" s="120"/>
      <c r="G18" s="121"/>
      <c r="H18" s="120"/>
      <c r="I18" s="126">
        <v>39462</v>
      </c>
      <c r="J18" s="126">
        <v>39828</v>
      </c>
      <c r="K18" s="126">
        <v>40193</v>
      </c>
      <c r="L18" s="126">
        <v>40558</v>
      </c>
      <c r="M18" s="126">
        <v>40923</v>
      </c>
      <c r="N18" s="126">
        <v>41289</v>
      </c>
      <c r="O18" s="126">
        <v>41654</v>
      </c>
      <c r="P18" s="126">
        <v>42019</v>
      </c>
      <c r="Q18" s="126">
        <v>42384</v>
      </c>
      <c r="R18" s="126">
        <v>42750</v>
      </c>
      <c r="S18" s="126">
        <v>43115</v>
      </c>
      <c r="T18" s="126">
        <v>43480</v>
      </c>
      <c r="U18" s="126">
        <v>43845</v>
      </c>
      <c r="V18" s="126">
        <v>44211</v>
      </c>
      <c r="W18" s="126">
        <v>44576</v>
      </c>
      <c r="X18" s="126">
        <v>44941</v>
      </c>
      <c r="Y18" s="126">
        <v>45306</v>
      </c>
      <c r="Z18" s="126">
        <v>45672</v>
      </c>
      <c r="AA18" s="126">
        <v>46037</v>
      </c>
      <c r="AB18" s="126">
        <v>46402</v>
      </c>
      <c r="AC18" s="126">
        <v>46767</v>
      </c>
      <c r="AD18" s="126">
        <v>47133</v>
      </c>
      <c r="AE18" s="126">
        <v>47498</v>
      </c>
      <c r="AF18" s="126">
        <v>47863</v>
      </c>
      <c r="AG18" s="126">
        <v>48228</v>
      </c>
      <c r="AH18" s="126">
        <v>48594</v>
      </c>
      <c r="AI18" s="126">
        <v>48959</v>
      </c>
      <c r="AJ18" s="126">
        <v>49324</v>
      </c>
      <c r="AK18" s="126">
        <v>49689</v>
      </c>
      <c r="AL18" s="126">
        <v>50055</v>
      </c>
      <c r="AM18" s="126">
        <v>50420</v>
      </c>
      <c r="AN18" s="126">
        <v>50785</v>
      </c>
      <c r="AO18" s="126">
        <v>51150</v>
      </c>
      <c r="AP18" s="126">
        <v>51516</v>
      </c>
      <c r="AQ18" s="126">
        <v>51881</v>
      </c>
      <c r="AR18" s="126">
        <v>52246</v>
      </c>
      <c r="AS18" s="126">
        <v>52611</v>
      </c>
      <c r="AT18" s="126">
        <v>52977</v>
      </c>
      <c r="AU18" s="126">
        <v>53342</v>
      </c>
      <c r="AV18" s="126">
        <v>53707</v>
      </c>
      <c r="AW18" s="126">
        <v>54072</v>
      </c>
      <c r="AX18" s="126">
        <v>54438</v>
      </c>
      <c r="AY18" s="126">
        <v>54803</v>
      </c>
    </row>
    <row r="19" spans="1:51" ht="12" customHeight="1" x14ac:dyDescent="0.2">
      <c r="A19" s="140" t="s">
        <v>320</v>
      </c>
      <c r="B19" s="132" t="e">
        <f>TTSMBC1?</f>
        <v>#NAME?</v>
      </c>
      <c r="C19" s="120"/>
      <c r="D19" s="120"/>
      <c r="E19" s="120"/>
      <c r="F19" s="120"/>
      <c r="G19" s="121"/>
      <c r="H19" s="120"/>
      <c r="I19" s="126">
        <v>39463</v>
      </c>
      <c r="J19" s="126">
        <v>39829</v>
      </c>
      <c r="K19" s="126">
        <v>40194</v>
      </c>
      <c r="L19" s="126">
        <v>40559</v>
      </c>
      <c r="M19" s="126">
        <v>40924</v>
      </c>
      <c r="N19" s="126">
        <v>41290</v>
      </c>
      <c r="O19" s="126">
        <v>41655</v>
      </c>
      <c r="P19" s="126">
        <v>42020</v>
      </c>
      <c r="Q19" s="126">
        <v>42385</v>
      </c>
      <c r="R19" s="126">
        <v>42751</v>
      </c>
      <c r="S19" s="126">
        <v>43116</v>
      </c>
      <c r="T19" s="126">
        <v>43481</v>
      </c>
      <c r="U19" s="126">
        <v>43846</v>
      </c>
      <c r="V19" s="126">
        <v>44212</v>
      </c>
      <c r="W19" s="126">
        <v>44577</v>
      </c>
      <c r="X19" s="126">
        <v>44942</v>
      </c>
      <c r="Y19" s="126">
        <v>45307</v>
      </c>
      <c r="Z19" s="126">
        <v>45673</v>
      </c>
      <c r="AA19" s="126">
        <v>46038</v>
      </c>
      <c r="AB19" s="126">
        <v>46403</v>
      </c>
      <c r="AC19" s="126">
        <v>46768</v>
      </c>
      <c r="AD19" s="126">
        <v>47134</v>
      </c>
      <c r="AE19" s="126">
        <v>47499</v>
      </c>
      <c r="AF19" s="126">
        <v>47864</v>
      </c>
      <c r="AG19" s="126">
        <v>48229</v>
      </c>
      <c r="AH19" s="126">
        <v>48595</v>
      </c>
      <c r="AI19" s="126">
        <v>48960</v>
      </c>
      <c r="AJ19" s="126">
        <v>49325</v>
      </c>
      <c r="AK19" s="126">
        <v>49690</v>
      </c>
      <c r="AL19" s="126">
        <v>50056</v>
      </c>
      <c r="AM19" s="126">
        <v>50421</v>
      </c>
      <c r="AN19" s="126">
        <v>50786</v>
      </c>
      <c r="AO19" s="126">
        <v>51151</v>
      </c>
      <c r="AP19" s="126">
        <v>51517</v>
      </c>
      <c r="AQ19" s="126">
        <v>51882</v>
      </c>
      <c r="AR19" s="126">
        <v>52247</v>
      </c>
      <c r="AS19" s="126">
        <v>52612</v>
      </c>
      <c r="AT19" s="126">
        <v>52978</v>
      </c>
      <c r="AU19" s="126">
        <v>53343</v>
      </c>
      <c r="AV19" s="126">
        <v>53708</v>
      </c>
      <c r="AW19" s="126">
        <v>54073</v>
      </c>
      <c r="AX19" s="126">
        <v>54439</v>
      </c>
      <c r="AY19" s="126">
        <v>54804</v>
      </c>
    </row>
    <row r="20" spans="1:51" ht="12" customHeight="1" x14ac:dyDescent="0.2">
      <c r="A20" s="140" t="s">
        <v>321</v>
      </c>
      <c r="B20" s="132" t="e">
        <f>TTSMBC2?</f>
        <v>#NAME?</v>
      </c>
      <c r="C20" s="120"/>
      <c r="D20" s="120"/>
      <c r="E20" s="120"/>
      <c r="F20" s="120"/>
      <c r="G20" s="121"/>
      <c r="H20" s="120"/>
      <c r="I20" s="126">
        <v>39464</v>
      </c>
      <c r="J20" s="126">
        <v>39830</v>
      </c>
      <c r="K20" s="126">
        <v>40195</v>
      </c>
      <c r="L20" s="126">
        <v>40560</v>
      </c>
      <c r="M20" s="126">
        <v>40925</v>
      </c>
      <c r="N20" s="126">
        <v>41291</v>
      </c>
      <c r="O20" s="126">
        <v>41656</v>
      </c>
      <c r="P20" s="126">
        <v>42021</v>
      </c>
      <c r="Q20" s="126">
        <v>42386</v>
      </c>
      <c r="R20" s="126">
        <v>42752</v>
      </c>
      <c r="S20" s="126">
        <v>43117</v>
      </c>
      <c r="T20" s="126">
        <v>43482</v>
      </c>
      <c r="U20" s="126">
        <v>43847</v>
      </c>
      <c r="V20" s="126">
        <v>44213</v>
      </c>
      <c r="W20" s="126">
        <v>44578</v>
      </c>
      <c r="X20" s="126">
        <v>44943</v>
      </c>
      <c r="Y20" s="126">
        <v>45308</v>
      </c>
      <c r="Z20" s="126">
        <v>45674</v>
      </c>
      <c r="AA20" s="126">
        <v>46039</v>
      </c>
      <c r="AB20" s="126">
        <v>46404</v>
      </c>
      <c r="AC20" s="126">
        <v>46769</v>
      </c>
      <c r="AD20" s="126">
        <v>47135</v>
      </c>
      <c r="AE20" s="126">
        <v>47500</v>
      </c>
      <c r="AF20" s="126">
        <v>47865</v>
      </c>
      <c r="AG20" s="126">
        <v>48230</v>
      </c>
      <c r="AH20" s="126">
        <v>48596</v>
      </c>
      <c r="AI20" s="126">
        <v>48961</v>
      </c>
      <c r="AJ20" s="126">
        <v>49326</v>
      </c>
      <c r="AK20" s="126">
        <v>49691</v>
      </c>
      <c r="AL20" s="126">
        <v>50057</v>
      </c>
      <c r="AM20" s="126">
        <v>50422</v>
      </c>
      <c r="AN20" s="126">
        <v>50787</v>
      </c>
      <c r="AO20" s="126">
        <v>51152</v>
      </c>
      <c r="AP20" s="126">
        <v>51518</v>
      </c>
      <c r="AQ20" s="126">
        <v>51883</v>
      </c>
      <c r="AR20" s="126">
        <v>52248</v>
      </c>
      <c r="AS20" s="126">
        <v>52613</v>
      </c>
      <c r="AT20" s="126">
        <v>52979</v>
      </c>
      <c r="AU20" s="126">
        <v>53344</v>
      </c>
      <c r="AV20" s="126">
        <v>53709</v>
      </c>
      <c r="AW20" s="126">
        <v>54074</v>
      </c>
      <c r="AX20" s="126">
        <v>54440</v>
      </c>
      <c r="AY20" s="126">
        <v>54805</v>
      </c>
    </row>
    <row r="21" spans="1:51" ht="12" customHeight="1" x14ac:dyDescent="0.2">
      <c r="A21" s="140" t="s">
        <v>322</v>
      </c>
      <c r="B21" s="132" t="e">
        <f>B19+B20</f>
        <v>#NAME?</v>
      </c>
      <c r="C21" s="120"/>
      <c r="D21" s="120"/>
      <c r="E21" s="120"/>
      <c r="F21" s="120"/>
      <c r="G21" s="121"/>
      <c r="H21" s="120"/>
      <c r="I21" s="126">
        <v>39465</v>
      </c>
      <c r="J21" s="126">
        <v>39831</v>
      </c>
      <c r="K21" s="126">
        <v>40196</v>
      </c>
      <c r="L21" s="126">
        <v>40561</v>
      </c>
      <c r="M21" s="126">
        <v>40926</v>
      </c>
      <c r="N21" s="126">
        <v>41292</v>
      </c>
      <c r="O21" s="126">
        <v>41657</v>
      </c>
      <c r="P21" s="126">
        <v>42022</v>
      </c>
      <c r="Q21" s="126">
        <v>42387</v>
      </c>
      <c r="R21" s="126">
        <v>42753</v>
      </c>
      <c r="S21" s="126">
        <v>43118</v>
      </c>
      <c r="T21" s="126">
        <v>43483</v>
      </c>
      <c r="U21" s="126">
        <v>43848</v>
      </c>
      <c r="V21" s="126">
        <v>44214</v>
      </c>
      <c r="W21" s="126">
        <v>44579</v>
      </c>
      <c r="X21" s="126">
        <v>44944</v>
      </c>
      <c r="Y21" s="126">
        <v>45309</v>
      </c>
      <c r="Z21" s="126">
        <v>45675</v>
      </c>
      <c r="AA21" s="126">
        <v>46040</v>
      </c>
      <c r="AB21" s="126">
        <v>46405</v>
      </c>
      <c r="AC21" s="126">
        <v>46770</v>
      </c>
      <c r="AD21" s="126">
        <v>47136</v>
      </c>
      <c r="AE21" s="126">
        <v>47501</v>
      </c>
      <c r="AF21" s="126">
        <v>47866</v>
      </c>
      <c r="AG21" s="126">
        <v>48231</v>
      </c>
      <c r="AH21" s="126">
        <v>48597</v>
      </c>
      <c r="AI21" s="126">
        <v>48962</v>
      </c>
      <c r="AJ21" s="126">
        <v>49327</v>
      </c>
      <c r="AK21" s="126">
        <v>49692</v>
      </c>
      <c r="AL21" s="126">
        <v>50058</v>
      </c>
      <c r="AM21" s="126">
        <v>50423</v>
      </c>
      <c r="AN21" s="126">
        <v>50788</v>
      </c>
      <c r="AO21" s="126">
        <v>51153</v>
      </c>
      <c r="AP21" s="126">
        <v>51519</v>
      </c>
      <c r="AQ21" s="126">
        <v>51884</v>
      </c>
      <c r="AR21" s="126">
        <v>52249</v>
      </c>
      <c r="AS21" s="126">
        <v>52614</v>
      </c>
      <c r="AT21" s="126">
        <v>52980</v>
      </c>
      <c r="AU21" s="126">
        <v>53345</v>
      </c>
      <c r="AV21" s="126">
        <v>53710</v>
      </c>
      <c r="AW21" s="126">
        <v>54075</v>
      </c>
      <c r="AX21" s="126">
        <v>54441</v>
      </c>
      <c r="AY21" s="126">
        <v>54806</v>
      </c>
    </row>
    <row r="22" spans="1:51" ht="13.5" customHeight="1" x14ac:dyDescent="0.2">
      <c r="A22" s="142"/>
      <c r="B22" s="143"/>
      <c r="C22" s="143"/>
      <c r="D22" s="143"/>
      <c r="E22" s="143"/>
      <c r="F22" s="143"/>
      <c r="G22" s="144"/>
      <c r="H22" s="120"/>
      <c r="I22" s="126">
        <v>39466</v>
      </c>
      <c r="J22" s="126">
        <v>39832</v>
      </c>
      <c r="K22" s="126">
        <v>40197</v>
      </c>
      <c r="L22" s="126">
        <v>40562</v>
      </c>
      <c r="M22" s="126">
        <v>40927</v>
      </c>
      <c r="N22" s="126">
        <v>41293</v>
      </c>
      <c r="O22" s="126">
        <v>41658</v>
      </c>
      <c r="P22" s="126">
        <v>42023</v>
      </c>
      <c r="Q22" s="126">
        <v>42388</v>
      </c>
      <c r="R22" s="126">
        <v>42754</v>
      </c>
      <c r="S22" s="126">
        <v>43119</v>
      </c>
      <c r="T22" s="126">
        <v>43484</v>
      </c>
      <c r="U22" s="126">
        <v>43849</v>
      </c>
      <c r="V22" s="126">
        <v>44215</v>
      </c>
      <c r="W22" s="126">
        <v>44580</v>
      </c>
      <c r="X22" s="126">
        <v>44945</v>
      </c>
      <c r="Y22" s="126">
        <v>45310</v>
      </c>
      <c r="Z22" s="126">
        <v>45676</v>
      </c>
      <c r="AA22" s="126">
        <v>46041</v>
      </c>
      <c r="AB22" s="126">
        <v>46406</v>
      </c>
      <c r="AC22" s="126">
        <v>46771</v>
      </c>
      <c r="AD22" s="126">
        <v>47137</v>
      </c>
      <c r="AE22" s="126">
        <v>47502</v>
      </c>
      <c r="AF22" s="126">
        <v>47867</v>
      </c>
      <c r="AG22" s="126">
        <v>48232</v>
      </c>
      <c r="AH22" s="126">
        <v>48598</v>
      </c>
      <c r="AI22" s="126">
        <v>48963</v>
      </c>
      <c r="AJ22" s="126">
        <v>49328</v>
      </c>
      <c r="AK22" s="126">
        <v>49693</v>
      </c>
      <c r="AL22" s="126">
        <v>50059</v>
      </c>
      <c r="AM22" s="126">
        <v>50424</v>
      </c>
      <c r="AN22" s="126">
        <v>50789</v>
      </c>
      <c r="AO22" s="126">
        <v>51154</v>
      </c>
      <c r="AP22" s="126">
        <v>51520</v>
      </c>
      <c r="AQ22" s="126">
        <v>51885</v>
      </c>
      <c r="AR22" s="126">
        <v>52250</v>
      </c>
      <c r="AS22" s="126">
        <v>52615</v>
      </c>
      <c r="AT22" s="126">
        <v>52981</v>
      </c>
      <c r="AU22" s="126">
        <v>53346</v>
      </c>
      <c r="AV22" s="126">
        <v>53711</v>
      </c>
      <c r="AW22" s="126">
        <v>54076</v>
      </c>
      <c r="AX22" s="126">
        <v>54442</v>
      </c>
      <c r="AY22" s="126">
        <v>54807</v>
      </c>
    </row>
    <row r="23" spans="1:51" ht="13.5" hidden="1" customHeight="1" x14ac:dyDescent="0.2">
      <c r="A23" s="145"/>
      <c r="B23" s="120"/>
      <c r="C23" s="120"/>
      <c r="D23" s="120"/>
      <c r="E23" s="120"/>
      <c r="F23" s="120"/>
      <c r="G23" s="121"/>
      <c r="H23" s="120"/>
      <c r="I23" s="126">
        <v>39467</v>
      </c>
      <c r="J23" s="126">
        <v>39833</v>
      </c>
      <c r="K23" s="126">
        <v>40198</v>
      </c>
      <c r="L23" s="126">
        <v>40563</v>
      </c>
      <c r="M23" s="126">
        <v>40928</v>
      </c>
      <c r="N23" s="126">
        <v>41294</v>
      </c>
      <c r="O23" s="126">
        <v>41659</v>
      </c>
      <c r="P23" s="126">
        <v>42024</v>
      </c>
      <c r="Q23" s="126">
        <v>42389</v>
      </c>
      <c r="R23" s="126">
        <v>42755</v>
      </c>
      <c r="S23" s="126">
        <v>43120</v>
      </c>
      <c r="T23" s="126">
        <v>43485</v>
      </c>
      <c r="U23" s="126">
        <v>43850</v>
      </c>
      <c r="V23" s="126">
        <v>44216</v>
      </c>
      <c r="W23" s="126">
        <v>44581</v>
      </c>
      <c r="X23" s="126">
        <v>44946</v>
      </c>
      <c r="Y23" s="126">
        <v>45311</v>
      </c>
      <c r="Z23" s="126">
        <v>45677</v>
      </c>
      <c r="AA23" s="126">
        <v>46042</v>
      </c>
      <c r="AB23" s="126">
        <v>46407</v>
      </c>
      <c r="AC23" s="126">
        <v>46772</v>
      </c>
      <c r="AD23" s="126">
        <v>47138</v>
      </c>
      <c r="AE23" s="126">
        <v>47503</v>
      </c>
      <c r="AF23" s="126">
        <v>47868</v>
      </c>
      <c r="AG23" s="126">
        <v>48233</v>
      </c>
      <c r="AH23" s="126">
        <v>48599</v>
      </c>
      <c r="AI23" s="126">
        <v>48964</v>
      </c>
      <c r="AJ23" s="126">
        <v>49329</v>
      </c>
      <c r="AK23" s="126">
        <v>49694</v>
      </c>
      <c r="AL23" s="126">
        <v>50060</v>
      </c>
      <c r="AM23" s="126">
        <v>50425</v>
      </c>
      <c r="AN23" s="126">
        <v>50790</v>
      </c>
      <c r="AO23" s="126">
        <v>51155</v>
      </c>
      <c r="AP23" s="126">
        <v>51521</v>
      </c>
      <c r="AQ23" s="126">
        <v>51886</v>
      </c>
      <c r="AR23" s="126">
        <v>52251</v>
      </c>
      <c r="AS23" s="126">
        <v>52616</v>
      </c>
      <c r="AT23" s="126">
        <v>52982</v>
      </c>
      <c r="AU23" s="126">
        <v>53347</v>
      </c>
      <c r="AV23" s="126">
        <v>53712</v>
      </c>
      <c r="AW23" s="126">
        <v>54077</v>
      </c>
      <c r="AX23" s="126">
        <v>54443</v>
      </c>
      <c r="AY23" s="126">
        <v>54808</v>
      </c>
    </row>
    <row r="24" spans="1:51" ht="13.5" hidden="1" customHeight="1" x14ac:dyDescent="0.2">
      <c r="A24" s="145"/>
      <c r="B24" s="120"/>
      <c r="C24" s="120"/>
      <c r="D24" s="120"/>
      <c r="E24" s="120"/>
      <c r="F24" s="120"/>
      <c r="G24" s="121"/>
      <c r="H24" s="120"/>
      <c r="I24" s="126">
        <v>39468</v>
      </c>
      <c r="J24" s="126">
        <v>39834</v>
      </c>
      <c r="K24" s="126">
        <v>40199</v>
      </c>
      <c r="L24" s="126">
        <v>40564</v>
      </c>
      <c r="M24" s="126">
        <v>40929</v>
      </c>
      <c r="N24" s="126">
        <v>41295</v>
      </c>
      <c r="O24" s="126">
        <v>41660</v>
      </c>
      <c r="P24" s="126">
        <v>42025</v>
      </c>
      <c r="Q24" s="126">
        <v>42390</v>
      </c>
      <c r="R24" s="126">
        <v>42756</v>
      </c>
      <c r="S24" s="126">
        <v>43121</v>
      </c>
      <c r="T24" s="126">
        <v>43486</v>
      </c>
      <c r="U24" s="126">
        <v>43851</v>
      </c>
      <c r="V24" s="126">
        <v>44217</v>
      </c>
      <c r="W24" s="126">
        <v>44582</v>
      </c>
      <c r="X24" s="126">
        <v>44947</v>
      </c>
      <c r="Y24" s="126">
        <v>45312</v>
      </c>
      <c r="Z24" s="126">
        <v>45678</v>
      </c>
      <c r="AA24" s="126">
        <v>46043</v>
      </c>
      <c r="AB24" s="126">
        <v>46408</v>
      </c>
      <c r="AC24" s="126">
        <v>46773</v>
      </c>
      <c r="AD24" s="126">
        <v>47139</v>
      </c>
      <c r="AE24" s="126">
        <v>47504</v>
      </c>
      <c r="AF24" s="126">
        <v>47869</v>
      </c>
      <c r="AG24" s="126">
        <v>48234</v>
      </c>
      <c r="AH24" s="126">
        <v>48600</v>
      </c>
      <c r="AI24" s="126">
        <v>48965</v>
      </c>
      <c r="AJ24" s="126">
        <v>49330</v>
      </c>
      <c r="AK24" s="126">
        <v>49695</v>
      </c>
      <c r="AL24" s="126">
        <v>50061</v>
      </c>
      <c r="AM24" s="126">
        <v>50426</v>
      </c>
      <c r="AN24" s="126">
        <v>50791</v>
      </c>
      <c r="AO24" s="126">
        <v>51156</v>
      </c>
      <c r="AP24" s="126">
        <v>51522</v>
      </c>
      <c r="AQ24" s="126">
        <v>51887</v>
      </c>
      <c r="AR24" s="126">
        <v>52252</v>
      </c>
      <c r="AS24" s="126">
        <v>52617</v>
      </c>
      <c r="AT24" s="126">
        <v>52983</v>
      </c>
      <c r="AU24" s="126">
        <v>53348</v>
      </c>
      <c r="AV24" s="126">
        <v>53713</v>
      </c>
      <c r="AW24" s="126">
        <v>54078</v>
      </c>
      <c r="AX24" s="126">
        <v>54444</v>
      </c>
      <c r="AY24" s="126">
        <v>54809</v>
      </c>
    </row>
    <row r="25" spans="1:51" ht="13.5" hidden="1" customHeight="1" x14ac:dyDescent="0.2">
      <c r="A25" s="145"/>
      <c r="B25" s="120"/>
      <c r="C25" s="120"/>
      <c r="D25" s="120"/>
      <c r="E25" s="120"/>
      <c r="F25" s="120"/>
      <c r="G25" s="121"/>
      <c r="H25" s="120"/>
      <c r="I25" s="126">
        <v>39469</v>
      </c>
      <c r="J25" s="126">
        <v>39835</v>
      </c>
      <c r="K25" s="126">
        <v>40200</v>
      </c>
      <c r="L25" s="126">
        <v>40565</v>
      </c>
      <c r="M25" s="126">
        <v>40930</v>
      </c>
      <c r="N25" s="126">
        <v>41296</v>
      </c>
      <c r="O25" s="126">
        <v>41661</v>
      </c>
      <c r="P25" s="126">
        <v>42026</v>
      </c>
      <c r="Q25" s="126">
        <v>42391</v>
      </c>
      <c r="R25" s="126">
        <v>42757</v>
      </c>
      <c r="S25" s="126">
        <v>43122</v>
      </c>
      <c r="T25" s="126">
        <v>43487</v>
      </c>
      <c r="U25" s="126">
        <v>43852</v>
      </c>
      <c r="V25" s="126">
        <v>44218</v>
      </c>
      <c r="W25" s="126">
        <v>44583</v>
      </c>
      <c r="X25" s="126">
        <v>44948</v>
      </c>
      <c r="Y25" s="126">
        <v>45313</v>
      </c>
      <c r="Z25" s="126">
        <v>45679</v>
      </c>
      <c r="AA25" s="126">
        <v>46044</v>
      </c>
      <c r="AB25" s="126">
        <v>46409</v>
      </c>
      <c r="AC25" s="126">
        <v>46774</v>
      </c>
      <c r="AD25" s="126">
        <v>47140</v>
      </c>
      <c r="AE25" s="126">
        <v>47505</v>
      </c>
      <c r="AF25" s="126">
        <v>47870</v>
      </c>
      <c r="AG25" s="126">
        <v>48235</v>
      </c>
      <c r="AH25" s="126">
        <v>48601</v>
      </c>
      <c r="AI25" s="126">
        <v>48966</v>
      </c>
      <c r="AJ25" s="126">
        <v>49331</v>
      </c>
      <c r="AK25" s="126">
        <v>49696</v>
      </c>
      <c r="AL25" s="126">
        <v>50062</v>
      </c>
      <c r="AM25" s="126">
        <v>50427</v>
      </c>
      <c r="AN25" s="126">
        <v>50792</v>
      </c>
      <c r="AO25" s="126">
        <v>51157</v>
      </c>
      <c r="AP25" s="126">
        <v>51523</v>
      </c>
      <c r="AQ25" s="126">
        <v>51888</v>
      </c>
      <c r="AR25" s="126">
        <v>52253</v>
      </c>
      <c r="AS25" s="126">
        <v>52618</v>
      </c>
      <c r="AT25" s="126">
        <v>52984</v>
      </c>
      <c r="AU25" s="126">
        <v>53349</v>
      </c>
      <c r="AV25" s="126">
        <v>53714</v>
      </c>
      <c r="AW25" s="126">
        <v>54079</v>
      </c>
      <c r="AX25" s="126">
        <v>54445</v>
      </c>
      <c r="AY25" s="126">
        <v>54810</v>
      </c>
    </row>
    <row r="26" spans="1:51" ht="13.5" hidden="1" customHeight="1" x14ac:dyDescent="0.2">
      <c r="A26" s="145"/>
      <c r="B26" s="120"/>
      <c r="C26" s="120"/>
      <c r="D26" s="120"/>
      <c r="E26" s="120"/>
      <c r="F26" s="120"/>
      <c r="G26" s="121"/>
      <c r="H26" s="120"/>
      <c r="I26" s="126">
        <v>39470</v>
      </c>
      <c r="J26" s="126">
        <v>39836</v>
      </c>
      <c r="K26" s="126">
        <v>40201</v>
      </c>
      <c r="L26" s="126">
        <v>40566</v>
      </c>
      <c r="M26" s="126">
        <v>40931</v>
      </c>
      <c r="N26" s="126">
        <v>41297</v>
      </c>
      <c r="O26" s="126">
        <v>41662</v>
      </c>
      <c r="P26" s="126">
        <v>42027</v>
      </c>
      <c r="Q26" s="126">
        <v>42392</v>
      </c>
      <c r="R26" s="126">
        <v>42758</v>
      </c>
      <c r="S26" s="126">
        <v>43123</v>
      </c>
      <c r="T26" s="126">
        <v>43488</v>
      </c>
      <c r="U26" s="126">
        <v>43853</v>
      </c>
      <c r="V26" s="126">
        <v>44219</v>
      </c>
      <c r="W26" s="126">
        <v>44584</v>
      </c>
      <c r="X26" s="126">
        <v>44949</v>
      </c>
      <c r="Y26" s="126">
        <v>45314</v>
      </c>
      <c r="Z26" s="126">
        <v>45680</v>
      </c>
      <c r="AA26" s="126">
        <v>46045</v>
      </c>
      <c r="AB26" s="126">
        <v>46410</v>
      </c>
      <c r="AC26" s="126">
        <v>46775</v>
      </c>
      <c r="AD26" s="126">
        <v>47141</v>
      </c>
      <c r="AE26" s="126">
        <v>47506</v>
      </c>
      <c r="AF26" s="126">
        <v>47871</v>
      </c>
      <c r="AG26" s="126">
        <v>48236</v>
      </c>
      <c r="AH26" s="126">
        <v>48602</v>
      </c>
      <c r="AI26" s="126">
        <v>48967</v>
      </c>
      <c r="AJ26" s="126">
        <v>49332</v>
      </c>
      <c r="AK26" s="126">
        <v>49697</v>
      </c>
      <c r="AL26" s="126">
        <v>50063</v>
      </c>
      <c r="AM26" s="126">
        <v>50428</v>
      </c>
      <c r="AN26" s="126">
        <v>50793</v>
      </c>
      <c r="AO26" s="126">
        <v>51158</v>
      </c>
      <c r="AP26" s="126">
        <v>51524</v>
      </c>
      <c r="AQ26" s="126">
        <v>51889</v>
      </c>
      <c r="AR26" s="126">
        <v>52254</v>
      </c>
      <c r="AS26" s="126">
        <v>52619</v>
      </c>
      <c r="AT26" s="126">
        <v>52985</v>
      </c>
      <c r="AU26" s="126">
        <v>53350</v>
      </c>
      <c r="AV26" s="126">
        <v>53715</v>
      </c>
      <c r="AW26" s="126">
        <v>54080</v>
      </c>
      <c r="AX26" s="126">
        <v>54446</v>
      </c>
      <c r="AY26" s="126">
        <v>54811</v>
      </c>
    </row>
    <row r="27" spans="1:51" ht="13.5" hidden="1" customHeight="1" x14ac:dyDescent="0.2">
      <c r="A27" s="145"/>
      <c r="B27" s="120"/>
      <c r="C27" s="120"/>
      <c r="D27" s="120"/>
      <c r="E27" s="120"/>
      <c r="F27" s="120"/>
      <c r="G27" s="121"/>
      <c r="H27" s="120"/>
      <c r="I27" s="126">
        <v>39471</v>
      </c>
      <c r="J27" s="126">
        <v>39837</v>
      </c>
      <c r="K27" s="126">
        <v>40202</v>
      </c>
      <c r="L27" s="126">
        <v>40567</v>
      </c>
      <c r="M27" s="126">
        <v>40932</v>
      </c>
      <c r="N27" s="126">
        <v>41298</v>
      </c>
      <c r="O27" s="126">
        <v>41663</v>
      </c>
      <c r="P27" s="126">
        <v>42028</v>
      </c>
      <c r="Q27" s="126">
        <v>42393</v>
      </c>
      <c r="R27" s="126">
        <v>42759</v>
      </c>
      <c r="S27" s="126">
        <v>43124</v>
      </c>
      <c r="T27" s="126">
        <v>43489</v>
      </c>
      <c r="U27" s="126">
        <v>43854</v>
      </c>
      <c r="V27" s="126">
        <v>44220</v>
      </c>
      <c r="W27" s="126">
        <v>44585</v>
      </c>
      <c r="X27" s="126">
        <v>44950</v>
      </c>
      <c r="Y27" s="126">
        <v>45315</v>
      </c>
      <c r="Z27" s="126">
        <v>45681</v>
      </c>
      <c r="AA27" s="126">
        <v>46046</v>
      </c>
      <c r="AB27" s="126">
        <v>46411</v>
      </c>
      <c r="AC27" s="126">
        <v>46776</v>
      </c>
      <c r="AD27" s="126">
        <v>47142</v>
      </c>
      <c r="AE27" s="126">
        <v>47507</v>
      </c>
      <c r="AF27" s="126">
        <v>47872</v>
      </c>
      <c r="AG27" s="126">
        <v>48237</v>
      </c>
      <c r="AH27" s="126">
        <v>48603</v>
      </c>
      <c r="AI27" s="126">
        <v>48968</v>
      </c>
      <c r="AJ27" s="126">
        <v>49333</v>
      </c>
      <c r="AK27" s="126">
        <v>49698</v>
      </c>
      <c r="AL27" s="126">
        <v>50064</v>
      </c>
      <c r="AM27" s="126">
        <v>50429</v>
      </c>
      <c r="AN27" s="126">
        <v>50794</v>
      </c>
      <c r="AO27" s="126">
        <v>51159</v>
      </c>
      <c r="AP27" s="126">
        <v>51525</v>
      </c>
      <c r="AQ27" s="126">
        <v>51890</v>
      </c>
      <c r="AR27" s="126">
        <v>52255</v>
      </c>
      <c r="AS27" s="126">
        <v>52620</v>
      </c>
      <c r="AT27" s="126">
        <v>52986</v>
      </c>
      <c r="AU27" s="126">
        <v>53351</v>
      </c>
      <c r="AV27" s="126">
        <v>53716</v>
      </c>
      <c r="AW27" s="126">
        <v>54081</v>
      </c>
      <c r="AX27" s="126">
        <v>54447</v>
      </c>
      <c r="AY27" s="126">
        <v>54812</v>
      </c>
    </row>
    <row r="28" spans="1:51" ht="13.5" hidden="1" customHeight="1" x14ac:dyDescent="0.2">
      <c r="A28" s="145"/>
      <c r="B28" s="120"/>
      <c r="C28" s="120"/>
      <c r="D28" s="120"/>
      <c r="E28" s="120"/>
      <c r="F28" s="120"/>
      <c r="G28" s="121"/>
      <c r="H28" s="120"/>
      <c r="I28" s="126">
        <v>39472</v>
      </c>
      <c r="J28" s="126">
        <v>39838</v>
      </c>
      <c r="K28" s="126">
        <v>40203</v>
      </c>
      <c r="L28" s="126">
        <v>40568</v>
      </c>
      <c r="M28" s="126">
        <v>40933</v>
      </c>
      <c r="N28" s="126">
        <v>41299</v>
      </c>
      <c r="O28" s="126">
        <v>41664</v>
      </c>
      <c r="P28" s="126">
        <v>42029</v>
      </c>
      <c r="Q28" s="126">
        <v>42394</v>
      </c>
      <c r="R28" s="126">
        <v>42760</v>
      </c>
      <c r="S28" s="126">
        <v>43125</v>
      </c>
      <c r="T28" s="126">
        <v>43490</v>
      </c>
      <c r="U28" s="126">
        <v>43855</v>
      </c>
      <c r="V28" s="126">
        <v>44221</v>
      </c>
      <c r="W28" s="126">
        <v>44586</v>
      </c>
      <c r="X28" s="126">
        <v>44951</v>
      </c>
      <c r="Y28" s="126">
        <v>45316</v>
      </c>
      <c r="Z28" s="126">
        <v>45682</v>
      </c>
      <c r="AA28" s="126">
        <v>46047</v>
      </c>
      <c r="AB28" s="126">
        <v>46412</v>
      </c>
      <c r="AC28" s="126">
        <v>46777</v>
      </c>
      <c r="AD28" s="126">
        <v>47143</v>
      </c>
      <c r="AE28" s="126">
        <v>47508</v>
      </c>
      <c r="AF28" s="126">
        <v>47873</v>
      </c>
      <c r="AG28" s="126">
        <v>48238</v>
      </c>
      <c r="AH28" s="126">
        <v>48604</v>
      </c>
      <c r="AI28" s="126">
        <v>48969</v>
      </c>
      <c r="AJ28" s="126">
        <v>49334</v>
      </c>
      <c r="AK28" s="126">
        <v>49699</v>
      </c>
      <c r="AL28" s="126">
        <v>50065</v>
      </c>
      <c r="AM28" s="126">
        <v>50430</v>
      </c>
      <c r="AN28" s="126">
        <v>50795</v>
      </c>
      <c r="AO28" s="126">
        <v>51160</v>
      </c>
      <c r="AP28" s="126">
        <v>51526</v>
      </c>
      <c r="AQ28" s="126">
        <v>51891</v>
      </c>
      <c r="AR28" s="126">
        <v>52256</v>
      </c>
      <c r="AS28" s="126">
        <v>52621</v>
      </c>
      <c r="AT28" s="126">
        <v>52987</v>
      </c>
      <c r="AU28" s="126">
        <v>53352</v>
      </c>
      <c r="AV28" s="126">
        <v>53717</v>
      </c>
      <c r="AW28" s="126">
        <v>54082</v>
      </c>
      <c r="AX28" s="126">
        <v>54448</v>
      </c>
      <c r="AY28" s="126">
        <v>54813</v>
      </c>
    </row>
    <row r="29" spans="1:51" ht="13.5" hidden="1" customHeight="1" x14ac:dyDescent="0.2">
      <c r="A29" s="145"/>
      <c r="B29" s="120"/>
      <c r="C29" s="120"/>
      <c r="D29" s="120"/>
      <c r="E29" s="120"/>
      <c r="F29" s="120"/>
      <c r="G29" s="121"/>
      <c r="H29" s="120"/>
      <c r="I29" s="126">
        <v>39473</v>
      </c>
      <c r="J29" s="126">
        <v>39839</v>
      </c>
      <c r="K29" s="126">
        <v>40204</v>
      </c>
      <c r="L29" s="126">
        <v>40569</v>
      </c>
      <c r="M29" s="126">
        <v>40934</v>
      </c>
      <c r="N29" s="126">
        <v>41300</v>
      </c>
      <c r="O29" s="126">
        <v>41665</v>
      </c>
      <c r="P29" s="126">
        <v>42030</v>
      </c>
      <c r="Q29" s="126">
        <v>42395</v>
      </c>
      <c r="R29" s="126">
        <v>42761</v>
      </c>
      <c r="S29" s="126">
        <v>43126</v>
      </c>
      <c r="T29" s="126">
        <v>43491</v>
      </c>
      <c r="U29" s="126">
        <v>43856</v>
      </c>
      <c r="V29" s="126">
        <v>44222</v>
      </c>
      <c r="W29" s="126">
        <v>44587</v>
      </c>
      <c r="X29" s="126">
        <v>44952</v>
      </c>
      <c r="Y29" s="126">
        <v>45317</v>
      </c>
      <c r="Z29" s="126">
        <v>45683</v>
      </c>
      <c r="AA29" s="126">
        <v>46048</v>
      </c>
      <c r="AB29" s="126">
        <v>46413</v>
      </c>
      <c r="AC29" s="126">
        <v>46778</v>
      </c>
      <c r="AD29" s="126">
        <v>47144</v>
      </c>
      <c r="AE29" s="126">
        <v>47509</v>
      </c>
      <c r="AF29" s="126">
        <v>47874</v>
      </c>
      <c r="AG29" s="126">
        <v>48239</v>
      </c>
      <c r="AH29" s="126">
        <v>48605</v>
      </c>
      <c r="AI29" s="126">
        <v>48970</v>
      </c>
      <c r="AJ29" s="126">
        <v>49335</v>
      </c>
      <c r="AK29" s="126">
        <v>49700</v>
      </c>
      <c r="AL29" s="126">
        <v>50066</v>
      </c>
      <c r="AM29" s="126">
        <v>50431</v>
      </c>
      <c r="AN29" s="126">
        <v>50796</v>
      </c>
      <c r="AO29" s="126">
        <v>51161</v>
      </c>
      <c r="AP29" s="126">
        <v>51527</v>
      </c>
      <c r="AQ29" s="126">
        <v>51892</v>
      </c>
      <c r="AR29" s="126">
        <v>52257</v>
      </c>
      <c r="AS29" s="126">
        <v>52622</v>
      </c>
      <c r="AT29" s="126">
        <v>52988</v>
      </c>
      <c r="AU29" s="126">
        <v>53353</v>
      </c>
      <c r="AV29" s="126">
        <v>53718</v>
      </c>
      <c r="AW29" s="126">
        <v>54083</v>
      </c>
      <c r="AX29" s="126">
        <v>54449</v>
      </c>
      <c r="AY29" s="126">
        <v>54814</v>
      </c>
    </row>
    <row r="30" spans="1:51" ht="13.5" hidden="1" customHeight="1" x14ac:dyDescent="0.2">
      <c r="A30" s="145"/>
      <c r="B30" s="120"/>
      <c r="C30" s="120"/>
      <c r="D30" s="120"/>
      <c r="E30" s="120"/>
      <c r="F30" s="120"/>
      <c r="G30" s="121"/>
      <c r="H30" s="120"/>
      <c r="I30" s="126">
        <v>39474</v>
      </c>
      <c r="J30" s="126">
        <v>39840</v>
      </c>
      <c r="K30" s="126">
        <v>40205</v>
      </c>
      <c r="L30" s="126">
        <v>40570</v>
      </c>
      <c r="M30" s="126">
        <v>40935</v>
      </c>
      <c r="N30" s="126">
        <v>41301</v>
      </c>
      <c r="O30" s="126">
        <v>41666</v>
      </c>
      <c r="P30" s="126">
        <v>42031</v>
      </c>
      <c r="Q30" s="126">
        <v>42396</v>
      </c>
      <c r="R30" s="126">
        <v>42762</v>
      </c>
      <c r="S30" s="126">
        <v>43127</v>
      </c>
      <c r="T30" s="126">
        <v>43492</v>
      </c>
      <c r="U30" s="126">
        <v>43857</v>
      </c>
      <c r="V30" s="126">
        <v>44223</v>
      </c>
      <c r="W30" s="126">
        <v>44588</v>
      </c>
      <c r="X30" s="126">
        <v>44953</v>
      </c>
      <c r="Y30" s="126">
        <v>45318</v>
      </c>
      <c r="Z30" s="126">
        <v>45684</v>
      </c>
      <c r="AA30" s="126">
        <v>46049</v>
      </c>
      <c r="AB30" s="126">
        <v>46414</v>
      </c>
      <c r="AC30" s="126">
        <v>46779</v>
      </c>
      <c r="AD30" s="126">
        <v>47145</v>
      </c>
      <c r="AE30" s="126">
        <v>47510</v>
      </c>
      <c r="AF30" s="126">
        <v>47875</v>
      </c>
      <c r="AG30" s="126">
        <v>48240</v>
      </c>
      <c r="AH30" s="126">
        <v>48606</v>
      </c>
      <c r="AI30" s="126">
        <v>48971</v>
      </c>
      <c r="AJ30" s="126">
        <v>49336</v>
      </c>
      <c r="AK30" s="126">
        <v>49701</v>
      </c>
      <c r="AL30" s="126">
        <v>50067</v>
      </c>
      <c r="AM30" s="126">
        <v>50432</v>
      </c>
      <c r="AN30" s="126">
        <v>50797</v>
      </c>
      <c r="AO30" s="126">
        <v>51162</v>
      </c>
      <c r="AP30" s="126">
        <v>51528</v>
      </c>
      <c r="AQ30" s="126">
        <v>51893</v>
      </c>
      <c r="AR30" s="126">
        <v>52258</v>
      </c>
      <c r="AS30" s="126">
        <v>52623</v>
      </c>
      <c r="AT30" s="126">
        <v>52989</v>
      </c>
      <c r="AU30" s="126">
        <v>53354</v>
      </c>
      <c r="AV30" s="126">
        <v>53719</v>
      </c>
      <c r="AW30" s="126">
        <v>54084</v>
      </c>
      <c r="AX30" s="126">
        <v>54450</v>
      </c>
      <c r="AY30" s="126">
        <v>54815</v>
      </c>
    </row>
    <row r="31" spans="1:51" ht="13.5" hidden="1" customHeight="1" x14ac:dyDescent="0.2">
      <c r="A31" s="145"/>
      <c r="B31" s="120"/>
      <c r="C31" s="120"/>
      <c r="D31" s="120"/>
      <c r="E31" s="120"/>
      <c r="F31" s="120"/>
      <c r="G31" s="121"/>
      <c r="H31" s="120"/>
      <c r="I31" s="126">
        <v>39475</v>
      </c>
      <c r="J31" s="126">
        <v>39841</v>
      </c>
      <c r="K31" s="126">
        <v>40206</v>
      </c>
      <c r="L31" s="126">
        <v>40571</v>
      </c>
      <c r="M31" s="126">
        <v>40936</v>
      </c>
      <c r="N31" s="126">
        <v>41302</v>
      </c>
      <c r="O31" s="126">
        <v>41667</v>
      </c>
      <c r="P31" s="126">
        <v>42032</v>
      </c>
      <c r="Q31" s="126">
        <v>42397</v>
      </c>
      <c r="R31" s="126">
        <v>42763</v>
      </c>
      <c r="S31" s="126">
        <v>43128</v>
      </c>
      <c r="T31" s="126">
        <v>43493</v>
      </c>
      <c r="U31" s="126">
        <v>43858</v>
      </c>
      <c r="V31" s="126">
        <v>44224</v>
      </c>
      <c r="W31" s="126">
        <v>44589</v>
      </c>
      <c r="X31" s="126">
        <v>44954</v>
      </c>
      <c r="Y31" s="126">
        <v>45319</v>
      </c>
      <c r="Z31" s="126">
        <v>45685</v>
      </c>
      <c r="AA31" s="126">
        <v>46050</v>
      </c>
      <c r="AB31" s="126">
        <v>46415</v>
      </c>
      <c r="AC31" s="126">
        <v>46780</v>
      </c>
      <c r="AD31" s="126">
        <v>47146</v>
      </c>
      <c r="AE31" s="126">
        <v>47511</v>
      </c>
      <c r="AF31" s="126">
        <v>47876</v>
      </c>
      <c r="AG31" s="126">
        <v>48241</v>
      </c>
      <c r="AH31" s="126">
        <v>48607</v>
      </c>
      <c r="AI31" s="126">
        <v>48972</v>
      </c>
      <c r="AJ31" s="126">
        <v>49337</v>
      </c>
      <c r="AK31" s="126">
        <v>49702</v>
      </c>
      <c r="AL31" s="126">
        <v>50068</v>
      </c>
      <c r="AM31" s="126">
        <v>50433</v>
      </c>
      <c r="AN31" s="126">
        <v>50798</v>
      </c>
      <c r="AO31" s="126">
        <v>51163</v>
      </c>
      <c r="AP31" s="126">
        <v>51529</v>
      </c>
      <c r="AQ31" s="126">
        <v>51894</v>
      </c>
      <c r="AR31" s="126">
        <v>52259</v>
      </c>
      <c r="AS31" s="126">
        <v>52624</v>
      </c>
      <c r="AT31" s="126">
        <v>52990</v>
      </c>
      <c r="AU31" s="126">
        <v>53355</v>
      </c>
      <c r="AV31" s="126">
        <v>53720</v>
      </c>
      <c r="AW31" s="126">
        <v>54085</v>
      </c>
      <c r="AX31" s="126">
        <v>54451</v>
      </c>
      <c r="AY31" s="126">
        <v>54816</v>
      </c>
    </row>
    <row r="32" spans="1:51" ht="13.5" hidden="1" customHeight="1" x14ac:dyDescent="0.2">
      <c r="A32" s="145"/>
      <c r="B32" s="120"/>
      <c r="C32" s="120"/>
      <c r="D32" s="120"/>
      <c r="E32" s="120"/>
      <c r="F32" s="120"/>
      <c r="G32" s="121"/>
      <c r="H32" s="120"/>
      <c r="I32" s="126">
        <v>39476</v>
      </c>
      <c r="J32" s="126">
        <v>39842</v>
      </c>
      <c r="K32" s="126">
        <v>40207</v>
      </c>
      <c r="L32" s="126">
        <v>40572</v>
      </c>
      <c r="M32" s="126">
        <v>40937</v>
      </c>
      <c r="N32" s="126">
        <v>41303</v>
      </c>
      <c r="O32" s="126">
        <v>41668</v>
      </c>
      <c r="P32" s="126">
        <v>42033</v>
      </c>
      <c r="Q32" s="126">
        <v>42398</v>
      </c>
      <c r="R32" s="126">
        <v>42764</v>
      </c>
      <c r="S32" s="126">
        <v>43129</v>
      </c>
      <c r="T32" s="126">
        <v>43494</v>
      </c>
      <c r="U32" s="126">
        <v>43859</v>
      </c>
      <c r="V32" s="126">
        <v>44225</v>
      </c>
      <c r="W32" s="126">
        <v>44590</v>
      </c>
      <c r="X32" s="126">
        <v>44955</v>
      </c>
      <c r="Y32" s="126">
        <v>45320</v>
      </c>
      <c r="Z32" s="126">
        <v>45686</v>
      </c>
      <c r="AA32" s="126">
        <v>46051</v>
      </c>
      <c r="AB32" s="126">
        <v>46416</v>
      </c>
      <c r="AC32" s="126">
        <v>46781</v>
      </c>
      <c r="AD32" s="126">
        <v>47147</v>
      </c>
      <c r="AE32" s="126">
        <v>47512</v>
      </c>
      <c r="AF32" s="126">
        <v>47877</v>
      </c>
      <c r="AG32" s="126">
        <v>48242</v>
      </c>
      <c r="AH32" s="126">
        <v>48608</v>
      </c>
      <c r="AI32" s="126">
        <v>48973</v>
      </c>
      <c r="AJ32" s="126">
        <v>49338</v>
      </c>
      <c r="AK32" s="126">
        <v>49703</v>
      </c>
      <c r="AL32" s="126">
        <v>50069</v>
      </c>
      <c r="AM32" s="126">
        <v>50434</v>
      </c>
      <c r="AN32" s="126">
        <v>50799</v>
      </c>
      <c r="AO32" s="126">
        <v>51164</v>
      </c>
      <c r="AP32" s="126">
        <v>51530</v>
      </c>
      <c r="AQ32" s="126">
        <v>51895</v>
      </c>
      <c r="AR32" s="126">
        <v>52260</v>
      </c>
      <c r="AS32" s="126">
        <v>52625</v>
      </c>
      <c r="AT32" s="126">
        <v>52991</v>
      </c>
      <c r="AU32" s="126">
        <v>53356</v>
      </c>
      <c r="AV32" s="126">
        <v>53721</v>
      </c>
      <c r="AW32" s="126">
        <v>54086</v>
      </c>
      <c r="AX32" s="126">
        <v>54452</v>
      </c>
      <c r="AY32" s="126">
        <v>54817</v>
      </c>
    </row>
    <row r="33" spans="1:51" ht="13.5" hidden="1" customHeight="1" x14ac:dyDescent="0.2">
      <c r="A33" s="145"/>
      <c r="B33" s="120"/>
      <c r="C33" s="120"/>
      <c r="D33" s="120"/>
      <c r="E33" s="120"/>
      <c r="F33" s="120"/>
      <c r="G33" s="121"/>
      <c r="H33" s="120"/>
      <c r="I33" s="126">
        <v>39477</v>
      </c>
      <c r="J33" s="126">
        <v>39843</v>
      </c>
      <c r="K33" s="126">
        <v>40208</v>
      </c>
      <c r="L33" s="126">
        <v>40573</v>
      </c>
      <c r="M33" s="126">
        <v>40938</v>
      </c>
      <c r="N33" s="126">
        <v>41304</v>
      </c>
      <c r="O33" s="126">
        <v>41669</v>
      </c>
      <c r="P33" s="126">
        <v>42034</v>
      </c>
      <c r="Q33" s="126">
        <v>42399</v>
      </c>
      <c r="R33" s="126">
        <v>42765</v>
      </c>
      <c r="S33" s="126">
        <v>43130</v>
      </c>
      <c r="T33" s="126">
        <v>43495</v>
      </c>
      <c r="U33" s="126">
        <v>43860</v>
      </c>
      <c r="V33" s="126">
        <v>44226</v>
      </c>
      <c r="W33" s="126">
        <v>44591</v>
      </c>
      <c r="X33" s="126">
        <v>44956</v>
      </c>
      <c r="Y33" s="126">
        <v>45321</v>
      </c>
      <c r="Z33" s="126">
        <v>45687</v>
      </c>
      <c r="AA33" s="126">
        <v>46052</v>
      </c>
      <c r="AB33" s="126">
        <v>46417</v>
      </c>
      <c r="AC33" s="126">
        <v>46782</v>
      </c>
      <c r="AD33" s="126">
        <v>47148</v>
      </c>
      <c r="AE33" s="126">
        <v>47513</v>
      </c>
      <c r="AF33" s="126">
        <v>47878</v>
      </c>
      <c r="AG33" s="126">
        <v>48243</v>
      </c>
      <c r="AH33" s="126">
        <v>48609</v>
      </c>
      <c r="AI33" s="126">
        <v>48974</v>
      </c>
      <c r="AJ33" s="126">
        <v>49339</v>
      </c>
      <c r="AK33" s="126">
        <v>49704</v>
      </c>
      <c r="AL33" s="126">
        <v>50070</v>
      </c>
      <c r="AM33" s="126">
        <v>50435</v>
      </c>
      <c r="AN33" s="126">
        <v>50800</v>
      </c>
      <c r="AO33" s="126">
        <v>51165</v>
      </c>
      <c r="AP33" s="126">
        <v>51531</v>
      </c>
      <c r="AQ33" s="126">
        <v>51896</v>
      </c>
      <c r="AR33" s="126">
        <v>52261</v>
      </c>
      <c r="AS33" s="126">
        <v>52626</v>
      </c>
      <c r="AT33" s="126">
        <v>52992</v>
      </c>
      <c r="AU33" s="126">
        <v>53357</v>
      </c>
      <c r="AV33" s="126">
        <v>53722</v>
      </c>
      <c r="AW33" s="126">
        <v>54087</v>
      </c>
      <c r="AX33" s="126">
        <v>54453</v>
      </c>
      <c r="AY33" s="126">
        <v>54818</v>
      </c>
    </row>
    <row r="34" spans="1:51" ht="13.5" hidden="1" customHeight="1" x14ac:dyDescent="0.2">
      <c r="A34" s="145"/>
      <c r="B34" s="120"/>
      <c r="C34" s="120"/>
      <c r="D34" s="120"/>
      <c r="E34" s="120"/>
      <c r="F34" s="120"/>
      <c r="G34" s="121"/>
      <c r="H34" s="120"/>
      <c r="I34" s="126">
        <v>39478</v>
      </c>
      <c r="J34" s="126">
        <v>39844</v>
      </c>
      <c r="K34" s="126">
        <v>40209</v>
      </c>
      <c r="L34" s="126">
        <v>40574</v>
      </c>
      <c r="M34" s="126">
        <v>40939</v>
      </c>
      <c r="N34" s="126">
        <v>41305</v>
      </c>
      <c r="O34" s="126">
        <v>41670</v>
      </c>
      <c r="P34" s="126">
        <v>42035</v>
      </c>
      <c r="Q34" s="126">
        <v>42400</v>
      </c>
      <c r="R34" s="126">
        <v>42766</v>
      </c>
      <c r="S34" s="126">
        <v>43131</v>
      </c>
      <c r="T34" s="126">
        <v>43496</v>
      </c>
      <c r="U34" s="126">
        <v>43861</v>
      </c>
      <c r="V34" s="126">
        <v>44227</v>
      </c>
      <c r="W34" s="126">
        <v>44592</v>
      </c>
      <c r="X34" s="126">
        <v>44957</v>
      </c>
      <c r="Y34" s="126">
        <v>45322</v>
      </c>
      <c r="Z34" s="126">
        <v>45688</v>
      </c>
      <c r="AA34" s="126">
        <v>46053</v>
      </c>
      <c r="AB34" s="126">
        <v>46418</v>
      </c>
      <c r="AC34" s="126">
        <v>46783</v>
      </c>
      <c r="AD34" s="126">
        <v>47149</v>
      </c>
      <c r="AE34" s="126">
        <v>47514</v>
      </c>
      <c r="AF34" s="126">
        <v>47879</v>
      </c>
      <c r="AG34" s="126">
        <v>48244</v>
      </c>
      <c r="AH34" s="126">
        <v>48610</v>
      </c>
      <c r="AI34" s="126">
        <v>48975</v>
      </c>
      <c r="AJ34" s="126">
        <v>49340</v>
      </c>
      <c r="AK34" s="126">
        <v>49705</v>
      </c>
      <c r="AL34" s="126">
        <v>50071</v>
      </c>
      <c r="AM34" s="126">
        <v>50436</v>
      </c>
      <c r="AN34" s="126">
        <v>50801</v>
      </c>
      <c r="AO34" s="126">
        <v>51166</v>
      </c>
      <c r="AP34" s="126">
        <v>51532</v>
      </c>
      <c r="AQ34" s="126">
        <v>51897</v>
      </c>
      <c r="AR34" s="126">
        <v>52262</v>
      </c>
      <c r="AS34" s="126">
        <v>52627</v>
      </c>
      <c r="AT34" s="126">
        <v>52993</v>
      </c>
      <c r="AU34" s="126">
        <v>53358</v>
      </c>
      <c r="AV34" s="126">
        <v>53723</v>
      </c>
      <c r="AW34" s="126">
        <v>54088</v>
      </c>
      <c r="AX34" s="126">
        <v>54454</v>
      </c>
      <c r="AY34" s="126">
        <v>54819</v>
      </c>
    </row>
    <row r="35" spans="1:51" ht="13.5" hidden="1" customHeight="1" x14ac:dyDescent="0.2">
      <c r="A35" s="145"/>
      <c r="B35" s="120"/>
      <c r="C35" s="120"/>
      <c r="D35" s="120"/>
      <c r="E35" s="120"/>
      <c r="F35" s="120"/>
      <c r="G35" s="121"/>
      <c r="H35" s="120"/>
      <c r="I35" s="126">
        <v>39479</v>
      </c>
      <c r="J35" s="126">
        <v>39845</v>
      </c>
      <c r="K35" s="126">
        <v>40210</v>
      </c>
      <c r="L35" s="126">
        <v>40575</v>
      </c>
      <c r="M35" s="126">
        <v>40940</v>
      </c>
      <c r="N35" s="126">
        <v>41306</v>
      </c>
      <c r="O35" s="126">
        <v>41671</v>
      </c>
      <c r="P35" s="126">
        <v>42036</v>
      </c>
      <c r="Q35" s="126">
        <v>42401</v>
      </c>
      <c r="R35" s="126">
        <v>42767</v>
      </c>
      <c r="S35" s="126">
        <v>43132</v>
      </c>
      <c r="T35" s="126">
        <v>43497</v>
      </c>
      <c r="U35" s="126">
        <v>43862</v>
      </c>
      <c r="V35" s="126">
        <v>44228</v>
      </c>
      <c r="W35" s="126">
        <v>44593</v>
      </c>
      <c r="X35" s="126">
        <v>44958</v>
      </c>
      <c r="Y35" s="126">
        <v>45323</v>
      </c>
      <c r="Z35" s="126">
        <v>45689</v>
      </c>
      <c r="AA35" s="126">
        <v>46054</v>
      </c>
      <c r="AB35" s="126">
        <v>46419</v>
      </c>
      <c r="AC35" s="126">
        <v>46784</v>
      </c>
      <c r="AD35" s="126">
        <v>47150</v>
      </c>
      <c r="AE35" s="126">
        <v>47515</v>
      </c>
      <c r="AF35" s="126">
        <v>47880</v>
      </c>
      <c r="AG35" s="126">
        <v>48245</v>
      </c>
      <c r="AH35" s="126">
        <v>48611</v>
      </c>
      <c r="AI35" s="126">
        <v>48976</v>
      </c>
      <c r="AJ35" s="126">
        <v>49341</v>
      </c>
      <c r="AK35" s="126">
        <v>49706</v>
      </c>
      <c r="AL35" s="126">
        <v>50072</v>
      </c>
      <c r="AM35" s="126">
        <v>50437</v>
      </c>
      <c r="AN35" s="126">
        <v>50802</v>
      </c>
      <c r="AO35" s="126">
        <v>51167</v>
      </c>
      <c r="AP35" s="126">
        <v>51533</v>
      </c>
      <c r="AQ35" s="126">
        <v>51898</v>
      </c>
      <c r="AR35" s="126">
        <v>52263</v>
      </c>
      <c r="AS35" s="126">
        <v>52628</v>
      </c>
      <c r="AT35" s="126">
        <v>52994</v>
      </c>
      <c r="AU35" s="126">
        <v>53359</v>
      </c>
      <c r="AV35" s="126">
        <v>53724</v>
      </c>
      <c r="AW35" s="126">
        <v>54089</v>
      </c>
      <c r="AX35" s="126">
        <v>54455</v>
      </c>
      <c r="AY35" s="126">
        <v>54820</v>
      </c>
    </row>
    <row r="36" spans="1:51" ht="13.5" hidden="1" customHeight="1" x14ac:dyDescent="0.2">
      <c r="A36" s="145"/>
      <c r="B36" s="120"/>
      <c r="C36" s="120"/>
      <c r="D36" s="120"/>
      <c r="E36" s="120"/>
      <c r="F36" s="120"/>
      <c r="G36" s="121"/>
      <c r="H36" s="120"/>
      <c r="I36" s="126">
        <v>39480</v>
      </c>
      <c r="J36" s="126">
        <v>39846</v>
      </c>
      <c r="K36" s="126">
        <v>40211</v>
      </c>
      <c r="L36" s="126">
        <v>40576</v>
      </c>
      <c r="M36" s="126">
        <v>40941</v>
      </c>
      <c r="N36" s="126">
        <v>41307</v>
      </c>
      <c r="O36" s="126">
        <v>41672</v>
      </c>
      <c r="P36" s="126">
        <v>42037</v>
      </c>
      <c r="Q36" s="126">
        <v>42402</v>
      </c>
      <c r="R36" s="126">
        <v>42768</v>
      </c>
      <c r="S36" s="126">
        <v>43133</v>
      </c>
      <c r="T36" s="126">
        <v>43498</v>
      </c>
      <c r="U36" s="126">
        <v>43863</v>
      </c>
      <c r="V36" s="126">
        <v>44229</v>
      </c>
      <c r="W36" s="126">
        <v>44594</v>
      </c>
      <c r="X36" s="126">
        <v>44959</v>
      </c>
      <c r="Y36" s="126">
        <v>45324</v>
      </c>
      <c r="Z36" s="126">
        <v>45690</v>
      </c>
      <c r="AA36" s="126">
        <v>46055</v>
      </c>
      <c r="AB36" s="126">
        <v>46420</v>
      </c>
      <c r="AC36" s="126">
        <v>46785</v>
      </c>
      <c r="AD36" s="126">
        <v>47151</v>
      </c>
      <c r="AE36" s="126">
        <v>47516</v>
      </c>
      <c r="AF36" s="126">
        <v>47881</v>
      </c>
      <c r="AG36" s="126">
        <v>48246</v>
      </c>
      <c r="AH36" s="126">
        <v>48612</v>
      </c>
      <c r="AI36" s="126">
        <v>48977</v>
      </c>
      <c r="AJ36" s="126">
        <v>49342</v>
      </c>
      <c r="AK36" s="126">
        <v>49707</v>
      </c>
      <c r="AL36" s="126">
        <v>50073</v>
      </c>
      <c r="AM36" s="126">
        <v>50438</v>
      </c>
      <c r="AN36" s="126">
        <v>50803</v>
      </c>
      <c r="AO36" s="126">
        <v>51168</v>
      </c>
      <c r="AP36" s="126">
        <v>51534</v>
      </c>
      <c r="AQ36" s="126">
        <v>51899</v>
      </c>
      <c r="AR36" s="126">
        <v>52264</v>
      </c>
      <c r="AS36" s="126">
        <v>52629</v>
      </c>
      <c r="AT36" s="126">
        <v>52995</v>
      </c>
      <c r="AU36" s="126">
        <v>53360</v>
      </c>
      <c r="AV36" s="126">
        <v>53725</v>
      </c>
      <c r="AW36" s="126">
        <v>54090</v>
      </c>
      <c r="AX36" s="126">
        <v>54456</v>
      </c>
      <c r="AY36" s="126">
        <v>54821</v>
      </c>
    </row>
    <row r="37" spans="1:51" ht="13.5" hidden="1" customHeight="1" x14ac:dyDescent="0.2">
      <c r="A37" s="145"/>
      <c r="B37" s="120"/>
      <c r="C37" s="120"/>
      <c r="D37" s="120"/>
      <c r="E37" s="120"/>
      <c r="F37" s="120"/>
      <c r="G37" s="121"/>
      <c r="H37" s="120"/>
      <c r="I37" s="126">
        <v>39481</v>
      </c>
      <c r="J37" s="126">
        <v>39847</v>
      </c>
      <c r="K37" s="126">
        <v>40212</v>
      </c>
      <c r="L37" s="126">
        <v>40577</v>
      </c>
      <c r="M37" s="126">
        <v>40942</v>
      </c>
      <c r="N37" s="126">
        <v>41308</v>
      </c>
      <c r="O37" s="126">
        <v>41673</v>
      </c>
      <c r="P37" s="126">
        <v>42038</v>
      </c>
      <c r="Q37" s="126">
        <v>42403</v>
      </c>
      <c r="R37" s="126">
        <v>42769</v>
      </c>
      <c r="S37" s="126">
        <v>43134</v>
      </c>
      <c r="T37" s="126">
        <v>43499</v>
      </c>
      <c r="U37" s="126">
        <v>43864</v>
      </c>
      <c r="V37" s="126">
        <v>44230</v>
      </c>
      <c r="W37" s="126">
        <v>44595</v>
      </c>
      <c r="X37" s="126">
        <v>44960</v>
      </c>
      <c r="Y37" s="126">
        <v>45325</v>
      </c>
      <c r="Z37" s="126">
        <v>45691</v>
      </c>
      <c r="AA37" s="126">
        <v>46056</v>
      </c>
      <c r="AB37" s="126">
        <v>46421</v>
      </c>
      <c r="AC37" s="126">
        <v>46786</v>
      </c>
      <c r="AD37" s="126">
        <v>47152</v>
      </c>
      <c r="AE37" s="126">
        <v>47517</v>
      </c>
      <c r="AF37" s="126">
        <v>47882</v>
      </c>
      <c r="AG37" s="126">
        <v>48247</v>
      </c>
      <c r="AH37" s="126">
        <v>48613</v>
      </c>
      <c r="AI37" s="126">
        <v>48978</v>
      </c>
      <c r="AJ37" s="126">
        <v>49343</v>
      </c>
      <c r="AK37" s="126">
        <v>49708</v>
      </c>
      <c r="AL37" s="126">
        <v>50074</v>
      </c>
      <c r="AM37" s="126">
        <v>50439</v>
      </c>
      <c r="AN37" s="126">
        <v>50804</v>
      </c>
      <c r="AO37" s="126">
        <v>51169</v>
      </c>
      <c r="AP37" s="126">
        <v>51535</v>
      </c>
      <c r="AQ37" s="126">
        <v>51900</v>
      </c>
      <c r="AR37" s="126">
        <v>52265</v>
      </c>
      <c r="AS37" s="126">
        <v>52630</v>
      </c>
      <c r="AT37" s="126">
        <v>52996</v>
      </c>
      <c r="AU37" s="126">
        <v>53361</v>
      </c>
      <c r="AV37" s="126">
        <v>53726</v>
      </c>
      <c r="AW37" s="126">
        <v>54091</v>
      </c>
      <c r="AX37" s="126">
        <v>54457</v>
      </c>
      <c r="AY37" s="126">
        <v>54822</v>
      </c>
    </row>
    <row r="38" spans="1:51" ht="13.5" hidden="1" customHeight="1" x14ac:dyDescent="0.2">
      <c r="A38" s="145"/>
      <c r="B38" s="120"/>
      <c r="C38" s="120"/>
      <c r="D38" s="120"/>
      <c r="E38" s="120"/>
      <c r="F38" s="120"/>
      <c r="G38" s="121"/>
      <c r="H38" s="120"/>
      <c r="I38" s="126">
        <v>39482</v>
      </c>
      <c r="J38" s="126">
        <v>39848</v>
      </c>
      <c r="K38" s="126">
        <v>40213</v>
      </c>
      <c r="L38" s="126">
        <v>40578</v>
      </c>
      <c r="M38" s="126">
        <v>40943</v>
      </c>
      <c r="N38" s="126">
        <v>41309</v>
      </c>
      <c r="O38" s="126">
        <v>41674</v>
      </c>
      <c r="P38" s="126">
        <v>42039</v>
      </c>
      <c r="Q38" s="126">
        <v>42404</v>
      </c>
      <c r="R38" s="126">
        <v>42770</v>
      </c>
      <c r="S38" s="126">
        <v>43135</v>
      </c>
      <c r="T38" s="126">
        <v>43500</v>
      </c>
      <c r="U38" s="126">
        <v>43865</v>
      </c>
      <c r="V38" s="126">
        <v>44231</v>
      </c>
      <c r="W38" s="126">
        <v>44596</v>
      </c>
      <c r="X38" s="126">
        <v>44961</v>
      </c>
      <c r="Y38" s="126">
        <v>45326</v>
      </c>
      <c r="Z38" s="126">
        <v>45692</v>
      </c>
      <c r="AA38" s="126">
        <v>46057</v>
      </c>
      <c r="AB38" s="126">
        <v>46422</v>
      </c>
      <c r="AC38" s="126">
        <v>46787</v>
      </c>
      <c r="AD38" s="126">
        <v>47153</v>
      </c>
      <c r="AE38" s="126">
        <v>47518</v>
      </c>
      <c r="AF38" s="126">
        <v>47883</v>
      </c>
      <c r="AG38" s="126">
        <v>48248</v>
      </c>
      <c r="AH38" s="126">
        <v>48614</v>
      </c>
      <c r="AI38" s="126">
        <v>48979</v>
      </c>
      <c r="AJ38" s="126">
        <v>49344</v>
      </c>
      <c r="AK38" s="126">
        <v>49709</v>
      </c>
      <c r="AL38" s="126">
        <v>50075</v>
      </c>
      <c r="AM38" s="126">
        <v>50440</v>
      </c>
      <c r="AN38" s="126">
        <v>50805</v>
      </c>
      <c r="AO38" s="126">
        <v>51170</v>
      </c>
      <c r="AP38" s="126">
        <v>51536</v>
      </c>
      <c r="AQ38" s="126">
        <v>51901</v>
      </c>
      <c r="AR38" s="126">
        <v>52266</v>
      </c>
      <c r="AS38" s="126">
        <v>52631</v>
      </c>
      <c r="AT38" s="126">
        <v>52997</v>
      </c>
      <c r="AU38" s="126">
        <v>53362</v>
      </c>
      <c r="AV38" s="126">
        <v>53727</v>
      </c>
      <c r="AW38" s="126">
        <v>54092</v>
      </c>
      <c r="AX38" s="126">
        <v>54458</v>
      </c>
      <c r="AY38" s="126">
        <v>54823</v>
      </c>
    </row>
    <row r="39" spans="1:51" ht="13.5" hidden="1" customHeight="1" x14ac:dyDescent="0.2">
      <c r="A39" s="145"/>
      <c r="B39" s="120"/>
      <c r="C39" s="120"/>
      <c r="D39" s="120"/>
      <c r="E39" s="120"/>
      <c r="F39" s="120"/>
      <c r="G39" s="121"/>
      <c r="H39" s="120"/>
      <c r="I39" s="126">
        <v>39483</v>
      </c>
      <c r="J39" s="126">
        <v>39849</v>
      </c>
      <c r="K39" s="126">
        <v>40214</v>
      </c>
      <c r="L39" s="126">
        <v>40579</v>
      </c>
      <c r="M39" s="126">
        <v>40944</v>
      </c>
      <c r="N39" s="126">
        <v>41310</v>
      </c>
      <c r="O39" s="126">
        <v>41675</v>
      </c>
      <c r="P39" s="126">
        <v>42040</v>
      </c>
      <c r="Q39" s="126">
        <v>42405</v>
      </c>
      <c r="R39" s="126">
        <v>42771</v>
      </c>
      <c r="S39" s="126">
        <v>43136</v>
      </c>
      <c r="T39" s="126">
        <v>43501</v>
      </c>
      <c r="U39" s="126">
        <v>43866</v>
      </c>
      <c r="V39" s="126">
        <v>44232</v>
      </c>
      <c r="W39" s="126">
        <v>44597</v>
      </c>
      <c r="X39" s="126">
        <v>44962</v>
      </c>
      <c r="Y39" s="126">
        <v>45327</v>
      </c>
      <c r="Z39" s="126">
        <v>45693</v>
      </c>
      <c r="AA39" s="126">
        <v>46058</v>
      </c>
      <c r="AB39" s="126">
        <v>46423</v>
      </c>
      <c r="AC39" s="126">
        <v>46788</v>
      </c>
      <c r="AD39" s="126">
        <v>47154</v>
      </c>
      <c r="AE39" s="126">
        <v>47519</v>
      </c>
      <c r="AF39" s="126">
        <v>47884</v>
      </c>
      <c r="AG39" s="126">
        <v>48249</v>
      </c>
      <c r="AH39" s="126">
        <v>48615</v>
      </c>
      <c r="AI39" s="126">
        <v>48980</v>
      </c>
      <c r="AJ39" s="126">
        <v>49345</v>
      </c>
      <c r="AK39" s="126">
        <v>49710</v>
      </c>
      <c r="AL39" s="126">
        <v>50076</v>
      </c>
      <c r="AM39" s="126">
        <v>50441</v>
      </c>
      <c r="AN39" s="126">
        <v>50806</v>
      </c>
      <c r="AO39" s="126">
        <v>51171</v>
      </c>
      <c r="AP39" s="126">
        <v>51537</v>
      </c>
      <c r="AQ39" s="126">
        <v>51902</v>
      </c>
      <c r="AR39" s="126">
        <v>52267</v>
      </c>
      <c r="AS39" s="126">
        <v>52632</v>
      </c>
      <c r="AT39" s="126">
        <v>52998</v>
      </c>
      <c r="AU39" s="126">
        <v>53363</v>
      </c>
      <c r="AV39" s="126">
        <v>53728</v>
      </c>
      <c r="AW39" s="126">
        <v>54093</v>
      </c>
      <c r="AX39" s="126">
        <v>54459</v>
      </c>
      <c r="AY39" s="126">
        <v>54824</v>
      </c>
    </row>
    <row r="40" spans="1:51" ht="13.5" hidden="1" customHeight="1" x14ac:dyDescent="0.2">
      <c r="A40" s="145"/>
      <c r="B40" s="120"/>
      <c r="C40" s="120"/>
      <c r="D40" s="120"/>
      <c r="E40" s="120"/>
      <c r="F40" s="120"/>
      <c r="G40" s="121"/>
      <c r="H40" s="120"/>
      <c r="I40" s="126">
        <v>39484</v>
      </c>
      <c r="J40" s="126">
        <v>39850</v>
      </c>
      <c r="K40" s="126">
        <v>40215</v>
      </c>
      <c r="L40" s="126">
        <v>40580</v>
      </c>
      <c r="M40" s="126">
        <v>40945</v>
      </c>
      <c r="N40" s="126">
        <v>41311</v>
      </c>
      <c r="O40" s="126">
        <v>41676</v>
      </c>
      <c r="P40" s="126">
        <v>42041</v>
      </c>
      <c r="Q40" s="126">
        <v>42406</v>
      </c>
      <c r="R40" s="126">
        <v>42772</v>
      </c>
      <c r="S40" s="126">
        <v>43137</v>
      </c>
      <c r="T40" s="126">
        <v>43502</v>
      </c>
      <c r="U40" s="126">
        <v>43867</v>
      </c>
      <c r="V40" s="126">
        <v>44233</v>
      </c>
      <c r="W40" s="126">
        <v>44598</v>
      </c>
      <c r="X40" s="126">
        <v>44963</v>
      </c>
      <c r="Y40" s="126">
        <v>45328</v>
      </c>
      <c r="Z40" s="126">
        <v>45694</v>
      </c>
      <c r="AA40" s="126">
        <v>46059</v>
      </c>
      <c r="AB40" s="126">
        <v>46424</v>
      </c>
      <c r="AC40" s="126">
        <v>46789</v>
      </c>
      <c r="AD40" s="126">
        <v>47155</v>
      </c>
      <c r="AE40" s="126">
        <v>47520</v>
      </c>
      <c r="AF40" s="126">
        <v>47885</v>
      </c>
      <c r="AG40" s="126">
        <v>48250</v>
      </c>
      <c r="AH40" s="126">
        <v>48616</v>
      </c>
      <c r="AI40" s="126">
        <v>48981</v>
      </c>
      <c r="AJ40" s="126">
        <v>49346</v>
      </c>
      <c r="AK40" s="126">
        <v>49711</v>
      </c>
      <c r="AL40" s="126">
        <v>50077</v>
      </c>
      <c r="AM40" s="126">
        <v>50442</v>
      </c>
      <c r="AN40" s="126">
        <v>50807</v>
      </c>
      <c r="AO40" s="126">
        <v>51172</v>
      </c>
      <c r="AP40" s="126">
        <v>51538</v>
      </c>
      <c r="AQ40" s="126">
        <v>51903</v>
      </c>
      <c r="AR40" s="126">
        <v>52268</v>
      </c>
      <c r="AS40" s="126">
        <v>52633</v>
      </c>
      <c r="AT40" s="126">
        <v>52999</v>
      </c>
      <c r="AU40" s="126">
        <v>53364</v>
      </c>
      <c r="AV40" s="126">
        <v>53729</v>
      </c>
      <c r="AW40" s="126">
        <v>54094</v>
      </c>
      <c r="AX40" s="126">
        <v>54460</v>
      </c>
      <c r="AY40" s="126">
        <v>54825</v>
      </c>
    </row>
    <row r="41" spans="1:51" ht="13.5" hidden="1" customHeight="1" x14ac:dyDescent="0.2">
      <c r="A41" s="145"/>
      <c r="B41" s="120"/>
      <c r="C41" s="120"/>
      <c r="D41" s="120"/>
      <c r="E41" s="120"/>
      <c r="F41" s="120"/>
      <c r="G41" s="121"/>
      <c r="H41" s="120"/>
      <c r="I41" s="126">
        <v>39485</v>
      </c>
      <c r="J41" s="126">
        <v>39851</v>
      </c>
      <c r="K41" s="126">
        <v>40216</v>
      </c>
      <c r="L41" s="126">
        <v>40581</v>
      </c>
      <c r="M41" s="126">
        <v>40946</v>
      </c>
      <c r="N41" s="126">
        <v>41312</v>
      </c>
      <c r="O41" s="126">
        <v>41677</v>
      </c>
      <c r="P41" s="126">
        <v>42042</v>
      </c>
      <c r="Q41" s="126">
        <v>42407</v>
      </c>
      <c r="R41" s="126">
        <v>42773</v>
      </c>
      <c r="S41" s="126">
        <v>43138</v>
      </c>
      <c r="T41" s="126">
        <v>43503</v>
      </c>
      <c r="U41" s="126">
        <v>43868</v>
      </c>
      <c r="V41" s="126">
        <v>44234</v>
      </c>
      <c r="W41" s="126">
        <v>44599</v>
      </c>
      <c r="X41" s="126">
        <v>44964</v>
      </c>
      <c r="Y41" s="126">
        <v>45329</v>
      </c>
      <c r="Z41" s="126">
        <v>45695</v>
      </c>
      <c r="AA41" s="126">
        <v>46060</v>
      </c>
      <c r="AB41" s="126">
        <v>46425</v>
      </c>
      <c r="AC41" s="126">
        <v>46790</v>
      </c>
      <c r="AD41" s="126">
        <v>47156</v>
      </c>
      <c r="AE41" s="126">
        <v>47521</v>
      </c>
      <c r="AF41" s="126">
        <v>47886</v>
      </c>
      <c r="AG41" s="126">
        <v>48251</v>
      </c>
      <c r="AH41" s="126">
        <v>48617</v>
      </c>
      <c r="AI41" s="126">
        <v>48982</v>
      </c>
      <c r="AJ41" s="126">
        <v>49347</v>
      </c>
      <c r="AK41" s="126">
        <v>49712</v>
      </c>
      <c r="AL41" s="126">
        <v>50078</v>
      </c>
      <c r="AM41" s="126">
        <v>50443</v>
      </c>
      <c r="AN41" s="126">
        <v>50808</v>
      </c>
      <c r="AO41" s="126">
        <v>51173</v>
      </c>
      <c r="AP41" s="126">
        <v>51539</v>
      </c>
      <c r="AQ41" s="126">
        <v>51904</v>
      </c>
      <c r="AR41" s="126">
        <v>52269</v>
      </c>
      <c r="AS41" s="126">
        <v>52634</v>
      </c>
      <c r="AT41" s="126">
        <v>53000</v>
      </c>
      <c r="AU41" s="126">
        <v>53365</v>
      </c>
      <c r="AV41" s="126">
        <v>53730</v>
      </c>
      <c r="AW41" s="126">
        <v>54095</v>
      </c>
      <c r="AX41" s="126">
        <v>54461</v>
      </c>
      <c r="AY41" s="126">
        <v>54826</v>
      </c>
    </row>
    <row r="42" spans="1:51" ht="13.5" hidden="1" customHeight="1" x14ac:dyDescent="0.2">
      <c r="A42" s="145"/>
      <c r="B42" s="120"/>
      <c r="C42" s="120"/>
      <c r="D42" s="120"/>
      <c r="E42" s="120"/>
      <c r="F42" s="120"/>
      <c r="G42" s="121"/>
      <c r="H42" s="120"/>
      <c r="I42" s="126">
        <v>39486</v>
      </c>
      <c r="J42" s="126">
        <v>39852</v>
      </c>
      <c r="K42" s="126">
        <v>40217</v>
      </c>
      <c r="L42" s="126">
        <v>40582</v>
      </c>
      <c r="M42" s="126">
        <v>40947</v>
      </c>
      <c r="N42" s="126">
        <v>41313</v>
      </c>
      <c r="O42" s="126">
        <v>41678</v>
      </c>
      <c r="P42" s="126">
        <v>42043</v>
      </c>
      <c r="Q42" s="126">
        <v>42408</v>
      </c>
      <c r="R42" s="126">
        <v>42774</v>
      </c>
      <c r="S42" s="126">
        <v>43139</v>
      </c>
      <c r="T42" s="126">
        <v>43504</v>
      </c>
      <c r="U42" s="126">
        <v>43869</v>
      </c>
      <c r="V42" s="126">
        <v>44235</v>
      </c>
      <c r="W42" s="126">
        <v>44600</v>
      </c>
      <c r="X42" s="126">
        <v>44965</v>
      </c>
      <c r="Y42" s="126">
        <v>45330</v>
      </c>
      <c r="Z42" s="126">
        <v>45696</v>
      </c>
      <c r="AA42" s="126">
        <v>46061</v>
      </c>
      <c r="AB42" s="126">
        <v>46426</v>
      </c>
      <c r="AC42" s="126">
        <v>46791</v>
      </c>
      <c r="AD42" s="126">
        <v>47157</v>
      </c>
      <c r="AE42" s="126">
        <v>47522</v>
      </c>
      <c r="AF42" s="126">
        <v>47887</v>
      </c>
      <c r="AG42" s="126">
        <v>48252</v>
      </c>
      <c r="AH42" s="126">
        <v>48618</v>
      </c>
      <c r="AI42" s="126">
        <v>48983</v>
      </c>
      <c r="AJ42" s="126">
        <v>49348</v>
      </c>
      <c r="AK42" s="126">
        <v>49713</v>
      </c>
      <c r="AL42" s="126">
        <v>50079</v>
      </c>
      <c r="AM42" s="126">
        <v>50444</v>
      </c>
      <c r="AN42" s="126">
        <v>50809</v>
      </c>
      <c r="AO42" s="126">
        <v>51174</v>
      </c>
      <c r="AP42" s="126">
        <v>51540</v>
      </c>
      <c r="AQ42" s="126">
        <v>51905</v>
      </c>
      <c r="AR42" s="126">
        <v>52270</v>
      </c>
      <c r="AS42" s="126">
        <v>52635</v>
      </c>
      <c r="AT42" s="126">
        <v>53001</v>
      </c>
      <c r="AU42" s="126">
        <v>53366</v>
      </c>
      <c r="AV42" s="126">
        <v>53731</v>
      </c>
      <c r="AW42" s="126">
        <v>54096</v>
      </c>
      <c r="AX42" s="126">
        <v>54462</v>
      </c>
      <c r="AY42" s="126">
        <v>54827</v>
      </c>
    </row>
    <row r="43" spans="1:51" ht="13.5" hidden="1" customHeight="1" x14ac:dyDescent="0.2">
      <c r="A43" s="145"/>
      <c r="B43" s="120"/>
      <c r="C43" s="120"/>
      <c r="D43" s="120"/>
      <c r="E43" s="120"/>
      <c r="F43" s="120"/>
      <c r="G43" s="121"/>
      <c r="H43" s="120"/>
      <c r="I43" s="126">
        <v>39487</v>
      </c>
      <c r="J43" s="126">
        <v>39853</v>
      </c>
      <c r="K43" s="126">
        <v>40218</v>
      </c>
      <c r="L43" s="126">
        <v>40583</v>
      </c>
      <c r="M43" s="126">
        <v>40948</v>
      </c>
      <c r="N43" s="126">
        <v>41314</v>
      </c>
      <c r="O43" s="126">
        <v>41679</v>
      </c>
      <c r="P43" s="126">
        <v>42044</v>
      </c>
      <c r="Q43" s="126">
        <v>42409</v>
      </c>
      <c r="R43" s="126">
        <v>42775</v>
      </c>
      <c r="S43" s="126">
        <v>43140</v>
      </c>
      <c r="T43" s="126">
        <v>43505</v>
      </c>
      <c r="U43" s="126">
        <v>43870</v>
      </c>
      <c r="V43" s="126">
        <v>44236</v>
      </c>
      <c r="W43" s="126">
        <v>44601</v>
      </c>
      <c r="X43" s="126">
        <v>44966</v>
      </c>
      <c r="Y43" s="126">
        <v>45331</v>
      </c>
      <c r="Z43" s="126">
        <v>45697</v>
      </c>
      <c r="AA43" s="126">
        <v>46062</v>
      </c>
      <c r="AB43" s="126">
        <v>46427</v>
      </c>
      <c r="AC43" s="126">
        <v>46792</v>
      </c>
      <c r="AD43" s="126">
        <v>47158</v>
      </c>
      <c r="AE43" s="126">
        <v>47523</v>
      </c>
      <c r="AF43" s="126">
        <v>47888</v>
      </c>
      <c r="AG43" s="126">
        <v>48253</v>
      </c>
      <c r="AH43" s="126">
        <v>48619</v>
      </c>
      <c r="AI43" s="126">
        <v>48984</v>
      </c>
      <c r="AJ43" s="126">
        <v>49349</v>
      </c>
      <c r="AK43" s="126">
        <v>49714</v>
      </c>
      <c r="AL43" s="126">
        <v>50080</v>
      </c>
      <c r="AM43" s="126">
        <v>50445</v>
      </c>
      <c r="AN43" s="126">
        <v>50810</v>
      </c>
      <c r="AO43" s="126">
        <v>51175</v>
      </c>
      <c r="AP43" s="126">
        <v>51541</v>
      </c>
      <c r="AQ43" s="126">
        <v>51906</v>
      </c>
      <c r="AR43" s="126">
        <v>52271</v>
      </c>
      <c r="AS43" s="126">
        <v>52636</v>
      </c>
      <c r="AT43" s="126">
        <v>53002</v>
      </c>
      <c r="AU43" s="126">
        <v>53367</v>
      </c>
      <c r="AV43" s="126">
        <v>53732</v>
      </c>
      <c r="AW43" s="126">
        <v>54097</v>
      </c>
      <c r="AX43" s="126">
        <v>54463</v>
      </c>
      <c r="AY43" s="126">
        <v>54828</v>
      </c>
    </row>
    <row r="44" spans="1:51" ht="13.5" hidden="1" customHeight="1" x14ac:dyDescent="0.2">
      <c r="A44" s="145"/>
      <c r="B44" s="120"/>
      <c r="C44" s="120"/>
      <c r="D44" s="120"/>
      <c r="E44" s="120"/>
      <c r="F44" s="120"/>
      <c r="G44" s="121"/>
      <c r="H44" s="120"/>
      <c r="I44" s="126">
        <v>39488</v>
      </c>
      <c r="J44" s="126">
        <v>39854</v>
      </c>
      <c r="K44" s="126">
        <v>40219</v>
      </c>
      <c r="L44" s="126">
        <v>40584</v>
      </c>
      <c r="M44" s="126">
        <v>40949</v>
      </c>
      <c r="N44" s="126">
        <v>41315</v>
      </c>
      <c r="O44" s="126">
        <v>41680</v>
      </c>
      <c r="P44" s="126">
        <v>42045</v>
      </c>
      <c r="Q44" s="126">
        <v>42410</v>
      </c>
      <c r="R44" s="126">
        <v>42776</v>
      </c>
      <c r="S44" s="126">
        <v>43141</v>
      </c>
      <c r="T44" s="126">
        <v>43506</v>
      </c>
      <c r="U44" s="126">
        <v>43871</v>
      </c>
      <c r="V44" s="126">
        <v>44237</v>
      </c>
      <c r="W44" s="126">
        <v>44602</v>
      </c>
      <c r="X44" s="126">
        <v>44967</v>
      </c>
      <c r="Y44" s="126">
        <v>45332</v>
      </c>
      <c r="Z44" s="126">
        <v>45698</v>
      </c>
      <c r="AA44" s="126">
        <v>46063</v>
      </c>
      <c r="AB44" s="126">
        <v>46428</v>
      </c>
      <c r="AC44" s="126">
        <v>46793</v>
      </c>
      <c r="AD44" s="126">
        <v>47159</v>
      </c>
      <c r="AE44" s="126">
        <v>47524</v>
      </c>
      <c r="AF44" s="126">
        <v>47889</v>
      </c>
      <c r="AG44" s="126">
        <v>48254</v>
      </c>
      <c r="AH44" s="126">
        <v>48620</v>
      </c>
      <c r="AI44" s="126">
        <v>48985</v>
      </c>
      <c r="AJ44" s="126">
        <v>49350</v>
      </c>
      <c r="AK44" s="126">
        <v>49715</v>
      </c>
      <c r="AL44" s="126">
        <v>50081</v>
      </c>
      <c r="AM44" s="126">
        <v>50446</v>
      </c>
      <c r="AN44" s="126">
        <v>50811</v>
      </c>
      <c r="AO44" s="126">
        <v>51176</v>
      </c>
      <c r="AP44" s="126">
        <v>51542</v>
      </c>
      <c r="AQ44" s="126">
        <v>51907</v>
      </c>
      <c r="AR44" s="126">
        <v>52272</v>
      </c>
      <c r="AS44" s="126">
        <v>52637</v>
      </c>
      <c r="AT44" s="126">
        <v>53003</v>
      </c>
      <c r="AU44" s="126">
        <v>53368</v>
      </c>
      <c r="AV44" s="126">
        <v>53733</v>
      </c>
      <c r="AW44" s="126">
        <v>54098</v>
      </c>
      <c r="AX44" s="126">
        <v>54464</v>
      </c>
      <c r="AY44" s="126">
        <v>54829</v>
      </c>
    </row>
    <row r="45" spans="1:51" ht="13.5" hidden="1" customHeight="1" x14ac:dyDescent="0.2">
      <c r="A45" s="145"/>
      <c r="B45" s="120"/>
      <c r="C45" s="120"/>
      <c r="D45" s="120"/>
      <c r="E45" s="120"/>
      <c r="F45" s="120"/>
      <c r="G45" s="121"/>
      <c r="H45" s="120"/>
      <c r="I45" s="126">
        <v>39489</v>
      </c>
      <c r="J45" s="126">
        <v>39855</v>
      </c>
      <c r="K45" s="126">
        <v>40220</v>
      </c>
      <c r="L45" s="126">
        <v>40585</v>
      </c>
      <c r="M45" s="126">
        <v>40950</v>
      </c>
      <c r="N45" s="126">
        <v>41316</v>
      </c>
      <c r="O45" s="126">
        <v>41681</v>
      </c>
      <c r="P45" s="126">
        <v>42046</v>
      </c>
      <c r="Q45" s="126">
        <v>42411</v>
      </c>
      <c r="R45" s="126">
        <v>42777</v>
      </c>
      <c r="S45" s="126">
        <v>43142</v>
      </c>
      <c r="T45" s="126">
        <v>43507</v>
      </c>
      <c r="U45" s="126">
        <v>43872</v>
      </c>
      <c r="V45" s="126">
        <v>44238</v>
      </c>
      <c r="W45" s="126">
        <v>44603</v>
      </c>
      <c r="X45" s="126">
        <v>44968</v>
      </c>
      <c r="Y45" s="126">
        <v>45333</v>
      </c>
      <c r="Z45" s="126">
        <v>45699</v>
      </c>
      <c r="AA45" s="126">
        <v>46064</v>
      </c>
      <c r="AB45" s="126">
        <v>46429</v>
      </c>
      <c r="AC45" s="126">
        <v>46794</v>
      </c>
      <c r="AD45" s="126">
        <v>47160</v>
      </c>
      <c r="AE45" s="126">
        <v>47525</v>
      </c>
      <c r="AF45" s="126">
        <v>47890</v>
      </c>
      <c r="AG45" s="126">
        <v>48255</v>
      </c>
      <c r="AH45" s="126">
        <v>48621</v>
      </c>
      <c r="AI45" s="126">
        <v>48986</v>
      </c>
      <c r="AJ45" s="126">
        <v>49351</v>
      </c>
      <c r="AK45" s="126">
        <v>49716</v>
      </c>
      <c r="AL45" s="126">
        <v>50082</v>
      </c>
      <c r="AM45" s="126">
        <v>50447</v>
      </c>
      <c r="AN45" s="126">
        <v>50812</v>
      </c>
      <c r="AO45" s="126">
        <v>51177</v>
      </c>
      <c r="AP45" s="126">
        <v>51543</v>
      </c>
      <c r="AQ45" s="126">
        <v>51908</v>
      </c>
      <c r="AR45" s="126">
        <v>52273</v>
      </c>
      <c r="AS45" s="126">
        <v>52638</v>
      </c>
      <c r="AT45" s="126">
        <v>53004</v>
      </c>
      <c r="AU45" s="126">
        <v>53369</v>
      </c>
      <c r="AV45" s="126">
        <v>53734</v>
      </c>
      <c r="AW45" s="126">
        <v>54099</v>
      </c>
      <c r="AX45" s="126">
        <v>54465</v>
      </c>
      <c r="AY45" s="126">
        <v>54830</v>
      </c>
    </row>
    <row r="46" spans="1:51" ht="13.5" hidden="1" customHeight="1" x14ac:dyDescent="0.2">
      <c r="A46" s="145"/>
      <c r="B46" s="120"/>
      <c r="C46" s="120"/>
      <c r="D46" s="120"/>
      <c r="E46" s="120"/>
      <c r="F46" s="120"/>
      <c r="G46" s="121"/>
      <c r="H46" s="120"/>
      <c r="I46" s="126">
        <v>39490</v>
      </c>
      <c r="J46" s="126">
        <v>39856</v>
      </c>
      <c r="K46" s="126">
        <v>40221</v>
      </c>
      <c r="L46" s="126">
        <v>40586</v>
      </c>
      <c r="M46" s="126">
        <v>40951</v>
      </c>
      <c r="N46" s="126">
        <v>41317</v>
      </c>
      <c r="O46" s="126">
        <v>41682</v>
      </c>
      <c r="P46" s="126">
        <v>42047</v>
      </c>
      <c r="Q46" s="126">
        <v>42412</v>
      </c>
      <c r="R46" s="126">
        <v>42778</v>
      </c>
      <c r="S46" s="126">
        <v>43143</v>
      </c>
      <c r="T46" s="126">
        <v>43508</v>
      </c>
      <c r="U46" s="126">
        <v>43873</v>
      </c>
      <c r="V46" s="126">
        <v>44239</v>
      </c>
      <c r="W46" s="126">
        <v>44604</v>
      </c>
      <c r="X46" s="126">
        <v>44969</v>
      </c>
      <c r="Y46" s="126">
        <v>45334</v>
      </c>
      <c r="Z46" s="126">
        <v>45700</v>
      </c>
      <c r="AA46" s="126">
        <v>46065</v>
      </c>
      <c r="AB46" s="126">
        <v>46430</v>
      </c>
      <c r="AC46" s="126">
        <v>46795</v>
      </c>
      <c r="AD46" s="126">
        <v>47161</v>
      </c>
      <c r="AE46" s="126">
        <v>47526</v>
      </c>
      <c r="AF46" s="126">
        <v>47891</v>
      </c>
      <c r="AG46" s="126">
        <v>48256</v>
      </c>
      <c r="AH46" s="126">
        <v>48622</v>
      </c>
      <c r="AI46" s="126">
        <v>48987</v>
      </c>
      <c r="AJ46" s="126">
        <v>49352</v>
      </c>
      <c r="AK46" s="126">
        <v>49717</v>
      </c>
      <c r="AL46" s="126">
        <v>50083</v>
      </c>
      <c r="AM46" s="126">
        <v>50448</v>
      </c>
      <c r="AN46" s="126">
        <v>50813</v>
      </c>
      <c r="AO46" s="126">
        <v>51178</v>
      </c>
      <c r="AP46" s="126">
        <v>51544</v>
      </c>
      <c r="AQ46" s="126">
        <v>51909</v>
      </c>
      <c r="AR46" s="126">
        <v>52274</v>
      </c>
      <c r="AS46" s="126">
        <v>52639</v>
      </c>
      <c r="AT46" s="126">
        <v>53005</v>
      </c>
      <c r="AU46" s="126">
        <v>53370</v>
      </c>
      <c r="AV46" s="126">
        <v>53735</v>
      </c>
      <c r="AW46" s="126">
        <v>54100</v>
      </c>
      <c r="AX46" s="126">
        <v>54466</v>
      </c>
      <c r="AY46" s="126">
        <v>54831</v>
      </c>
    </row>
    <row r="47" spans="1:51" ht="13.5" hidden="1" customHeight="1" x14ac:dyDescent="0.2">
      <c r="A47" s="145"/>
      <c r="B47" s="120"/>
      <c r="C47" s="120"/>
      <c r="D47" s="120"/>
      <c r="E47" s="120"/>
      <c r="F47" s="120"/>
      <c r="G47" s="121"/>
      <c r="H47" s="120"/>
      <c r="I47" s="126">
        <v>39491</v>
      </c>
      <c r="J47" s="126">
        <v>39857</v>
      </c>
      <c r="K47" s="126">
        <v>40222</v>
      </c>
      <c r="L47" s="126">
        <v>40587</v>
      </c>
      <c r="M47" s="126">
        <v>40952</v>
      </c>
      <c r="N47" s="126">
        <v>41318</v>
      </c>
      <c r="O47" s="126">
        <v>41683</v>
      </c>
      <c r="P47" s="126">
        <v>42048</v>
      </c>
      <c r="Q47" s="126">
        <v>42413</v>
      </c>
      <c r="R47" s="126">
        <v>42779</v>
      </c>
      <c r="S47" s="126">
        <v>43144</v>
      </c>
      <c r="T47" s="126">
        <v>43509</v>
      </c>
      <c r="U47" s="126">
        <v>43874</v>
      </c>
      <c r="V47" s="126">
        <v>44240</v>
      </c>
      <c r="W47" s="126">
        <v>44605</v>
      </c>
      <c r="X47" s="126">
        <v>44970</v>
      </c>
      <c r="Y47" s="126">
        <v>45335</v>
      </c>
      <c r="Z47" s="126">
        <v>45701</v>
      </c>
      <c r="AA47" s="126">
        <v>46066</v>
      </c>
      <c r="AB47" s="126">
        <v>46431</v>
      </c>
      <c r="AC47" s="126">
        <v>46796</v>
      </c>
      <c r="AD47" s="126">
        <v>47162</v>
      </c>
      <c r="AE47" s="126">
        <v>47527</v>
      </c>
      <c r="AF47" s="126">
        <v>47892</v>
      </c>
      <c r="AG47" s="126">
        <v>48257</v>
      </c>
      <c r="AH47" s="126">
        <v>48623</v>
      </c>
      <c r="AI47" s="126">
        <v>48988</v>
      </c>
      <c r="AJ47" s="126">
        <v>49353</v>
      </c>
      <c r="AK47" s="126">
        <v>49718</v>
      </c>
      <c r="AL47" s="126">
        <v>50084</v>
      </c>
      <c r="AM47" s="126">
        <v>50449</v>
      </c>
      <c r="AN47" s="126">
        <v>50814</v>
      </c>
      <c r="AO47" s="126">
        <v>51179</v>
      </c>
      <c r="AP47" s="126">
        <v>51545</v>
      </c>
      <c r="AQ47" s="126">
        <v>51910</v>
      </c>
      <c r="AR47" s="126">
        <v>52275</v>
      </c>
      <c r="AS47" s="126">
        <v>52640</v>
      </c>
      <c r="AT47" s="126">
        <v>53006</v>
      </c>
      <c r="AU47" s="126">
        <v>53371</v>
      </c>
      <c r="AV47" s="126">
        <v>53736</v>
      </c>
      <c r="AW47" s="126">
        <v>54101</v>
      </c>
      <c r="AX47" s="126">
        <v>54467</v>
      </c>
      <c r="AY47" s="126">
        <v>54832</v>
      </c>
    </row>
    <row r="48" spans="1:51" ht="13.5" hidden="1" customHeight="1" x14ac:dyDescent="0.2">
      <c r="A48" s="145"/>
      <c r="B48" s="120"/>
      <c r="C48" s="120"/>
      <c r="D48" s="120"/>
      <c r="E48" s="120"/>
      <c r="F48" s="120"/>
      <c r="G48" s="121"/>
      <c r="H48" s="120"/>
      <c r="I48" s="126">
        <v>39492</v>
      </c>
      <c r="J48" s="126">
        <v>39858</v>
      </c>
      <c r="K48" s="126">
        <v>40223</v>
      </c>
      <c r="L48" s="126">
        <v>40588</v>
      </c>
      <c r="M48" s="126">
        <v>40953</v>
      </c>
      <c r="N48" s="126">
        <v>41319</v>
      </c>
      <c r="O48" s="126">
        <v>41684</v>
      </c>
      <c r="P48" s="126">
        <v>42049</v>
      </c>
      <c r="Q48" s="126">
        <v>42414</v>
      </c>
      <c r="R48" s="126">
        <v>42780</v>
      </c>
      <c r="S48" s="126">
        <v>43145</v>
      </c>
      <c r="T48" s="126">
        <v>43510</v>
      </c>
      <c r="U48" s="126">
        <v>43875</v>
      </c>
      <c r="V48" s="126">
        <v>44241</v>
      </c>
      <c r="W48" s="126">
        <v>44606</v>
      </c>
      <c r="X48" s="126">
        <v>44971</v>
      </c>
      <c r="Y48" s="126">
        <v>45336</v>
      </c>
      <c r="Z48" s="126">
        <v>45702</v>
      </c>
      <c r="AA48" s="126">
        <v>46067</v>
      </c>
      <c r="AB48" s="126">
        <v>46432</v>
      </c>
      <c r="AC48" s="126">
        <v>46797</v>
      </c>
      <c r="AD48" s="126">
        <v>47163</v>
      </c>
      <c r="AE48" s="126">
        <v>47528</v>
      </c>
      <c r="AF48" s="126">
        <v>47893</v>
      </c>
      <c r="AG48" s="126">
        <v>48258</v>
      </c>
      <c r="AH48" s="126">
        <v>48624</v>
      </c>
      <c r="AI48" s="126">
        <v>48989</v>
      </c>
      <c r="AJ48" s="126">
        <v>49354</v>
      </c>
      <c r="AK48" s="126">
        <v>49719</v>
      </c>
      <c r="AL48" s="126">
        <v>50085</v>
      </c>
      <c r="AM48" s="126">
        <v>50450</v>
      </c>
      <c r="AN48" s="126">
        <v>50815</v>
      </c>
      <c r="AO48" s="126">
        <v>51180</v>
      </c>
      <c r="AP48" s="126">
        <v>51546</v>
      </c>
      <c r="AQ48" s="126">
        <v>51911</v>
      </c>
      <c r="AR48" s="126">
        <v>52276</v>
      </c>
      <c r="AS48" s="126">
        <v>52641</v>
      </c>
      <c r="AT48" s="126">
        <v>53007</v>
      </c>
      <c r="AU48" s="126">
        <v>53372</v>
      </c>
      <c r="AV48" s="126">
        <v>53737</v>
      </c>
      <c r="AW48" s="126">
        <v>54102</v>
      </c>
      <c r="AX48" s="126">
        <v>54468</v>
      </c>
      <c r="AY48" s="126">
        <v>54833</v>
      </c>
    </row>
    <row r="49" spans="1:51" ht="13.5" hidden="1" customHeight="1" x14ac:dyDescent="0.2">
      <c r="A49" s="145"/>
      <c r="B49" s="120"/>
      <c r="C49" s="120"/>
      <c r="D49" s="120"/>
      <c r="E49" s="120"/>
      <c r="F49" s="120"/>
      <c r="G49" s="121"/>
      <c r="H49" s="120"/>
      <c r="I49" s="126">
        <v>39493</v>
      </c>
      <c r="J49" s="126">
        <v>39859</v>
      </c>
      <c r="K49" s="126">
        <v>40224</v>
      </c>
      <c r="L49" s="126">
        <v>40589</v>
      </c>
      <c r="M49" s="126">
        <v>40954</v>
      </c>
      <c r="N49" s="126">
        <v>41320</v>
      </c>
      <c r="O49" s="126">
        <v>41685</v>
      </c>
      <c r="P49" s="126">
        <v>42050</v>
      </c>
      <c r="Q49" s="126">
        <v>42415</v>
      </c>
      <c r="R49" s="126">
        <v>42781</v>
      </c>
      <c r="S49" s="126">
        <v>43146</v>
      </c>
      <c r="T49" s="126">
        <v>43511</v>
      </c>
      <c r="U49" s="126">
        <v>43876</v>
      </c>
      <c r="V49" s="126">
        <v>44242</v>
      </c>
      <c r="W49" s="126">
        <v>44607</v>
      </c>
      <c r="X49" s="126">
        <v>44972</v>
      </c>
      <c r="Y49" s="126">
        <v>45337</v>
      </c>
      <c r="Z49" s="126">
        <v>45703</v>
      </c>
      <c r="AA49" s="126">
        <v>46068</v>
      </c>
      <c r="AB49" s="126">
        <v>46433</v>
      </c>
      <c r="AC49" s="126">
        <v>46798</v>
      </c>
      <c r="AD49" s="126">
        <v>47164</v>
      </c>
      <c r="AE49" s="126">
        <v>47529</v>
      </c>
      <c r="AF49" s="126">
        <v>47894</v>
      </c>
      <c r="AG49" s="126">
        <v>48259</v>
      </c>
      <c r="AH49" s="126">
        <v>48625</v>
      </c>
      <c r="AI49" s="126">
        <v>48990</v>
      </c>
      <c r="AJ49" s="126">
        <v>49355</v>
      </c>
      <c r="AK49" s="126">
        <v>49720</v>
      </c>
      <c r="AL49" s="126">
        <v>50086</v>
      </c>
      <c r="AM49" s="126">
        <v>50451</v>
      </c>
      <c r="AN49" s="126">
        <v>50816</v>
      </c>
      <c r="AO49" s="126">
        <v>51181</v>
      </c>
      <c r="AP49" s="126">
        <v>51547</v>
      </c>
      <c r="AQ49" s="126">
        <v>51912</v>
      </c>
      <c r="AR49" s="126">
        <v>52277</v>
      </c>
      <c r="AS49" s="126">
        <v>52642</v>
      </c>
      <c r="AT49" s="126">
        <v>53008</v>
      </c>
      <c r="AU49" s="126">
        <v>53373</v>
      </c>
      <c r="AV49" s="126">
        <v>53738</v>
      </c>
      <c r="AW49" s="126">
        <v>54103</v>
      </c>
      <c r="AX49" s="126">
        <v>54469</v>
      </c>
      <c r="AY49" s="126">
        <v>54834</v>
      </c>
    </row>
    <row r="50" spans="1:51" ht="13.5" hidden="1" customHeight="1" x14ac:dyDescent="0.2">
      <c r="A50" s="145"/>
      <c r="B50" s="120"/>
      <c r="C50" s="120"/>
      <c r="D50" s="120"/>
      <c r="E50" s="120"/>
      <c r="F50" s="120"/>
      <c r="G50" s="121"/>
      <c r="H50" s="120"/>
      <c r="I50" s="126">
        <v>39494</v>
      </c>
      <c r="J50" s="126">
        <v>39860</v>
      </c>
      <c r="K50" s="126">
        <v>40225</v>
      </c>
      <c r="L50" s="126">
        <v>40590</v>
      </c>
      <c r="M50" s="126">
        <v>40955</v>
      </c>
      <c r="N50" s="126">
        <v>41321</v>
      </c>
      <c r="O50" s="126">
        <v>41686</v>
      </c>
      <c r="P50" s="126">
        <v>42051</v>
      </c>
      <c r="Q50" s="126">
        <v>42416</v>
      </c>
      <c r="R50" s="126">
        <v>42782</v>
      </c>
      <c r="S50" s="126">
        <v>43147</v>
      </c>
      <c r="T50" s="126">
        <v>43512</v>
      </c>
      <c r="U50" s="126">
        <v>43877</v>
      </c>
      <c r="V50" s="126">
        <v>44243</v>
      </c>
      <c r="W50" s="126">
        <v>44608</v>
      </c>
      <c r="X50" s="126">
        <v>44973</v>
      </c>
      <c r="Y50" s="126">
        <v>45338</v>
      </c>
      <c r="Z50" s="126">
        <v>45704</v>
      </c>
      <c r="AA50" s="126">
        <v>46069</v>
      </c>
      <c r="AB50" s="126">
        <v>46434</v>
      </c>
      <c r="AC50" s="126">
        <v>46799</v>
      </c>
      <c r="AD50" s="126">
        <v>47165</v>
      </c>
      <c r="AE50" s="126">
        <v>47530</v>
      </c>
      <c r="AF50" s="126">
        <v>47895</v>
      </c>
      <c r="AG50" s="126">
        <v>48260</v>
      </c>
      <c r="AH50" s="126">
        <v>48626</v>
      </c>
      <c r="AI50" s="126">
        <v>48991</v>
      </c>
      <c r="AJ50" s="126">
        <v>49356</v>
      </c>
      <c r="AK50" s="126">
        <v>49721</v>
      </c>
      <c r="AL50" s="126">
        <v>50087</v>
      </c>
      <c r="AM50" s="126">
        <v>50452</v>
      </c>
      <c r="AN50" s="126">
        <v>50817</v>
      </c>
      <c r="AO50" s="126">
        <v>51182</v>
      </c>
      <c r="AP50" s="126">
        <v>51548</v>
      </c>
      <c r="AQ50" s="126">
        <v>51913</v>
      </c>
      <c r="AR50" s="126">
        <v>52278</v>
      </c>
      <c r="AS50" s="126">
        <v>52643</v>
      </c>
      <c r="AT50" s="126">
        <v>53009</v>
      </c>
      <c r="AU50" s="126">
        <v>53374</v>
      </c>
      <c r="AV50" s="126">
        <v>53739</v>
      </c>
      <c r="AW50" s="126">
        <v>54104</v>
      </c>
      <c r="AX50" s="126">
        <v>54470</v>
      </c>
      <c r="AY50" s="126">
        <v>54835</v>
      </c>
    </row>
    <row r="51" spans="1:51" ht="13.5" hidden="1" customHeight="1" x14ac:dyDescent="0.2">
      <c r="A51" s="145"/>
      <c r="B51" s="120"/>
      <c r="C51" s="120"/>
      <c r="D51" s="120"/>
      <c r="E51" s="120"/>
      <c r="F51" s="120"/>
      <c r="G51" s="121"/>
      <c r="H51" s="120"/>
      <c r="I51" s="126">
        <v>39495</v>
      </c>
      <c r="J51" s="126">
        <v>39861</v>
      </c>
      <c r="K51" s="126">
        <v>40226</v>
      </c>
      <c r="L51" s="126">
        <v>40591</v>
      </c>
      <c r="M51" s="126">
        <v>40956</v>
      </c>
      <c r="N51" s="126">
        <v>41322</v>
      </c>
      <c r="O51" s="126">
        <v>41687</v>
      </c>
      <c r="P51" s="126">
        <v>42052</v>
      </c>
      <c r="Q51" s="126">
        <v>42417</v>
      </c>
      <c r="R51" s="126">
        <v>42783</v>
      </c>
      <c r="S51" s="126">
        <v>43148</v>
      </c>
      <c r="T51" s="126">
        <v>43513</v>
      </c>
      <c r="U51" s="126">
        <v>43878</v>
      </c>
      <c r="V51" s="126">
        <v>44244</v>
      </c>
      <c r="W51" s="126">
        <v>44609</v>
      </c>
      <c r="X51" s="126">
        <v>44974</v>
      </c>
      <c r="Y51" s="126">
        <v>45339</v>
      </c>
      <c r="Z51" s="126">
        <v>45705</v>
      </c>
      <c r="AA51" s="126">
        <v>46070</v>
      </c>
      <c r="AB51" s="126">
        <v>46435</v>
      </c>
      <c r="AC51" s="126">
        <v>46800</v>
      </c>
      <c r="AD51" s="126">
        <v>47166</v>
      </c>
      <c r="AE51" s="126">
        <v>47531</v>
      </c>
      <c r="AF51" s="126">
        <v>47896</v>
      </c>
      <c r="AG51" s="126">
        <v>48261</v>
      </c>
      <c r="AH51" s="126">
        <v>48627</v>
      </c>
      <c r="AI51" s="126">
        <v>48992</v>
      </c>
      <c r="AJ51" s="126">
        <v>49357</v>
      </c>
      <c r="AK51" s="126">
        <v>49722</v>
      </c>
      <c r="AL51" s="126">
        <v>50088</v>
      </c>
      <c r="AM51" s="126">
        <v>50453</v>
      </c>
      <c r="AN51" s="126">
        <v>50818</v>
      </c>
      <c r="AO51" s="126">
        <v>51183</v>
      </c>
      <c r="AP51" s="126">
        <v>51549</v>
      </c>
      <c r="AQ51" s="126">
        <v>51914</v>
      </c>
      <c r="AR51" s="126">
        <v>52279</v>
      </c>
      <c r="AS51" s="126">
        <v>52644</v>
      </c>
      <c r="AT51" s="126">
        <v>53010</v>
      </c>
      <c r="AU51" s="126">
        <v>53375</v>
      </c>
      <c r="AV51" s="126">
        <v>53740</v>
      </c>
      <c r="AW51" s="126">
        <v>54105</v>
      </c>
      <c r="AX51" s="126">
        <v>54471</v>
      </c>
      <c r="AY51" s="126">
        <v>54836</v>
      </c>
    </row>
    <row r="52" spans="1:51" ht="13.5" hidden="1" customHeight="1" x14ac:dyDescent="0.2">
      <c r="A52" s="145"/>
      <c r="B52" s="120"/>
      <c r="C52" s="120"/>
      <c r="D52" s="120"/>
      <c r="E52" s="120"/>
      <c r="F52" s="120"/>
      <c r="G52" s="121"/>
      <c r="H52" s="120"/>
      <c r="I52" s="126">
        <v>39496</v>
      </c>
      <c r="J52" s="126">
        <v>39862</v>
      </c>
      <c r="K52" s="126">
        <v>40227</v>
      </c>
      <c r="L52" s="126">
        <v>40592</v>
      </c>
      <c r="M52" s="126">
        <v>40957</v>
      </c>
      <c r="N52" s="126">
        <v>41323</v>
      </c>
      <c r="O52" s="126">
        <v>41688</v>
      </c>
      <c r="P52" s="126">
        <v>42053</v>
      </c>
      <c r="Q52" s="126">
        <v>42418</v>
      </c>
      <c r="R52" s="126">
        <v>42784</v>
      </c>
      <c r="S52" s="126">
        <v>43149</v>
      </c>
      <c r="T52" s="126">
        <v>43514</v>
      </c>
      <c r="U52" s="126">
        <v>43879</v>
      </c>
      <c r="V52" s="126">
        <v>44245</v>
      </c>
      <c r="W52" s="126">
        <v>44610</v>
      </c>
      <c r="X52" s="126">
        <v>44975</v>
      </c>
      <c r="Y52" s="126">
        <v>45340</v>
      </c>
      <c r="Z52" s="126">
        <v>45706</v>
      </c>
      <c r="AA52" s="126">
        <v>46071</v>
      </c>
      <c r="AB52" s="126">
        <v>46436</v>
      </c>
      <c r="AC52" s="126">
        <v>46801</v>
      </c>
      <c r="AD52" s="126">
        <v>47167</v>
      </c>
      <c r="AE52" s="126">
        <v>47532</v>
      </c>
      <c r="AF52" s="126">
        <v>47897</v>
      </c>
      <c r="AG52" s="126">
        <v>48262</v>
      </c>
      <c r="AH52" s="126">
        <v>48628</v>
      </c>
      <c r="AI52" s="126">
        <v>48993</v>
      </c>
      <c r="AJ52" s="126">
        <v>49358</v>
      </c>
      <c r="AK52" s="126">
        <v>49723</v>
      </c>
      <c r="AL52" s="126">
        <v>50089</v>
      </c>
      <c r="AM52" s="126">
        <v>50454</v>
      </c>
      <c r="AN52" s="126">
        <v>50819</v>
      </c>
      <c r="AO52" s="126">
        <v>51184</v>
      </c>
      <c r="AP52" s="126">
        <v>51550</v>
      </c>
      <c r="AQ52" s="126">
        <v>51915</v>
      </c>
      <c r="AR52" s="126">
        <v>52280</v>
      </c>
      <c r="AS52" s="126">
        <v>52645</v>
      </c>
      <c r="AT52" s="126">
        <v>53011</v>
      </c>
      <c r="AU52" s="126">
        <v>53376</v>
      </c>
      <c r="AV52" s="126">
        <v>53741</v>
      </c>
      <c r="AW52" s="126">
        <v>54106</v>
      </c>
      <c r="AX52" s="126">
        <v>54472</v>
      </c>
      <c r="AY52" s="126">
        <v>54837</v>
      </c>
    </row>
    <row r="53" spans="1:51" ht="13.5" hidden="1" customHeight="1" x14ac:dyDescent="0.2">
      <c r="A53" s="145"/>
      <c r="B53" s="120"/>
      <c r="C53" s="120"/>
      <c r="D53" s="120"/>
      <c r="E53" s="120"/>
      <c r="F53" s="120"/>
      <c r="G53" s="121"/>
      <c r="H53" s="120"/>
      <c r="I53" s="126">
        <v>39497</v>
      </c>
      <c r="J53" s="126">
        <v>39863</v>
      </c>
      <c r="K53" s="126">
        <v>40228</v>
      </c>
      <c r="L53" s="126">
        <v>40593</v>
      </c>
      <c r="M53" s="126">
        <v>40958</v>
      </c>
      <c r="N53" s="126">
        <v>41324</v>
      </c>
      <c r="O53" s="126">
        <v>41689</v>
      </c>
      <c r="P53" s="126">
        <v>42054</v>
      </c>
      <c r="Q53" s="126">
        <v>42419</v>
      </c>
      <c r="R53" s="126">
        <v>42785</v>
      </c>
      <c r="S53" s="126">
        <v>43150</v>
      </c>
      <c r="T53" s="126">
        <v>43515</v>
      </c>
      <c r="U53" s="126">
        <v>43880</v>
      </c>
      <c r="V53" s="126">
        <v>44246</v>
      </c>
      <c r="W53" s="126">
        <v>44611</v>
      </c>
      <c r="X53" s="126">
        <v>44976</v>
      </c>
      <c r="Y53" s="126">
        <v>45341</v>
      </c>
      <c r="Z53" s="126">
        <v>45707</v>
      </c>
      <c r="AA53" s="126">
        <v>46072</v>
      </c>
      <c r="AB53" s="126">
        <v>46437</v>
      </c>
      <c r="AC53" s="126">
        <v>46802</v>
      </c>
      <c r="AD53" s="126">
        <v>47168</v>
      </c>
      <c r="AE53" s="126">
        <v>47533</v>
      </c>
      <c r="AF53" s="126">
        <v>47898</v>
      </c>
      <c r="AG53" s="126">
        <v>48263</v>
      </c>
      <c r="AH53" s="126">
        <v>48629</v>
      </c>
      <c r="AI53" s="126">
        <v>48994</v>
      </c>
      <c r="AJ53" s="126">
        <v>49359</v>
      </c>
      <c r="AK53" s="126">
        <v>49724</v>
      </c>
      <c r="AL53" s="126">
        <v>50090</v>
      </c>
      <c r="AM53" s="126">
        <v>50455</v>
      </c>
      <c r="AN53" s="126">
        <v>50820</v>
      </c>
      <c r="AO53" s="126">
        <v>51185</v>
      </c>
      <c r="AP53" s="126">
        <v>51551</v>
      </c>
      <c r="AQ53" s="126">
        <v>51916</v>
      </c>
      <c r="AR53" s="126">
        <v>52281</v>
      </c>
      <c r="AS53" s="126">
        <v>52646</v>
      </c>
      <c r="AT53" s="126">
        <v>53012</v>
      </c>
      <c r="AU53" s="126">
        <v>53377</v>
      </c>
      <c r="AV53" s="126">
        <v>53742</v>
      </c>
      <c r="AW53" s="126">
        <v>54107</v>
      </c>
      <c r="AX53" s="126">
        <v>54473</v>
      </c>
      <c r="AY53" s="126">
        <v>54838</v>
      </c>
    </row>
    <row r="54" spans="1:51" ht="13.5" hidden="1" customHeight="1" x14ac:dyDescent="0.2">
      <c r="A54" s="145"/>
      <c r="B54" s="120"/>
      <c r="C54" s="120"/>
      <c r="D54" s="120"/>
      <c r="E54" s="120"/>
      <c r="F54" s="120"/>
      <c r="G54" s="121"/>
      <c r="H54" s="120"/>
      <c r="I54" s="126">
        <v>39498</v>
      </c>
      <c r="J54" s="126">
        <v>39864</v>
      </c>
      <c r="K54" s="126">
        <v>40229</v>
      </c>
      <c r="L54" s="126">
        <v>40594</v>
      </c>
      <c r="M54" s="126">
        <v>40959</v>
      </c>
      <c r="N54" s="126">
        <v>41325</v>
      </c>
      <c r="O54" s="126">
        <v>41690</v>
      </c>
      <c r="P54" s="126">
        <v>42055</v>
      </c>
      <c r="Q54" s="126">
        <v>42420</v>
      </c>
      <c r="R54" s="126">
        <v>42786</v>
      </c>
      <c r="S54" s="126">
        <v>43151</v>
      </c>
      <c r="T54" s="126">
        <v>43516</v>
      </c>
      <c r="U54" s="126">
        <v>43881</v>
      </c>
      <c r="V54" s="126">
        <v>44247</v>
      </c>
      <c r="W54" s="126">
        <v>44612</v>
      </c>
      <c r="X54" s="126">
        <v>44977</v>
      </c>
      <c r="Y54" s="126">
        <v>45342</v>
      </c>
      <c r="Z54" s="126">
        <v>45708</v>
      </c>
      <c r="AA54" s="126">
        <v>46073</v>
      </c>
      <c r="AB54" s="126">
        <v>46438</v>
      </c>
      <c r="AC54" s="126">
        <v>46803</v>
      </c>
      <c r="AD54" s="126">
        <v>47169</v>
      </c>
      <c r="AE54" s="126">
        <v>47534</v>
      </c>
      <c r="AF54" s="126">
        <v>47899</v>
      </c>
      <c r="AG54" s="126">
        <v>48264</v>
      </c>
      <c r="AH54" s="126">
        <v>48630</v>
      </c>
      <c r="AI54" s="126">
        <v>48995</v>
      </c>
      <c r="AJ54" s="126">
        <v>49360</v>
      </c>
      <c r="AK54" s="126">
        <v>49725</v>
      </c>
      <c r="AL54" s="126">
        <v>50091</v>
      </c>
      <c r="AM54" s="126">
        <v>50456</v>
      </c>
      <c r="AN54" s="126">
        <v>50821</v>
      </c>
      <c r="AO54" s="126">
        <v>51186</v>
      </c>
      <c r="AP54" s="126">
        <v>51552</v>
      </c>
      <c r="AQ54" s="126">
        <v>51917</v>
      </c>
      <c r="AR54" s="126">
        <v>52282</v>
      </c>
      <c r="AS54" s="126">
        <v>52647</v>
      </c>
      <c r="AT54" s="126">
        <v>53013</v>
      </c>
      <c r="AU54" s="126">
        <v>53378</v>
      </c>
      <c r="AV54" s="126">
        <v>53743</v>
      </c>
      <c r="AW54" s="126">
        <v>54108</v>
      </c>
      <c r="AX54" s="126">
        <v>54474</v>
      </c>
      <c r="AY54" s="126">
        <v>54839</v>
      </c>
    </row>
    <row r="55" spans="1:51" ht="13.5" hidden="1" customHeight="1" x14ac:dyDescent="0.2">
      <c r="A55" s="145"/>
      <c r="B55" s="120"/>
      <c r="C55" s="120"/>
      <c r="D55" s="120"/>
      <c r="E55" s="120"/>
      <c r="F55" s="120"/>
      <c r="G55" s="121"/>
      <c r="H55" s="120"/>
      <c r="I55" s="126">
        <v>39499</v>
      </c>
      <c r="J55" s="126">
        <v>39865</v>
      </c>
      <c r="K55" s="126">
        <v>40230</v>
      </c>
      <c r="L55" s="126">
        <v>40595</v>
      </c>
      <c r="M55" s="126">
        <v>40960</v>
      </c>
      <c r="N55" s="126">
        <v>41326</v>
      </c>
      <c r="O55" s="126">
        <v>41691</v>
      </c>
      <c r="P55" s="126">
        <v>42056</v>
      </c>
      <c r="Q55" s="126">
        <v>42421</v>
      </c>
      <c r="R55" s="126">
        <v>42787</v>
      </c>
      <c r="S55" s="126">
        <v>43152</v>
      </c>
      <c r="T55" s="126">
        <v>43517</v>
      </c>
      <c r="U55" s="126">
        <v>43882</v>
      </c>
      <c r="V55" s="126">
        <v>44248</v>
      </c>
      <c r="W55" s="126">
        <v>44613</v>
      </c>
      <c r="X55" s="126">
        <v>44978</v>
      </c>
      <c r="Y55" s="126">
        <v>45343</v>
      </c>
      <c r="Z55" s="126">
        <v>45709</v>
      </c>
      <c r="AA55" s="126">
        <v>46074</v>
      </c>
      <c r="AB55" s="126">
        <v>46439</v>
      </c>
      <c r="AC55" s="126">
        <v>46804</v>
      </c>
      <c r="AD55" s="126">
        <v>47170</v>
      </c>
      <c r="AE55" s="126">
        <v>47535</v>
      </c>
      <c r="AF55" s="126">
        <v>47900</v>
      </c>
      <c r="AG55" s="126">
        <v>48265</v>
      </c>
      <c r="AH55" s="126">
        <v>48631</v>
      </c>
      <c r="AI55" s="126">
        <v>48996</v>
      </c>
      <c r="AJ55" s="126">
        <v>49361</v>
      </c>
      <c r="AK55" s="126">
        <v>49726</v>
      </c>
      <c r="AL55" s="126">
        <v>50092</v>
      </c>
      <c r="AM55" s="126">
        <v>50457</v>
      </c>
      <c r="AN55" s="126">
        <v>50822</v>
      </c>
      <c r="AO55" s="126">
        <v>51187</v>
      </c>
      <c r="AP55" s="126">
        <v>51553</v>
      </c>
      <c r="AQ55" s="126">
        <v>51918</v>
      </c>
      <c r="AR55" s="126">
        <v>52283</v>
      </c>
      <c r="AS55" s="126">
        <v>52648</v>
      </c>
      <c r="AT55" s="126">
        <v>53014</v>
      </c>
      <c r="AU55" s="126">
        <v>53379</v>
      </c>
      <c r="AV55" s="126">
        <v>53744</v>
      </c>
      <c r="AW55" s="126">
        <v>54109</v>
      </c>
      <c r="AX55" s="126">
        <v>54475</v>
      </c>
      <c r="AY55" s="126">
        <v>54840</v>
      </c>
    </row>
    <row r="56" spans="1:51" ht="13.5" hidden="1" customHeight="1" x14ac:dyDescent="0.2">
      <c r="A56" s="145"/>
      <c r="B56" s="120"/>
      <c r="C56" s="120"/>
      <c r="D56" s="120"/>
      <c r="E56" s="120"/>
      <c r="F56" s="120"/>
      <c r="G56" s="121"/>
      <c r="H56" s="120"/>
      <c r="I56" s="126">
        <v>39500</v>
      </c>
      <c r="J56" s="126">
        <v>39866</v>
      </c>
      <c r="K56" s="126">
        <v>40231</v>
      </c>
      <c r="L56" s="126">
        <v>40596</v>
      </c>
      <c r="M56" s="126">
        <v>40961</v>
      </c>
      <c r="N56" s="126">
        <v>41327</v>
      </c>
      <c r="O56" s="126">
        <v>41692</v>
      </c>
      <c r="P56" s="126">
        <v>42057</v>
      </c>
      <c r="Q56" s="126">
        <v>42422</v>
      </c>
      <c r="R56" s="126">
        <v>42788</v>
      </c>
      <c r="S56" s="126">
        <v>43153</v>
      </c>
      <c r="T56" s="126">
        <v>43518</v>
      </c>
      <c r="U56" s="126">
        <v>43883</v>
      </c>
      <c r="V56" s="126">
        <v>44249</v>
      </c>
      <c r="W56" s="126">
        <v>44614</v>
      </c>
      <c r="X56" s="126">
        <v>44979</v>
      </c>
      <c r="Y56" s="126">
        <v>45344</v>
      </c>
      <c r="Z56" s="126">
        <v>45710</v>
      </c>
      <c r="AA56" s="126">
        <v>46075</v>
      </c>
      <c r="AB56" s="126">
        <v>46440</v>
      </c>
      <c r="AC56" s="126">
        <v>46805</v>
      </c>
      <c r="AD56" s="126">
        <v>47171</v>
      </c>
      <c r="AE56" s="126">
        <v>47536</v>
      </c>
      <c r="AF56" s="126">
        <v>47901</v>
      </c>
      <c r="AG56" s="126">
        <v>48266</v>
      </c>
      <c r="AH56" s="126">
        <v>48632</v>
      </c>
      <c r="AI56" s="126">
        <v>48997</v>
      </c>
      <c r="AJ56" s="126">
        <v>49362</v>
      </c>
      <c r="AK56" s="126">
        <v>49727</v>
      </c>
      <c r="AL56" s="126">
        <v>50093</v>
      </c>
      <c r="AM56" s="126">
        <v>50458</v>
      </c>
      <c r="AN56" s="126">
        <v>50823</v>
      </c>
      <c r="AO56" s="126">
        <v>51188</v>
      </c>
      <c r="AP56" s="126">
        <v>51554</v>
      </c>
      <c r="AQ56" s="126">
        <v>51919</v>
      </c>
      <c r="AR56" s="126">
        <v>52284</v>
      </c>
      <c r="AS56" s="126">
        <v>52649</v>
      </c>
      <c r="AT56" s="126">
        <v>53015</v>
      </c>
      <c r="AU56" s="126">
        <v>53380</v>
      </c>
      <c r="AV56" s="126">
        <v>53745</v>
      </c>
      <c r="AW56" s="126">
        <v>54110</v>
      </c>
      <c r="AX56" s="126">
        <v>54476</v>
      </c>
      <c r="AY56" s="126">
        <v>54841</v>
      </c>
    </row>
    <row r="57" spans="1:51" ht="13.5" hidden="1" customHeight="1" x14ac:dyDescent="0.2">
      <c r="A57" s="145"/>
      <c r="B57" s="120"/>
      <c r="C57" s="120"/>
      <c r="D57" s="120"/>
      <c r="E57" s="120"/>
      <c r="F57" s="120"/>
      <c r="G57" s="121"/>
      <c r="H57" s="120"/>
      <c r="I57" s="126">
        <v>39501</v>
      </c>
      <c r="J57" s="126">
        <v>39867</v>
      </c>
      <c r="K57" s="126">
        <v>40232</v>
      </c>
      <c r="L57" s="126">
        <v>40597</v>
      </c>
      <c r="M57" s="126">
        <v>40962</v>
      </c>
      <c r="N57" s="126">
        <v>41328</v>
      </c>
      <c r="O57" s="126">
        <v>41693</v>
      </c>
      <c r="P57" s="126">
        <v>42058</v>
      </c>
      <c r="Q57" s="126">
        <v>42423</v>
      </c>
      <c r="R57" s="126">
        <v>42789</v>
      </c>
      <c r="S57" s="126">
        <v>43154</v>
      </c>
      <c r="T57" s="126">
        <v>43519</v>
      </c>
      <c r="U57" s="126">
        <v>43884</v>
      </c>
      <c r="V57" s="126">
        <v>44250</v>
      </c>
      <c r="W57" s="126">
        <v>44615</v>
      </c>
      <c r="X57" s="126">
        <v>44980</v>
      </c>
      <c r="Y57" s="126">
        <v>45345</v>
      </c>
      <c r="Z57" s="126">
        <v>45711</v>
      </c>
      <c r="AA57" s="126">
        <v>46076</v>
      </c>
      <c r="AB57" s="126">
        <v>46441</v>
      </c>
      <c r="AC57" s="126">
        <v>46806</v>
      </c>
      <c r="AD57" s="126">
        <v>47172</v>
      </c>
      <c r="AE57" s="126">
        <v>47537</v>
      </c>
      <c r="AF57" s="126">
        <v>47902</v>
      </c>
      <c r="AG57" s="126">
        <v>48267</v>
      </c>
      <c r="AH57" s="126">
        <v>48633</v>
      </c>
      <c r="AI57" s="126">
        <v>48998</v>
      </c>
      <c r="AJ57" s="126">
        <v>49363</v>
      </c>
      <c r="AK57" s="126">
        <v>49728</v>
      </c>
      <c r="AL57" s="126">
        <v>50094</v>
      </c>
      <c r="AM57" s="126">
        <v>50459</v>
      </c>
      <c r="AN57" s="126">
        <v>50824</v>
      </c>
      <c r="AO57" s="126">
        <v>51189</v>
      </c>
      <c r="AP57" s="126">
        <v>51555</v>
      </c>
      <c r="AQ57" s="126">
        <v>51920</v>
      </c>
      <c r="AR57" s="126">
        <v>52285</v>
      </c>
      <c r="AS57" s="126">
        <v>52650</v>
      </c>
      <c r="AT57" s="126">
        <v>53016</v>
      </c>
      <c r="AU57" s="126">
        <v>53381</v>
      </c>
      <c r="AV57" s="126">
        <v>53746</v>
      </c>
      <c r="AW57" s="126">
        <v>54111</v>
      </c>
      <c r="AX57" s="126">
        <v>54477</v>
      </c>
      <c r="AY57" s="126">
        <v>54842</v>
      </c>
    </row>
    <row r="58" spans="1:51" ht="13.5" hidden="1" customHeight="1" x14ac:dyDescent="0.2">
      <c r="A58" s="145"/>
      <c r="B58" s="120"/>
      <c r="C58" s="120"/>
      <c r="D58" s="120"/>
      <c r="E58" s="120"/>
      <c r="F58" s="120"/>
      <c r="G58" s="121"/>
      <c r="H58" s="120"/>
      <c r="I58" s="126">
        <v>39502</v>
      </c>
      <c r="J58" s="126">
        <v>39868</v>
      </c>
      <c r="K58" s="126">
        <v>40233</v>
      </c>
      <c r="L58" s="126">
        <v>40598</v>
      </c>
      <c r="M58" s="126">
        <v>40963</v>
      </c>
      <c r="N58" s="126">
        <v>41329</v>
      </c>
      <c r="O58" s="126">
        <v>41694</v>
      </c>
      <c r="P58" s="126">
        <v>42059</v>
      </c>
      <c r="Q58" s="126">
        <v>42424</v>
      </c>
      <c r="R58" s="126">
        <v>42790</v>
      </c>
      <c r="S58" s="126">
        <v>43155</v>
      </c>
      <c r="T58" s="126">
        <v>43520</v>
      </c>
      <c r="U58" s="126">
        <v>43885</v>
      </c>
      <c r="V58" s="126">
        <v>44251</v>
      </c>
      <c r="W58" s="126">
        <v>44616</v>
      </c>
      <c r="X58" s="126">
        <v>44981</v>
      </c>
      <c r="Y58" s="126">
        <v>45346</v>
      </c>
      <c r="Z58" s="126">
        <v>45712</v>
      </c>
      <c r="AA58" s="126">
        <v>46077</v>
      </c>
      <c r="AB58" s="126">
        <v>46442</v>
      </c>
      <c r="AC58" s="126">
        <v>46807</v>
      </c>
      <c r="AD58" s="126">
        <v>47173</v>
      </c>
      <c r="AE58" s="126">
        <v>47538</v>
      </c>
      <c r="AF58" s="126">
        <v>47903</v>
      </c>
      <c r="AG58" s="126">
        <v>48268</v>
      </c>
      <c r="AH58" s="126">
        <v>48634</v>
      </c>
      <c r="AI58" s="126">
        <v>48999</v>
      </c>
      <c r="AJ58" s="126">
        <v>49364</v>
      </c>
      <c r="AK58" s="126">
        <v>49729</v>
      </c>
      <c r="AL58" s="126">
        <v>50095</v>
      </c>
      <c r="AM58" s="126">
        <v>50460</v>
      </c>
      <c r="AN58" s="126">
        <v>50825</v>
      </c>
      <c r="AO58" s="126">
        <v>51190</v>
      </c>
      <c r="AP58" s="126">
        <v>51556</v>
      </c>
      <c r="AQ58" s="126">
        <v>51921</v>
      </c>
      <c r="AR58" s="126">
        <v>52286</v>
      </c>
      <c r="AS58" s="126">
        <v>52651</v>
      </c>
      <c r="AT58" s="126">
        <v>53017</v>
      </c>
      <c r="AU58" s="126">
        <v>53382</v>
      </c>
      <c r="AV58" s="126">
        <v>53747</v>
      </c>
      <c r="AW58" s="126">
        <v>54112</v>
      </c>
      <c r="AX58" s="126">
        <v>54478</v>
      </c>
      <c r="AY58" s="126">
        <v>54843</v>
      </c>
    </row>
    <row r="59" spans="1:51" ht="13.5" hidden="1" customHeight="1" x14ac:dyDescent="0.2">
      <c r="A59" s="145"/>
      <c r="B59" s="120"/>
      <c r="C59" s="120"/>
      <c r="D59" s="120"/>
      <c r="E59" s="120"/>
      <c r="F59" s="120"/>
      <c r="G59" s="121"/>
      <c r="H59" s="120"/>
      <c r="I59" s="126">
        <v>39503</v>
      </c>
      <c r="J59" s="126">
        <v>39869</v>
      </c>
      <c r="K59" s="126">
        <v>40234</v>
      </c>
      <c r="L59" s="126">
        <v>40599</v>
      </c>
      <c r="M59" s="126">
        <v>40964</v>
      </c>
      <c r="N59" s="126">
        <v>41330</v>
      </c>
      <c r="O59" s="126">
        <v>41695</v>
      </c>
      <c r="P59" s="126">
        <v>42060</v>
      </c>
      <c r="Q59" s="126">
        <v>42425</v>
      </c>
      <c r="R59" s="126">
        <v>42791</v>
      </c>
      <c r="S59" s="126">
        <v>43156</v>
      </c>
      <c r="T59" s="126">
        <v>43521</v>
      </c>
      <c r="U59" s="126">
        <v>43886</v>
      </c>
      <c r="V59" s="126">
        <v>44252</v>
      </c>
      <c r="W59" s="126">
        <v>44617</v>
      </c>
      <c r="X59" s="126">
        <v>44982</v>
      </c>
      <c r="Y59" s="126">
        <v>45347</v>
      </c>
      <c r="Z59" s="126">
        <v>45713</v>
      </c>
      <c r="AA59" s="126">
        <v>46078</v>
      </c>
      <c r="AB59" s="126">
        <v>46443</v>
      </c>
      <c r="AC59" s="126">
        <v>46808</v>
      </c>
      <c r="AD59" s="126">
        <v>47174</v>
      </c>
      <c r="AE59" s="126">
        <v>47539</v>
      </c>
      <c r="AF59" s="126">
        <v>47904</v>
      </c>
      <c r="AG59" s="126">
        <v>48269</v>
      </c>
      <c r="AH59" s="126">
        <v>48635</v>
      </c>
      <c r="AI59" s="126">
        <v>49000</v>
      </c>
      <c r="AJ59" s="126">
        <v>49365</v>
      </c>
      <c r="AK59" s="126">
        <v>49730</v>
      </c>
      <c r="AL59" s="126">
        <v>50096</v>
      </c>
      <c r="AM59" s="126">
        <v>50461</v>
      </c>
      <c r="AN59" s="126">
        <v>50826</v>
      </c>
      <c r="AO59" s="126">
        <v>51191</v>
      </c>
      <c r="AP59" s="126">
        <v>51557</v>
      </c>
      <c r="AQ59" s="126">
        <v>51922</v>
      </c>
      <c r="AR59" s="126">
        <v>52287</v>
      </c>
      <c r="AS59" s="126">
        <v>52652</v>
      </c>
      <c r="AT59" s="126">
        <v>53018</v>
      </c>
      <c r="AU59" s="126">
        <v>53383</v>
      </c>
      <c r="AV59" s="126">
        <v>53748</v>
      </c>
      <c r="AW59" s="126">
        <v>54113</v>
      </c>
      <c r="AX59" s="126">
        <v>54479</v>
      </c>
      <c r="AY59" s="126">
        <v>54844</v>
      </c>
    </row>
    <row r="60" spans="1:51" ht="13.5" hidden="1" customHeight="1" x14ac:dyDescent="0.2">
      <c r="A60" s="145"/>
      <c r="B60" s="120"/>
      <c r="C60" s="120"/>
      <c r="D60" s="120"/>
      <c r="E60" s="120"/>
      <c r="F60" s="120"/>
      <c r="G60" s="121"/>
      <c r="H60" s="120"/>
      <c r="I60" s="126">
        <v>39504</v>
      </c>
      <c r="J60" s="126">
        <v>39870</v>
      </c>
      <c r="K60" s="126">
        <v>40235</v>
      </c>
      <c r="L60" s="126">
        <v>40600</v>
      </c>
      <c r="M60" s="126">
        <v>40965</v>
      </c>
      <c r="N60" s="126">
        <v>41331</v>
      </c>
      <c r="O60" s="126">
        <v>41696</v>
      </c>
      <c r="P60" s="126">
        <v>42061</v>
      </c>
      <c r="Q60" s="126">
        <v>42426</v>
      </c>
      <c r="R60" s="126">
        <v>42792</v>
      </c>
      <c r="S60" s="126">
        <v>43157</v>
      </c>
      <c r="T60" s="126">
        <v>43522</v>
      </c>
      <c r="U60" s="126">
        <v>43887</v>
      </c>
      <c r="V60" s="126">
        <v>44253</v>
      </c>
      <c r="W60" s="126">
        <v>44618</v>
      </c>
      <c r="X60" s="126">
        <v>44983</v>
      </c>
      <c r="Y60" s="126">
        <v>45348</v>
      </c>
      <c r="Z60" s="126">
        <v>45714</v>
      </c>
      <c r="AA60" s="126">
        <v>46079</v>
      </c>
      <c r="AB60" s="126">
        <v>46444</v>
      </c>
      <c r="AC60" s="126">
        <v>46809</v>
      </c>
      <c r="AD60" s="126">
        <v>47175</v>
      </c>
      <c r="AE60" s="126">
        <v>47540</v>
      </c>
      <c r="AF60" s="126">
        <v>47905</v>
      </c>
      <c r="AG60" s="126">
        <v>48270</v>
      </c>
      <c r="AH60" s="126">
        <v>48636</v>
      </c>
      <c r="AI60" s="126">
        <v>49001</v>
      </c>
      <c r="AJ60" s="126">
        <v>49366</v>
      </c>
      <c r="AK60" s="126">
        <v>49731</v>
      </c>
      <c r="AL60" s="126">
        <v>50097</v>
      </c>
      <c r="AM60" s="126">
        <v>50462</v>
      </c>
      <c r="AN60" s="126">
        <v>50827</v>
      </c>
      <c r="AO60" s="126">
        <v>51192</v>
      </c>
      <c r="AP60" s="126">
        <v>51558</v>
      </c>
      <c r="AQ60" s="126">
        <v>51923</v>
      </c>
      <c r="AR60" s="126">
        <v>52288</v>
      </c>
      <c r="AS60" s="126">
        <v>52653</v>
      </c>
      <c r="AT60" s="126">
        <v>53019</v>
      </c>
      <c r="AU60" s="126">
        <v>53384</v>
      </c>
      <c r="AV60" s="126">
        <v>53749</v>
      </c>
      <c r="AW60" s="126">
        <v>54114</v>
      </c>
      <c r="AX60" s="126">
        <v>54480</v>
      </c>
      <c r="AY60" s="126">
        <v>54845</v>
      </c>
    </row>
    <row r="61" spans="1:51" ht="13.5" hidden="1" customHeight="1" x14ac:dyDescent="0.2">
      <c r="A61" s="145"/>
      <c r="B61" s="120"/>
      <c r="C61" s="120"/>
      <c r="D61" s="120"/>
      <c r="E61" s="120"/>
      <c r="F61" s="120"/>
      <c r="G61" s="121"/>
      <c r="H61" s="120"/>
      <c r="I61" s="126">
        <v>39505</v>
      </c>
      <c r="J61" s="126">
        <v>39871</v>
      </c>
      <c r="K61" s="126">
        <v>40236</v>
      </c>
      <c r="L61" s="126">
        <v>40601</v>
      </c>
      <c r="M61" s="126">
        <v>40966</v>
      </c>
      <c r="N61" s="126">
        <v>41332</v>
      </c>
      <c r="O61" s="126">
        <v>41697</v>
      </c>
      <c r="P61" s="126">
        <v>42062</v>
      </c>
      <c r="Q61" s="126">
        <v>42427</v>
      </c>
      <c r="R61" s="126">
        <v>42793</v>
      </c>
      <c r="S61" s="126">
        <v>43158</v>
      </c>
      <c r="T61" s="126">
        <v>43523</v>
      </c>
      <c r="U61" s="126">
        <v>43888</v>
      </c>
      <c r="V61" s="126">
        <v>44254</v>
      </c>
      <c r="W61" s="126">
        <v>44619</v>
      </c>
      <c r="X61" s="126">
        <v>44984</v>
      </c>
      <c r="Y61" s="126">
        <v>45349</v>
      </c>
      <c r="Z61" s="126">
        <v>45715</v>
      </c>
      <c r="AA61" s="126">
        <v>46080</v>
      </c>
      <c r="AB61" s="126">
        <v>46445</v>
      </c>
      <c r="AC61" s="126">
        <v>46810</v>
      </c>
      <c r="AD61" s="126">
        <v>47176</v>
      </c>
      <c r="AE61" s="126">
        <v>47541</v>
      </c>
      <c r="AF61" s="126">
        <v>47906</v>
      </c>
      <c r="AG61" s="126">
        <v>48271</v>
      </c>
      <c r="AH61" s="126">
        <v>48637</v>
      </c>
      <c r="AI61" s="126">
        <v>49002</v>
      </c>
      <c r="AJ61" s="126">
        <v>49367</v>
      </c>
      <c r="AK61" s="126">
        <v>49732</v>
      </c>
      <c r="AL61" s="126">
        <v>50098</v>
      </c>
      <c r="AM61" s="126">
        <v>50463</v>
      </c>
      <c r="AN61" s="126">
        <v>50828</v>
      </c>
      <c r="AO61" s="126">
        <v>51193</v>
      </c>
      <c r="AP61" s="126">
        <v>51559</v>
      </c>
      <c r="AQ61" s="126">
        <v>51924</v>
      </c>
      <c r="AR61" s="126">
        <v>52289</v>
      </c>
      <c r="AS61" s="126">
        <v>52654</v>
      </c>
      <c r="AT61" s="126">
        <v>53020</v>
      </c>
      <c r="AU61" s="126">
        <v>53385</v>
      </c>
      <c r="AV61" s="126">
        <v>53750</v>
      </c>
      <c r="AW61" s="126">
        <v>54115</v>
      </c>
      <c r="AX61" s="126">
        <v>54481</v>
      </c>
      <c r="AY61" s="126">
        <v>54846</v>
      </c>
    </row>
    <row r="62" spans="1:51" ht="13.5" hidden="1" customHeight="1" x14ac:dyDescent="0.2">
      <c r="A62" s="145"/>
      <c r="B62" s="120"/>
      <c r="C62" s="120"/>
      <c r="D62" s="120"/>
      <c r="E62" s="120"/>
      <c r="F62" s="120"/>
      <c r="G62" s="121"/>
      <c r="H62" s="120"/>
      <c r="I62" s="126">
        <v>39506</v>
      </c>
      <c r="J62" s="126">
        <v>39872</v>
      </c>
      <c r="K62" s="126">
        <v>40237</v>
      </c>
      <c r="L62" s="126">
        <v>40602</v>
      </c>
      <c r="M62" s="126">
        <v>40967</v>
      </c>
      <c r="N62" s="126">
        <v>41333</v>
      </c>
      <c r="O62" s="126">
        <v>41698</v>
      </c>
      <c r="P62" s="126">
        <v>42063</v>
      </c>
      <c r="Q62" s="126">
        <v>42428</v>
      </c>
      <c r="R62" s="126">
        <v>42794</v>
      </c>
      <c r="S62" s="126">
        <v>43159</v>
      </c>
      <c r="T62" s="126">
        <v>43524</v>
      </c>
      <c r="U62" s="126">
        <v>43889</v>
      </c>
      <c r="V62" s="126">
        <v>44255</v>
      </c>
      <c r="W62" s="126">
        <v>44620</v>
      </c>
      <c r="X62" s="126">
        <v>44985</v>
      </c>
      <c r="Y62" s="126">
        <v>45350</v>
      </c>
      <c r="Z62" s="126">
        <v>45716</v>
      </c>
      <c r="AA62" s="126">
        <v>46081</v>
      </c>
      <c r="AB62" s="126">
        <v>46446</v>
      </c>
      <c r="AC62" s="126">
        <v>46811</v>
      </c>
      <c r="AD62" s="126">
        <v>47177</v>
      </c>
      <c r="AE62" s="126">
        <v>47542</v>
      </c>
      <c r="AF62" s="126">
        <v>47907</v>
      </c>
      <c r="AG62" s="126">
        <v>48272</v>
      </c>
      <c r="AH62" s="126">
        <v>48638</v>
      </c>
      <c r="AI62" s="126">
        <v>49003</v>
      </c>
      <c r="AJ62" s="126">
        <v>49368</v>
      </c>
      <c r="AK62" s="126">
        <v>49733</v>
      </c>
      <c r="AL62" s="126">
        <v>50099</v>
      </c>
      <c r="AM62" s="126">
        <v>50464</v>
      </c>
      <c r="AN62" s="126">
        <v>50829</v>
      </c>
      <c r="AO62" s="126">
        <v>51194</v>
      </c>
      <c r="AP62" s="126">
        <v>51560</v>
      </c>
      <c r="AQ62" s="126">
        <v>51925</v>
      </c>
      <c r="AR62" s="126">
        <v>52290</v>
      </c>
      <c r="AS62" s="126">
        <v>52655</v>
      </c>
      <c r="AT62" s="126">
        <v>53021</v>
      </c>
      <c r="AU62" s="126">
        <v>53386</v>
      </c>
      <c r="AV62" s="126">
        <v>53751</v>
      </c>
      <c r="AW62" s="126">
        <v>54116</v>
      </c>
      <c r="AX62" s="126">
        <v>54482</v>
      </c>
      <c r="AY62" s="126">
        <v>54847</v>
      </c>
    </row>
    <row r="63" spans="1:51" ht="13.5" hidden="1" customHeight="1" x14ac:dyDescent="0.2">
      <c r="A63" s="145"/>
      <c r="B63" s="120"/>
      <c r="C63" s="120"/>
      <c r="D63" s="120"/>
      <c r="E63" s="120"/>
      <c r="F63" s="120"/>
      <c r="G63" s="121"/>
      <c r="H63" s="120"/>
      <c r="I63" s="126">
        <v>39507</v>
      </c>
      <c r="J63" s="126">
        <v>39873</v>
      </c>
      <c r="K63" s="126">
        <v>40238</v>
      </c>
      <c r="L63" s="126">
        <v>40603</v>
      </c>
      <c r="M63" s="126">
        <v>40968</v>
      </c>
      <c r="N63" s="126">
        <v>41334</v>
      </c>
      <c r="O63" s="126">
        <v>41699</v>
      </c>
      <c r="P63" s="126">
        <v>42064</v>
      </c>
      <c r="Q63" s="126">
        <v>42429</v>
      </c>
      <c r="R63" s="126">
        <v>42795</v>
      </c>
      <c r="S63" s="126">
        <v>43160</v>
      </c>
      <c r="T63" s="126">
        <v>43525</v>
      </c>
      <c r="U63" s="126">
        <v>43890</v>
      </c>
      <c r="V63" s="126">
        <v>44256</v>
      </c>
      <c r="W63" s="126">
        <v>44621</v>
      </c>
      <c r="X63" s="126">
        <v>44986</v>
      </c>
      <c r="Y63" s="126">
        <v>45351</v>
      </c>
      <c r="Z63" s="126">
        <v>45717</v>
      </c>
      <c r="AA63" s="126">
        <v>46082</v>
      </c>
      <c r="AB63" s="126">
        <v>46447</v>
      </c>
      <c r="AC63" s="126">
        <v>46812</v>
      </c>
      <c r="AD63" s="126">
        <v>47178</v>
      </c>
      <c r="AE63" s="126">
        <v>47543</v>
      </c>
      <c r="AF63" s="126">
        <v>47908</v>
      </c>
      <c r="AG63" s="126">
        <v>48273</v>
      </c>
      <c r="AH63" s="126">
        <v>48639</v>
      </c>
      <c r="AI63" s="126">
        <v>49004</v>
      </c>
      <c r="AJ63" s="126">
        <v>49369</v>
      </c>
      <c r="AK63" s="126">
        <v>49734</v>
      </c>
      <c r="AL63" s="126">
        <v>50100</v>
      </c>
      <c r="AM63" s="126">
        <v>50465</v>
      </c>
      <c r="AN63" s="126">
        <v>50830</v>
      </c>
      <c r="AO63" s="126">
        <v>51195</v>
      </c>
      <c r="AP63" s="126">
        <v>51561</v>
      </c>
      <c r="AQ63" s="126">
        <v>51926</v>
      </c>
      <c r="AR63" s="126">
        <v>52291</v>
      </c>
      <c r="AS63" s="126">
        <v>52656</v>
      </c>
      <c r="AT63" s="126">
        <v>53022</v>
      </c>
      <c r="AU63" s="126">
        <v>53387</v>
      </c>
      <c r="AV63" s="126">
        <v>53752</v>
      </c>
      <c r="AW63" s="126">
        <v>54117</v>
      </c>
      <c r="AX63" s="126">
        <v>54483</v>
      </c>
      <c r="AY63" s="126">
        <v>54848</v>
      </c>
    </row>
    <row r="64" spans="1:51" ht="13.5" hidden="1" customHeight="1" x14ac:dyDescent="0.2">
      <c r="A64" s="145"/>
      <c r="B64" s="120"/>
      <c r="C64" s="120"/>
      <c r="D64" s="120"/>
      <c r="E64" s="120"/>
      <c r="F64" s="120"/>
      <c r="G64" s="121"/>
      <c r="H64" s="120"/>
      <c r="I64" s="126">
        <v>39508</v>
      </c>
      <c r="J64" s="126">
        <v>39874</v>
      </c>
      <c r="K64" s="126">
        <v>40239</v>
      </c>
      <c r="L64" s="126">
        <v>40604</v>
      </c>
      <c r="M64" s="126">
        <v>40969</v>
      </c>
      <c r="N64" s="126">
        <v>41335</v>
      </c>
      <c r="O64" s="126">
        <v>41700</v>
      </c>
      <c r="P64" s="126">
        <v>42065</v>
      </c>
      <c r="Q64" s="126">
        <v>42430</v>
      </c>
      <c r="R64" s="126">
        <v>42796</v>
      </c>
      <c r="S64" s="126">
        <v>43161</v>
      </c>
      <c r="T64" s="126">
        <v>43526</v>
      </c>
      <c r="U64" s="126">
        <v>43891</v>
      </c>
      <c r="V64" s="126">
        <v>44257</v>
      </c>
      <c r="W64" s="126">
        <v>44622</v>
      </c>
      <c r="X64" s="126">
        <v>44987</v>
      </c>
      <c r="Y64" s="126">
        <v>45352</v>
      </c>
      <c r="Z64" s="126">
        <v>45718</v>
      </c>
      <c r="AA64" s="126">
        <v>46083</v>
      </c>
      <c r="AB64" s="126">
        <v>46448</v>
      </c>
      <c r="AC64" s="126">
        <v>46813</v>
      </c>
      <c r="AD64" s="126">
        <v>47179</v>
      </c>
      <c r="AE64" s="126">
        <v>47544</v>
      </c>
      <c r="AF64" s="126">
        <v>47909</v>
      </c>
      <c r="AG64" s="126">
        <v>48274</v>
      </c>
      <c r="AH64" s="126">
        <v>48640</v>
      </c>
      <c r="AI64" s="126">
        <v>49005</v>
      </c>
      <c r="AJ64" s="126">
        <v>49370</v>
      </c>
      <c r="AK64" s="126">
        <v>49735</v>
      </c>
      <c r="AL64" s="126">
        <v>50101</v>
      </c>
      <c r="AM64" s="126">
        <v>50466</v>
      </c>
      <c r="AN64" s="126">
        <v>50831</v>
      </c>
      <c r="AO64" s="126">
        <v>51196</v>
      </c>
      <c r="AP64" s="126">
        <v>51562</v>
      </c>
      <c r="AQ64" s="126">
        <v>51927</v>
      </c>
      <c r="AR64" s="126">
        <v>52292</v>
      </c>
      <c r="AS64" s="126">
        <v>52657</v>
      </c>
      <c r="AT64" s="126">
        <v>53023</v>
      </c>
      <c r="AU64" s="126">
        <v>53388</v>
      </c>
      <c r="AV64" s="126">
        <v>53753</v>
      </c>
      <c r="AW64" s="126">
        <v>54118</v>
      </c>
      <c r="AX64" s="126">
        <v>54484</v>
      </c>
      <c r="AY64" s="126">
        <v>54849</v>
      </c>
    </row>
    <row r="65" spans="1:51" ht="13.5" hidden="1" customHeight="1" x14ac:dyDescent="0.2">
      <c r="A65" s="145"/>
      <c r="B65" s="120"/>
      <c r="C65" s="120"/>
      <c r="D65" s="120"/>
      <c r="E65" s="120"/>
      <c r="F65" s="120"/>
      <c r="G65" s="121"/>
      <c r="H65" s="120"/>
      <c r="I65" s="126">
        <v>39509</v>
      </c>
      <c r="J65" s="126">
        <v>39875</v>
      </c>
      <c r="K65" s="126">
        <v>40240</v>
      </c>
      <c r="L65" s="126">
        <v>40605</v>
      </c>
      <c r="M65" s="126">
        <v>40970</v>
      </c>
      <c r="N65" s="126">
        <v>41336</v>
      </c>
      <c r="O65" s="126">
        <v>41701</v>
      </c>
      <c r="P65" s="126">
        <v>42066</v>
      </c>
      <c r="Q65" s="126">
        <v>42431</v>
      </c>
      <c r="R65" s="126">
        <v>42797</v>
      </c>
      <c r="S65" s="126">
        <v>43162</v>
      </c>
      <c r="T65" s="126">
        <v>43527</v>
      </c>
      <c r="U65" s="126">
        <v>43892</v>
      </c>
      <c r="V65" s="126">
        <v>44258</v>
      </c>
      <c r="W65" s="126">
        <v>44623</v>
      </c>
      <c r="X65" s="126">
        <v>44988</v>
      </c>
      <c r="Y65" s="126">
        <v>45353</v>
      </c>
      <c r="Z65" s="126">
        <v>45719</v>
      </c>
      <c r="AA65" s="126">
        <v>46084</v>
      </c>
      <c r="AB65" s="126">
        <v>46449</v>
      </c>
      <c r="AC65" s="126">
        <v>46814</v>
      </c>
      <c r="AD65" s="126">
        <v>47180</v>
      </c>
      <c r="AE65" s="126">
        <v>47545</v>
      </c>
      <c r="AF65" s="126">
        <v>47910</v>
      </c>
      <c r="AG65" s="126">
        <v>48275</v>
      </c>
      <c r="AH65" s="126">
        <v>48641</v>
      </c>
      <c r="AI65" s="126">
        <v>49006</v>
      </c>
      <c r="AJ65" s="126">
        <v>49371</v>
      </c>
      <c r="AK65" s="126">
        <v>49736</v>
      </c>
      <c r="AL65" s="126">
        <v>50102</v>
      </c>
      <c r="AM65" s="126">
        <v>50467</v>
      </c>
      <c r="AN65" s="126">
        <v>50832</v>
      </c>
      <c r="AO65" s="126">
        <v>51197</v>
      </c>
      <c r="AP65" s="126">
        <v>51563</v>
      </c>
      <c r="AQ65" s="126">
        <v>51928</v>
      </c>
      <c r="AR65" s="126">
        <v>52293</v>
      </c>
      <c r="AS65" s="126">
        <v>52658</v>
      </c>
      <c r="AT65" s="126">
        <v>53024</v>
      </c>
      <c r="AU65" s="126">
        <v>53389</v>
      </c>
      <c r="AV65" s="126">
        <v>53754</v>
      </c>
      <c r="AW65" s="126">
        <v>54119</v>
      </c>
      <c r="AX65" s="126">
        <v>54485</v>
      </c>
      <c r="AY65" s="126">
        <v>54850</v>
      </c>
    </row>
    <row r="66" spans="1:51" ht="13.5" hidden="1" customHeight="1" x14ac:dyDescent="0.2">
      <c r="A66" s="145"/>
      <c r="B66" s="120"/>
      <c r="C66" s="120"/>
      <c r="D66" s="120"/>
      <c r="E66" s="120"/>
      <c r="F66" s="120"/>
      <c r="G66" s="121"/>
      <c r="H66" s="120"/>
      <c r="I66" s="126">
        <v>39510</v>
      </c>
      <c r="J66" s="126">
        <v>39876</v>
      </c>
      <c r="K66" s="126">
        <v>40241</v>
      </c>
      <c r="L66" s="126">
        <v>40606</v>
      </c>
      <c r="M66" s="126">
        <v>40971</v>
      </c>
      <c r="N66" s="126">
        <v>41337</v>
      </c>
      <c r="O66" s="126">
        <v>41702</v>
      </c>
      <c r="P66" s="126">
        <v>42067</v>
      </c>
      <c r="Q66" s="126">
        <v>42432</v>
      </c>
      <c r="R66" s="126">
        <v>42798</v>
      </c>
      <c r="S66" s="126">
        <v>43163</v>
      </c>
      <c r="T66" s="126">
        <v>43528</v>
      </c>
      <c r="U66" s="126">
        <v>43893</v>
      </c>
      <c r="V66" s="126">
        <v>44259</v>
      </c>
      <c r="W66" s="126">
        <v>44624</v>
      </c>
      <c r="X66" s="126">
        <v>44989</v>
      </c>
      <c r="Y66" s="126">
        <v>45354</v>
      </c>
      <c r="Z66" s="126">
        <v>45720</v>
      </c>
      <c r="AA66" s="126">
        <v>46085</v>
      </c>
      <c r="AB66" s="126">
        <v>46450</v>
      </c>
      <c r="AC66" s="126">
        <v>46815</v>
      </c>
      <c r="AD66" s="126">
        <v>47181</v>
      </c>
      <c r="AE66" s="126">
        <v>47546</v>
      </c>
      <c r="AF66" s="126">
        <v>47911</v>
      </c>
      <c r="AG66" s="126">
        <v>48276</v>
      </c>
      <c r="AH66" s="126">
        <v>48642</v>
      </c>
      <c r="AI66" s="126">
        <v>49007</v>
      </c>
      <c r="AJ66" s="126">
        <v>49372</v>
      </c>
      <c r="AK66" s="126">
        <v>49737</v>
      </c>
      <c r="AL66" s="126">
        <v>50103</v>
      </c>
      <c r="AM66" s="126">
        <v>50468</v>
      </c>
      <c r="AN66" s="126">
        <v>50833</v>
      </c>
      <c r="AO66" s="126">
        <v>51198</v>
      </c>
      <c r="AP66" s="126">
        <v>51564</v>
      </c>
      <c r="AQ66" s="126">
        <v>51929</v>
      </c>
      <c r="AR66" s="126">
        <v>52294</v>
      </c>
      <c r="AS66" s="126">
        <v>52659</v>
      </c>
      <c r="AT66" s="126">
        <v>53025</v>
      </c>
      <c r="AU66" s="126">
        <v>53390</v>
      </c>
      <c r="AV66" s="126">
        <v>53755</v>
      </c>
      <c r="AW66" s="126">
        <v>54120</v>
      </c>
      <c r="AX66" s="126">
        <v>54486</v>
      </c>
      <c r="AY66" s="126">
        <v>54851</v>
      </c>
    </row>
    <row r="67" spans="1:51" ht="13.5" hidden="1" customHeight="1" x14ac:dyDescent="0.2">
      <c r="A67" s="145"/>
      <c r="B67" s="120"/>
      <c r="C67" s="120"/>
      <c r="D67" s="120"/>
      <c r="E67" s="120"/>
      <c r="F67" s="120"/>
      <c r="G67" s="121"/>
      <c r="H67" s="120"/>
      <c r="I67" s="126">
        <v>39511</v>
      </c>
      <c r="J67" s="126">
        <v>39877</v>
      </c>
      <c r="K67" s="126">
        <v>40242</v>
      </c>
      <c r="L67" s="126">
        <v>40607</v>
      </c>
      <c r="M67" s="126">
        <v>40972</v>
      </c>
      <c r="N67" s="126">
        <v>41338</v>
      </c>
      <c r="O67" s="126">
        <v>41703</v>
      </c>
      <c r="P67" s="126">
        <v>42068</v>
      </c>
      <c r="Q67" s="126">
        <v>42433</v>
      </c>
      <c r="R67" s="126">
        <v>42799</v>
      </c>
      <c r="S67" s="126">
        <v>43164</v>
      </c>
      <c r="T67" s="126">
        <v>43529</v>
      </c>
      <c r="U67" s="126">
        <v>43894</v>
      </c>
      <c r="V67" s="126">
        <v>44260</v>
      </c>
      <c r="W67" s="126">
        <v>44625</v>
      </c>
      <c r="X67" s="126">
        <v>44990</v>
      </c>
      <c r="Y67" s="126">
        <v>45355</v>
      </c>
      <c r="Z67" s="126">
        <v>45721</v>
      </c>
      <c r="AA67" s="126">
        <v>46086</v>
      </c>
      <c r="AB67" s="126">
        <v>46451</v>
      </c>
      <c r="AC67" s="126">
        <v>46816</v>
      </c>
      <c r="AD67" s="126">
        <v>47182</v>
      </c>
      <c r="AE67" s="126">
        <v>47547</v>
      </c>
      <c r="AF67" s="126">
        <v>47912</v>
      </c>
      <c r="AG67" s="126">
        <v>48277</v>
      </c>
      <c r="AH67" s="126">
        <v>48643</v>
      </c>
      <c r="AI67" s="126">
        <v>49008</v>
      </c>
      <c r="AJ67" s="126">
        <v>49373</v>
      </c>
      <c r="AK67" s="126">
        <v>49738</v>
      </c>
      <c r="AL67" s="126">
        <v>50104</v>
      </c>
      <c r="AM67" s="126">
        <v>50469</v>
      </c>
      <c r="AN67" s="126">
        <v>50834</v>
      </c>
      <c r="AO67" s="126">
        <v>51199</v>
      </c>
      <c r="AP67" s="126">
        <v>51565</v>
      </c>
      <c r="AQ67" s="126">
        <v>51930</v>
      </c>
      <c r="AR67" s="126">
        <v>52295</v>
      </c>
      <c r="AS67" s="126">
        <v>52660</v>
      </c>
      <c r="AT67" s="126">
        <v>53026</v>
      </c>
      <c r="AU67" s="126">
        <v>53391</v>
      </c>
      <c r="AV67" s="126">
        <v>53756</v>
      </c>
      <c r="AW67" s="126">
        <v>54121</v>
      </c>
      <c r="AX67" s="126">
        <v>54487</v>
      </c>
      <c r="AY67" s="126">
        <v>54852</v>
      </c>
    </row>
    <row r="68" spans="1:51" ht="13.5" hidden="1" customHeight="1" x14ac:dyDescent="0.2">
      <c r="A68" s="145"/>
      <c r="B68" s="120"/>
      <c r="C68" s="120"/>
      <c r="D68" s="120"/>
      <c r="E68" s="120"/>
      <c r="F68" s="120"/>
      <c r="G68" s="121"/>
      <c r="H68" s="120"/>
      <c r="I68" s="126">
        <v>39512</v>
      </c>
      <c r="J68" s="126">
        <v>39878</v>
      </c>
      <c r="K68" s="126">
        <v>40243</v>
      </c>
      <c r="L68" s="126">
        <v>40608</v>
      </c>
      <c r="M68" s="126">
        <v>40973</v>
      </c>
      <c r="N68" s="126">
        <v>41339</v>
      </c>
      <c r="O68" s="126">
        <v>41704</v>
      </c>
      <c r="P68" s="126">
        <v>42069</v>
      </c>
      <c r="Q68" s="126">
        <v>42434</v>
      </c>
      <c r="R68" s="126">
        <v>42800</v>
      </c>
      <c r="S68" s="126">
        <v>43165</v>
      </c>
      <c r="T68" s="126">
        <v>43530</v>
      </c>
      <c r="U68" s="126">
        <v>43895</v>
      </c>
      <c r="V68" s="126">
        <v>44261</v>
      </c>
      <c r="W68" s="126">
        <v>44626</v>
      </c>
      <c r="X68" s="126">
        <v>44991</v>
      </c>
      <c r="Y68" s="126">
        <v>45356</v>
      </c>
      <c r="Z68" s="126">
        <v>45722</v>
      </c>
      <c r="AA68" s="126">
        <v>46087</v>
      </c>
      <c r="AB68" s="126">
        <v>46452</v>
      </c>
      <c r="AC68" s="126">
        <v>46817</v>
      </c>
      <c r="AD68" s="126">
        <v>47183</v>
      </c>
      <c r="AE68" s="126">
        <v>47548</v>
      </c>
      <c r="AF68" s="126">
        <v>47913</v>
      </c>
      <c r="AG68" s="126">
        <v>48278</v>
      </c>
      <c r="AH68" s="126">
        <v>48644</v>
      </c>
      <c r="AI68" s="126">
        <v>49009</v>
      </c>
      <c r="AJ68" s="126">
        <v>49374</v>
      </c>
      <c r="AK68" s="126">
        <v>49739</v>
      </c>
      <c r="AL68" s="126">
        <v>50105</v>
      </c>
      <c r="AM68" s="126">
        <v>50470</v>
      </c>
      <c r="AN68" s="126">
        <v>50835</v>
      </c>
      <c r="AO68" s="126">
        <v>51200</v>
      </c>
      <c r="AP68" s="126">
        <v>51566</v>
      </c>
      <c r="AQ68" s="126">
        <v>51931</v>
      </c>
      <c r="AR68" s="126">
        <v>52296</v>
      </c>
      <c r="AS68" s="126">
        <v>52661</v>
      </c>
      <c r="AT68" s="126">
        <v>53027</v>
      </c>
      <c r="AU68" s="126">
        <v>53392</v>
      </c>
      <c r="AV68" s="126">
        <v>53757</v>
      </c>
      <c r="AW68" s="126">
        <v>54122</v>
      </c>
      <c r="AX68" s="126">
        <v>54488</v>
      </c>
      <c r="AY68" s="126">
        <v>54853</v>
      </c>
    </row>
    <row r="69" spans="1:51" ht="13.5" hidden="1" customHeight="1" x14ac:dyDescent="0.2">
      <c r="A69" s="145"/>
      <c r="B69" s="120"/>
      <c r="C69" s="120"/>
      <c r="D69" s="120"/>
      <c r="E69" s="120"/>
      <c r="F69" s="120"/>
      <c r="G69" s="121"/>
      <c r="H69" s="120"/>
      <c r="I69" s="126">
        <v>39513</v>
      </c>
      <c r="J69" s="126">
        <v>39879</v>
      </c>
      <c r="K69" s="126">
        <v>40244</v>
      </c>
      <c r="L69" s="126">
        <v>40609</v>
      </c>
      <c r="M69" s="126">
        <v>40974</v>
      </c>
      <c r="N69" s="126">
        <v>41340</v>
      </c>
      <c r="O69" s="126">
        <v>41705</v>
      </c>
      <c r="P69" s="126">
        <v>42070</v>
      </c>
      <c r="Q69" s="126">
        <v>42435</v>
      </c>
      <c r="R69" s="126">
        <v>42801</v>
      </c>
      <c r="S69" s="126">
        <v>43166</v>
      </c>
      <c r="T69" s="126">
        <v>43531</v>
      </c>
      <c r="U69" s="126">
        <v>43896</v>
      </c>
      <c r="V69" s="126">
        <v>44262</v>
      </c>
      <c r="W69" s="126">
        <v>44627</v>
      </c>
      <c r="X69" s="126">
        <v>44992</v>
      </c>
      <c r="Y69" s="126">
        <v>45357</v>
      </c>
      <c r="Z69" s="126">
        <v>45723</v>
      </c>
      <c r="AA69" s="126">
        <v>46088</v>
      </c>
      <c r="AB69" s="126">
        <v>46453</v>
      </c>
      <c r="AC69" s="126">
        <v>46818</v>
      </c>
      <c r="AD69" s="126">
        <v>47184</v>
      </c>
      <c r="AE69" s="126">
        <v>47549</v>
      </c>
      <c r="AF69" s="126">
        <v>47914</v>
      </c>
      <c r="AG69" s="126">
        <v>48279</v>
      </c>
      <c r="AH69" s="126">
        <v>48645</v>
      </c>
      <c r="AI69" s="126">
        <v>49010</v>
      </c>
      <c r="AJ69" s="126">
        <v>49375</v>
      </c>
      <c r="AK69" s="126">
        <v>49740</v>
      </c>
      <c r="AL69" s="126">
        <v>50106</v>
      </c>
      <c r="AM69" s="126">
        <v>50471</v>
      </c>
      <c r="AN69" s="126">
        <v>50836</v>
      </c>
      <c r="AO69" s="126">
        <v>51201</v>
      </c>
      <c r="AP69" s="126">
        <v>51567</v>
      </c>
      <c r="AQ69" s="126">
        <v>51932</v>
      </c>
      <c r="AR69" s="126">
        <v>52297</v>
      </c>
      <c r="AS69" s="126">
        <v>52662</v>
      </c>
      <c r="AT69" s="126">
        <v>53028</v>
      </c>
      <c r="AU69" s="126">
        <v>53393</v>
      </c>
      <c r="AV69" s="126">
        <v>53758</v>
      </c>
      <c r="AW69" s="126">
        <v>54123</v>
      </c>
      <c r="AX69" s="126">
        <v>54489</v>
      </c>
      <c r="AY69" s="126">
        <v>54854</v>
      </c>
    </row>
    <row r="70" spans="1:51" ht="13.5" hidden="1" customHeight="1" x14ac:dyDescent="0.2">
      <c r="A70" s="145"/>
      <c r="B70" s="120"/>
      <c r="C70" s="120"/>
      <c r="D70" s="120"/>
      <c r="E70" s="120"/>
      <c r="F70" s="120"/>
      <c r="G70" s="121"/>
      <c r="H70" s="120"/>
      <c r="I70" s="126">
        <v>39514</v>
      </c>
      <c r="J70" s="126">
        <v>39880</v>
      </c>
      <c r="K70" s="126">
        <v>40245</v>
      </c>
      <c r="L70" s="126">
        <v>40610</v>
      </c>
      <c r="M70" s="126">
        <v>40975</v>
      </c>
      <c r="N70" s="126">
        <v>41341</v>
      </c>
      <c r="O70" s="126">
        <v>41706</v>
      </c>
      <c r="P70" s="126">
        <v>42071</v>
      </c>
      <c r="Q70" s="126">
        <v>42436</v>
      </c>
      <c r="R70" s="126">
        <v>42802</v>
      </c>
      <c r="S70" s="126">
        <v>43167</v>
      </c>
      <c r="T70" s="126">
        <v>43532</v>
      </c>
      <c r="U70" s="126">
        <v>43897</v>
      </c>
      <c r="V70" s="126">
        <v>44263</v>
      </c>
      <c r="W70" s="126">
        <v>44628</v>
      </c>
      <c r="X70" s="126">
        <v>44993</v>
      </c>
      <c r="Y70" s="126">
        <v>45358</v>
      </c>
      <c r="Z70" s="126">
        <v>45724</v>
      </c>
      <c r="AA70" s="126">
        <v>46089</v>
      </c>
      <c r="AB70" s="126">
        <v>46454</v>
      </c>
      <c r="AC70" s="126">
        <v>46819</v>
      </c>
      <c r="AD70" s="126">
        <v>47185</v>
      </c>
      <c r="AE70" s="126">
        <v>47550</v>
      </c>
      <c r="AF70" s="126">
        <v>47915</v>
      </c>
      <c r="AG70" s="126">
        <v>48280</v>
      </c>
      <c r="AH70" s="126">
        <v>48646</v>
      </c>
      <c r="AI70" s="126">
        <v>49011</v>
      </c>
      <c r="AJ70" s="126">
        <v>49376</v>
      </c>
      <c r="AK70" s="126">
        <v>49741</v>
      </c>
      <c r="AL70" s="126">
        <v>50107</v>
      </c>
      <c r="AM70" s="126">
        <v>50472</v>
      </c>
      <c r="AN70" s="126">
        <v>50837</v>
      </c>
      <c r="AO70" s="126">
        <v>51202</v>
      </c>
      <c r="AP70" s="126">
        <v>51568</v>
      </c>
      <c r="AQ70" s="126">
        <v>51933</v>
      </c>
      <c r="AR70" s="126">
        <v>52298</v>
      </c>
      <c r="AS70" s="126">
        <v>52663</v>
      </c>
      <c r="AT70" s="126">
        <v>53029</v>
      </c>
      <c r="AU70" s="126">
        <v>53394</v>
      </c>
      <c r="AV70" s="126">
        <v>53759</v>
      </c>
      <c r="AW70" s="126">
        <v>54124</v>
      </c>
      <c r="AX70" s="126">
        <v>54490</v>
      </c>
      <c r="AY70" s="126">
        <v>54855</v>
      </c>
    </row>
    <row r="71" spans="1:51" ht="13.5" hidden="1" customHeight="1" x14ac:dyDescent="0.2">
      <c r="A71" s="145"/>
      <c r="B71" s="120"/>
      <c r="C71" s="120"/>
      <c r="D71" s="120"/>
      <c r="E71" s="120"/>
      <c r="F71" s="120"/>
      <c r="G71" s="121"/>
      <c r="H71" s="120"/>
      <c r="I71" s="126">
        <v>39515</v>
      </c>
      <c r="J71" s="126">
        <v>39881</v>
      </c>
      <c r="K71" s="126">
        <v>40246</v>
      </c>
      <c r="L71" s="126">
        <v>40611</v>
      </c>
      <c r="M71" s="126">
        <v>40976</v>
      </c>
      <c r="N71" s="126">
        <v>41342</v>
      </c>
      <c r="O71" s="126">
        <v>41707</v>
      </c>
      <c r="P71" s="126">
        <v>42072</v>
      </c>
      <c r="Q71" s="126">
        <v>42437</v>
      </c>
      <c r="R71" s="126">
        <v>42803</v>
      </c>
      <c r="S71" s="126">
        <v>43168</v>
      </c>
      <c r="T71" s="126">
        <v>43533</v>
      </c>
      <c r="U71" s="126">
        <v>43898</v>
      </c>
      <c r="V71" s="126">
        <v>44264</v>
      </c>
      <c r="W71" s="126">
        <v>44629</v>
      </c>
      <c r="X71" s="126">
        <v>44994</v>
      </c>
      <c r="Y71" s="126">
        <v>45359</v>
      </c>
      <c r="Z71" s="126">
        <v>45725</v>
      </c>
      <c r="AA71" s="126">
        <v>46090</v>
      </c>
      <c r="AB71" s="126">
        <v>46455</v>
      </c>
      <c r="AC71" s="126">
        <v>46820</v>
      </c>
      <c r="AD71" s="126">
        <v>47186</v>
      </c>
      <c r="AE71" s="126">
        <v>47551</v>
      </c>
      <c r="AF71" s="126">
        <v>47916</v>
      </c>
      <c r="AG71" s="126">
        <v>48281</v>
      </c>
      <c r="AH71" s="126">
        <v>48647</v>
      </c>
      <c r="AI71" s="126">
        <v>49012</v>
      </c>
      <c r="AJ71" s="126">
        <v>49377</v>
      </c>
      <c r="AK71" s="126">
        <v>49742</v>
      </c>
      <c r="AL71" s="126">
        <v>50108</v>
      </c>
      <c r="AM71" s="126">
        <v>50473</v>
      </c>
      <c r="AN71" s="126">
        <v>50838</v>
      </c>
      <c r="AO71" s="126">
        <v>51203</v>
      </c>
      <c r="AP71" s="126">
        <v>51569</v>
      </c>
      <c r="AQ71" s="126">
        <v>51934</v>
      </c>
      <c r="AR71" s="126">
        <v>52299</v>
      </c>
      <c r="AS71" s="126">
        <v>52664</v>
      </c>
      <c r="AT71" s="126">
        <v>53030</v>
      </c>
      <c r="AU71" s="126">
        <v>53395</v>
      </c>
      <c r="AV71" s="126">
        <v>53760</v>
      </c>
      <c r="AW71" s="126">
        <v>54125</v>
      </c>
      <c r="AX71" s="126">
        <v>54491</v>
      </c>
      <c r="AY71" s="126">
        <v>54856</v>
      </c>
    </row>
    <row r="72" spans="1:51" ht="13.5" hidden="1" customHeight="1" x14ac:dyDescent="0.2">
      <c r="A72" s="145"/>
      <c r="B72" s="120"/>
      <c r="C72" s="120"/>
      <c r="D72" s="120"/>
      <c r="E72" s="120"/>
      <c r="F72" s="120"/>
      <c r="G72" s="121"/>
      <c r="H72" s="120"/>
      <c r="I72" s="126">
        <v>39516</v>
      </c>
      <c r="J72" s="126">
        <v>39882</v>
      </c>
      <c r="K72" s="126">
        <v>40247</v>
      </c>
      <c r="L72" s="126">
        <v>40612</v>
      </c>
      <c r="M72" s="126">
        <v>40977</v>
      </c>
      <c r="N72" s="126">
        <v>41343</v>
      </c>
      <c r="O72" s="126">
        <v>41708</v>
      </c>
      <c r="P72" s="126">
        <v>42073</v>
      </c>
      <c r="Q72" s="126">
        <v>42438</v>
      </c>
      <c r="R72" s="126">
        <v>42804</v>
      </c>
      <c r="S72" s="126">
        <v>43169</v>
      </c>
      <c r="T72" s="126">
        <v>43534</v>
      </c>
      <c r="U72" s="126">
        <v>43899</v>
      </c>
      <c r="V72" s="126">
        <v>44265</v>
      </c>
      <c r="W72" s="126">
        <v>44630</v>
      </c>
      <c r="X72" s="126">
        <v>44995</v>
      </c>
      <c r="Y72" s="126">
        <v>45360</v>
      </c>
      <c r="Z72" s="126">
        <v>45726</v>
      </c>
      <c r="AA72" s="126">
        <v>46091</v>
      </c>
      <c r="AB72" s="126">
        <v>46456</v>
      </c>
      <c r="AC72" s="126">
        <v>46821</v>
      </c>
      <c r="AD72" s="126">
        <v>47187</v>
      </c>
      <c r="AE72" s="126">
        <v>47552</v>
      </c>
      <c r="AF72" s="126">
        <v>47917</v>
      </c>
      <c r="AG72" s="126">
        <v>48282</v>
      </c>
      <c r="AH72" s="126">
        <v>48648</v>
      </c>
      <c r="AI72" s="126">
        <v>49013</v>
      </c>
      <c r="AJ72" s="126">
        <v>49378</v>
      </c>
      <c r="AK72" s="126">
        <v>49743</v>
      </c>
      <c r="AL72" s="126">
        <v>50109</v>
      </c>
      <c r="AM72" s="126">
        <v>50474</v>
      </c>
      <c r="AN72" s="126">
        <v>50839</v>
      </c>
      <c r="AO72" s="126">
        <v>51204</v>
      </c>
      <c r="AP72" s="126">
        <v>51570</v>
      </c>
      <c r="AQ72" s="126">
        <v>51935</v>
      </c>
      <c r="AR72" s="126">
        <v>52300</v>
      </c>
      <c r="AS72" s="126">
        <v>52665</v>
      </c>
      <c r="AT72" s="126">
        <v>53031</v>
      </c>
      <c r="AU72" s="126">
        <v>53396</v>
      </c>
      <c r="AV72" s="126">
        <v>53761</v>
      </c>
      <c r="AW72" s="126">
        <v>54126</v>
      </c>
      <c r="AX72" s="126">
        <v>54492</v>
      </c>
      <c r="AY72" s="126">
        <v>54857</v>
      </c>
    </row>
    <row r="73" spans="1:51" ht="13.5" hidden="1" customHeight="1" x14ac:dyDescent="0.2">
      <c r="A73" s="145"/>
      <c r="B73" s="120"/>
      <c r="C73" s="120"/>
      <c r="D73" s="120"/>
      <c r="E73" s="120"/>
      <c r="F73" s="120"/>
      <c r="G73" s="121"/>
      <c r="H73" s="120"/>
      <c r="I73" s="126">
        <v>39517</v>
      </c>
      <c r="J73" s="126">
        <v>39883</v>
      </c>
      <c r="K73" s="126">
        <v>40248</v>
      </c>
      <c r="L73" s="126">
        <v>40613</v>
      </c>
      <c r="M73" s="126">
        <v>40978</v>
      </c>
      <c r="N73" s="126">
        <v>41344</v>
      </c>
      <c r="O73" s="126">
        <v>41709</v>
      </c>
      <c r="P73" s="126">
        <v>42074</v>
      </c>
      <c r="Q73" s="126">
        <v>42439</v>
      </c>
      <c r="R73" s="126">
        <v>42805</v>
      </c>
      <c r="S73" s="126">
        <v>43170</v>
      </c>
      <c r="T73" s="126">
        <v>43535</v>
      </c>
      <c r="U73" s="126">
        <v>43900</v>
      </c>
      <c r="V73" s="126">
        <v>44266</v>
      </c>
      <c r="W73" s="126">
        <v>44631</v>
      </c>
      <c r="X73" s="126">
        <v>44996</v>
      </c>
      <c r="Y73" s="126">
        <v>45361</v>
      </c>
      <c r="Z73" s="126">
        <v>45727</v>
      </c>
      <c r="AA73" s="126">
        <v>46092</v>
      </c>
      <c r="AB73" s="126">
        <v>46457</v>
      </c>
      <c r="AC73" s="126">
        <v>46822</v>
      </c>
      <c r="AD73" s="126">
        <v>47188</v>
      </c>
      <c r="AE73" s="126">
        <v>47553</v>
      </c>
      <c r="AF73" s="126">
        <v>47918</v>
      </c>
      <c r="AG73" s="126">
        <v>48283</v>
      </c>
      <c r="AH73" s="126">
        <v>48649</v>
      </c>
      <c r="AI73" s="126">
        <v>49014</v>
      </c>
      <c r="AJ73" s="126">
        <v>49379</v>
      </c>
      <c r="AK73" s="126">
        <v>49744</v>
      </c>
      <c r="AL73" s="126">
        <v>50110</v>
      </c>
      <c r="AM73" s="126">
        <v>50475</v>
      </c>
      <c r="AN73" s="126">
        <v>50840</v>
      </c>
      <c r="AO73" s="126">
        <v>51205</v>
      </c>
      <c r="AP73" s="126">
        <v>51571</v>
      </c>
      <c r="AQ73" s="126">
        <v>51936</v>
      </c>
      <c r="AR73" s="126">
        <v>52301</v>
      </c>
      <c r="AS73" s="126">
        <v>52666</v>
      </c>
      <c r="AT73" s="126">
        <v>53032</v>
      </c>
      <c r="AU73" s="126">
        <v>53397</v>
      </c>
      <c r="AV73" s="126">
        <v>53762</v>
      </c>
      <c r="AW73" s="126">
        <v>54127</v>
      </c>
      <c r="AX73" s="126">
        <v>54493</v>
      </c>
      <c r="AY73" s="126">
        <v>54858</v>
      </c>
    </row>
    <row r="74" spans="1:51" ht="13.5" hidden="1" customHeight="1" x14ac:dyDescent="0.2">
      <c r="A74" s="145"/>
      <c r="B74" s="120"/>
      <c r="C74" s="120"/>
      <c r="D74" s="120"/>
      <c r="E74" s="120"/>
      <c r="F74" s="120"/>
      <c r="G74" s="121"/>
      <c r="H74" s="120"/>
      <c r="I74" s="126">
        <v>39518</v>
      </c>
      <c r="J74" s="126">
        <v>39884</v>
      </c>
      <c r="K74" s="126">
        <v>40249</v>
      </c>
      <c r="L74" s="126">
        <v>40614</v>
      </c>
      <c r="M74" s="126">
        <v>40979</v>
      </c>
      <c r="N74" s="126">
        <v>41345</v>
      </c>
      <c r="O74" s="126">
        <v>41710</v>
      </c>
      <c r="P74" s="126">
        <v>42075</v>
      </c>
      <c r="Q74" s="126">
        <v>42440</v>
      </c>
      <c r="R74" s="126">
        <v>42806</v>
      </c>
      <c r="S74" s="126">
        <v>43171</v>
      </c>
      <c r="T74" s="126">
        <v>43536</v>
      </c>
      <c r="U74" s="126">
        <v>43901</v>
      </c>
      <c r="V74" s="126">
        <v>44267</v>
      </c>
      <c r="W74" s="126">
        <v>44632</v>
      </c>
      <c r="X74" s="126">
        <v>44997</v>
      </c>
      <c r="Y74" s="126">
        <v>45362</v>
      </c>
      <c r="Z74" s="126">
        <v>45728</v>
      </c>
      <c r="AA74" s="126">
        <v>46093</v>
      </c>
      <c r="AB74" s="126">
        <v>46458</v>
      </c>
      <c r="AC74" s="126">
        <v>46823</v>
      </c>
      <c r="AD74" s="126">
        <v>47189</v>
      </c>
      <c r="AE74" s="126">
        <v>47554</v>
      </c>
      <c r="AF74" s="126">
        <v>47919</v>
      </c>
      <c r="AG74" s="126">
        <v>48284</v>
      </c>
      <c r="AH74" s="126">
        <v>48650</v>
      </c>
      <c r="AI74" s="126">
        <v>49015</v>
      </c>
      <c r="AJ74" s="126">
        <v>49380</v>
      </c>
      <c r="AK74" s="126">
        <v>49745</v>
      </c>
      <c r="AL74" s="126">
        <v>50111</v>
      </c>
      <c r="AM74" s="126">
        <v>50476</v>
      </c>
      <c r="AN74" s="126">
        <v>50841</v>
      </c>
      <c r="AO74" s="126">
        <v>51206</v>
      </c>
      <c r="AP74" s="126">
        <v>51572</v>
      </c>
      <c r="AQ74" s="126">
        <v>51937</v>
      </c>
      <c r="AR74" s="126">
        <v>52302</v>
      </c>
      <c r="AS74" s="126">
        <v>52667</v>
      </c>
      <c r="AT74" s="126">
        <v>53033</v>
      </c>
      <c r="AU74" s="126">
        <v>53398</v>
      </c>
      <c r="AV74" s="126">
        <v>53763</v>
      </c>
      <c r="AW74" s="126">
        <v>54128</v>
      </c>
      <c r="AX74" s="126">
        <v>54494</v>
      </c>
      <c r="AY74" s="126">
        <v>54859</v>
      </c>
    </row>
    <row r="75" spans="1:51" ht="13.5" hidden="1" customHeight="1" x14ac:dyDescent="0.2">
      <c r="A75" s="145"/>
      <c r="B75" s="120"/>
      <c r="C75" s="120"/>
      <c r="D75" s="120"/>
      <c r="E75" s="120"/>
      <c r="F75" s="120"/>
      <c r="G75" s="121"/>
      <c r="H75" s="120"/>
      <c r="I75" s="126">
        <v>39519</v>
      </c>
      <c r="J75" s="126">
        <v>39885</v>
      </c>
      <c r="K75" s="126">
        <v>40250</v>
      </c>
      <c r="L75" s="126">
        <v>40615</v>
      </c>
      <c r="M75" s="126">
        <v>40980</v>
      </c>
      <c r="N75" s="126">
        <v>41346</v>
      </c>
      <c r="O75" s="126">
        <v>41711</v>
      </c>
      <c r="P75" s="126">
        <v>42076</v>
      </c>
      <c r="Q75" s="126">
        <v>42441</v>
      </c>
      <c r="R75" s="126">
        <v>42807</v>
      </c>
      <c r="S75" s="126">
        <v>43172</v>
      </c>
      <c r="T75" s="126">
        <v>43537</v>
      </c>
      <c r="U75" s="126">
        <v>43902</v>
      </c>
      <c r="V75" s="126">
        <v>44268</v>
      </c>
      <c r="W75" s="126">
        <v>44633</v>
      </c>
      <c r="X75" s="126">
        <v>44998</v>
      </c>
      <c r="Y75" s="126">
        <v>45363</v>
      </c>
      <c r="Z75" s="126">
        <v>45729</v>
      </c>
      <c r="AA75" s="126">
        <v>46094</v>
      </c>
      <c r="AB75" s="126">
        <v>46459</v>
      </c>
      <c r="AC75" s="126">
        <v>46824</v>
      </c>
      <c r="AD75" s="126">
        <v>47190</v>
      </c>
      <c r="AE75" s="126">
        <v>47555</v>
      </c>
      <c r="AF75" s="126">
        <v>47920</v>
      </c>
      <c r="AG75" s="126">
        <v>48285</v>
      </c>
      <c r="AH75" s="126">
        <v>48651</v>
      </c>
      <c r="AI75" s="126">
        <v>49016</v>
      </c>
      <c r="AJ75" s="126">
        <v>49381</v>
      </c>
      <c r="AK75" s="126">
        <v>49746</v>
      </c>
      <c r="AL75" s="126">
        <v>50112</v>
      </c>
      <c r="AM75" s="126">
        <v>50477</v>
      </c>
      <c r="AN75" s="126">
        <v>50842</v>
      </c>
      <c r="AO75" s="126">
        <v>51207</v>
      </c>
      <c r="AP75" s="126">
        <v>51573</v>
      </c>
      <c r="AQ75" s="126">
        <v>51938</v>
      </c>
      <c r="AR75" s="126">
        <v>52303</v>
      </c>
      <c r="AS75" s="126">
        <v>52668</v>
      </c>
      <c r="AT75" s="126">
        <v>53034</v>
      </c>
      <c r="AU75" s="126">
        <v>53399</v>
      </c>
      <c r="AV75" s="126">
        <v>53764</v>
      </c>
      <c r="AW75" s="126">
        <v>54129</v>
      </c>
      <c r="AX75" s="126">
        <v>54495</v>
      </c>
      <c r="AY75" s="126">
        <v>54860</v>
      </c>
    </row>
    <row r="76" spans="1:51" ht="13.5" hidden="1" customHeight="1" x14ac:dyDescent="0.2">
      <c r="A76" s="145"/>
      <c r="B76" s="120"/>
      <c r="C76" s="120"/>
      <c r="D76" s="120"/>
      <c r="E76" s="120"/>
      <c r="F76" s="120"/>
      <c r="G76" s="121"/>
      <c r="H76" s="120"/>
      <c r="I76" s="126">
        <v>39520</v>
      </c>
      <c r="J76" s="126">
        <v>39886</v>
      </c>
      <c r="K76" s="126">
        <v>40251</v>
      </c>
      <c r="L76" s="126">
        <v>40616</v>
      </c>
      <c r="M76" s="126">
        <v>40981</v>
      </c>
      <c r="N76" s="126">
        <v>41347</v>
      </c>
      <c r="O76" s="126">
        <v>41712</v>
      </c>
      <c r="P76" s="126">
        <v>42077</v>
      </c>
      <c r="Q76" s="126">
        <v>42442</v>
      </c>
      <c r="R76" s="126">
        <v>42808</v>
      </c>
      <c r="S76" s="126">
        <v>43173</v>
      </c>
      <c r="T76" s="126">
        <v>43538</v>
      </c>
      <c r="U76" s="126">
        <v>43903</v>
      </c>
      <c r="V76" s="126">
        <v>44269</v>
      </c>
      <c r="W76" s="126">
        <v>44634</v>
      </c>
      <c r="X76" s="126">
        <v>44999</v>
      </c>
      <c r="Y76" s="126">
        <v>45364</v>
      </c>
      <c r="Z76" s="126">
        <v>45730</v>
      </c>
      <c r="AA76" s="126">
        <v>46095</v>
      </c>
      <c r="AB76" s="126">
        <v>46460</v>
      </c>
      <c r="AC76" s="126">
        <v>46825</v>
      </c>
      <c r="AD76" s="126">
        <v>47191</v>
      </c>
      <c r="AE76" s="126">
        <v>47556</v>
      </c>
      <c r="AF76" s="126">
        <v>47921</v>
      </c>
      <c r="AG76" s="126">
        <v>48286</v>
      </c>
      <c r="AH76" s="126">
        <v>48652</v>
      </c>
      <c r="AI76" s="126">
        <v>49017</v>
      </c>
      <c r="AJ76" s="126">
        <v>49382</v>
      </c>
      <c r="AK76" s="126">
        <v>49747</v>
      </c>
      <c r="AL76" s="126">
        <v>50113</v>
      </c>
      <c r="AM76" s="126">
        <v>50478</v>
      </c>
      <c r="AN76" s="126">
        <v>50843</v>
      </c>
      <c r="AO76" s="126">
        <v>51208</v>
      </c>
      <c r="AP76" s="126">
        <v>51574</v>
      </c>
      <c r="AQ76" s="126">
        <v>51939</v>
      </c>
      <c r="AR76" s="126">
        <v>52304</v>
      </c>
      <c r="AS76" s="126">
        <v>52669</v>
      </c>
      <c r="AT76" s="126">
        <v>53035</v>
      </c>
      <c r="AU76" s="126">
        <v>53400</v>
      </c>
      <c r="AV76" s="126">
        <v>53765</v>
      </c>
      <c r="AW76" s="126">
        <v>54130</v>
      </c>
      <c r="AX76" s="126">
        <v>54496</v>
      </c>
      <c r="AY76" s="126">
        <v>54861</v>
      </c>
    </row>
    <row r="77" spans="1:51" ht="13.5" hidden="1" customHeight="1" x14ac:dyDescent="0.2">
      <c r="A77" s="145"/>
      <c r="B77" s="120"/>
      <c r="C77" s="120"/>
      <c r="D77" s="120"/>
      <c r="E77" s="120"/>
      <c r="F77" s="120"/>
      <c r="G77" s="121"/>
      <c r="H77" s="120"/>
      <c r="I77" s="126">
        <v>39521</v>
      </c>
      <c r="J77" s="126">
        <v>39887</v>
      </c>
      <c r="K77" s="126">
        <v>40252</v>
      </c>
      <c r="L77" s="126">
        <v>40617</v>
      </c>
      <c r="M77" s="126">
        <v>40982</v>
      </c>
      <c r="N77" s="126">
        <v>41348</v>
      </c>
      <c r="O77" s="126">
        <v>41713</v>
      </c>
      <c r="P77" s="126">
        <v>42078</v>
      </c>
      <c r="Q77" s="126">
        <v>42443</v>
      </c>
      <c r="R77" s="126">
        <v>42809</v>
      </c>
      <c r="S77" s="126">
        <v>43174</v>
      </c>
      <c r="T77" s="126">
        <v>43539</v>
      </c>
      <c r="U77" s="126">
        <v>43904</v>
      </c>
      <c r="V77" s="126">
        <v>44270</v>
      </c>
      <c r="W77" s="126">
        <v>44635</v>
      </c>
      <c r="X77" s="126">
        <v>45000</v>
      </c>
      <c r="Y77" s="126">
        <v>45365</v>
      </c>
      <c r="Z77" s="126">
        <v>45731</v>
      </c>
      <c r="AA77" s="126">
        <v>46096</v>
      </c>
      <c r="AB77" s="126">
        <v>46461</v>
      </c>
      <c r="AC77" s="126">
        <v>46826</v>
      </c>
      <c r="AD77" s="126">
        <v>47192</v>
      </c>
      <c r="AE77" s="126">
        <v>47557</v>
      </c>
      <c r="AF77" s="126">
        <v>47922</v>
      </c>
      <c r="AG77" s="126">
        <v>48287</v>
      </c>
      <c r="AH77" s="126">
        <v>48653</v>
      </c>
      <c r="AI77" s="126">
        <v>49018</v>
      </c>
      <c r="AJ77" s="126">
        <v>49383</v>
      </c>
      <c r="AK77" s="126">
        <v>49748</v>
      </c>
      <c r="AL77" s="126">
        <v>50114</v>
      </c>
      <c r="AM77" s="126">
        <v>50479</v>
      </c>
      <c r="AN77" s="126">
        <v>50844</v>
      </c>
      <c r="AO77" s="126">
        <v>51209</v>
      </c>
      <c r="AP77" s="126">
        <v>51575</v>
      </c>
      <c r="AQ77" s="126">
        <v>51940</v>
      </c>
      <c r="AR77" s="126">
        <v>52305</v>
      </c>
      <c r="AS77" s="126">
        <v>52670</v>
      </c>
      <c r="AT77" s="126">
        <v>53036</v>
      </c>
      <c r="AU77" s="126">
        <v>53401</v>
      </c>
      <c r="AV77" s="126">
        <v>53766</v>
      </c>
      <c r="AW77" s="126">
        <v>54131</v>
      </c>
      <c r="AX77" s="126">
        <v>54497</v>
      </c>
      <c r="AY77" s="126">
        <v>54862</v>
      </c>
    </row>
    <row r="78" spans="1:51" ht="13.5" hidden="1" customHeight="1" x14ac:dyDescent="0.2">
      <c r="A78" s="145"/>
      <c r="B78" s="120"/>
      <c r="C78" s="120"/>
      <c r="D78" s="120"/>
      <c r="E78" s="120"/>
      <c r="F78" s="120"/>
      <c r="G78" s="121"/>
      <c r="H78" s="120"/>
      <c r="I78" s="126">
        <v>39522</v>
      </c>
      <c r="J78" s="126">
        <v>39888</v>
      </c>
      <c r="K78" s="126">
        <v>40253</v>
      </c>
      <c r="L78" s="126">
        <v>40618</v>
      </c>
      <c r="M78" s="126">
        <v>40983</v>
      </c>
      <c r="N78" s="126">
        <v>41349</v>
      </c>
      <c r="O78" s="126">
        <v>41714</v>
      </c>
      <c r="P78" s="126">
        <v>42079</v>
      </c>
      <c r="Q78" s="126">
        <v>42444</v>
      </c>
      <c r="R78" s="126">
        <v>42810</v>
      </c>
      <c r="S78" s="126">
        <v>43175</v>
      </c>
      <c r="T78" s="126">
        <v>43540</v>
      </c>
      <c r="U78" s="126">
        <v>43905</v>
      </c>
      <c r="V78" s="126">
        <v>44271</v>
      </c>
      <c r="W78" s="126">
        <v>44636</v>
      </c>
      <c r="X78" s="126">
        <v>45001</v>
      </c>
      <c r="Y78" s="126">
        <v>45366</v>
      </c>
      <c r="Z78" s="126">
        <v>45732</v>
      </c>
      <c r="AA78" s="126">
        <v>46097</v>
      </c>
      <c r="AB78" s="126">
        <v>46462</v>
      </c>
      <c r="AC78" s="126">
        <v>46827</v>
      </c>
      <c r="AD78" s="126">
        <v>47193</v>
      </c>
      <c r="AE78" s="126">
        <v>47558</v>
      </c>
      <c r="AF78" s="126">
        <v>47923</v>
      </c>
      <c r="AG78" s="126">
        <v>48288</v>
      </c>
      <c r="AH78" s="126">
        <v>48654</v>
      </c>
      <c r="AI78" s="126">
        <v>49019</v>
      </c>
      <c r="AJ78" s="126">
        <v>49384</v>
      </c>
      <c r="AK78" s="126">
        <v>49749</v>
      </c>
      <c r="AL78" s="126">
        <v>50115</v>
      </c>
      <c r="AM78" s="126">
        <v>50480</v>
      </c>
      <c r="AN78" s="126">
        <v>50845</v>
      </c>
      <c r="AO78" s="126">
        <v>51210</v>
      </c>
      <c r="AP78" s="126">
        <v>51576</v>
      </c>
      <c r="AQ78" s="126">
        <v>51941</v>
      </c>
      <c r="AR78" s="126">
        <v>52306</v>
      </c>
      <c r="AS78" s="126">
        <v>52671</v>
      </c>
      <c r="AT78" s="126">
        <v>53037</v>
      </c>
      <c r="AU78" s="126">
        <v>53402</v>
      </c>
      <c r="AV78" s="126">
        <v>53767</v>
      </c>
      <c r="AW78" s="126">
        <v>54132</v>
      </c>
      <c r="AX78" s="126">
        <v>54498</v>
      </c>
      <c r="AY78" s="126">
        <v>54863</v>
      </c>
    </row>
    <row r="79" spans="1:51" ht="13.5" hidden="1" customHeight="1" x14ac:dyDescent="0.2">
      <c r="A79" s="145"/>
      <c r="B79" s="120"/>
      <c r="C79" s="120"/>
      <c r="D79" s="120"/>
      <c r="E79" s="120"/>
      <c r="F79" s="120"/>
      <c r="G79" s="121"/>
      <c r="H79" s="120"/>
      <c r="I79" s="126">
        <v>39523</v>
      </c>
      <c r="J79" s="126">
        <v>39889</v>
      </c>
      <c r="K79" s="126">
        <v>40254</v>
      </c>
      <c r="L79" s="126">
        <v>40619</v>
      </c>
      <c r="M79" s="126">
        <v>40984</v>
      </c>
      <c r="N79" s="126">
        <v>41350</v>
      </c>
      <c r="O79" s="126">
        <v>41715</v>
      </c>
      <c r="P79" s="126">
        <v>42080</v>
      </c>
      <c r="Q79" s="126">
        <v>42445</v>
      </c>
      <c r="R79" s="126">
        <v>42811</v>
      </c>
      <c r="S79" s="126">
        <v>43176</v>
      </c>
      <c r="T79" s="126">
        <v>43541</v>
      </c>
      <c r="U79" s="126">
        <v>43906</v>
      </c>
      <c r="V79" s="126">
        <v>44272</v>
      </c>
      <c r="W79" s="126">
        <v>44637</v>
      </c>
      <c r="X79" s="126">
        <v>45002</v>
      </c>
      <c r="Y79" s="126">
        <v>45367</v>
      </c>
      <c r="Z79" s="126">
        <v>45733</v>
      </c>
      <c r="AA79" s="126">
        <v>46098</v>
      </c>
      <c r="AB79" s="126">
        <v>46463</v>
      </c>
      <c r="AC79" s="126">
        <v>46828</v>
      </c>
      <c r="AD79" s="126">
        <v>47194</v>
      </c>
      <c r="AE79" s="126">
        <v>47559</v>
      </c>
      <c r="AF79" s="126">
        <v>47924</v>
      </c>
      <c r="AG79" s="126">
        <v>48289</v>
      </c>
      <c r="AH79" s="126">
        <v>48655</v>
      </c>
      <c r="AI79" s="126">
        <v>49020</v>
      </c>
      <c r="AJ79" s="126">
        <v>49385</v>
      </c>
      <c r="AK79" s="126">
        <v>49750</v>
      </c>
      <c r="AL79" s="126">
        <v>50116</v>
      </c>
      <c r="AM79" s="126">
        <v>50481</v>
      </c>
      <c r="AN79" s="126">
        <v>50846</v>
      </c>
      <c r="AO79" s="126">
        <v>51211</v>
      </c>
      <c r="AP79" s="126">
        <v>51577</v>
      </c>
      <c r="AQ79" s="126">
        <v>51942</v>
      </c>
      <c r="AR79" s="126">
        <v>52307</v>
      </c>
      <c r="AS79" s="126">
        <v>52672</v>
      </c>
      <c r="AT79" s="126">
        <v>53038</v>
      </c>
      <c r="AU79" s="126">
        <v>53403</v>
      </c>
      <c r="AV79" s="126">
        <v>53768</v>
      </c>
      <c r="AW79" s="126">
        <v>54133</v>
      </c>
      <c r="AX79" s="126">
        <v>54499</v>
      </c>
      <c r="AY79" s="126">
        <v>54864</v>
      </c>
    </row>
    <row r="80" spans="1:51" ht="13.5" hidden="1" customHeight="1" x14ac:dyDescent="0.2">
      <c r="A80" s="145"/>
      <c r="B80" s="120"/>
      <c r="C80" s="120"/>
      <c r="D80" s="120"/>
      <c r="E80" s="120"/>
      <c r="F80" s="120"/>
      <c r="G80" s="121"/>
      <c r="H80" s="120"/>
      <c r="I80" s="126">
        <v>39524</v>
      </c>
      <c r="J80" s="126">
        <v>39890</v>
      </c>
      <c r="K80" s="126">
        <v>40255</v>
      </c>
      <c r="L80" s="126">
        <v>40620</v>
      </c>
      <c r="M80" s="126">
        <v>40985</v>
      </c>
      <c r="N80" s="126">
        <v>41351</v>
      </c>
      <c r="O80" s="126">
        <v>41716</v>
      </c>
      <c r="P80" s="126">
        <v>42081</v>
      </c>
      <c r="Q80" s="126">
        <v>42446</v>
      </c>
      <c r="R80" s="126">
        <v>42812</v>
      </c>
      <c r="S80" s="126">
        <v>43177</v>
      </c>
      <c r="T80" s="126">
        <v>43542</v>
      </c>
      <c r="U80" s="126">
        <v>43907</v>
      </c>
      <c r="V80" s="126">
        <v>44273</v>
      </c>
      <c r="W80" s="126">
        <v>44638</v>
      </c>
      <c r="X80" s="126">
        <v>45003</v>
      </c>
      <c r="Y80" s="126">
        <v>45368</v>
      </c>
      <c r="Z80" s="126">
        <v>45734</v>
      </c>
      <c r="AA80" s="126">
        <v>46099</v>
      </c>
      <c r="AB80" s="126">
        <v>46464</v>
      </c>
      <c r="AC80" s="126">
        <v>46829</v>
      </c>
      <c r="AD80" s="126">
        <v>47195</v>
      </c>
      <c r="AE80" s="126">
        <v>47560</v>
      </c>
      <c r="AF80" s="126">
        <v>47925</v>
      </c>
      <c r="AG80" s="126">
        <v>48290</v>
      </c>
      <c r="AH80" s="126">
        <v>48656</v>
      </c>
      <c r="AI80" s="126">
        <v>49021</v>
      </c>
      <c r="AJ80" s="126">
        <v>49386</v>
      </c>
      <c r="AK80" s="126">
        <v>49751</v>
      </c>
      <c r="AL80" s="126">
        <v>50117</v>
      </c>
      <c r="AM80" s="126">
        <v>50482</v>
      </c>
      <c r="AN80" s="126">
        <v>50847</v>
      </c>
      <c r="AO80" s="126">
        <v>51212</v>
      </c>
      <c r="AP80" s="126">
        <v>51578</v>
      </c>
      <c r="AQ80" s="126">
        <v>51943</v>
      </c>
      <c r="AR80" s="126">
        <v>52308</v>
      </c>
      <c r="AS80" s="126">
        <v>52673</v>
      </c>
      <c r="AT80" s="126">
        <v>53039</v>
      </c>
      <c r="AU80" s="126">
        <v>53404</v>
      </c>
      <c r="AV80" s="126">
        <v>53769</v>
      </c>
      <c r="AW80" s="126">
        <v>54134</v>
      </c>
      <c r="AX80" s="126">
        <v>54500</v>
      </c>
      <c r="AY80" s="126">
        <v>54865</v>
      </c>
    </row>
    <row r="81" spans="1:51" ht="13.5" hidden="1" customHeight="1" x14ac:dyDescent="0.2">
      <c r="A81" s="145"/>
      <c r="B81" s="120"/>
      <c r="C81" s="120"/>
      <c r="D81" s="120"/>
      <c r="E81" s="120"/>
      <c r="F81" s="120"/>
      <c r="G81" s="121"/>
      <c r="H81" s="120"/>
      <c r="I81" s="126">
        <v>39525</v>
      </c>
      <c r="J81" s="126">
        <v>39891</v>
      </c>
      <c r="K81" s="126">
        <v>40256</v>
      </c>
      <c r="L81" s="126">
        <v>40621</v>
      </c>
      <c r="M81" s="126">
        <v>40986</v>
      </c>
      <c r="N81" s="126">
        <v>41352</v>
      </c>
      <c r="O81" s="126">
        <v>41717</v>
      </c>
      <c r="P81" s="126">
        <v>42082</v>
      </c>
      <c r="Q81" s="126">
        <v>42447</v>
      </c>
      <c r="R81" s="126">
        <v>42813</v>
      </c>
      <c r="S81" s="126">
        <v>43178</v>
      </c>
      <c r="T81" s="126">
        <v>43543</v>
      </c>
      <c r="U81" s="126">
        <v>43908</v>
      </c>
      <c r="V81" s="126">
        <v>44274</v>
      </c>
      <c r="W81" s="126">
        <v>44639</v>
      </c>
      <c r="X81" s="126">
        <v>45004</v>
      </c>
      <c r="Y81" s="126">
        <v>45369</v>
      </c>
      <c r="Z81" s="126">
        <v>45735</v>
      </c>
      <c r="AA81" s="126">
        <v>46100</v>
      </c>
      <c r="AB81" s="126">
        <v>46465</v>
      </c>
      <c r="AC81" s="126">
        <v>46830</v>
      </c>
      <c r="AD81" s="126">
        <v>47196</v>
      </c>
      <c r="AE81" s="126">
        <v>47561</v>
      </c>
      <c r="AF81" s="126">
        <v>47926</v>
      </c>
      <c r="AG81" s="126">
        <v>48291</v>
      </c>
      <c r="AH81" s="126">
        <v>48657</v>
      </c>
      <c r="AI81" s="126">
        <v>49022</v>
      </c>
      <c r="AJ81" s="126">
        <v>49387</v>
      </c>
      <c r="AK81" s="126">
        <v>49752</v>
      </c>
      <c r="AL81" s="126">
        <v>50118</v>
      </c>
      <c r="AM81" s="126">
        <v>50483</v>
      </c>
      <c r="AN81" s="126">
        <v>50848</v>
      </c>
      <c r="AO81" s="126">
        <v>51213</v>
      </c>
      <c r="AP81" s="126">
        <v>51579</v>
      </c>
      <c r="AQ81" s="126">
        <v>51944</v>
      </c>
      <c r="AR81" s="126">
        <v>52309</v>
      </c>
      <c r="AS81" s="126">
        <v>52674</v>
      </c>
      <c r="AT81" s="126">
        <v>53040</v>
      </c>
      <c r="AU81" s="126">
        <v>53405</v>
      </c>
      <c r="AV81" s="126">
        <v>53770</v>
      </c>
      <c r="AW81" s="126">
        <v>54135</v>
      </c>
      <c r="AX81" s="126">
        <v>54501</v>
      </c>
      <c r="AY81" s="126">
        <v>54866</v>
      </c>
    </row>
    <row r="82" spans="1:51" ht="13.5" hidden="1" customHeight="1" x14ac:dyDescent="0.2">
      <c r="A82" s="145"/>
      <c r="B82" s="120"/>
      <c r="C82" s="120"/>
      <c r="D82" s="120"/>
      <c r="E82" s="120"/>
      <c r="F82" s="120"/>
      <c r="G82" s="121"/>
      <c r="H82" s="120"/>
      <c r="I82" s="126">
        <v>39526</v>
      </c>
      <c r="J82" s="126">
        <v>39892</v>
      </c>
      <c r="K82" s="126">
        <v>40257</v>
      </c>
      <c r="L82" s="126">
        <v>40622</v>
      </c>
      <c r="M82" s="126">
        <v>40987</v>
      </c>
      <c r="N82" s="126">
        <v>41353</v>
      </c>
      <c r="O82" s="126">
        <v>41718</v>
      </c>
      <c r="P82" s="126">
        <v>42083</v>
      </c>
      <c r="Q82" s="126">
        <v>42448</v>
      </c>
      <c r="R82" s="126">
        <v>42814</v>
      </c>
      <c r="S82" s="126">
        <v>43179</v>
      </c>
      <c r="T82" s="126">
        <v>43544</v>
      </c>
      <c r="U82" s="126">
        <v>43909</v>
      </c>
      <c r="V82" s="126">
        <v>44275</v>
      </c>
      <c r="W82" s="126">
        <v>44640</v>
      </c>
      <c r="X82" s="126">
        <v>45005</v>
      </c>
      <c r="Y82" s="126">
        <v>45370</v>
      </c>
      <c r="Z82" s="126">
        <v>45736</v>
      </c>
      <c r="AA82" s="126">
        <v>46101</v>
      </c>
      <c r="AB82" s="126">
        <v>46466</v>
      </c>
      <c r="AC82" s="126">
        <v>46831</v>
      </c>
      <c r="AD82" s="126">
        <v>47197</v>
      </c>
      <c r="AE82" s="126">
        <v>47562</v>
      </c>
      <c r="AF82" s="126">
        <v>47927</v>
      </c>
      <c r="AG82" s="126">
        <v>48292</v>
      </c>
      <c r="AH82" s="126">
        <v>48658</v>
      </c>
      <c r="AI82" s="126">
        <v>49023</v>
      </c>
      <c r="AJ82" s="126">
        <v>49388</v>
      </c>
      <c r="AK82" s="126">
        <v>49753</v>
      </c>
      <c r="AL82" s="126">
        <v>50119</v>
      </c>
      <c r="AM82" s="126">
        <v>50484</v>
      </c>
      <c r="AN82" s="126">
        <v>50849</v>
      </c>
      <c r="AO82" s="126">
        <v>51214</v>
      </c>
      <c r="AP82" s="126">
        <v>51580</v>
      </c>
      <c r="AQ82" s="126">
        <v>51945</v>
      </c>
      <c r="AR82" s="126">
        <v>52310</v>
      </c>
      <c r="AS82" s="126">
        <v>52675</v>
      </c>
      <c r="AT82" s="126">
        <v>53041</v>
      </c>
      <c r="AU82" s="126">
        <v>53406</v>
      </c>
      <c r="AV82" s="126">
        <v>53771</v>
      </c>
      <c r="AW82" s="126">
        <v>54136</v>
      </c>
      <c r="AX82" s="126">
        <v>54502</v>
      </c>
      <c r="AY82" s="126">
        <v>54867</v>
      </c>
    </row>
    <row r="83" spans="1:51" ht="13.5" hidden="1" customHeight="1" x14ac:dyDescent="0.2">
      <c r="A83" s="145"/>
      <c r="B83" s="120"/>
      <c r="C83" s="120"/>
      <c r="D83" s="120"/>
      <c r="E83" s="120"/>
      <c r="F83" s="120"/>
      <c r="G83" s="121"/>
      <c r="H83" s="120"/>
      <c r="I83" s="126">
        <v>39527</v>
      </c>
      <c r="J83" s="126">
        <v>39893</v>
      </c>
      <c r="K83" s="126">
        <v>40258</v>
      </c>
      <c r="L83" s="126">
        <v>40623</v>
      </c>
      <c r="M83" s="126">
        <v>40988</v>
      </c>
      <c r="N83" s="126">
        <v>41354</v>
      </c>
      <c r="O83" s="126">
        <v>41719</v>
      </c>
      <c r="P83" s="126">
        <v>42084</v>
      </c>
      <c r="Q83" s="126">
        <v>42449</v>
      </c>
      <c r="R83" s="126">
        <v>42815</v>
      </c>
      <c r="S83" s="126">
        <v>43180</v>
      </c>
      <c r="T83" s="126">
        <v>43545</v>
      </c>
      <c r="U83" s="126">
        <v>43910</v>
      </c>
      <c r="V83" s="126">
        <v>44276</v>
      </c>
      <c r="W83" s="126">
        <v>44641</v>
      </c>
      <c r="X83" s="126">
        <v>45006</v>
      </c>
      <c r="Y83" s="126">
        <v>45371</v>
      </c>
      <c r="Z83" s="126">
        <v>45737</v>
      </c>
      <c r="AA83" s="126">
        <v>46102</v>
      </c>
      <c r="AB83" s="126">
        <v>46467</v>
      </c>
      <c r="AC83" s="126">
        <v>46832</v>
      </c>
      <c r="AD83" s="126">
        <v>47198</v>
      </c>
      <c r="AE83" s="126">
        <v>47563</v>
      </c>
      <c r="AF83" s="126">
        <v>47928</v>
      </c>
      <c r="AG83" s="126">
        <v>48293</v>
      </c>
      <c r="AH83" s="126">
        <v>48659</v>
      </c>
      <c r="AI83" s="126">
        <v>49024</v>
      </c>
      <c r="AJ83" s="126">
        <v>49389</v>
      </c>
      <c r="AK83" s="126">
        <v>49754</v>
      </c>
      <c r="AL83" s="126">
        <v>50120</v>
      </c>
      <c r="AM83" s="126">
        <v>50485</v>
      </c>
      <c r="AN83" s="126">
        <v>50850</v>
      </c>
      <c r="AO83" s="126">
        <v>51215</v>
      </c>
      <c r="AP83" s="126">
        <v>51581</v>
      </c>
      <c r="AQ83" s="126">
        <v>51946</v>
      </c>
      <c r="AR83" s="126">
        <v>52311</v>
      </c>
      <c r="AS83" s="126">
        <v>52676</v>
      </c>
      <c r="AT83" s="126">
        <v>53042</v>
      </c>
      <c r="AU83" s="126">
        <v>53407</v>
      </c>
      <c r="AV83" s="126">
        <v>53772</v>
      </c>
      <c r="AW83" s="126">
        <v>54137</v>
      </c>
      <c r="AX83" s="126">
        <v>54503</v>
      </c>
      <c r="AY83" s="126">
        <v>54868</v>
      </c>
    </row>
    <row r="84" spans="1:51" ht="13.5" hidden="1" customHeight="1" x14ac:dyDescent="0.2">
      <c r="A84" s="145"/>
      <c r="B84" s="120"/>
      <c r="C84" s="120"/>
      <c r="D84" s="120"/>
      <c r="E84" s="120"/>
      <c r="F84" s="120"/>
      <c r="G84" s="121"/>
      <c r="H84" s="120"/>
      <c r="I84" s="126">
        <v>39528</v>
      </c>
      <c r="J84" s="126">
        <v>39894</v>
      </c>
      <c r="K84" s="126">
        <v>40259</v>
      </c>
      <c r="L84" s="126">
        <v>40624</v>
      </c>
      <c r="M84" s="126">
        <v>40989</v>
      </c>
      <c r="N84" s="126">
        <v>41355</v>
      </c>
      <c r="O84" s="126">
        <v>41720</v>
      </c>
      <c r="P84" s="126">
        <v>42085</v>
      </c>
      <c r="Q84" s="126">
        <v>42450</v>
      </c>
      <c r="R84" s="126">
        <v>42816</v>
      </c>
      <c r="S84" s="126">
        <v>43181</v>
      </c>
      <c r="T84" s="126">
        <v>43546</v>
      </c>
      <c r="U84" s="126">
        <v>43911</v>
      </c>
      <c r="V84" s="126">
        <v>44277</v>
      </c>
      <c r="W84" s="126">
        <v>44642</v>
      </c>
      <c r="X84" s="126">
        <v>45007</v>
      </c>
      <c r="Y84" s="126">
        <v>45372</v>
      </c>
      <c r="Z84" s="126">
        <v>45738</v>
      </c>
      <c r="AA84" s="126">
        <v>46103</v>
      </c>
      <c r="AB84" s="126">
        <v>46468</v>
      </c>
      <c r="AC84" s="126">
        <v>46833</v>
      </c>
      <c r="AD84" s="126">
        <v>47199</v>
      </c>
      <c r="AE84" s="126">
        <v>47564</v>
      </c>
      <c r="AF84" s="126">
        <v>47929</v>
      </c>
      <c r="AG84" s="126">
        <v>48294</v>
      </c>
      <c r="AH84" s="126">
        <v>48660</v>
      </c>
      <c r="AI84" s="126">
        <v>49025</v>
      </c>
      <c r="AJ84" s="126">
        <v>49390</v>
      </c>
      <c r="AK84" s="126">
        <v>49755</v>
      </c>
      <c r="AL84" s="126">
        <v>50121</v>
      </c>
      <c r="AM84" s="126">
        <v>50486</v>
      </c>
      <c r="AN84" s="126">
        <v>50851</v>
      </c>
      <c r="AO84" s="126">
        <v>51216</v>
      </c>
      <c r="AP84" s="126">
        <v>51582</v>
      </c>
      <c r="AQ84" s="126">
        <v>51947</v>
      </c>
      <c r="AR84" s="126">
        <v>52312</v>
      </c>
      <c r="AS84" s="126">
        <v>52677</v>
      </c>
      <c r="AT84" s="126">
        <v>53043</v>
      </c>
      <c r="AU84" s="126">
        <v>53408</v>
      </c>
      <c r="AV84" s="126">
        <v>53773</v>
      </c>
      <c r="AW84" s="126">
        <v>54138</v>
      </c>
      <c r="AX84" s="126">
        <v>54504</v>
      </c>
      <c r="AY84" s="126">
        <v>54869</v>
      </c>
    </row>
    <row r="85" spans="1:51" ht="13.5" hidden="1" customHeight="1" x14ac:dyDescent="0.2">
      <c r="A85" s="145"/>
      <c r="B85" s="120"/>
      <c r="C85" s="120"/>
      <c r="D85" s="120"/>
      <c r="E85" s="120"/>
      <c r="F85" s="120"/>
      <c r="G85" s="121"/>
      <c r="H85" s="120"/>
      <c r="I85" s="126">
        <v>39529</v>
      </c>
      <c r="J85" s="126">
        <v>39895</v>
      </c>
      <c r="K85" s="126">
        <v>40260</v>
      </c>
      <c r="L85" s="126">
        <v>40625</v>
      </c>
      <c r="M85" s="126">
        <v>40990</v>
      </c>
      <c r="N85" s="126">
        <v>41356</v>
      </c>
      <c r="O85" s="126">
        <v>41721</v>
      </c>
      <c r="P85" s="126">
        <v>42086</v>
      </c>
      <c r="Q85" s="126">
        <v>42451</v>
      </c>
      <c r="R85" s="126">
        <v>42817</v>
      </c>
      <c r="S85" s="126">
        <v>43182</v>
      </c>
      <c r="T85" s="126">
        <v>43547</v>
      </c>
      <c r="U85" s="126">
        <v>43912</v>
      </c>
      <c r="V85" s="126">
        <v>44278</v>
      </c>
      <c r="W85" s="126">
        <v>44643</v>
      </c>
      <c r="X85" s="126">
        <v>45008</v>
      </c>
      <c r="Y85" s="126">
        <v>45373</v>
      </c>
      <c r="Z85" s="126">
        <v>45739</v>
      </c>
      <c r="AA85" s="126">
        <v>46104</v>
      </c>
      <c r="AB85" s="126">
        <v>46469</v>
      </c>
      <c r="AC85" s="126">
        <v>46834</v>
      </c>
      <c r="AD85" s="126">
        <v>47200</v>
      </c>
      <c r="AE85" s="126">
        <v>47565</v>
      </c>
      <c r="AF85" s="126">
        <v>47930</v>
      </c>
      <c r="AG85" s="126">
        <v>48295</v>
      </c>
      <c r="AH85" s="126">
        <v>48661</v>
      </c>
      <c r="AI85" s="126">
        <v>49026</v>
      </c>
      <c r="AJ85" s="126">
        <v>49391</v>
      </c>
      <c r="AK85" s="126">
        <v>49756</v>
      </c>
      <c r="AL85" s="126">
        <v>50122</v>
      </c>
      <c r="AM85" s="126">
        <v>50487</v>
      </c>
      <c r="AN85" s="126">
        <v>50852</v>
      </c>
      <c r="AO85" s="126">
        <v>51217</v>
      </c>
      <c r="AP85" s="126">
        <v>51583</v>
      </c>
      <c r="AQ85" s="126">
        <v>51948</v>
      </c>
      <c r="AR85" s="126">
        <v>52313</v>
      </c>
      <c r="AS85" s="126">
        <v>52678</v>
      </c>
      <c r="AT85" s="126">
        <v>53044</v>
      </c>
      <c r="AU85" s="126">
        <v>53409</v>
      </c>
      <c r="AV85" s="126">
        <v>53774</v>
      </c>
      <c r="AW85" s="126">
        <v>54139</v>
      </c>
      <c r="AX85" s="126">
        <v>54505</v>
      </c>
      <c r="AY85" s="126">
        <v>54870</v>
      </c>
    </row>
    <row r="86" spans="1:51" ht="13.5" hidden="1" customHeight="1" x14ac:dyDescent="0.2">
      <c r="A86" s="145"/>
      <c r="B86" s="120"/>
      <c r="C86" s="120"/>
      <c r="D86" s="120"/>
      <c r="E86" s="120"/>
      <c r="F86" s="120"/>
      <c r="G86" s="121"/>
      <c r="H86" s="120"/>
      <c r="I86" s="126">
        <v>39530</v>
      </c>
      <c r="J86" s="126">
        <v>39896</v>
      </c>
      <c r="K86" s="126">
        <v>40261</v>
      </c>
      <c r="L86" s="126">
        <v>40626</v>
      </c>
      <c r="M86" s="126">
        <v>40991</v>
      </c>
      <c r="N86" s="126">
        <v>41357</v>
      </c>
      <c r="O86" s="126">
        <v>41722</v>
      </c>
      <c r="P86" s="126">
        <v>42087</v>
      </c>
      <c r="Q86" s="126">
        <v>42452</v>
      </c>
      <c r="R86" s="126">
        <v>42818</v>
      </c>
      <c r="S86" s="126">
        <v>43183</v>
      </c>
      <c r="T86" s="126">
        <v>43548</v>
      </c>
      <c r="U86" s="126">
        <v>43913</v>
      </c>
      <c r="V86" s="126">
        <v>44279</v>
      </c>
      <c r="W86" s="126">
        <v>44644</v>
      </c>
      <c r="X86" s="126">
        <v>45009</v>
      </c>
      <c r="Y86" s="126">
        <v>45374</v>
      </c>
      <c r="Z86" s="126">
        <v>45740</v>
      </c>
      <c r="AA86" s="126">
        <v>46105</v>
      </c>
      <c r="AB86" s="126">
        <v>46470</v>
      </c>
      <c r="AC86" s="126">
        <v>46835</v>
      </c>
      <c r="AD86" s="126">
        <v>47201</v>
      </c>
      <c r="AE86" s="126">
        <v>47566</v>
      </c>
      <c r="AF86" s="126">
        <v>47931</v>
      </c>
      <c r="AG86" s="126">
        <v>48296</v>
      </c>
      <c r="AH86" s="126">
        <v>48662</v>
      </c>
      <c r="AI86" s="126">
        <v>49027</v>
      </c>
      <c r="AJ86" s="126">
        <v>49392</v>
      </c>
      <c r="AK86" s="126">
        <v>49757</v>
      </c>
      <c r="AL86" s="126">
        <v>50123</v>
      </c>
      <c r="AM86" s="126">
        <v>50488</v>
      </c>
      <c r="AN86" s="126">
        <v>50853</v>
      </c>
      <c r="AO86" s="126">
        <v>51218</v>
      </c>
      <c r="AP86" s="126">
        <v>51584</v>
      </c>
      <c r="AQ86" s="126">
        <v>51949</v>
      </c>
      <c r="AR86" s="126">
        <v>52314</v>
      </c>
      <c r="AS86" s="126">
        <v>52679</v>
      </c>
      <c r="AT86" s="126">
        <v>53045</v>
      </c>
      <c r="AU86" s="126">
        <v>53410</v>
      </c>
      <c r="AV86" s="126">
        <v>53775</v>
      </c>
      <c r="AW86" s="126">
        <v>54140</v>
      </c>
      <c r="AX86" s="126">
        <v>54506</v>
      </c>
      <c r="AY86" s="126">
        <v>54871</v>
      </c>
    </row>
    <row r="87" spans="1:51" ht="13.5" hidden="1" customHeight="1" x14ac:dyDescent="0.2">
      <c r="A87" s="145"/>
      <c r="B87" s="120"/>
      <c r="C87" s="120"/>
      <c r="D87" s="120"/>
      <c r="E87" s="120"/>
      <c r="F87" s="120"/>
      <c r="G87" s="121"/>
      <c r="H87" s="120"/>
      <c r="I87" s="126">
        <v>39531</v>
      </c>
      <c r="J87" s="126">
        <v>39897</v>
      </c>
      <c r="K87" s="126">
        <v>40262</v>
      </c>
      <c r="L87" s="126">
        <v>40627</v>
      </c>
      <c r="M87" s="126">
        <v>40992</v>
      </c>
      <c r="N87" s="126">
        <v>41358</v>
      </c>
      <c r="O87" s="126">
        <v>41723</v>
      </c>
      <c r="P87" s="126">
        <v>42088</v>
      </c>
      <c r="Q87" s="126">
        <v>42453</v>
      </c>
      <c r="R87" s="126">
        <v>42819</v>
      </c>
      <c r="S87" s="126">
        <v>43184</v>
      </c>
      <c r="T87" s="126">
        <v>43549</v>
      </c>
      <c r="U87" s="126">
        <v>43914</v>
      </c>
      <c r="V87" s="126">
        <v>44280</v>
      </c>
      <c r="W87" s="126">
        <v>44645</v>
      </c>
      <c r="X87" s="126">
        <v>45010</v>
      </c>
      <c r="Y87" s="126">
        <v>45375</v>
      </c>
      <c r="Z87" s="126">
        <v>45741</v>
      </c>
      <c r="AA87" s="126">
        <v>46106</v>
      </c>
      <c r="AB87" s="126">
        <v>46471</v>
      </c>
      <c r="AC87" s="126">
        <v>46836</v>
      </c>
      <c r="AD87" s="126">
        <v>47202</v>
      </c>
      <c r="AE87" s="126">
        <v>47567</v>
      </c>
      <c r="AF87" s="126">
        <v>47932</v>
      </c>
      <c r="AG87" s="126">
        <v>48297</v>
      </c>
      <c r="AH87" s="126">
        <v>48663</v>
      </c>
      <c r="AI87" s="126">
        <v>49028</v>
      </c>
      <c r="AJ87" s="126">
        <v>49393</v>
      </c>
      <c r="AK87" s="126">
        <v>49758</v>
      </c>
      <c r="AL87" s="126">
        <v>50124</v>
      </c>
      <c r="AM87" s="126">
        <v>50489</v>
      </c>
      <c r="AN87" s="126">
        <v>50854</v>
      </c>
      <c r="AO87" s="126">
        <v>51219</v>
      </c>
      <c r="AP87" s="126">
        <v>51585</v>
      </c>
      <c r="AQ87" s="126">
        <v>51950</v>
      </c>
      <c r="AR87" s="126">
        <v>52315</v>
      </c>
      <c r="AS87" s="126">
        <v>52680</v>
      </c>
      <c r="AT87" s="126">
        <v>53046</v>
      </c>
      <c r="AU87" s="126">
        <v>53411</v>
      </c>
      <c r="AV87" s="126">
        <v>53776</v>
      </c>
      <c r="AW87" s="126">
        <v>54141</v>
      </c>
      <c r="AX87" s="126">
        <v>54507</v>
      </c>
      <c r="AY87" s="126">
        <v>54872</v>
      </c>
    </row>
    <row r="88" spans="1:51" ht="13.5" hidden="1" customHeight="1" x14ac:dyDescent="0.2">
      <c r="A88" s="145"/>
      <c r="B88" s="120"/>
      <c r="C88" s="120"/>
      <c r="D88" s="120"/>
      <c r="E88" s="120"/>
      <c r="F88" s="120"/>
      <c r="G88" s="121"/>
      <c r="H88" s="120"/>
      <c r="I88" s="126">
        <v>39532</v>
      </c>
      <c r="J88" s="126">
        <v>39898</v>
      </c>
      <c r="K88" s="126">
        <v>40263</v>
      </c>
      <c r="L88" s="126">
        <v>40628</v>
      </c>
      <c r="M88" s="126">
        <v>40993</v>
      </c>
      <c r="N88" s="126">
        <v>41359</v>
      </c>
      <c r="O88" s="126">
        <v>41724</v>
      </c>
      <c r="P88" s="126">
        <v>42089</v>
      </c>
      <c r="Q88" s="126">
        <v>42454</v>
      </c>
      <c r="R88" s="126">
        <v>42820</v>
      </c>
      <c r="S88" s="126">
        <v>43185</v>
      </c>
      <c r="T88" s="126">
        <v>43550</v>
      </c>
      <c r="U88" s="126">
        <v>43915</v>
      </c>
      <c r="V88" s="126">
        <v>44281</v>
      </c>
      <c r="W88" s="126">
        <v>44646</v>
      </c>
      <c r="X88" s="126">
        <v>45011</v>
      </c>
      <c r="Y88" s="126">
        <v>45376</v>
      </c>
      <c r="Z88" s="126">
        <v>45742</v>
      </c>
      <c r="AA88" s="126">
        <v>46107</v>
      </c>
      <c r="AB88" s="126">
        <v>46472</v>
      </c>
      <c r="AC88" s="126">
        <v>46837</v>
      </c>
      <c r="AD88" s="126">
        <v>47203</v>
      </c>
      <c r="AE88" s="126">
        <v>47568</v>
      </c>
      <c r="AF88" s="126">
        <v>47933</v>
      </c>
      <c r="AG88" s="126">
        <v>48298</v>
      </c>
      <c r="AH88" s="126">
        <v>48664</v>
      </c>
      <c r="AI88" s="126">
        <v>49029</v>
      </c>
      <c r="AJ88" s="126">
        <v>49394</v>
      </c>
      <c r="AK88" s="126">
        <v>49759</v>
      </c>
      <c r="AL88" s="126">
        <v>50125</v>
      </c>
      <c r="AM88" s="126">
        <v>50490</v>
      </c>
      <c r="AN88" s="126">
        <v>50855</v>
      </c>
      <c r="AO88" s="126">
        <v>51220</v>
      </c>
      <c r="AP88" s="126">
        <v>51586</v>
      </c>
      <c r="AQ88" s="126">
        <v>51951</v>
      </c>
      <c r="AR88" s="126">
        <v>52316</v>
      </c>
      <c r="AS88" s="126">
        <v>52681</v>
      </c>
      <c r="AT88" s="126">
        <v>53047</v>
      </c>
      <c r="AU88" s="126">
        <v>53412</v>
      </c>
      <c r="AV88" s="126">
        <v>53777</v>
      </c>
      <c r="AW88" s="126">
        <v>54142</v>
      </c>
      <c r="AX88" s="126">
        <v>54508</v>
      </c>
      <c r="AY88" s="126">
        <v>54873</v>
      </c>
    </row>
    <row r="89" spans="1:51" ht="13.5" hidden="1" customHeight="1" x14ac:dyDescent="0.2">
      <c r="A89" s="145"/>
      <c r="B89" s="120"/>
      <c r="C89" s="120"/>
      <c r="D89" s="120"/>
      <c r="E89" s="120"/>
      <c r="F89" s="120"/>
      <c r="G89" s="121"/>
      <c r="H89" s="120"/>
      <c r="I89" s="126">
        <v>39533</v>
      </c>
      <c r="J89" s="126">
        <v>39899</v>
      </c>
      <c r="K89" s="126">
        <v>40264</v>
      </c>
      <c r="L89" s="126">
        <v>40629</v>
      </c>
      <c r="M89" s="126">
        <v>40994</v>
      </c>
      <c r="N89" s="126">
        <v>41360</v>
      </c>
      <c r="O89" s="126">
        <v>41725</v>
      </c>
      <c r="P89" s="126">
        <v>42090</v>
      </c>
      <c r="Q89" s="126">
        <v>42455</v>
      </c>
      <c r="R89" s="126">
        <v>42821</v>
      </c>
      <c r="S89" s="126">
        <v>43186</v>
      </c>
      <c r="T89" s="126">
        <v>43551</v>
      </c>
      <c r="U89" s="126">
        <v>43916</v>
      </c>
      <c r="V89" s="126">
        <v>44282</v>
      </c>
      <c r="W89" s="126">
        <v>44647</v>
      </c>
      <c r="X89" s="126">
        <v>45012</v>
      </c>
      <c r="Y89" s="126">
        <v>45377</v>
      </c>
      <c r="Z89" s="126">
        <v>45743</v>
      </c>
      <c r="AA89" s="126">
        <v>46108</v>
      </c>
      <c r="AB89" s="126">
        <v>46473</v>
      </c>
      <c r="AC89" s="126">
        <v>46838</v>
      </c>
      <c r="AD89" s="126">
        <v>47204</v>
      </c>
      <c r="AE89" s="126">
        <v>47569</v>
      </c>
      <c r="AF89" s="126">
        <v>47934</v>
      </c>
      <c r="AG89" s="126">
        <v>48299</v>
      </c>
      <c r="AH89" s="126">
        <v>48665</v>
      </c>
      <c r="AI89" s="126">
        <v>49030</v>
      </c>
      <c r="AJ89" s="126">
        <v>49395</v>
      </c>
      <c r="AK89" s="126">
        <v>49760</v>
      </c>
      <c r="AL89" s="126">
        <v>50126</v>
      </c>
      <c r="AM89" s="126">
        <v>50491</v>
      </c>
      <c r="AN89" s="126">
        <v>50856</v>
      </c>
      <c r="AO89" s="126">
        <v>51221</v>
      </c>
      <c r="AP89" s="126">
        <v>51587</v>
      </c>
      <c r="AQ89" s="126">
        <v>51952</v>
      </c>
      <c r="AR89" s="126">
        <v>52317</v>
      </c>
      <c r="AS89" s="126">
        <v>52682</v>
      </c>
      <c r="AT89" s="126">
        <v>53048</v>
      </c>
      <c r="AU89" s="126">
        <v>53413</v>
      </c>
      <c r="AV89" s="126">
        <v>53778</v>
      </c>
      <c r="AW89" s="126">
        <v>54143</v>
      </c>
      <c r="AX89" s="126">
        <v>54509</v>
      </c>
      <c r="AY89" s="126">
        <v>54874</v>
      </c>
    </row>
    <row r="90" spans="1:51" ht="13.5" hidden="1" customHeight="1" x14ac:dyDescent="0.2">
      <c r="A90" s="145"/>
      <c r="B90" s="120"/>
      <c r="C90" s="120"/>
      <c r="D90" s="120"/>
      <c r="E90" s="120"/>
      <c r="F90" s="120"/>
      <c r="G90" s="121"/>
      <c r="H90" s="120"/>
      <c r="I90" s="126">
        <v>39534</v>
      </c>
      <c r="J90" s="126">
        <v>39900</v>
      </c>
      <c r="K90" s="126">
        <v>40265</v>
      </c>
      <c r="L90" s="126">
        <v>40630</v>
      </c>
      <c r="M90" s="126">
        <v>40995</v>
      </c>
      <c r="N90" s="126">
        <v>41361</v>
      </c>
      <c r="O90" s="126">
        <v>41726</v>
      </c>
      <c r="P90" s="126">
        <v>42091</v>
      </c>
      <c r="Q90" s="126">
        <v>42456</v>
      </c>
      <c r="R90" s="126">
        <v>42822</v>
      </c>
      <c r="S90" s="126">
        <v>43187</v>
      </c>
      <c r="T90" s="126">
        <v>43552</v>
      </c>
      <c r="U90" s="126">
        <v>43917</v>
      </c>
      <c r="V90" s="126">
        <v>44283</v>
      </c>
      <c r="W90" s="126">
        <v>44648</v>
      </c>
      <c r="X90" s="126">
        <v>45013</v>
      </c>
      <c r="Y90" s="126">
        <v>45378</v>
      </c>
      <c r="Z90" s="126">
        <v>45744</v>
      </c>
      <c r="AA90" s="126">
        <v>46109</v>
      </c>
      <c r="AB90" s="126">
        <v>46474</v>
      </c>
      <c r="AC90" s="126">
        <v>46839</v>
      </c>
      <c r="AD90" s="126">
        <v>47205</v>
      </c>
      <c r="AE90" s="126">
        <v>47570</v>
      </c>
      <c r="AF90" s="126">
        <v>47935</v>
      </c>
      <c r="AG90" s="126">
        <v>48300</v>
      </c>
      <c r="AH90" s="126">
        <v>48666</v>
      </c>
      <c r="AI90" s="126">
        <v>49031</v>
      </c>
      <c r="AJ90" s="126">
        <v>49396</v>
      </c>
      <c r="AK90" s="126">
        <v>49761</v>
      </c>
      <c r="AL90" s="126">
        <v>50127</v>
      </c>
      <c r="AM90" s="126">
        <v>50492</v>
      </c>
      <c r="AN90" s="126">
        <v>50857</v>
      </c>
      <c r="AO90" s="126">
        <v>51222</v>
      </c>
      <c r="AP90" s="126">
        <v>51588</v>
      </c>
      <c r="AQ90" s="126">
        <v>51953</v>
      </c>
      <c r="AR90" s="126">
        <v>52318</v>
      </c>
      <c r="AS90" s="126">
        <v>52683</v>
      </c>
      <c r="AT90" s="126">
        <v>53049</v>
      </c>
      <c r="AU90" s="126">
        <v>53414</v>
      </c>
      <c r="AV90" s="126">
        <v>53779</v>
      </c>
      <c r="AW90" s="126">
        <v>54144</v>
      </c>
      <c r="AX90" s="126">
        <v>54510</v>
      </c>
      <c r="AY90" s="126">
        <v>54875</v>
      </c>
    </row>
    <row r="91" spans="1:51" ht="13.5" hidden="1" customHeight="1" x14ac:dyDescent="0.2">
      <c r="A91" s="145"/>
      <c r="B91" s="120"/>
      <c r="C91" s="120"/>
      <c r="D91" s="120"/>
      <c r="E91" s="120"/>
      <c r="F91" s="120"/>
      <c r="G91" s="121"/>
      <c r="H91" s="120"/>
      <c r="I91" s="126">
        <v>39535</v>
      </c>
      <c r="J91" s="126">
        <v>39901</v>
      </c>
      <c r="K91" s="126">
        <v>40266</v>
      </c>
      <c r="L91" s="126">
        <v>40631</v>
      </c>
      <c r="M91" s="126">
        <v>40996</v>
      </c>
      <c r="N91" s="126">
        <v>41362</v>
      </c>
      <c r="O91" s="126">
        <v>41727</v>
      </c>
      <c r="P91" s="126">
        <v>42092</v>
      </c>
      <c r="Q91" s="126">
        <v>42457</v>
      </c>
      <c r="R91" s="126">
        <v>42823</v>
      </c>
      <c r="S91" s="126">
        <v>43188</v>
      </c>
      <c r="T91" s="126">
        <v>43553</v>
      </c>
      <c r="U91" s="126">
        <v>43918</v>
      </c>
      <c r="V91" s="126">
        <v>44284</v>
      </c>
      <c r="W91" s="126">
        <v>44649</v>
      </c>
      <c r="X91" s="126">
        <v>45014</v>
      </c>
      <c r="Y91" s="126">
        <v>45379</v>
      </c>
      <c r="Z91" s="126">
        <v>45745</v>
      </c>
      <c r="AA91" s="126">
        <v>46110</v>
      </c>
      <c r="AB91" s="126">
        <v>46475</v>
      </c>
      <c r="AC91" s="126">
        <v>46840</v>
      </c>
      <c r="AD91" s="126">
        <v>47206</v>
      </c>
      <c r="AE91" s="126">
        <v>47571</v>
      </c>
      <c r="AF91" s="126">
        <v>47936</v>
      </c>
      <c r="AG91" s="126">
        <v>48301</v>
      </c>
      <c r="AH91" s="126">
        <v>48667</v>
      </c>
      <c r="AI91" s="126">
        <v>49032</v>
      </c>
      <c r="AJ91" s="126">
        <v>49397</v>
      </c>
      <c r="AK91" s="126">
        <v>49762</v>
      </c>
      <c r="AL91" s="126">
        <v>50128</v>
      </c>
      <c r="AM91" s="126">
        <v>50493</v>
      </c>
      <c r="AN91" s="126">
        <v>50858</v>
      </c>
      <c r="AO91" s="126">
        <v>51223</v>
      </c>
      <c r="AP91" s="126">
        <v>51589</v>
      </c>
      <c r="AQ91" s="126">
        <v>51954</v>
      </c>
      <c r="AR91" s="126">
        <v>52319</v>
      </c>
      <c r="AS91" s="126">
        <v>52684</v>
      </c>
      <c r="AT91" s="126">
        <v>53050</v>
      </c>
      <c r="AU91" s="126">
        <v>53415</v>
      </c>
      <c r="AV91" s="126">
        <v>53780</v>
      </c>
      <c r="AW91" s="126">
        <v>54145</v>
      </c>
      <c r="AX91" s="126">
        <v>54511</v>
      </c>
      <c r="AY91" s="126">
        <v>54876</v>
      </c>
    </row>
    <row r="92" spans="1:51" ht="13.5" hidden="1" customHeight="1" x14ac:dyDescent="0.2">
      <c r="A92" s="145"/>
      <c r="B92" s="120"/>
      <c r="C92" s="120"/>
      <c r="D92" s="120"/>
      <c r="E92" s="120"/>
      <c r="F92" s="120"/>
      <c r="G92" s="121"/>
      <c r="H92" s="120"/>
      <c r="I92" s="126">
        <v>39536</v>
      </c>
      <c r="J92" s="126">
        <v>39902</v>
      </c>
      <c r="K92" s="126">
        <v>40267</v>
      </c>
      <c r="L92" s="126">
        <v>40632</v>
      </c>
      <c r="M92" s="126">
        <v>40997</v>
      </c>
      <c r="N92" s="126">
        <v>41363</v>
      </c>
      <c r="O92" s="126">
        <v>41728</v>
      </c>
      <c r="P92" s="126">
        <v>42093</v>
      </c>
      <c r="Q92" s="126">
        <v>42458</v>
      </c>
      <c r="R92" s="126">
        <v>42824</v>
      </c>
      <c r="S92" s="126">
        <v>43189</v>
      </c>
      <c r="T92" s="126">
        <v>43554</v>
      </c>
      <c r="U92" s="126">
        <v>43919</v>
      </c>
      <c r="V92" s="126">
        <v>44285</v>
      </c>
      <c r="W92" s="126">
        <v>44650</v>
      </c>
      <c r="X92" s="126">
        <v>45015</v>
      </c>
      <c r="Y92" s="126">
        <v>45380</v>
      </c>
      <c r="Z92" s="126">
        <v>45746</v>
      </c>
      <c r="AA92" s="126">
        <v>46111</v>
      </c>
      <c r="AB92" s="126">
        <v>46476</v>
      </c>
      <c r="AC92" s="126">
        <v>46841</v>
      </c>
      <c r="AD92" s="126">
        <v>47207</v>
      </c>
      <c r="AE92" s="126">
        <v>47572</v>
      </c>
      <c r="AF92" s="126">
        <v>47937</v>
      </c>
      <c r="AG92" s="126">
        <v>48302</v>
      </c>
      <c r="AH92" s="126">
        <v>48668</v>
      </c>
      <c r="AI92" s="126">
        <v>49033</v>
      </c>
      <c r="AJ92" s="126">
        <v>49398</v>
      </c>
      <c r="AK92" s="126">
        <v>49763</v>
      </c>
      <c r="AL92" s="126">
        <v>50129</v>
      </c>
      <c r="AM92" s="126">
        <v>50494</v>
      </c>
      <c r="AN92" s="126">
        <v>50859</v>
      </c>
      <c r="AO92" s="126">
        <v>51224</v>
      </c>
      <c r="AP92" s="126">
        <v>51590</v>
      </c>
      <c r="AQ92" s="126">
        <v>51955</v>
      </c>
      <c r="AR92" s="126">
        <v>52320</v>
      </c>
      <c r="AS92" s="126">
        <v>52685</v>
      </c>
      <c r="AT92" s="126">
        <v>53051</v>
      </c>
      <c r="AU92" s="126">
        <v>53416</v>
      </c>
      <c r="AV92" s="126">
        <v>53781</v>
      </c>
      <c r="AW92" s="126">
        <v>54146</v>
      </c>
      <c r="AX92" s="126">
        <v>54512</v>
      </c>
      <c r="AY92" s="126">
        <v>54877</v>
      </c>
    </row>
    <row r="93" spans="1:51" ht="13.5" hidden="1" customHeight="1" x14ac:dyDescent="0.2">
      <c r="A93" s="145"/>
      <c r="B93" s="120"/>
      <c r="C93" s="120"/>
      <c r="D93" s="120"/>
      <c r="E93" s="120"/>
      <c r="F93" s="120"/>
      <c r="G93" s="121"/>
      <c r="H93" s="120"/>
      <c r="I93" s="126">
        <v>39537</v>
      </c>
      <c r="J93" s="126">
        <v>39903</v>
      </c>
      <c r="K93" s="126">
        <v>40268</v>
      </c>
      <c r="L93" s="126">
        <v>40633</v>
      </c>
      <c r="M93" s="126">
        <v>40998</v>
      </c>
      <c r="N93" s="126">
        <v>41364</v>
      </c>
      <c r="O93" s="126">
        <v>41729</v>
      </c>
      <c r="P93" s="126">
        <v>42094</v>
      </c>
      <c r="Q93" s="126">
        <v>42459</v>
      </c>
      <c r="R93" s="126">
        <v>42825</v>
      </c>
      <c r="S93" s="126">
        <v>43190</v>
      </c>
      <c r="T93" s="126">
        <v>43555</v>
      </c>
      <c r="U93" s="126">
        <v>43920</v>
      </c>
      <c r="V93" s="126">
        <v>44286</v>
      </c>
      <c r="W93" s="126">
        <v>44651</v>
      </c>
      <c r="X93" s="126">
        <v>45016</v>
      </c>
      <c r="Y93" s="126">
        <v>45381</v>
      </c>
      <c r="Z93" s="126">
        <v>45747</v>
      </c>
      <c r="AA93" s="126">
        <v>46112</v>
      </c>
      <c r="AB93" s="126">
        <v>46477</v>
      </c>
      <c r="AC93" s="126">
        <v>46842</v>
      </c>
      <c r="AD93" s="126">
        <v>47208</v>
      </c>
      <c r="AE93" s="126">
        <v>47573</v>
      </c>
      <c r="AF93" s="126">
        <v>47938</v>
      </c>
      <c r="AG93" s="126">
        <v>48303</v>
      </c>
      <c r="AH93" s="126">
        <v>48669</v>
      </c>
      <c r="AI93" s="126">
        <v>49034</v>
      </c>
      <c r="AJ93" s="126">
        <v>49399</v>
      </c>
      <c r="AK93" s="126">
        <v>49764</v>
      </c>
      <c r="AL93" s="126">
        <v>50130</v>
      </c>
      <c r="AM93" s="126">
        <v>50495</v>
      </c>
      <c r="AN93" s="126">
        <v>50860</v>
      </c>
      <c r="AO93" s="126">
        <v>51225</v>
      </c>
      <c r="AP93" s="126">
        <v>51591</v>
      </c>
      <c r="AQ93" s="126">
        <v>51956</v>
      </c>
      <c r="AR93" s="126">
        <v>52321</v>
      </c>
      <c r="AS93" s="126">
        <v>52686</v>
      </c>
      <c r="AT93" s="126">
        <v>53052</v>
      </c>
      <c r="AU93" s="126">
        <v>53417</v>
      </c>
      <c r="AV93" s="126">
        <v>53782</v>
      </c>
      <c r="AW93" s="126">
        <v>54147</v>
      </c>
      <c r="AX93" s="126">
        <v>54513</v>
      </c>
      <c r="AY93" s="126">
        <v>54878</v>
      </c>
    </row>
    <row r="94" spans="1:51" ht="13.5" hidden="1" customHeight="1" x14ac:dyDescent="0.2">
      <c r="A94" s="145"/>
      <c r="B94" s="120"/>
      <c r="C94" s="120"/>
      <c r="D94" s="120"/>
      <c r="E94" s="120"/>
      <c r="F94" s="120"/>
      <c r="G94" s="121"/>
      <c r="H94" s="120"/>
      <c r="I94" s="126">
        <v>39538</v>
      </c>
      <c r="J94" s="126">
        <v>39904</v>
      </c>
      <c r="K94" s="126">
        <v>40269</v>
      </c>
      <c r="L94" s="126">
        <v>40634</v>
      </c>
      <c r="M94" s="126">
        <v>40999</v>
      </c>
      <c r="N94" s="126">
        <v>41365</v>
      </c>
      <c r="O94" s="126">
        <v>41730</v>
      </c>
      <c r="P94" s="126">
        <v>42095</v>
      </c>
      <c r="Q94" s="126">
        <v>42460</v>
      </c>
      <c r="R94" s="126">
        <v>42826</v>
      </c>
      <c r="S94" s="126">
        <v>43191</v>
      </c>
      <c r="T94" s="126">
        <v>43556</v>
      </c>
      <c r="U94" s="126">
        <v>43921</v>
      </c>
      <c r="V94" s="126">
        <v>44287</v>
      </c>
      <c r="W94" s="126">
        <v>44652</v>
      </c>
      <c r="X94" s="126">
        <v>45017</v>
      </c>
      <c r="Y94" s="126">
        <v>45382</v>
      </c>
      <c r="Z94" s="126">
        <v>45748</v>
      </c>
      <c r="AA94" s="126">
        <v>46113</v>
      </c>
      <c r="AB94" s="126">
        <v>46478</v>
      </c>
      <c r="AC94" s="126">
        <v>46843</v>
      </c>
      <c r="AD94" s="126">
        <v>47209</v>
      </c>
      <c r="AE94" s="126">
        <v>47574</v>
      </c>
      <c r="AF94" s="126">
        <v>47939</v>
      </c>
      <c r="AG94" s="126">
        <v>48304</v>
      </c>
      <c r="AH94" s="126">
        <v>48670</v>
      </c>
      <c r="AI94" s="126">
        <v>49035</v>
      </c>
      <c r="AJ94" s="126">
        <v>49400</v>
      </c>
      <c r="AK94" s="126">
        <v>49765</v>
      </c>
      <c r="AL94" s="126">
        <v>50131</v>
      </c>
      <c r="AM94" s="126">
        <v>50496</v>
      </c>
      <c r="AN94" s="126">
        <v>50861</v>
      </c>
      <c r="AO94" s="126">
        <v>51226</v>
      </c>
      <c r="AP94" s="126">
        <v>51592</v>
      </c>
      <c r="AQ94" s="126">
        <v>51957</v>
      </c>
      <c r="AR94" s="126">
        <v>52322</v>
      </c>
      <c r="AS94" s="126">
        <v>52687</v>
      </c>
      <c r="AT94" s="126">
        <v>53053</v>
      </c>
      <c r="AU94" s="126">
        <v>53418</v>
      </c>
      <c r="AV94" s="126">
        <v>53783</v>
      </c>
      <c r="AW94" s="126">
        <v>54148</v>
      </c>
      <c r="AX94" s="126">
        <v>54514</v>
      </c>
      <c r="AY94" s="126">
        <v>54879</v>
      </c>
    </row>
    <row r="95" spans="1:51" ht="13.5" hidden="1" customHeight="1" x14ac:dyDescent="0.2">
      <c r="A95" s="145"/>
      <c r="B95" s="120"/>
      <c r="C95" s="120"/>
      <c r="D95" s="120"/>
      <c r="E95" s="120"/>
      <c r="F95" s="120"/>
      <c r="G95" s="121"/>
      <c r="H95" s="120"/>
      <c r="I95" s="126">
        <v>39539</v>
      </c>
      <c r="J95" s="126">
        <v>39905</v>
      </c>
      <c r="K95" s="126">
        <v>40270</v>
      </c>
      <c r="L95" s="126">
        <v>40635</v>
      </c>
      <c r="M95" s="126">
        <v>41000</v>
      </c>
      <c r="N95" s="126">
        <v>41366</v>
      </c>
      <c r="O95" s="126">
        <v>41731</v>
      </c>
      <c r="P95" s="126">
        <v>42096</v>
      </c>
      <c r="Q95" s="126">
        <v>42461</v>
      </c>
      <c r="R95" s="126">
        <v>42827</v>
      </c>
      <c r="S95" s="126">
        <v>43192</v>
      </c>
      <c r="T95" s="126">
        <v>43557</v>
      </c>
      <c r="U95" s="126">
        <v>43922</v>
      </c>
      <c r="V95" s="126">
        <v>44288</v>
      </c>
      <c r="W95" s="126">
        <v>44653</v>
      </c>
      <c r="X95" s="126">
        <v>45018</v>
      </c>
      <c r="Y95" s="126">
        <v>45383</v>
      </c>
      <c r="Z95" s="126">
        <v>45749</v>
      </c>
      <c r="AA95" s="126">
        <v>46114</v>
      </c>
      <c r="AB95" s="126">
        <v>46479</v>
      </c>
      <c r="AC95" s="126">
        <v>46844</v>
      </c>
      <c r="AD95" s="126">
        <v>47210</v>
      </c>
      <c r="AE95" s="126">
        <v>47575</v>
      </c>
      <c r="AF95" s="126">
        <v>47940</v>
      </c>
      <c r="AG95" s="126">
        <v>48305</v>
      </c>
      <c r="AH95" s="126">
        <v>48671</v>
      </c>
      <c r="AI95" s="126">
        <v>49036</v>
      </c>
      <c r="AJ95" s="126">
        <v>49401</v>
      </c>
      <c r="AK95" s="126">
        <v>49766</v>
      </c>
      <c r="AL95" s="126">
        <v>50132</v>
      </c>
      <c r="AM95" s="126">
        <v>50497</v>
      </c>
      <c r="AN95" s="126">
        <v>50862</v>
      </c>
      <c r="AO95" s="126">
        <v>51227</v>
      </c>
      <c r="AP95" s="126">
        <v>51593</v>
      </c>
      <c r="AQ95" s="126">
        <v>51958</v>
      </c>
      <c r="AR95" s="126">
        <v>52323</v>
      </c>
      <c r="AS95" s="126">
        <v>52688</v>
      </c>
      <c r="AT95" s="126">
        <v>53054</v>
      </c>
      <c r="AU95" s="126">
        <v>53419</v>
      </c>
      <c r="AV95" s="126">
        <v>53784</v>
      </c>
      <c r="AW95" s="126">
        <v>54149</v>
      </c>
      <c r="AX95" s="126">
        <v>54515</v>
      </c>
      <c r="AY95" s="126">
        <v>54880</v>
      </c>
    </row>
    <row r="96" spans="1:51" ht="13.5" hidden="1" customHeight="1" x14ac:dyDescent="0.2">
      <c r="A96" s="145"/>
      <c r="B96" s="120"/>
      <c r="C96" s="120"/>
      <c r="D96" s="120"/>
      <c r="E96" s="120"/>
      <c r="F96" s="120"/>
      <c r="G96" s="121"/>
      <c r="H96" s="120"/>
      <c r="I96" s="126">
        <v>39540</v>
      </c>
      <c r="J96" s="126">
        <v>39906</v>
      </c>
      <c r="K96" s="126">
        <v>40271</v>
      </c>
      <c r="L96" s="126">
        <v>40636</v>
      </c>
      <c r="M96" s="126">
        <v>41001</v>
      </c>
      <c r="N96" s="126">
        <v>41367</v>
      </c>
      <c r="O96" s="126">
        <v>41732</v>
      </c>
      <c r="P96" s="126">
        <v>42097</v>
      </c>
      <c r="Q96" s="126">
        <v>42462</v>
      </c>
      <c r="R96" s="126">
        <v>42828</v>
      </c>
      <c r="S96" s="126">
        <v>43193</v>
      </c>
      <c r="T96" s="126">
        <v>43558</v>
      </c>
      <c r="U96" s="126">
        <v>43923</v>
      </c>
      <c r="V96" s="126">
        <v>44289</v>
      </c>
      <c r="W96" s="126">
        <v>44654</v>
      </c>
      <c r="X96" s="126">
        <v>45019</v>
      </c>
      <c r="Y96" s="126">
        <v>45384</v>
      </c>
      <c r="Z96" s="126">
        <v>45750</v>
      </c>
      <c r="AA96" s="126">
        <v>46115</v>
      </c>
      <c r="AB96" s="126">
        <v>46480</v>
      </c>
      <c r="AC96" s="126">
        <v>46845</v>
      </c>
      <c r="AD96" s="126">
        <v>47211</v>
      </c>
      <c r="AE96" s="126">
        <v>47576</v>
      </c>
      <c r="AF96" s="126">
        <v>47941</v>
      </c>
      <c r="AG96" s="126">
        <v>48306</v>
      </c>
      <c r="AH96" s="126">
        <v>48672</v>
      </c>
      <c r="AI96" s="126">
        <v>49037</v>
      </c>
      <c r="AJ96" s="126">
        <v>49402</v>
      </c>
      <c r="AK96" s="126">
        <v>49767</v>
      </c>
      <c r="AL96" s="126">
        <v>50133</v>
      </c>
      <c r="AM96" s="126">
        <v>50498</v>
      </c>
      <c r="AN96" s="126">
        <v>50863</v>
      </c>
      <c r="AO96" s="126">
        <v>51228</v>
      </c>
      <c r="AP96" s="126">
        <v>51594</v>
      </c>
      <c r="AQ96" s="126">
        <v>51959</v>
      </c>
      <c r="AR96" s="126">
        <v>52324</v>
      </c>
      <c r="AS96" s="126">
        <v>52689</v>
      </c>
      <c r="AT96" s="126">
        <v>53055</v>
      </c>
      <c r="AU96" s="126">
        <v>53420</v>
      </c>
      <c r="AV96" s="126">
        <v>53785</v>
      </c>
      <c r="AW96" s="126">
        <v>54150</v>
      </c>
      <c r="AX96" s="126">
        <v>54516</v>
      </c>
      <c r="AY96" s="126">
        <v>54881</v>
      </c>
    </row>
    <row r="97" spans="1:51" ht="13.5" hidden="1" customHeight="1" x14ac:dyDescent="0.2">
      <c r="A97" s="145"/>
      <c r="B97" s="120"/>
      <c r="C97" s="120"/>
      <c r="D97" s="120"/>
      <c r="E97" s="120"/>
      <c r="F97" s="120"/>
      <c r="G97" s="121"/>
      <c r="H97" s="120"/>
      <c r="I97" s="126">
        <v>39541</v>
      </c>
      <c r="J97" s="126">
        <v>39907</v>
      </c>
      <c r="K97" s="126">
        <v>40272</v>
      </c>
      <c r="L97" s="126">
        <v>40637</v>
      </c>
      <c r="M97" s="126">
        <v>41002</v>
      </c>
      <c r="N97" s="126">
        <v>41368</v>
      </c>
      <c r="O97" s="126">
        <v>41733</v>
      </c>
      <c r="P97" s="126">
        <v>42098</v>
      </c>
      <c r="Q97" s="126">
        <v>42463</v>
      </c>
      <c r="R97" s="126">
        <v>42829</v>
      </c>
      <c r="S97" s="126">
        <v>43194</v>
      </c>
      <c r="T97" s="126">
        <v>43559</v>
      </c>
      <c r="U97" s="126">
        <v>43924</v>
      </c>
      <c r="V97" s="126">
        <v>44290</v>
      </c>
      <c r="W97" s="126">
        <v>44655</v>
      </c>
      <c r="X97" s="126">
        <v>45020</v>
      </c>
      <c r="Y97" s="126">
        <v>45385</v>
      </c>
      <c r="Z97" s="126">
        <v>45751</v>
      </c>
      <c r="AA97" s="126">
        <v>46116</v>
      </c>
      <c r="AB97" s="126">
        <v>46481</v>
      </c>
      <c r="AC97" s="126">
        <v>46846</v>
      </c>
      <c r="AD97" s="126">
        <v>47212</v>
      </c>
      <c r="AE97" s="126">
        <v>47577</v>
      </c>
      <c r="AF97" s="126">
        <v>47942</v>
      </c>
      <c r="AG97" s="126">
        <v>48307</v>
      </c>
      <c r="AH97" s="126">
        <v>48673</v>
      </c>
      <c r="AI97" s="126">
        <v>49038</v>
      </c>
      <c r="AJ97" s="126">
        <v>49403</v>
      </c>
      <c r="AK97" s="126">
        <v>49768</v>
      </c>
      <c r="AL97" s="126">
        <v>50134</v>
      </c>
      <c r="AM97" s="126">
        <v>50499</v>
      </c>
      <c r="AN97" s="126">
        <v>50864</v>
      </c>
      <c r="AO97" s="126">
        <v>51229</v>
      </c>
      <c r="AP97" s="126">
        <v>51595</v>
      </c>
      <c r="AQ97" s="126">
        <v>51960</v>
      </c>
      <c r="AR97" s="126">
        <v>52325</v>
      </c>
      <c r="AS97" s="126">
        <v>52690</v>
      </c>
      <c r="AT97" s="126">
        <v>53056</v>
      </c>
      <c r="AU97" s="126">
        <v>53421</v>
      </c>
      <c r="AV97" s="126">
        <v>53786</v>
      </c>
      <c r="AW97" s="126">
        <v>54151</v>
      </c>
      <c r="AX97" s="126">
        <v>54517</v>
      </c>
      <c r="AY97" s="126">
        <v>54882</v>
      </c>
    </row>
    <row r="98" spans="1:51" ht="13.5" hidden="1" customHeight="1" x14ac:dyDescent="0.2">
      <c r="A98" s="145"/>
      <c r="B98" s="120"/>
      <c r="C98" s="120"/>
      <c r="D98" s="120"/>
      <c r="E98" s="120"/>
      <c r="F98" s="120"/>
      <c r="G98" s="121"/>
      <c r="H98" s="120"/>
      <c r="I98" s="126">
        <v>39542</v>
      </c>
      <c r="J98" s="126">
        <v>39908</v>
      </c>
      <c r="K98" s="126">
        <v>40273</v>
      </c>
      <c r="L98" s="126">
        <v>40638</v>
      </c>
      <c r="M98" s="126">
        <v>41003</v>
      </c>
      <c r="N98" s="126">
        <v>41369</v>
      </c>
      <c r="O98" s="126">
        <v>41734</v>
      </c>
      <c r="P98" s="126">
        <v>42099</v>
      </c>
      <c r="Q98" s="126">
        <v>42464</v>
      </c>
      <c r="R98" s="126">
        <v>42830</v>
      </c>
      <c r="S98" s="126">
        <v>43195</v>
      </c>
      <c r="T98" s="126">
        <v>43560</v>
      </c>
      <c r="U98" s="126">
        <v>43925</v>
      </c>
      <c r="V98" s="126">
        <v>44291</v>
      </c>
      <c r="W98" s="126">
        <v>44656</v>
      </c>
      <c r="X98" s="126">
        <v>45021</v>
      </c>
      <c r="Y98" s="126">
        <v>45386</v>
      </c>
      <c r="Z98" s="126">
        <v>45752</v>
      </c>
      <c r="AA98" s="126">
        <v>46117</v>
      </c>
      <c r="AB98" s="126">
        <v>46482</v>
      </c>
      <c r="AC98" s="126">
        <v>46847</v>
      </c>
      <c r="AD98" s="126">
        <v>47213</v>
      </c>
      <c r="AE98" s="126">
        <v>47578</v>
      </c>
      <c r="AF98" s="126">
        <v>47943</v>
      </c>
      <c r="AG98" s="126">
        <v>48308</v>
      </c>
      <c r="AH98" s="126">
        <v>48674</v>
      </c>
      <c r="AI98" s="126">
        <v>49039</v>
      </c>
      <c r="AJ98" s="126">
        <v>49404</v>
      </c>
      <c r="AK98" s="126">
        <v>49769</v>
      </c>
      <c r="AL98" s="126">
        <v>50135</v>
      </c>
      <c r="AM98" s="126">
        <v>50500</v>
      </c>
      <c r="AN98" s="126">
        <v>50865</v>
      </c>
      <c r="AO98" s="126">
        <v>51230</v>
      </c>
      <c r="AP98" s="126">
        <v>51596</v>
      </c>
      <c r="AQ98" s="126">
        <v>51961</v>
      </c>
      <c r="AR98" s="126">
        <v>52326</v>
      </c>
      <c r="AS98" s="126">
        <v>52691</v>
      </c>
      <c r="AT98" s="126">
        <v>53057</v>
      </c>
      <c r="AU98" s="126">
        <v>53422</v>
      </c>
      <c r="AV98" s="126">
        <v>53787</v>
      </c>
      <c r="AW98" s="126">
        <v>54152</v>
      </c>
      <c r="AX98" s="126">
        <v>54518</v>
      </c>
      <c r="AY98" s="126">
        <v>54883</v>
      </c>
    </row>
    <row r="99" spans="1:51" ht="13.5" hidden="1" customHeight="1" x14ac:dyDescent="0.2">
      <c r="A99" s="145"/>
      <c r="B99" s="120"/>
      <c r="C99" s="120"/>
      <c r="D99" s="120"/>
      <c r="E99" s="120"/>
      <c r="F99" s="120"/>
      <c r="G99" s="121"/>
      <c r="H99" s="120"/>
      <c r="I99" s="126">
        <v>39543</v>
      </c>
      <c r="J99" s="126">
        <v>39909</v>
      </c>
      <c r="K99" s="126">
        <v>40274</v>
      </c>
      <c r="L99" s="126">
        <v>40639</v>
      </c>
      <c r="M99" s="126">
        <v>41004</v>
      </c>
      <c r="N99" s="126">
        <v>41370</v>
      </c>
      <c r="O99" s="126">
        <v>41735</v>
      </c>
      <c r="P99" s="126">
        <v>42100</v>
      </c>
      <c r="Q99" s="126">
        <v>42465</v>
      </c>
      <c r="R99" s="126">
        <v>42831</v>
      </c>
      <c r="S99" s="126">
        <v>43196</v>
      </c>
      <c r="T99" s="126">
        <v>43561</v>
      </c>
      <c r="U99" s="126">
        <v>43926</v>
      </c>
      <c r="V99" s="126">
        <v>44292</v>
      </c>
      <c r="W99" s="126">
        <v>44657</v>
      </c>
      <c r="X99" s="126">
        <v>45022</v>
      </c>
      <c r="Y99" s="126">
        <v>45387</v>
      </c>
      <c r="Z99" s="126">
        <v>45753</v>
      </c>
      <c r="AA99" s="126">
        <v>46118</v>
      </c>
      <c r="AB99" s="126">
        <v>46483</v>
      </c>
      <c r="AC99" s="126">
        <v>46848</v>
      </c>
      <c r="AD99" s="126">
        <v>47214</v>
      </c>
      <c r="AE99" s="126">
        <v>47579</v>
      </c>
      <c r="AF99" s="126">
        <v>47944</v>
      </c>
      <c r="AG99" s="126">
        <v>48309</v>
      </c>
      <c r="AH99" s="126">
        <v>48675</v>
      </c>
      <c r="AI99" s="126">
        <v>49040</v>
      </c>
      <c r="AJ99" s="126">
        <v>49405</v>
      </c>
      <c r="AK99" s="126">
        <v>49770</v>
      </c>
      <c r="AL99" s="126">
        <v>50136</v>
      </c>
      <c r="AM99" s="126">
        <v>50501</v>
      </c>
      <c r="AN99" s="126">
        <v>50866</v>
      </c>
      <c r="AO99" s="126">
        <v>51231</v>
      </c>
      <c r="AP99" s="126">
        <v>51597</v>
      </c>
      <c r="AQ99" s="126">
        <v>51962</v>
      </c>
      <c r="AR99" s="126">
        <v>52327</v>
      </c>
      <c r="AS99" s="126">
        <v>52692</v>
      </c>
      <c r="AT99" s="126">
        <v>53058</v>
      </c>
      <c r="AU99" s="126">
        <v>53423</v>
      </c>
      <c r="AV99" s="126">
        <v>53788</v>
      </c>
      <c r="AW99" s="126">
        <v>54153</v>
      </c>
      <c r="AX99" s="126">
        <v>54519</v>
      </c>
      <c r="AY99" s="126">
        <v>54884</v>
      </c>
    </row>
    <row r="100" spans="1:51" ht="13.5" hidden="1" customHeight="1" x14ac:dyDescent="0.2">
      <c r="A100" s="145"/>
      <c r="B100" s="120"/>
      <c r="C100" s="120"/>
      <c r="D100" s="120"/>
      <c r="E100" s="120"/>
      <c r="F100" s="120"/>
      <c r="G100" s="121"/>
      <c r="H100" s="120"/>
      <c r="I100" s="126">
        <v>39544</v>
      </c>
      <c r="J100" s="126">
        <v>39910</v>
      </c>
      <c r="K100" s="126">
        <v>40275</v>
      </c>
      <c r="L100" s="126">
        <v>40640</v>
      </c>
      <c r="M100" s="126">
        <v>41005</v>
      </c>
      <c r="N100" s="126">
        <v>41371</v>
      </c>
      <c r="O100" s="126">
        <v>41736</v>
      </c>
      <c r="P100" s="126">
        <v>42101</v>
      </c>
      <c r="Q100" s="126">
        <v>42466</v>
      </c>
      <c r="R100" s="126">
        <v>42832</v>
      </c>
      <c r="S100" s="126">
        <v>43197</v>
      </c>
      <c r="T100" s="126">
        <v>43562</v>
      </c>
      <c r="U100" s="126">
        <v>43927</v>
      </c>
      <c r="V100" s="126">
        <v>44293</v>
      </c>
      <c r="W100" s="126">
        <v>44658</v>
      </c>
      <c r="X100" s="126">
        <v>45023</v>
      </c>
      <c r="Y100" s="126">
        <v>45388</v>
      </c>
      <c r="Z100" s="126">
        <v>45754</v>
      </c>
      <c r="AA100" s="126">
        <v>46119</v>
      </c>
      <c r="AB100" s="126">
        <v>46484</v>
      </c>
      <c r="AC100" s="126">
        <v>46849</v>
      </c>
      <c r="AD100" s="126">
        <v>47215</v>
      </c>
      <c r="AE100" s="126">
        <v>47580</v>
      </c>
      <c r="AF100" s="126">
        <v>47945</v>
      </c>
      <c r="AG100" s="126">
        <v>48310</v>
      </c>
      <c r="AH100" s="126">
        <v>48676</v>
      </c>
      <c r="AI100" s="126">
        <v>49041</v>
      </c>
      <c r="AJ100" s="126">
        <v>49406</v>
      </c>
      <c r="AK100" s="126">
        <v>49771</v>
      </c>
      <c r="AL100" s="126">
        <v>50137</v>
      </c>
      <c r="AM100" s="126">
        <v>50502</v>
      </c>
      <c r="AN100" s="126">
        <v>50867</v>
      </c>
      <c r="AO100" s="126">
        <v>51232</v>
      </c>
      <c r="AP100" s="126">
        <v>51598</v>
      </c>
      <c r="AQ100" s="126">
        <v>51963</v>
      </c>
      <c r="AR100" s="126">
        <v>52328</v>
      </c>
      <c r="AS100" s="126">
        <v>52693</v>
      </c>
      <c r="AT100" s="126">
        <v>53059</v>
      </c>
      <c r="AU100" s="126">
        <v>53424</v>
      </c>
      <c r="AV100" s="126">
        <v>53789</v>
      </c>
      <c r="AW100" s="126">
        <v>54154</v>
      </c>
      <c r="AX100" s="126">
        <v>54520</v>
      </c>
      <c r="AY100" s="126">
        <v>54885</v>
      </c>
    </row>
    <row r="101" spans="1:51" ht="13.5" hidden="1" customHeight="1" x14ac:dyDescent="0.2">
      <c r="A101" s="145"/>
      <c r="B101" s="120"/>
      <c r="C101" s="120"/>
      <c r="D101" s="120"/>
      <c r="E101" s="120"/>
      <c r="F101" s="120"/>
      <c r="G101" s="121"/>
      <c r="H101" s="120"/>
      <c r="I101" s="126">
        <v>39545</v>
      </c>
      <c r="J101" s="126">
        <v>39911</v>
      </c>
      <c r="K101" s="126">
        <v>40276</v>
      </c>
      <c r="L101" s="126">
        <v>40641</v>
      </c>
      <c r="M101" s="126">
        <v>41006</v>
      </c>
      <c r="N101" s="126">
        <v>41372</v>
      </c>
      <c r="O101" s="126">
        <v>41737</v>
      </c>
      <c r="P101" s="126">
        <v>42102</v>
      </c>
      <c r="Q101" s="126">
        <v>42467</v>
      </c>
      <c r="R101" s="126">
        <v>42833</v>
      </c>
      <c r="S101" s="126">
        <v>43198</v>
      </c>
      <c r="T101" s="126">
        <v>43563</v>
      </c>
      <c r="U101" s="126">
        <v>43928</v>
      </c>
      <c r="V101" s="126">
        <v>44294</v>
      </c>
      <c r="W101" s="126">
        <v>44659</v>
      </c>
      <c r="X101" s="126">
        <v>45024</v>
      </c>
      <c r="Y101" s="126">
        <v>45389</v>
      </c>
      <c r="Z101" s="126">
        <v>45755</v>
      </c>
      <c r="AA101" s="126">
        <v>46120</v>
      </c>
      <c r="AB101" s="126">
        <v>46485</v>
      </c>
      <c r="AC101" s="126">
        <v>46850</v>
      </c>
      <c r="AD101" s="126">
        <v>47216</v>
      </c>
      <c r="AE101" s="126">
        <v>47581</v>
      </c>
      <c r="AF101" s="126">
        <v>47946</v>
      </c>
      <c r="AG101" s="126">
        <v>48311</v>
      </c>
      <c r="AH101" s="126">
        <v>48677</v>
      </c>
      <c r="AI101" s="126">
        <v>49042</v>
      </c>
      <c r="AJ101" s="126">
        <v>49407</v>
      </c>
      <c r="AK101" s="126">
        <v>49772</v>
      </c>
      <c r="AL101" s="126">
        <v>50138</v>
      </c>
      <c r="AM101" s="126">
        <v>50503</v>
      </c>
      <c r="AN101" s="126">
        <v>50868</v>
      </c>
      <c r="AO101" s="126">
        <v>51233</v>
      </c>
      <c r="AP101" s="126">
        <v>51599</v>
      </c>
      <c r="AQ101" s="126">
        <v>51964</v>
      </c>
      <c r="AR101" s="126">
        <v>52329</v>
      </c>
      <c r="AS101" s="126">
        <v>52694</v>
      </c>
      <c r="AT101" s="126">
        <v>53060</v>
      </c>
      <c r="AU101" s="126">
        <v>53425</v>
      </c>
      <c r="AV101" s="126">
        <v>53790</v>
      </c>
      <c r="AW101" s="126">
        <v>54155</v>
      </c>
      <c r="AX101" s="126">
        <v>54521</v>
      </c>
      <c r="AY101" s="126">
        <v>54886</v>
      </c>
    </row>
    <row r="102" spans="1:51" ht="13.5" hidden="1" customHeight="1" x14ac:dyDescent="0.2">
      <c r="A102" s="145"/>
      <c r="B102" s="120"/>
      <c r="C102" s="120"/>
      <c r="D102" s="120"/>
      <c r="E102" s="120"/>
      <c r="F102" s="120"/>
      <c r="G102" s="121"/>
      <c r="H102" s="120"/>
      <c r="I102" s="126">
        <v>39546</v>
      </c>
      <c r="J102" s="126">
        <v>39912</v>
      </c>
      <c r="K102" s="126">
        <v>40277</v>
      </c>
      <c r="L102" s="126">
        <v>40642</v>
      </c>
      <c r="M102" s="126">
        <v>41007</v>
      </c>
      <c r="N102" s="126">
        <v>41373</v>
      </c>
      <c r="O102" s="126">
        <v>41738</v>
      </c>
      <c r="P102" s="126">
        <v>42103</v>
      </c>
      <c r="Q102" s="126">
        <v>42468</v>
      </c>
      <c r="R102" s="126">
        <v>42834</v>
      </c>
      <c r="S102" s="126">
        <v>43199</v>
      </c>
      <c r="T102" s="126">
        <v>43564</v>
      </c>
      <c r="U102" s="126">
        <v>43929</v>
      </c>
      <c r="V102" s="126">
        <v>44295</v>
      </c>
      <c r="W102" s="126">
        <v>44660</v>
      </c>
      <c r="X102" s="126">
        <v>45025</v>
      </c>
      <c r="Y102" s="126">
        <v>45390</v>
      </c>
      <c r="Z102" s="126">
        <v>45756</v>
      </c>
      <c r="AA102" s="126">
        <v>46121</v>
      </c>
      <c r="AB102" s="126">
        <v>46486</v>
      </c>
      <c r="AC102" s="126">
        <v>46851</v>
      </c>
      <c r="AD102" s="126">
        <v>47217</v>
      </c>
      <c r="AE102" s="126">
        <v>47582</v>
      </c>
      <c r="AF102" s="126">
        <v>47947</v>
      </c>
      <c r="AG102" s="126">
        <v>48312</v>
      </c>
      <c r="AH102" s="126">
        <v>48678</v>
      </c>
      <c r="AI102" s="126">
        <v>49043</v>
      </c>
      <c r="AJ102" s="126">
        <v>49408</v>
      </c>
      <c r="AK102" s="126">
        <v>49773</v>
      </c>
      <c r="AL102" s="126">
        <v>50139</v>
      </c>
      <c r="AM102" s="126">
        <v>50504</v>
      </c>
      <c r="AN102" s="126">
        <v>50869</v>
      </c>
      <c r="AO102" s="126">
        <v>51234</v>
      </c>
      <c r="AP102" s="126">
        <v>51600</v>
      </c>
      <c r="AQ102" s="126">
        <v>51965</v>
      </c>
      <c r="AR102" s="126">
        <v>52330</v>
      </c>
      <c r="AS102" s="126">
        <v>52695</v>
      </c>
      <c r="AT102" s="126">
        <v>53061</v>
      </c>
      <c r="AU102" s="126">
        <v>53426</v>
      </c>
      <c r="AV102" s="126">
        <v>53791</v>
      </c>
      <c r="AW102" s="126">
        <v>54156</v>
      </c>
      <c r="AX102" s="126">
        <v>54522</v>
      </c>
      <c r="AY102" s="126">
        <v>54887</v>
      </c>
    </row>
    <row r="103" spans="1:51" ht="13.5" hidden="1" customHeight="1" x14ac:dyDescent="0.2">
      <c r="A103" s="145"/>
      <c r="B103" s="120"/>
      <c r="C103" s="120"/>
      <c r="D103" s="120"/>
      <c r="E103" s="120"/>
      <c r="F103" s="120"/>
      <c r="G103" s="121"/>
      <c r="H103" s="120"/>
      <c r="I103" s="126">
        <v>39547</v>
      </c>
      <c r="J103" s="126">
        <v>39913</v>
      </c>
      <c r="K103" s="126">
        <v>40278</v>
      </c>
      <c r="L103" s="126">
        <v>40643</v>
      </c>
      <c r="M103" s="126">
        <v>41008</v>
      </c>
      <c r="N103" s="126">
        <v>41374</v>
      </c>
      <c r="O103" s="126">
        <v>41739</v>
      </c>
      <c r="P103" s="126">
        <v>42104</v>
      </c>
      <c r="Q103" s="126">
        <v>42469</v>
      </c>
      <c r="R103" s="126">
        <v>42835</v>
      </c>
      <c r="S103" s="126">
        <v>43200</v>
      </c>
      <c r="T103" s="126">
        <v>43565</v>
      </c>
      <c r="U103" s="126">
        <v>43930</v>
      </c>
      <c r="V103" s="126">
        <v>44296</v>
      </c>
      <c r="W103" s="126">
        <v>44661</v>
      </c>
      <c r="X103" s="126">
        <v>45026</v>
      </c>
      <c r="Y103" s="126">
        <v>45391</v>
      </c>
      <c r="Z103" s="126">
        <v>45757</v>
      </c>
      <c r="AA103" s="126">
        <v>46122</v>
      </c>
      <c r="AB103" s="126">
        <v>46487</v>
      </c>
      <c r="AC103" s="126">
        <v>46852</v>
      </c>
      <c r="AD103" s="126">
        <v>47218</v>
      </c>
      <c r="AE103" s="126">
        <v>47583</v>
      </c>
      <c r="AF103" s="126">
        <v>47948</v>
      </c>
      <c r="AG103" s="126">
        <v>48313</v>
      </c>
      <c r="AH103" s="126">
        <v>48679</v>
      </c>
      <c r="AI103" s="126">
        <v>49044</v>
      </c>
      <c r="AJ103" s="126">
        <v>49409</v>
      </c>
      <c r="AK103" s="126">
        <v>49774</v>
      </c>
      <c r="AL103" s="126">
        <v>50140</v>
      </c>
      <c r="AM103" s="126">
        <v>50505</v>
      </c>
      <c r="AN103" s="126">
        <v>50870</v>
      </c>
      <c r="AO103" s="126">
        <v>51235</v>
      </c>
      <c r="AP103" s="126">
        <v>51601</v>
      </c>
      <c r="AQ103" s="126">
        <v>51966</v>
      </c>
      <c r="AR103" s="126">
        <v>52331</v>
      </c>
      <c r="AS103" s="126">
        <v>52696</v>
      </c>
      <c r="AT103" s="126">
        <v>53062</v>
      </c>
      <c r="AU103" s="126">
        <v>53427</v>
      </c>
      <c r="AV103" s="126">
        <v>53792</v>
      </c>
      <c r="AW103" s="126">
        <v>54157</v>
      </c>
      <c r="AX103" s="126">
        <v>54523</v>
      </c>
      <c r="AY103" s="126">
        <v>54888</v>
      </c>
    </row>
    <row r="104" spans="1:51" ht="13.5" hidden="1" customHeight="1" x14ac:dyDescent="0.2">
      <c r="A104" s="145"/>
      <c r="B104" s="120"/>
      <c r="C104" s="120"/>
      <c r="D104" s="120"/>
      <c r="E104" s="120"/>
      <c r="F104" s="120"/>
      <c r="G104" s="121"/>
      <c r="H104" s="120"/>
      <c r="I104" s="126">
        <v>39548</v>
      </c>
      <c r="J104" s="126">
        <v>39914</v>
      </c>
      <c r="K104" s="126">
        <v>40279</v>
      </c>
      <c r="L104" s="126">
        <v>40644</v>
      </c>
      <c r="M104" s="126">
        <v>41009</v>
      </c>
      <c r="N104" s="126">
        <v>41375</v>
      </c>
      <c r="O104" s="126">
        <v>41740</v>
      </c>
      <c r="P104" s="126">
        <v>42105</v>
      </c>
      <c r="Q104" s="126">
        <v>42470</v>
      </c>
      <c r="R104" s="126">
        <v>42836</v>
      </c>
      <c r="S104" s="126">
        <v>43201</v>
      </c>
      <c r="T104" s="126">
        <v>43566</v>
      </c>
      <c r="U104" s="126">
        <v>43931</v>
      </c>
      <c r="V104" s="126">
        <v>44297</v>
      </c>
      <c r="W104" s="126">
        <v>44662</v>
      </c>
      <c r="X104" s="126">
        <v>45027</v>
      </c>
      <c r="Y104" s="126">
        <v>45392</v>
      </c>
      <c r="Z104" s="126">
        <v>45758</v>
      </c>
      <c r="AA104" s="126">
        <v>46123</v>
      </c>
      <c r="AB104" s="126">
        <v>46488</v>
      </c>
      <c r="AC104" s="126">
        <v>46853</v>
      </c>
      <c r="AD104" s="126">
        <v>47219</v>
      </c>
      <c r="AE104" s="126">
        <v>47584</v>
      </c>
      <c r="AF104" s="126">
        <v>47949</v>
      </c>
      <c r="AG104" s="126">
        <v>48314</v>
      </c>
      <c r="AH104" s="126">
        <v>48680</v>
      </c>
      <c r="AI104" s="126">
        <v>49045</v>
      </c>
      <c r="AJ104" s="126">
        <v>49410</v>
      </c>
      <c r="AK104" s="126">
        <v>49775</v>
      </c>
      <c r="AL104" s="126">
        <v>50141</v>
      </c>
      <c r="AM104" s="126">
        <v>50506</v>
      </c>
      <c r="AN104" s="126">
        <v>50871</v>
      </c>
      <c r="AO104" s="126">
        <v>51236</v>
      </c>
      <c r="AP104" s="126">
        <v>51602</v>
      </c>
      <c r="AQ104" s="126">
        <v>51967</v>
      </c>
      <c r="AR104" s="126">
        <v>52332</v>
      </c>
      <c r="AS104" s="126">
        <v>52697</v>
      </c>
      <c r="AT104" s="126">
        <v>53063</v>
      </c>
      <c r="AU104" s="126">
        <v>53428</v>
      </c>
      <c r="AV104" s="126">
        <v>53793</v>
      </c>
      <c r="AW104" s="126">
        <v>54158</v>
      </c>
      <c r="AX104" s="126">
        <v>54524</v>
      </c>
      <c r="AY104" s="126">
        <v>54889</v>
      </c>
    </row>
    <row r="105" spans="1:51" ht="13.5" hidden="1" customHeight="1" x14ac:dyDescent="0.2">
      <c r="A105" s="145"/>
      <c r="B105" s="120"/>
      <c r="C105" s="120"/>
      <c r="D105" s="120"/>
      <c r="E105" s="120"/>
      <c r="F105" s="120"/>
      <c r="G105" s="121"/>
      <c r="H105" s="120"/>
      <c r="I105" s="126">
        <v>39549</v>
      </c>
      <c r="J105" s="126">
        <v>39915</v>
      </c>
      <c r="K105" s="126">
        <v>40280</v>
      </c>
      <c r="L105" s="126">
        <v>40645</v>
      </c>
      <c r="M105" s="126">
        <v>41010</v>
      </c>
      <c r="N105" s="126">
        <v>41376</v>
      </c>
      <c r="O105" s="126">
        <v>41741</v>
      </c>
      <c r="P105" s="126">
        <v>42106</v>
      </c>
      <c r="Q105" s="126">
        <v>42471</v>
      </c>
      <c r="R105" s="126">
        <v>42837</v>
      </c>
      <c r="S105" s="126">
        <v>43202</v>
      </c>
      <c r="T105" s="126">
        <v>43567</v>
      </c>
      <c r="U105" s="126">
        <v>43932</v>
      </c>
      <c r="V105" s="126">
        <v>44298</v>
      </c>
      <c r="W105" s="126">
        <v>44663</v>
      </c>
      <c r="X105" s="126">
        <v>45028</v>
      </c>
      <c r="Y105" s="126">
        <v>45393</v>
      </c>
      <c r="Z105" s="126">
        <v>45759</v>
      </c>
      <c r="AA105" s="126">
        <v>46124</v>
      </c>
      <c r="AB105" s="126">
        <v>46489</v>
      </c>
      <c r="AC105" s="126">
        <v>46854</v>
      </c>
      <c r="AD105" s="126">
        <v>47220</v>
      </c>
      <c r="AE105" s="126">
        <v>47585</v>
      </c>
      <c r="AF105" s="126">
        <v>47950</v>
      </c>
      <c r="AG105" s="126">
        <v>48315</v>
      </c>
      <c r="AH105" s="126">
        <v>48681</v>
      </c>
      <c r="AI105" s="126">
        <v>49046</v>
      </c>
      <c r="AJ105" s="126">
        <v>49411</v>
      </c>
      <c r="AK105" s="126">
        <v>49776</v>
      </c>
      <c r="AL105" s="126">
        <v>50142</v>
      </c>
      <c r="AM105" s="126">
        <v>50507</v>
      </c>
      <c r="AN105" s="126">
        <v>50872</v>
      </c>
      <c r="AO105" s="126">
        <v>51237</v>
      </c>
      <c r="AP105" s="126">
        <v>51603</v>
      </c>
      <c r="AQ105" s="126">
        <v>51968</v>
      </c>
      <c r="AR105" s="126">
        <v>52333</v>
      </c>
      <c r="AS105" s="126">
        <v>52698</v>
      </c>
      <c r="AT105" s="126">
        <v>53064</v>
      </c>
      <c r="AU105" s="126">
        <v>53429</v>
      </c>
      <c r="AV105" s="126">
        <v>53794</v>
      </c>
      <c r="AW105" s="126">
        <v>54159</v>
      </c>
      <c r="AX105" s="126">
        <v>54525</v>
      </c>
      <c r="AY105" s="126">
        <v>54890</v>
      </c>
    </row>
    <row r="106" spans="1:51" ht="13.5" hidden="1" customHeight="1" x14ac:dyDescent="0.2">
      <c r="A106" s="145"/>
      <c r="B106" s="120"/>
      <c r="C106" s="120"/>
      <c r="D106" s="120"/>
      <c r="E106" s="120"/>
      <c r="F106" s="120"/>
      <c r="G106" s="121"/>
      <c r="H106" s="120"/>
      <c r="I106" s="126">
        <v>39550</v>
      </c>
      <c r="J106" s="126">
        <v>39916</v>
      </c>
      <c r="K106" s="126">
        <v>40281</v>
      </c>
      <c r="L106" s="126">
        <v>40646</v>
      </c>
      <c r="M106" s="126">
        <v>41011</v>
      </c>
      <c r="N106" s="126">
        <v>41377</v>
      </c>
      <c r="O106" s="126">
        <v>41742</v>
      </c>
      <c r="P106" s="126">
        <v>42107</v>
      </c>
      <c r="Q106" s="126">
        <v>42472</v>
      </c>
      <c r="R106" s="126">
        <v>42838</v>
      </c>
      <c r="S106" s="126">
        <v>43203</v>
      </c>
      <c r="T106" s="126">
        <v>43568</v>
      </c>
      <c r="U106" s="126">
        <v>43933</v>
      </c>
      <c r="V106" s="126">
        <v>44299</v>
      </c>
      <c r="W106" s="126">
        <v>44664</v>
      </c>
      <c r="X106" s="126">
        <v>45029</v>
      </c>
      <c r="Y106" s="126">
        <v>45394</v>
      </c>
      <c r="Z106" s="126">
        <v>45760</v>
      </c>
      <c r="AA106" s="126">
        <v>46125</v>
      </c>
      <c r="AB106" s="126">
        <v>46490</v>
      </c>
      <c r="AC106" s="126">
        <v>46855</v>
      </c>
      <c r="AD106" s="126">
        <v>47221</v>
      </c>
      <c r="AE106" s="126">
        <v>47586</v>
      </c>
      <c r="AF106" s="126">
        <v>47951</v>
      </c>
      <c r="AG106" s="126">
        <v>48316</v>
      </c>
      <c r="AH106" s="126">
        <v>48682</v>
      </c>
      <c r="AI106" s="126">
        <v>49047</v>
      </c>
      <c r="AJ106" s="126">
        <v>49412</v>
      </c>
      <c r="AK106" s="126">
        <v>49777</v>
      </c>
      <c r="AL106" s="126">
        <v>50143</v>
      </c>
      <c r="AM106" s="126">
        <v>50508</v>
      </c>
      <c r="AN106" s="126">
        <v>50873</v>
      </c>
      <c r="AO106" s="126">
        <v>51238</v>
      </c>
      <c r="AP106" s="126">
        <v>51604</v>
      </c>
      <c r="AQ106" s="126">
        <v>51969</v>
      </c>
      <c r="AR106" s="126">
        <v>52334</v>
      </c>
      <c r="AS106" s="126">
        <v>52699</v>
      </c>
      <c r="AT106" s="126">
        <v>53065</v>
      </c>
      <c r="AU106" s="126">
        <v>53430</v>
      </c>
      <c r="AV106" s="126">
        <v>53795</v>
      </c>
      <c r="AW106" s="126">
        <v>54160</v>
      </c>
      <c r="AX106" s="126">
        <v>54526</v>
      </c>
      <c r="AY106" s="126">
        <v>54891</v>
      </c>
    </row>
    <row r="107" spans="1:51" ht="13.5" hidden="1" customHeight="1" x14ac:dyDescent="0.2">
      <c r="A107" s="145"/>
      <c r="B107" s="120"/>
      <c r="C107" s="120"/>
      <c r="D107" s="120"/>
      <c r="E107" s="120"/>
      <c r="F107" s="120"/>
      <c r="G107" s="121"/>
      <c r="H107" s="120"/>
      <c r="I107" s="126">
        <v>39551</v>
      </c>
      <c r="J107" s="126">
        <v>39917</v>
      </c>
      <c r="K107" s="126">
        <v>40282</v>
      </c>
      <c r="L107" s="126">
        <v>40647</v>
      </c>
      <c r="M107" s="126">
        <v>41012</v>
      </c>
      <c r="N107" s="126">
        <v>41378</v>
      </c>
      <c r="O107" s="126">
        <v>41743</v>
      </c>
      <c r="P107" s="126">
        <v>42108</v>
      </c>
      <c r="Q107" s="126">
        <v>42473</v>
      </c>
      <c r="R107" s="126">
        <v>42839</v>
      </c>
      <c r="S107" s="126">
        <v>43204</v>
      </c>
      <c r="T107" s="126">
        <v>43569</v>
      </c>
      <c r="U107" s="126">
        <v>43934</v>
      </c>
      <c r="V107" s="126">
        <v>44300</v>
      </c>
      <c r="W107" s="126">
        <v>44665</v>
      </c>
      <c r="X107" s="126">
        <v>45030</v>
      </c>
      <c r="Y107" s="126">
        <v>45395</v>
      </c>
      <c r="Z107" s="126">
        <v>45761</v>
      </c>
      <c r="AA107" s="126">
        <v>46126</v>
      </c>
      <c r="AB107" s="126">
        <v>46491</v>
      </c>
      <c r="AC107" s="126">
        <v>46856</v>
      </c>
      <c r="AD107" s="126">
        <v>47222</v>
      </c>
      <c r="AE107" s="126">
        <v>47587</v>
      </c>
      <c r="AF107" s="126">
        <v>47952</v>
      </c>
      <c r="AG107" s="126">
        <v>48317</v>
      </c>
      <c r="AH107" s="126">
        <v>48683</v>
      </c>
      <c r="AI107" s="126">
        <v>49048</v>
      </c>
      <c r="AJ107" s="126">
        <v>49413</v>
      </c>
      <c r="AK107" s="126">
        <v>49778</v>
      </c>
      <c r="AL107" s="126">
        <v>50144</v>
      </c>
      <c r="AM107" s="126">
        <v>50509</v>
      </c>
      <c r="AN107" s="126">
        <v>50874</v>
      </c>
      <c r="AO107" s="126">
        <v>51239</v>
      </c>
      <c r="AP107" s="126">
        <v>51605</v>
      </c>
      <c r="AQ107" s="126">
        <v>51970</v>
      </c>
      <c r="AR107" s="126">
        <v>52335</v>
      </c>
      <c r="AS107" s="126">
        <v>52700</v>
      </c>
      <c r="AT107" s="126">
        <v>53066</v>
      </c>
      <c r="AU107" s="126">
        <v>53431</v>
      </c>
      <c r="AV107" s="126">
        <v>53796</v>
      </c>
      <c r="AW107" s="126">
        <v>54161</v>
      </c>
      <c r="AX107" s="126">
        <v>54527</v>
      </c>
      <c r="AY107" s="126">
        <v>54892</v>
      </c>
    </row>
    <row r="108" spans="1:51" ht="13.5" hidden="1" customHeight="1" x14ac:dyDescent="0.2">
      <c r="A108" s="145"/>
      <c r="B108" s="120"/>
      <c r="C108" s="120"/>
      <c r="D108" s="120"/>
      <c r="E108" s="120"/>
      <c r="F108" s="120"/>
      <c r="G108" s="121"/>
      <c r="H108" s="120"/>
      <c r="I108" s="126">
        <v>39552</v>
      </c>
      <c r="J108" s="126">
        <v>39918</v>
      </c>
      <c r="K108" s="126">
        <v>40283</v>
      </c>
      <c r="L108" s="126">
        <v>40648</v>
      </c>
      <c r="M108" s="126">
        <v>41013</v>
      </c>
      <c r="N108" s="126">
        <v>41379</v>
      </c>
      <c r="O108" s="126">
        <v>41744</v>
      </c>
      <c r="P108" s="126">
        <v>42109</v>
      </c>
      <c r="Q108" s="126">
        <v>42474</v>
      </c>
      <c r="R108" s="126">
        <v>42840</v>
      </c>
      <c r="S108" s="126">
        <v>43205</v>
      </c>
      <c r="T108" s="126">
        <v>43570</v>
      </c>
      <c r="U108" s="126">
        <v>43935</v>
      </c>
      <c r="V108" s="126">
        <v>44301</v>
      </c>
      <c r="W108" s="126">
        <v>44666</v>
      </c>
      <c r="X108" s="126">
        <v>45031</v>
      </c>
      <c r="Y108" s="126">
        <v>45396</v>
      </c>
      <c r="Z108" s="126">
        <v>45762</v>
      </c>
      <c r="AA108" s="126">
        <v>46127</v>
      </c>
      <c r="AB108" s="126">
        <v>46492</v>
      </c>
      <c r="AC108" s="126">
        <v>46857</v>
      </c>
      <c r="AD108" s="126">
        <v>47223</v>
      </c>
      <c r="AE108" s="126">
        <v>47588</v>
      </c>
      <c r="AF108" s="126">
        <v>47953</v>
      </c>
      <c r="AG108" s="126">
        <v>48318</v>
      </c>
      <c r="AH108" s="126">
        <v>48684</v>
      </c>
      <c r="AI108" s="126">
        <v>49049</v>
      </c>
      <c r="AJ108" s="126">
        <v>49414</v>
      </c>
      <c r="AK108" s="126">
        <v>49779</v>
      </c>
      <c r="AL108" s="126">
        <v>50145</v>
      </c>
      <c r="AM108" s="126">
        <v>50510</v>
      </c>
      <c r="AN108" s="126">
        <v>50875</v>
      </c>
      <c r="AO108" s="126">
        <v>51240</v>
      </c>
      <c r="AP108" s="126">
        <v>51606</v>
      </c>
      <c r="AQ108" s="126">
        <v>51971</v>
      </c>
      <c r="AR108" s="126">
        <v>52336</v>
      </c>
      <c r="AS108" s="126">
        <v>52701</v>
      </c>
      <c r="AT108" s="126">
        <v>53067</v>
      </c>
      <c r="AU108" s="126">
        <v>53432</v>
      </c>
      <c r="AV108" s="126">
        <v>53797</v>
      </c>
      <c r="AW108" s="126">
        <v>54162</v>
      </c>
      <c r="AX108" s="126">
        <v>54528</v>
      </c>
      <c r="AY108" s="126">
        <v>54893</v>
      </c>
    </row>
    <row r="109" spans="1:51" ht="13.5" hidden="1" customHeight="1" x14ac:dyDescent="0.2">
      <c r="A109" s="145"/>
      <c r="B109" s="120"/>
      <c r="C109" s="120"/>
      <c r="D109" s="120"/>
      <c r="E109" s="120"/>
      <c r="F109" s="120"/>
      <c r="G109" s="121"/>
      <c r="H109" s="120"/>
      <c r="I109" s="126">
        <v>39553</v>
      </c>
      <c r="J109" s="126">
        <v>39919</v>
      </c>
      <c r="K109" s="126">
        <v>40284</v>
      </c>
      <c r="L109" s="126">
        <v>40649</v>
      </c>
      <c r="M109" s="126">
        <v>41014</v>
      </c>
      <c r="N109" s="126">
        <v>41380</v>
      </c>
      <c r="O109" s="126">
        <v>41745</v>
      </c>
      <c r="P109" s="126">
        <v>42110</v>
      </c>
      <c r="Q109" s="126">
        <v>42475</v>
      </c>
      <c r="R109" s="126">
        <v>42841</v>
      </c>
      <c r="S109" s="126">
        <v>43206</v>
      </c>
      <c r="T109" s="126">
        <v>43571</v>
      </c>
      <c r="U109" s="126">
        <v>43936</v>
      </c>
      <c r="V109" s="126">
        <v>44302</v>
      </c>
      <c r="W109" s="126">
        <v>44667</v>
      </c>
      <c r="X109" s="126">
        <v>45032</v>
      </c>
      <c r="Y109" s="126">
        <v>45397</v>
      </c>
      <c r="Z109" s="126">
        <v>45763</v>
      </c>
      <c r="AA109" s="126">
        <v>46128</v>
      </c>
      <c r="AB109" s="126">
        <v>46493</v>
      </c>
      <c r="AC109" s="126">
        <v>46858</v>
      </c>
      <c r="AD109" s="126">
        <v>47224</v>
      </c>
      <c r="AE109" s="126">
        <v>47589</v>
      </c>
      <c r="AF109" s="126">
        <v>47954</v>
      </c>
      <c r="AG109" s="126">
        <v>48319</v>
      </c>
      <c r="AH109" s="126">
        <v>48685</v>
      </c>
      <c r="AI109" s="126">
        <v>49050</v>
      </c>
      <c r="AJ109" s="126">
        <v>49415</v>
      </c>
      <c r="AK109" s="126">
        <v>49780</v>
      </c>
      <c r="AL109" s="126">
        <v>50146</v>
      </c>
      <c r="AM109" s="126">
        <v>50511</v>
      </c>
      <c r="AN109" s="126">
        <v>50876</v>
      </c>
      <c r="AO109" s="126">
        <v>51241</v>
      </c>
      <c r="AP109" s="126">
        <v>51607</v>
      </c>
      <c r="AQ109" s="126">
        <v>51972</v>
      </c>
      <c r="AR109" s="126">
        <v>52337</v>
      </c>
      <c r="AS109" s="126">
        <v>52702</v>
      </c>
      <c r="AT109" s="126">
        <v>53068</v>
      </c>
      <c r="AU109" s="126">
        <v>53433</v>
      </c>
      <c r="AV109" s="126">
        <v>53798</v>
      </c>
      <c r="AW109" s="126">
        <v>54163</v>
      </c>
      <c r="AX109" s="126">
        <v>54529</v>
      </c>
      <c r="AY109" s="126">
        <v>54894</v>
      </c>
    </row>
    <row r="110" spans="1:51" ht="13.5" hidden="1" customHeight="1" x14ac:dyDescent="0.2">
      <c r="A110" s="145"/>
      <c r="B110" s="120"/>
      <c r="C110" s="120"/>
      <c r="D110" s="120"/>
      <c r="E110" s="120"/>
      <c r="F110" s="120"/>
      <c r="G110" s="121"/>
      <c r="H110" s="120"/>
      <c r="I110" s="126">
        <v>39554</v>
      </c>
      <c r="J110" s="126">
        <v>39920</v>
      </c>
      <c r="K110" s="126">
        <v>40285</v>
      </c>
      <c r="L110" s="126">
        <v>40650</v>
      </c>
      <c r="M110" s="126">
        <v>41015</v>
      </c>
      <c r="N110" s="126">
        <v>41381</v>
      </c>
      <c r="O110" s="126">
        <v>41746</v>
      </c>
      <c r="P110" s="126">
        <v>42111</v>
      </c>
      <c r="Q110" s="126">
        <v>42476</v>
      </c>
      <c r="R110" s="126">
        <v>42842</v>
      </c>
      <c r="S110" s="126">
        <v>43207</v>
      </c>
      <c r="T110" s="126">
        <v>43572</v>
      </c>
      <c r="U110" s="126">
        <v>43937</v>
      </c>
      <c r="V110" s="126">
        <v>44303</v>
      </c>
      <c r="W110" s="126">
        <v>44668</v>
      </c>
      <c r="X110" s="126">
        <v>45033</v>
      </c>
      <c r="Y110" s="126">
        <v>45398</v>
      </c>
      <c r="Z110" s="126">
        <v>45764</v>
      </c>
      <c r="AA110" s="126">
        <v>46129</v>
      </c>
      <c r="AB110" s="126">
        <v>46494</v>
      </c>
      <c r="AC110" s="126">
        <v>46859</v>
      </c>
      <c r="AD110" s="126">
        <v>47225</v>
      </c>
      <c r="AE110" s="126">
        <v>47590</v>
      </c>
      <c r="AF110" s="126">
        <v>47955</v>
      </c>
      <c r="AG110" s="126">
        <v>48320</v>
      </c>
      <c r="AH110" s="126">
        <v>48686</v>
      </c>
      <c r="AI110" s="126">
        <v>49051</v>
      </c>
      <c r="AJ110" s="126">
        <v>49416</v>
      </c>
      <c r="AK110" s="126">
        <v>49781</v>
      </c>
      <c r="AL110" s="126">
        <v>50147</v>
      </c>
      <c r="AM110" s="126">
        <v>50512</v>
      </c>
      <c r="AN110" s="126">
        <v>50877</v>
      </c>
      <c r="AO110" s="126">
        <v>51242</v>
      </c>
      <c r="AP110" s="126">
        <v>51608</v>
      </c>
      <c r="AQ110" s="126">
        <v>51973</v>
      </c>
      <c r="AR110" s="126">
        <v>52338</v>
      </c>
      <c r="AS110" s="126">
        <v>52703</v>
      </c>
      <c r="AT110" s="126">
        <v>53069</v>
      </c>
      <c r="AU110" s="126">
        <v>53434</v>
      </c>
      <c r="AV110" s="126">
        <v>53799</v>
      </c>
      <c r="AW110" s="126">
        <v>54164</v>
      </c>
      <c r="AX110" s="126">
        <v>54530</v>
      </c>
      <c r="AY110" s="126">
        <v>54895</v>
      </c>
    </row>
    <row r="111" spans="1:51" ht="13.5" hidden="1" customHeight="1" x14ac:dyDescent="0.2">
      <c r="A111" s="145"/>
      <c r="B111" s="120"/>
      <c r="C111" s="120"/>
      <c r="D111" s="120"/>
      <c r="E111" s="120"/>
      <c r="F111" s="120"/>
      <c r="G111" s="121"/>
      <c r="H111" s="120"/>
      <c r="I111" s="126">
        <v>39555</v>
      </c>
      <c r="J111" s="126">
        <v>39921</v>
      </c>
      <c r="K111" s="126">
        <v>40286</v>
      </c>
      <c r="L111" s="126">
        <v>40651</v>
      </c>
      <c r="M111" s="126">
        <v>41016</v>
      </c>
      <c r="N111" s="126">
        <v>41382</v>
      </c>
      <c r="O111" s="126">
        <v>41747</v>
      </c>
      <c r="P111" s="126">
        <v>42112</v>
      </c>
      <c r="Q111" s="126">
        <v>42477</v>
      </c>
      <c r="R111" s="126">
        <v>42843</v>
      </c>
      <c r="S111" s="126">
        <v>43208</v>
      </c>
      <c r="T111" s="126">
        <v>43573</v>
      </c>
      <c r="U111" s="126">
        <v>43938</v>
      </c>
      <c r="V111" s="126">
        <v>44304</v>
      </c>
      <c r="W111" s="126">
        <v>44669</v>
      </c>
      <c r="X111" s="126">
        <v>45034</v>
      </c>
      <c r="Y111" s="126">
        <v>45399</v>
      </c>
      <c r="Z111" s="126">
        <v>45765</v>
      </c>
      <c r="AA111" s="126">
        <v>46130</v>
      </c>
      <c r="AB111" s="126">
        <v>46495</v>
      </c>
      <c r="AC111" s="126">
        <v>46860</v>
      </c>
      <c r="AD111" s="126">
        <v>47226</v>
      </c>
      <c r="AE111" s="126">
        <v>47591</v>
      </c>
      <c r="AF111" s="126">
        <v>47956</v>
      </c>
      <c r="AG111" s="126">
        <v>48321</v>
      </c>
      <c r="AH111" s="126">
        <v>48687</v>
      </c>
      <c r="AI111" s="126">
        <v>49052</v>
      </c>
      <c r="AJ111" s="126">
        <v>49417</v>
      </c>
      <c r="AK111" s="126">
        <v>49782</v>
      </c>
      <c r="AL111" s="126">
        <v>50148</v>
      </c>
      <c r="AM111" s="126">
        <v>50513</v>
      </c>
      <c r="AN111" s="126">
        <v>50878</v>
      </c>
      <c r="AO111" s="126">
        <v>51243</v>
      </c>
      <c r="AP111" s="126">
        <v>51609</v>
      </c>
      <c r="AQ111" s="126">
        <v>51974</v>
      </c>
      <c r="AR111" s="126">
        <v>52339</v>
      </c>
      <c r="AS111" s="126">
        <v>52704</v>
      </c>
      <c r="AT111" s="126">
        <v>53070</v>
      </c>
      <c r="AU111" s="126">
        <v>53435</v>
      </c>
      <c r="AV111" s="126">
        <v>53800</v>
      </c>
      <c r="AW111" s="126">
        <v>54165</v>
      </c>
      <c r="AX111" s="126">
        <v>54531</v>
      </c>
      <c r="AY111" s="126">
        <v>54896</v>
      </c>
    </row>
    <row r="112" spans="1:51" ht="13.5" hidden="1" customHeight="1" x14ac:dyDescent="0.2">
      <c r="A112" s="145"/>
      <c r="B112" s="120"/>
      <c r="C112" s="120"/>
      <c r="D112" s="120"/>
      <c r="E112" s="120"/>
      <c r="F112" s="120"/>
      <c r="G112" s="121"/>
      <c r="H112" s="120"/>
      <c r="I112" s="126">
        <v>39556</v>
      </c>
      <c r="J112" s="126">
        <v>39922</v>
      </c>
      <c r="K112" s="126">
        <v>40287</v>
      </c>
      <c r="L112" s="126">
        <v>40652</v>
      </c>
      <c r="M112" s="126">
        <v>41017</v>
      </c>
      <c r="N112" s="126">
        <v>41383</v>
      </c>
      <c r="O112" s="126">
        <v>41748</v>
      </c>
      <c r="P112" s="126">
        <v>42113</v>
      </c>
      <c r="Q112" s="126">
        <v>42478</v>
      </c>
      <c r="R112" s="126">
        <v>42844</v>
      </c>
      <c r="S112" s="126">
        <v>43209</v>
      </c>
      <c r="T112" s="126">
        <v>43574</v>
      </c>
      <c r="U112" s="126">
        <v>43939</v>
      </c>
      <c r="V112" s="126">
        <v>44305</v>
      </c>
      <c r="W112" s="126">
        <v>44670</v>
      </c>
      <c r="X112" s="126">
        <v>45035</v>
      </c>
      <c r="Y112" s="126">
        <v>45400</v>
      </c>
      <c r="Z112" s="126">
        <v>45766</v>
      </c>
      <c r="AA112" s="126">
        <v>46131</v>
      </c>
      <c r="AB112" s="126">
        <v>46496</v>
      </c>
      <c r="AC112" s="126">
        <v>46861</v>
      </c>
      <c r="AD112" s="126">
        <v>47227</v>
      </c>
      <c r="AE112" s="126">
        <v>47592</v>
      </c>
      <c r="AF112" s="126">
        <v>47957</v>
      </c>
      <c r="AG112" s="126">
        <v>48322</v>
      </c>
      <c r="AH112" s="126">
        <v>48688</v>
      </c>
      <c r="AI112" s="126">
        <v>49053</v>
      </c>
      <c r="AJ112" s="126">
        <v>49418</v>
      </c>
      <c r="AK112" s="126">
        <v>49783</v>
      </c>
      <c r="AL112" s="126">
        <v>50149</v>
      </c>
      <c r="AM112" s="126">
        <v>50514</v>
      </c>
      <c r="AN112" s="126">
        <v>50879</v>
      </c>
      <c r="AO112" s="126">
        <v>51244</v>
      </c>
      <c r="AP112" s="126">
        <v>51610</v>
      </c>
      <c r="AQ112" s="126">
        <v>51975</v>
      </c>
      <c r="AR112" s="126">
        <v>52340</v>
      </c>
      <c r="AS112" s="126">
        <v>52705</v>
      </c>
      <c r="AT112" s="126">
        <v>53071</v>
      </c>
      <c r="AU112" s="126">
        <v>53436</v>
      </c>
      <c r="AV112" s="126">
        <v>53801</v>
      </c>
      <c r="AW112" s="126">
        <v>54166</v>
      </c>
      <c r="AX112" s="126">
        <v>54532</v>
      </c>
      <c r="AY112" s="126">
        <v>54897</v>
      </c>
    </row>
    <row r="113" spans="1:51" ht="13.5" hidden="1" customHeight="1" x14ac:dyDescent="0.2">
      <c r="A113" s="145"/>
      <c r="B113" s="120"/>
      <c r="C113" s="120"/>
      <c r="D113" s="120"/>
      <c r="E113" s="120"/>
      <c r="F113" s="120"/>
      <c r="G113" s="121"/>
      <c r="H113" s="120"/>
      <c r="I113" s="126">
        <v>39557</v>
      </c>
      <c r="J113" s="126">
        <v>39923</v>
      </c>
      <c r="K113" s="126">
        <v>40288</v>
      </c>
      <c r="L113" s="126">
        <v>40653</v>
      </c>
      <c r="M113" s="126">
        <v>41018</v>
      </c>
      <c r="N113" s="126">
        <v>41384</v>
      </c>
      <c r="O113" s="126">
        <v>41749</v>
      </c>
      <c r="P113" s="126">
        <v>42114</v>
      </c>
      <c r="Q113" s="126">
        <v>42479</v>
      </c>
      <c r="R113" s="126">
        <v>42845</v>
      </c>
      <c r="S113" s="126">
        <v>43210</v>
      </c>
      <c r="T113" s="126">
        <v>43575</v>
      </c>
      <c r="U113" s="126">
        <v>43940</v>
      </c>
      <c r="V113" s="126">
        <v>44306</v>
      </c>
      <c r="W113" s="126">
        <v>44671</v>
      </c>
      <c r="X113" s="126">
        <v>45036</v>
      </c>
      <c r="Y113" s="126">
        <v>45401</v>
      </c>
      <c r="Z113" s="126">
        <v>45767</v>
      </c>
      <c r="AA113" s="126">
        <v>46132</v>
      </c>
      <c r="AB113" s="126">
        <v>46497</v>
      </c>
      <c r="AC113" s="126">
        <v>46862</v>
      </c>
      <c r="AD113" s="126">
        <v>47228</v>
      </c>
      <c r="AE113" s="126">
        <v>47593</v>
      </c>
      <c r="AF113" s="126">
        <v>47958</v>
      </c>
      <c r="AG113" s="126">
        <v>48323</v>
      </c>
      <c r="AH113" s="126">
        <v>48689</v>
      </c>
      <c r="AI113" s="126">
        <v>49054</v>
      </c>
      <c r="AJ113" s="126">
        <v>49419</v>
      </c>
      <c r="AK113" s="126">
        <v>49784</v>
      </c>
      <c r="AL113" s="126">
        <v>50150</v>
      </c>
      <c r="AM113" s="126">
        <v>50515</v>
      </c>
      <c r="AN113" s="126">
        <v>50880</v>
      </c>
      <c r="AO113" s="126">
        <v>51245</v>
      </c>
      <c r="AP113" s="126">
        <v>51611</v>
      </c>
      <c r="AQ113" s="126">
        <v>51976</v>
      </c>
      <c r="AR113" s="126">
        <v>52341</v>
      </c>
      <c r="AS113" s="126">
        <v>52706</v>
      </c>
      <c r="AT113" s="126">
        <v>53072</v>
      </c>
      <c r="AU113" s="126">
        <v>53437</v>
      </c>
      <c r="AV113" s="126">
        <v>53802</v>
      </c>
      <c r="AW113" s="126">
        <v>54167</v>
      </c>
      <c r="AX113" s="126">
        <v>54533</v>
      </c>
      <c r="AY113" s="126">
        <v>54898</v>
      </c>
    </row>
    <row r="114" spans="1:51" ht="13.5" hidden="1" customHeight="1" x14ac:dyDescent="0.2">
      <c r="A114" s="145"/>
      <c r="B114" s="120"/>
      <c r="C114" s="120"/>
      <c r="D114" s="120"/>
      <c r="E114" s="120"/>
      <c r="F114" s="120"/>
      <c r="G114" s="121"/>
      <c r="H114" s="120"/>
      <c r="I114" s="126">
        <v>39558</v>
      </c>
      <c r="J114" s="126">
        <v>39924</v>
      </c>
      <c r="K114" s="126">
        <v>40289</v>
      </c>
      <c r="L114" s="126">
        <v>40654</v>
      </c>
      <c r="M114" s="126">
        <v>41019</v>
      </c>
      <c r="N114" s="126">
        <v>41385</v>
      </c>
      <c r="O114" s="126">
        <v>41750</v>
      </c>
      <c r="P114" s="126">
        <v>42115</v>
      </c>
      <c r="Q114" s="126">
        <v>42480</v>
      </c>
      <c r="R114" s="126">
        <v>42846</v>
      </c>
      <c r="S114" s="126">
        <v>43211</v>
      </c>
      <c r="T114" s="126">
        <v>43576</v>
      </c>
      <c r="U114" s="126">
        <v>43941</v>
      </c>
      <c r="V114" s="126">
        <v>44307</v>
      </c>
      <c r="W114" s="126">
        <v>44672</v>
      </c>
      <c r="X114" s="126">
        <v>45037</v>
      </c>
      <c r="Y114" s="126">
        <v>45402</v>
      </c>
      <c r="Z114" s="126">
        <v>45768</v>
      </c>
      <c r="AA114" s="126">
        <v>46133</v>
      </c>
      <c r="AB114" s="126">
        <v>46498</v>
      </c>
      <c r="AC114" s="126">
        <v>46863</v>
      </c>
      <c r="AD114" s="126">
        <v>47229</v>
      </c>
      <c r="AE114" s="126">
        <v>47594</v>
      </c>
      <c r="AF114" s="126">
        <v>47959</v>
      </c>
      <c r="AG114" s="126">
        <v>48324</v>
      </c>
      <c r="AH114" s="126">
        <v>48690</v>
      </c>
      <c r="AI114" s="126">
        <v>49055</v>
      </c>
      <c r="AJ114" s="126">
        <v>49420</v>
      </c>
      <c r="AK114" s="126">
        <v>49785</v>
      </c>
      <c r="AL114" s="126">
        <v>50151</v>
      </c>
      <c r="AM114" s="126">
        <v>50516</v>
      </c>
      <c r="AN114" s="126">
        <v>50881</v>
      </c>
      <c r="AO114" s="126">
        <v>51246</v>
      </c>
      <c r="AP114" s="126">
        <v>51612</v>
      </c>
      <c r="AQ114" s="126">
        <v>51977</v>
      </c>
      <c r="AR114" s="126">
        <v>52342</v>
      </c>
      <c r="AS114" s="126">
        <v>52707</v>
      </c>
      <c r="AT114" s="126">
        <v>53073</v>
      </c>
      <c r="AU114" s="126">
        <v>53438</v>
      </c>
      <c r="AV114" s="126">
        <v>53803</v>
      </c>
      <c r="AW114" s="126">
        <v>54168</v>
      </c>
      <c r="AX114" s="126">
        <v>54534</v>
      </c>
      <c r="AY114" s="126">
        <v>54899</v>
      </c>
    </row>
    <row r="115" spans="1:51" ht="13.5" hidden="1" customHeight="1" x14ac:dyDescent="0.2">
      <c r="A115" s="145"/>
      <c r="B115" s="120"/>
      <c r="C115" s="120"/>
      <c r="D115" s="120"/>
      <c r="E115" s="120"/>
      <c r="F115" s="120"/>
      <c r="G115" s="121"/>
      <c r="H115" s="120"/>
      <c r="I115" s="126">
        <v>39559</v>
      </c>
      <c r="J115" s="126">
        <v>39925</v>
      </c>
      <c r="K115" s="126">
        <v>40290</v>
      </c>
      <c r="L115" s="126">
        <v>40655</v>
      </c>
      <c r="M115" s="126">
        <v>41020</v>
      </c>
      <c r="N115" s="126">
        <v>41386</v>
      </c>
      <c r="O115" s="126">
        <v>41751</v>
      </c>
      <c r="P115" s="126">
        <v>42116</v>
      </c>
      <c r="Q115" s="126">
        <v>42481</v>
      </c>
      <c r="R115" s="126">
        <v>42847</v>
      </c>
      <c r="S115" s="126">
        <v>43212</v>
      </c>
      <c r="T115" s="126">
        <v>43577</v>
      </c>
      <c r="U115" s="126">
        <v>43942</v>
      </c>
      <c r="V115" s="126">
        <v>44308</v>
      </c>
      <c r="W115" s="126">
        <v>44673</v>
      </c>
      <c r="X115" s="126">
        <v>45038</v>
      </c>
      <c r="Y115" s="126">
        <v>45403</v>
      </c>
      <c r="Z115" s="126">
        <v>45769</v>
      </c>
      <c r="AA115" s="126">
        <v>46134</v>
      </c>
      <c r="AB115" s="126">
        <v>46499</v>
      </c>
      <c r="AC115" s="126">
        <v>46864</v>
      </c>
      <c r="AD115" s="126">
        <v>47230</v>
      </c>
      <c r="AE115" s="126">
        <v>47595</v>
      </c>
      <c r="AF115" s="126">
        <v>47960</v>
      </c>
      <c r="AG115" s="126">
        <v>48325</v>
      </c>
      <c r="AH115" s="126">
        <v>48691</v>
      </c>
      <c r="AI115" s="126">
        <v>49056</v>
      </c>
      <c r="AJ115" s="126">
        <v>49421</v>
      </c>
      <c r="AK115" s="126">
        <v>49786</v>
      </c>
      <c r="AL115" s="126">
        <v>50152</v>
      </c>
      <c r="AM115" s="126">
        <v>50517</v>
      </c>
      <c r="AN115" s="126">
        <v>50882</v>
      </c>
      <c r="AO115" s="126">
        <v>51247</v>
      </c>
      <c r="AP115" s="126">
        <v>51613</v>
      </c>
      <c r="AQ115" s="126">
        <v>51978</v>
      </c>
      <c r="AR115" s="126">
        <v>52343</v>
      </c>
      <c r="AS115" s="126">
        <v>52708</v>
      </c>
      <c r="AT115" s="126">
        <v>53074</v>
      </c>
      <c r="AU115" s="126">
        <v>53439</v>
      </c>
      <c r="AV115" s="126">
        <v>53804</v>
      </c>
      <c r="AW115" s="126">
        <v>54169</v>
      </c>
      <c r="AX115" s="126">
        <v>54535</v>
      </c>
      <c r="AY115" s="126">
        <v>54900</v>
      </c>
    </row>
    <row r="116" spans="1:51" ht="13.5" hidden="1" customHeight="1" x14ac:dyDescent="0.2">
      <c r="A116" s="145"/>
      <c r="B116" s="120"/>
      <c r="C116" s="120"/>
      <c r="D116" s="120"/>
      <c r="E116" s="120"/>
      <c r="F116" s="120"/>
      <c r="G116" s="121"/>
      <c r="H116" s="120"/>
      <c r="I116" s="126">
        <v>39560</v>
      </c>
      <c r="J116" s="126">
        <v>39926</v>
      </c>
      <c r="K116" s="126">
        <v>40291</v>
      </c>
      <c r="L116" s="126">
        <v>40656</v>
      </c>
      <c r="M116" s="126">
        <v>41021</v>
      </c>
      <c r="N116" s="126">
        <v>41387</v>
      </c>
      <c r="O116" s="126">
        <v>41752</v>
      </c>
      <c r="P116" s="126">
        <v>42117</v>
      </c>
      <c r="Q116" s="126">
        <v>42482</v>
      </c>
      <c r="R116" s="126">
        <v>42848</v>
      </c>
      <c r="S116" s="126">
        <v>43213</v>
      </c>
      <c r="T116" s="126">
        <v>43578</v>
      </c>
      <c r="U116" s="126">
        <v>43943</v>
      </c>
      <c r="V116" s="126">
        <v>44309</v>
      </c>
      <c r="W116" s="126">
        <v>44674</v>
      </c>
      <c r="X116" s="126">
        <v>45039</v>
      </c>
      <c r="Y116" s="126">
        <v>45404</v>
      </c>
      <c r="Z116" s="126">
        <v>45770</v>
      </c>
      <c r="AA116" s="126">
        <v>46135</v>
      </c>
      <c r="AB116" s="126">
        <v>46500</v>
      </c>
      <c r="AC116" s="126">
        <v>46865</v>
      </c>
      <c r="AD116" s="126">
        <v>47231</v>
      </c>
      <c r="AE116" s="126">
        <v>47596</v>
      </c>
      <c r="AF116" s="126">
        <v>47961</v>
      </c>
      <c r="AG116" s="126">
        <v>48326</v>
      </c>
      <c r="AH116" s="126">
        <v>48692</v>
      </c>
      <c r="AI116" s="126">
        <v>49057</v>
      </c>
      <c r="AJ116" s="126">
        <v>49422</v>
      </c>
      <c r="AK116" s="126">
        <v>49787</v>
      </c>
      <c r="AL116" s="126">
        <v>50153</v>
      </c>
      <c r="AM116" s="126">
        <v>50518</v>
      </c>
      <c r="AN116" s="126">
        <v>50883</v>
      </c>
      <c r="AO116" s="126">
        <v>51248</v>
      </c>
      <c r="AP116" s="126">
        <v>51614</v>
      </c>
      <c r="AQ116" s="126">
        <v>51979</v>
      </c>
      <c r="AR116" s="126">
        <v>52344</v>
      </c>
      <c r="AS116" s="126">
        <v>52709</v>
      </c>
      <c r="AT116" s="126">
        <v>53075</v>
      </c>
      <c r="AU116" s="126">
        <v>53440</v>
      </c>
      <c r="AV116" s="126">
        <v>53805</v>
      </c>
      <c r="AW116" s="126">
        <v>54170</v>
      </c>
      <c r="AX116" s="126">
        <v>54536</v>
      </c>
      <c r="AY116" s="126">
        <v>54901</v>
      </c>
    </row>
    <row r="117" spans="1:51" ht="13.5" hidden="1" customHeight="1" x14ac:dyDescent="0.2">
      <c r="A117" s="145"/>
      <c r="B117" s="120"/>
      <c r="C117" s="120"/>
      <c r="D117" s="120"/>
      <c r="E117" s="120"/>
      <c r="F117" s="120"/>
      <c r="G117" s="121"/>
      <c r="H117" s="120"/>
      <c r="I117" s="126">
        <v>39561</v>
      </c>
      <c r="J117" s="126">
        <v>39927</v>
      </c>
      <c r="K117" s="126">
        <v>40292</v>
      </c>
      <c r="L117" s="126">
        <v>40657</v>
      </c>
      <c r="M117" s="126">
        <v>41022</v>
      </c>
      <c r="N117" s="126">
        <v>41388</v>
      </c>
      <c r="O117" s="126">
        <v>41753</v>
      </c>
      <c r="P117" s="126">
        <v>42118</v>
      </c>
      <c r="Q117" s="126">
        <v>42483</v>
      </c>
      <c r="R117" s="126">
        <v>42849</v>
      </c>
      <c r="S117" s="126">
        <v>43214</v>
      </c>
      <c r="T117" s="126">
        <v>43579</v>
      </c>
      <c r="U117" s="126">
        <v>43944</v>
      </c>
      <c r="V117" s="126">
        <v>44310</v>
      </c>
      <c r="W117" s="126">
        <v>44675</v>
      </c>
      <c r="X117" s="126">
        <v>45040</v>
      </c>
      <c r="Y117" s="126">
        <v>45405</v>
      </c>
      <c r="Z117" s="126">
        <v>45771</v>
      </c>
      <c r="AA117" s="126">
        <v>46136</v>
      </c>
      <c r="AB117" s="126">
        <v>46501</v>
      </c>
      <c r="AC117" s="126">
        <v>46866</v>
      </c>
      <c r="AD117" s="126">
        <v>47232</v>
      </c>
      <c r="AE117" s="126">
        <v>47597</v>
      </c>
      <c r="AF117" s="126">
        <v>47962</v>
      </c>
      <c r="AG117" s="126">
        <v>48327</v>
      </c>
      <c r="AH117" s="126">
        <v>48693</v>
      </c>
      <c r="AI117" s="126">
        <v>49058</v>
      </c>
      <c r="AJ117" s="126">
        <v>49423</v>
      </c>
      <c r="AK117" s="126">
        <v>49788</v>
      </c>
      <c r="AL117" s="126">
        <v>50154</v>
      </c>
      <c r="AM117" s="126">
        <v>50519</v>
      </c>
      <c r="AN117" s="126">
        <v>50884</v>
      </c>
      <c r="AO117" s="126">
        <v>51249</v>
      </c>
      <c r="AP117" s="126">
        <v>51615</v>
      </c>
      <c r="AQ117" s="126">
        <v>51980</v>
      </c>
      <c r="AR117" s="126">
        <v>52345</v>
      </c>
      <c r="AS117" s="126">
        <v>52710</v>
      </c>
      <c r="AT117" s="126">
        <v>53076</v>
      </c>
      <c r="AU117" s="126">
        <v>53441</v>
      </c>
      <c r="AV117" s="126">
        <v>53806</v>
      </c>
      <c r="AW117" s="126">
        <v>54171</v>
      </c>
      <c r="AX117" s="126">
        <v>54537</v>
      </c>
      <c r="AY117" s="126">
        <v>54902</v>
      </c>
    </row>
    <row r="118" spans="1:51" ht="13.5" hidden="1" customHeight="1" x14ac:dyDescent="0.2">
      <c r="A118" s="145"/>
      <c r="B118" s="120"/>
      <c r="C118" s="120"/>
      <c r="D118" s="120"/>
      <c r="E118" s="120"/>
      <c r="F118" s="120"/>
      <c r="G118" s="121"/>
      <c r="H118" s="120"/>
      <c r="I118" s="126">
        <v>39562</v>
      </c>
      <c r="J118" s="126">
        <v>39928</v>
      </c>
      <c r="K118" s="126">
        <v>40293</v>
      </c>
      <c r="L118" s="126">
        <v>40658</v>
      </c>
      <c r="M118" s="126">
        <v>41023</v>
      </c>
      <c r="N118" s="126">
        <v>41389</v>
      </c>
      <c r="O118" s="126">
        <v>41754</v>
      </c>
      <c r="P118" s="126">
        <v>42119</v>
      </c>
      <c r="Q118" s="126">
        <v>42484</v>
      </c>
      <c r="R118" s="126">
        <v>42850</v>
      </c>
      <c r="S118" s="126">
        <v>43215</v>
      </c>
      <c r="T118" s="126">
        <v>43580</v>
      </c>
      <c r="U118" s="126">
        <v>43945</v>
      </c>
      <c r="V118" s="126">
        <v>44311</v>
      </c>
      <c r="W118" s="126">
        <v>44676</v>
      </c>
      <c r="X118" s="126">
        <v>45041</v>
      </c>
      <c r="Y118" s="126">
        <v>45406</v>
      </c>
      <c r="Z118" s="126">
        <v>45772</v>
      </c>
      <c r="AA118" s="126">
        <v>46137</v>
      </c>
      <c r="AB118" s="126">
        <v>46502</v>
      </c>
      <c r="AC118" s="126">
        <v>46867</v>
      </c>
      <c r="AD118" s="126">
        <v>47233</v>
      </c>
      <c r="AE118" s="126">
        <v>47598</v>
      </c>
      <c r="AF118" s="126">
        <v>47963</v>
      </c>
      <c r="AG118" s="126">
        <v>48328</v>
      </c>
      <c r="AH118" s="126">
        <v>48694</v>
      </c>
      <c r="AI118" s="126">
        <v>49059</v>
      </c>
      <c r="AJ118" s="126">
        <v>49424</v>
      </c>
      <c r="AK118" s="126">
        <v>49789</v>
      </c>
      <c r="AL118" s="126">
        <v>50155</v>
      </c>
      <c r="AM118" s="126">
        <v>50520</v>
      </c>
      <c r="AN118" s="126">
        <v>50885</v>
      </c>
      <c r="AO118" s="126">
        <v>51250</v>
      </c>
      <c r="AP118" s="126">
        <v>51616</v>
      </c>
      <c r="AQ118" s="126">
        <v>51981</v>
      </c>
      <c r="AR118" s="126">
        <v>52346</v>
      </c>
      <c r="AS118" s="126">
        <v>52711</v>
      </c>
      <c r="AT118" s="126">
        <v>53077</v>
      </c>
      <c r="AU118" s="126">
        <v>53442</v>
      </c>
      <c r="AV118" s="126">
        <v>53807</v>
      </c>
      <c r="AW118" s="126">
        <v>54172</v>
      </c>
      <c r="AX118" s="126">
        <v>54538</v>
      </c>
      <c r="AY118" s="126">
        <v>54903</v>
      </c>
    </row>
    <row r="119" spans="1:51" ht="13.5" hidden="1" customHeight="1" x14ac:dyDescent="0.2">
      <c r="A119" s="145"/>
      <c r="B119" s="120"/>
      <c r="C119" s="120"/>
      <c r="D119" s="120"/>
      <c r="E119" s="120"/>
      <c r="F119" s="120"/>
      <c r="G119" s="121"/>
      <c r="H119" s="120"/>
      <c r="I119" s="126">
        <v>39563</v>
      </c>
      <c r="J119" s="126">
        <v>39929</v>
      </c>
      <c r="K119" s="126">
        <v>40294</v>
      </c>
      <c r="L119" s="126">
        <v>40659</v>
      </c>
      <c r="M119" s="126">
        <v>41024</v>
      </c>
      <c r="N119" s="126">
        <v>41390</v>
      </c>
      <c r="O119" s="126">
        <v>41755</v>
      </c>
      <c r="P119" s="126">
        <v>42120</v>
      </c>
      <c r="Q119" s="126">
        <v>42485</v>
      </c>
      <c r="R119" s="126">
        <v>42851</v>
      </c>
      <c r="S119" s="126">
        <v>43216</v>
      </c>
      <c r="T119" s="126">
        <v>43581</v>
      </c>
      <c r="U119" s="126">
        <v>43946</v>
      </c>
      <c r="V119" s="126">
        <v>44312</v>
      </c>
      <c r="W119" s="126">
        <v>44677</v>
      </c>
      <c r="X119" s="126">
        <v>45042</v>
      </c>
      <c r="Y119" s="126">
        <v>45407</v>
      </c>
      <c r="Z119" s="126">
        <v>45773</v>
      </c>
      <c r="AA119" s="126">
        <v>46138</v>
      </c>
      <c r="AB119" s="126">
        <v>46503</v>
      </c>
      <c r="AC119" s="126">
        <v>46868</v>
      </c>
      <c r="AD119" s="126">
        <v>47234</v>
      </c>
      <c r="AE119" s="126">
        <v>47599</v>
      </c>
      <c r="AF119" s="126">
        <v>47964</v>
      </c>
      <c r="AG119" s="126">
        <v>48329</v>
      </c>
      <c r="AH119" s="126">
        <v>48695</v>
      </c>
      <c r="AI119" s="126">
        <v>49060</v>
      </c>
      <c r="AJ119" s="126">
        <v>49425</v>
      </c>
      <c r="AK119" s="126">
        <v>49790</v>
      </c>
      <c r="AL119" s="126">
        <v>50156</v>
      </c>
      <c r="AM119" s="126">
        <v>50521</v>
      </c>
      <c r="AN119" s="126">
        <v>50886</v>
      </c>
      <c r="AO119" s="126">
        <v>51251</v>
      </c>
      <c r="AP119" s="126">
        <v>51617</v>
      </c>
      <c r="AQ119" s="126">
        <v>51982</v>
      </c>
      <c r="AR119" s="126">
        <v>52347</v>
      </c>
      <c r="AS119" s="126">
        <v>52712</v>
      </c>
      <c r="AT119" s="126">
        <v>53078</v>
      </c>
      <c r="AU119" s="126">
        <v>53443</v>
      </c>
      <c r="AV119" s="126">
        <v>53808</v>
      </c>
      <c r="AW119" s="126">
        <v>54173</v>
      </c>
      <c r="AX119" s="126">
        <v>54539</v>
      </c>
      <c r="AY119" s="126">
        <v>54904</v>
      </c>
    </row>
    <row r="120" spans="1:51" ht="13.5" hidden="1" customHeight="1" x14ac:dyDescent="0.2">
      <c r="A120" s="145"/>
      <c r="B120" s="120"/>
      <c r="C120" s="120"/>
      <c r="D120" s="120"/>
      <c r="E120" s="120"/>
      <c r="F120" s="120"/>
      <c r="G120" s="121"/>
      <c r="H120" s="120"/>
      <c r="I120" s="126">
        <v>39564</v>
      </c>
      <c r="J120" s="126">
        <v>39930</v>
      </c>
      <c r="K120" s="126">
        <v>40295</v>
      </c>
      <c r="L120" s="126">
        <v>40660</v>
      </c>
      <c r="M120" s="126">
        <v>41025</v>
      </c>
      <c r="N120" s="126">
        <v>41391</v>
      </c>
      <c r="O120" s="126">
        <v>41756</v>
      </c>
      <c r="P120" s="126">
        <v>42121</v>
      </c>
      <c r="Q120" s="126">
        <v>42486</v>
      </c>
      <c r="R120" s="126">
        <v>42852</v>
      </c>
      <c r="S120" s="126">
        <v>43217</v>
      </c>
      <c r="T120" s="126">
        <v>43582</v>
      </c>
      <c r="U120" s="126">
        <v>43947</v>
      </c>
      <c r="V120" s="126">
        <v>44313</v>
      </c>
      <c r="W120" s="126">
        <v>44678</v>
      </c>
      <c r="X120" s="126">
        <v>45043</v>
      </c>
      <c r="Y120" s="126">
        <v>45408</v>
      </c>
      <c r="Z120" s="126">
        <v>45774</v>
      </c>
      <c r="AA120" s="126">
        <v>46139</v>
      </c>
      <c r="AB120" s="126">
        <v>46504</v>
      </c>
      <c r="AC120" s="126">
        <v>46869</v>
      </c>
      <c r="AD120" s="126">
        <v>47235</v>
      </c>
      <c r="AE120" s="126">
        <v>47600</v>
      </c>
      <c r="AF120" s="126">
        <v>47965</v>
      </c>
      <c r="AG120" s="126">
        <v>48330</v>
      </c>
      <c r="AH120" s="126">
        <v>48696</v>
      </c>
      <c r="AI120" s="126">
        <v>49061</v>
      </c>
      <c r="AJ120" s="126">
        <v>49426</v>
      </c>
      <c r="AK120" s="126">
        <v>49791</v>
      </c>
      <c r="AL120" s="126">
        <v>50157</v>
      </c>
      <c r="AM120" s="126">
        <v>50522</v>
      </c>
      <c r="AN120" s="126">
        <v>50887</v>
      </c>
      <c r="AO120" s="126">
        <v>51252</v>
      </c>
      <c r="AP120" s="126">
        <v>51618</v>
      </c>
      <c r="AQ120" s="126">
        <v>51983</v>
      </c>
      <c r="AR120" s="126">
        <v>52348</v>
      </c>
      <c r="AS120" s="126">
        <v>52713</v>
      </c>
      <c r="AT120" s="126">
        <v>53079</v>
      </c>
      <c r="AU120" s="126">
        <v>53444</v>
      </c>
      <c r="AV120" s="126">
        <v>53809</v>
      </c>
      <c r="AW120" s="126">
        <v>54174</v>
      </c>
      <c r="AX120" s="126">
        <v>54540</v>
      </c>
      <c r="AY120" s="126">
        <v>54905</v>
      </c>
    </row>
    <row r="121" spans="1:51" ht="13.5" hidden="1" customHeight="1" x14ac:dyDescent="0.2">
      <c r="A121" s="145"/>
      <c r="B121" s="120"/>
      <c r="C121" s="120"/>
      <c r="D121" s="120"/>
      <c r="E121" s="120"/>
      <c r="F121" s="120"/>
      <c r="G121" s="121"/>
      <c r="H121" s="120"/>
      <c r="I121" s="126">
        <v>39565</v>
      </c>
      <c r="J121" s="126">
        <v>39931</v>
      </c>
      <c r="K121" s="126">
        <v>40296</v>
      </c>
      <c r="L121" s="126">
        <v>40661</v>
      </c>
      <c r="M121" s="126">
        <v>41026</v>
      </c>
      <c r="N121" s="126">
        <v>41392</v>
      </c>
      <c r="O121" s="126">
        <v>41757</v>
      </c>
      <c r="P121" s="126">
        <v>42122</v>
      </c>
      <c r="Q121" s="126">
        <v>42487</v>
      </c>
      <c r="R121" s="126">
        <v>42853</v>
      </c>
      <c r="S121" s="126">
        <v>43218</v>
      </c>
      <c r="T121" s="126">
        <v>43583</v>
      </c>
      <c r="U121" s="126">
        <v>43948</v>
      </c>
      <c r="V121" s="126">
        <v>44314</v>
      </c>
      <c r="W121" s="126">
        <v>44679</v>
      </c>
      <c r="X121" s="126">
        <v>45044</v>
      </c>
      <c r="Y121" s="126">
        <v>45409</v>
      </c>
      <c r="Z121" s="126">
        <v>45775</v>
      </c>
      <c r="AA121" s="126">
        <v>46140</v>
      </c>
      <c r="AB121" s="126">
        <v>46505</v>
      </c>
      <c r="AC121" s="126">
        <v>46870</v>
      </c>
      <c r="AD121" s="126">
        <v>47236</v>
      </c>
      <c r="AE121" s="126">
        <v>47601</v>
      </c>
      <c r="AF121" s="126">
        <v>47966</v>
      </c>
      <c r="AG121" s="126">
        <v>48331</v>
      </c>
      <c r="AH121" s="126">
        <v>48697</v>
      </c>
      <c r="AI121" s="126">
        <v>49062</v>
      </c>
      <c r="AJ121" s="126">
        <v>49427</v>
      </c>
      <c r="AK121" s="126">
        <v>49792</v>
      </c>
      <c r="AL121" s="126">
        <v>50158</v>
      </c>
      <c r="AM121" s="126">
        <v>50523</v>
      </c>
      <c r="AN121" s="126">
        <v>50888</v>
      </c>
      <c r="AO121" s="126">
        <v>51253</v>
      </c>
      <c r="AP121" s="126">
        <v>51619</v>
      </c>
      <c r="AQ121" s="126">
        <v>51984</v>
      </c>
      <c r="AR121" s="126">
        <v>52349</v>
      </c>
      <c r="AS121" s="126">
        <v>52714</v>
      </c>
      <c r="AT121" s="126">
        <v>53080</v>
      </c>
      <c r="AU121" s="126">
        <v>53445</v>
      </c>
      <c r="AV121" s="126">
        <v>53810</v>
      </c>
      <c r="AW121" s="126">
        <v>54175</v>
      </c>
      <c r="AX121" s="126">
        <v>54541</v>
      </c>
      <c r="AY121" s="126">
        <v>54906</v>
      </c>
    </row>
    <row r="122" spans="1:51" ht="13.5" hidden="1" customHeight="1" x14ac:dyDescent="0.2">
      <c r="A122" s="145"/>
      <c r="B122" s="120"/>
      <c r="C122" s="120"/>
      <c r="D122" s="120"/>
      <c r="E122" s="120"/>
      <c r="F122" s="120"/>
      <c r="G122" s="121"/>
      <c r="H122" s="120"/>
      <c r="I122" s="126">
        <v>39566</v>
      </c>
      <c r="J122" s="126">
        <v>39932</v>
      </c>
      <c r="K122" s="126">
        <v>40297</v>
      </c>
      <c r="L122" s="126">
        <v>40662</v>
      </c>
      <c r="M122" s="126">
        <v>41027</v>
      </c>
      <c r="N122" s="126">
        <v>41393</v>
      </c>
      <c r="O122" s="126">
        <v>41758</v>
      </c>
      <c r="P122" s="126">
        <v>42123</v>
      </c>
      <c r="Q122" s="126">
        <v>42488</v>
      </c>
      <c r="R122" s="126">
        <v>42854</v>
      </c>
      <c r="S122" s="126">
        <v>43219</v>
      </c>
      <c r="T122" s="126">
        <v>43584</v>
      </c>
      <c r="U122" s="126">
        <v>43949</v>
      </c>
      <c r="V122" s="126">
        <v>44315</v>
      </c>
      <c r="W122" s="126">
        <v>44680</v>
      </c>
      <c r="X122" s="126">
        <v>45045</v>
      </c>
      <c r="Y122" s="126">
        <v>45410</v>
      </c>
      <c r="Z122" s="126">
        <v>45776</v>
      </c>
      <c r="AA122" s="126">
        <v>46141</v>
      </c>
      <c r="AB122" s="126">
        <v>46506</v>
      </c>
      <c r="AC122" s="126">
        <v>46871</v>
      </c>
      <c r="AD122" s="126">
        <v>47237</v>
      </c>
      <c r="AE122" s="126">
        <v>47602</v>
      </c>
      <c r="AF122" s="126">
        <v>47967</v>
      </c>
      <c r="AG122" s="126">
        <v>48332</v>
      </c>
      <c r="AH122" s="126">
        <v>48698</v>
      </c>
      <c r="AI122" s="126">
        <v>49063</v>
      </c>
      <c r="AJ122" s="126">
        <v>49428</v>
      </c>
      <c r="AK122" s="126">
        <v>49793</v>
      </c>
      <c r="AL122" s="126">
        <v>50159</v>
      </c>
      <c r="AM122" s="126">
        <v>50524</v>
      </c>
      <c r="AN122" s="126">
        <v>50889</v>
      </c>
      <c r="AO122" s="126">
        <v>51254</v>
      </c>
      <c r="AP122" s="126">
        <v>51620</v>
      </c>
      <c r="AQ122" s="126">
        <v>51985</v>
      </c>
      <c r="AR122" s="126">
        <v>52350</v>
      </c>
      <c r="AS122" s="126">
        <v>52715</v>
      </c>
      <c r="AT122" s="126">
        <v>53081</v>
      </c>
      <c r="AU122" s="126">
        <v>53446</v>
      </c>
      <c r="AV122" s="126">
        <v>53811</v>
      </c>
      <c r="AW122" s="126">
        <v>54176</v>
      </c>
      <c r="AX122" s="126">
        <v>54542</v>
      </c>
      <c r="AY122" s="126">
        <v>54907</v>
      </c>
    </row>
    <row r="123" spans="1:51" ht="13.5" hidden="1" customHeight="1" x14ac:dyDescent="0.2">
      <c r="A123" s="145"/>
      <c r="B123" s="120"/>
      <c r="C123" s="120"/>
      <c r="D123" s="120"/>
      <c r="E123" s="120"/>
      <c r="F123" s="120"/>
      <c r="G123" s="121"/>
      <c r="H123" s="120"/>
      <c r="I123" s="126">
        <v>39567</v>
      </c>
      <c r="J123" s="126">
        <v>39933</v>
      </c>
      <c r="K123" s="126">
        <v>40298</v>
      </c>
      <c r="L123" s="126">
        <v>40663</v>
      </c>
      <c r="M123" s="126">
        <v>41028</v>
      </c>
      <c r="N123" s="126">
        <v>41394</v>
      </c>
      <c r="O123" s="126">
        <v>41759</v>
      </c>
      <c r="P123" s="126">
        <v>42124</v>
      </c>
      <c r="Q123" s="126">
        <v>42489</v>
      </c>
      <c r="R123" s="126">
        <v>42855</v>
      </c>
      <c r="S123" s="126">
        <v>43220</v>
      </c>
      <c r="T123" s="126">
        <v>43585</v>
      </c>
      <c r="U123" s="126">
        <v>43950</v>
      </c>
      <c r="V123" s="126">
        <v>44316</v>
      </c>
      <c r="W123" s="126">
        <v>44681</v>
      </c>
      <c r="X123" s="126">
        <v>45046</v>
      </c>
      <c r="Y123" s="126">
        <v>45411</v>
      </c>
      <c r="Z123" s="126">
        <v>45777</v>
      </c>
      <c r="AA123" s="126">
        <v>46142</v>
      </c>
      <c r="AB123" s="126">
        <v>46507</v>
      </c>
      <c r="AC123" s="126">
        <v>46872</v>
      </c>
      <c r="AD123" s="126">
        <v>47238</v>
      </c>
      <c r="AE123" s="126">
        <v>47603</v>
      </c>
      <c r="AF123" s="126">
        <v>47968</v>
      </c>
      <c r="AG123" s="126">
        <v>48333</v>
      </c>
      <c r="AH123" s="126">
        <v>48699</v>
      </c>
      <c r="AI123" s="126">
        <v>49064</v>
      </c>
      <c r="AJ123" s="126">
        <v>49429</v>
      </c>
      <c r="AK123" s="126">
        <v>49794</v>
      </c>
      <c r="AL123" s="126">
        <v>50160</v>
      </c>
      <c r="AM123" s="126">
        <v>50525</v>
      </c>
      <c r="AN123" s="126">
        <v>50890</v>
      </c>
      <c r="AO123" s="126">
        <v>51255</v>
      </c>
      <c r="AP123" s="126">
        <v>51621</v>
      </c>
      <c r="AQ123" s="126">
        <v>51986</v>
      </c>
      <c r="AR123" s="126">
        <v>52351</v>
      </c>
      <c r="AS123" s="126">
        <v>52716</v>
      </c>
      <c r="AT123" s="126">
        <v>53082</v>
      </c>
      <c r="AU123" s="126">
        <v>53447</v>
      </c>
      <c r="AV123" s="126">
        <v>53812</v>
      </c>
      <c r="AW123" s="126">
        <v>54177</v>
      </c>
      <c r="AX123" s="126">
        <v>54543</v>
      </c>
      <c r="AY123" s="126">
        <v>54908</v>
      </c>
    </row>
    <row r="124" spans="1:51" ht="13.5" hidden="1" customHeight="1" x14ac:dyDescent="0.2">
      <c r="A124" s="145"/>
      <c r="B124" s="120"/>
      <c r="C124" s="120"/>
      <c r="D124" s="120"/>
      <c r="E124" s="120"/>
      <c r="F124" s="120"/>
      <c r="G124" s="121"/>
      <c r="H124" s="120"/>
      <c r="I124" s="126">
        <v>39568</v>
      </c>
      <c r="J124" s="126">
        <v>39934</v>
      </c>
      <c r="K124" s="126">
        <v>40299</v>
      </c>
      <c r="L124" s="126">
        <v>40664</v>
      </c>
      <c r="M124" s="126">
        <v>41029</v>
      </c>
      <c r="N124" s="126">
        <v>41395</v>
      </c>
      <c r="O124" s="126">
        <v>41760</v>
      </c>
      <c r="P124" s="126">
        <v>42125</v>
      </c>
      <c r="Q124" s="126">
        <v>42490</v>
      </c>
      <c r="R124" s="126">
        <v>42856</v>
      </c>
      <c r="S124" s="126">
        <v>43221</v>
      </c>
      <c r="T124" s="126">
        <v>43586</v>
      </c>
      <c r="U124" s="126">
        <v>43951</v>
      </c>
      <c r="V124" s="126">
        <v>44317</v>
      </c>
      <c r="W124" s="126">
        <v>44682</v>
      </c>
      <c r="X124" s="126">
        <v>45047</v>
      </c>
      <c r="Y124" s="126">
        <v>45412</v>
      </c>
      <c r="Z124" s="126">
        <v>45778</v>
      </c>
      <c r="AA124" s="126">
        <v>46143</v>
      </c>
      <c r="AB124" s="126">
        <v>46508</v>
      </c>
      <c r="AC124" s="126">
        <v>46873</v>
      </c>
      <c r="AD124" s="126">
        <v>47239</v>
      </c>
      <c r="AE124" s="126">
        <v>47604</v>
      </c>
      <c r="AF124" s="126">
        <v>47969</v>
      </c>
      <c r="AG124" s="126">
        <v>48334</v>
      </c>
      <c r="AH124" s="126">
        <v>48700</v>
      </c>
      <c r="AI124" s="126">
        <v>49065</v>
      </c>
      <c r="AJ124" s="126">
        <v>49430</v>
      </c>
      <c r="AK124" s="126">
        <v>49795</v>
      </c>
      <c r="AL124" s="126">
        <v>50161</v>
      </c>
      <c r="AM124" s="126">
        <v>50526</v>
      </c>
      <c r="AN124" s="126">
        <v>50891</v>
      </c>
      <c r="AO124" s="126">
        <v>51256</v>
      </c>
      <c r="AP124" s="126">
        <v>51622</v>
      </c>
      <c r="AQ124" s="126">
        <v>51987</v>
      </c>
      <c r="AR124" s="126">
        <v>52352</v>
      </c>
      <c r="AS124" s="126">
        <v>52717</v>
      </c>
      <c r="AT124" s="126">
        <v>53083</v>
      </c>
      <c r="AU124" s="126">
        <v>53448</v>
      </c>
      <c r="AV124" s="126">
        <v>53813</v>
      </c>
      <c r="AW124" s="126">
        <v>54178</v>
      </c>
      <c r="AX124" s="126">
        <v>54544</v>
      </c>
      <c r="AY124" s="126">
        <v>54909</v>
      </c>
    </row>
    <row r="125" spans="1:51" ht="13.5" hidden="1" customHeight="1" x14ac:dyDescent="0.2">
      <c r="A125" s="145"/>
      <c r="B125" s="120"/>
      <c r="C125" s="120"/>
      <c r="D125" s="120"/>
      <c r="E125" s="120"/>
      <c r="F125" s="120"/>
      <c r="G125" s="121"/>
      <c r="H125" s="120"/>
      <c r="I125" s="126">
        <v>39569</v>
      </c>
      <c r="J125" s="126">
        <v>39935</v>
      </c>
      <c r="K125" s="126">
        <v>40300</v>
      </c>
      <c r="L125" s="126">
        <v>40665</v>
      </c>
      <c r="M125" s="126">
        <v>41030</v>
      </c>
      <c r="N125" s="126">
        <v>41396</v>
      </c>
      <c r="O125" s="126">
        <v>41761</v>
      </c>
      <c r="P125" s="126">
        <v>42126</v>
      </c>
      <c r="Q125" s="126">
        <v>42491</v>
      </c>
      <c r="R125" s="126">
        <v>42857</v>
      </c>
      <c r="S125" s="126">
        <v>43222</v>
      </c>
      <c r="T125" s="126">
        <v>43587</v>
      </c>
      <c r="U125" s="126">
        <v>43952</v>
      </c>
      <c r="V125" s="126">
        <v>44318</v>
      </c>
      <c r="W125" s="126">
        <v>44683</v>
      </c>
      <c r="X125" s="126">
        <v>45048</v>
      </c>
      <c r="Y125" s="126">
        <v>45413</v>
      </c>
      <c r="Z125" s="126">
        <v>45779</v>
      </c>
      <c r="AA125" s="126">
        <v>46144</v>
      </c>
      <c r="AB125" s="126">
        <v>46509</v>
      </c>
      <c r="AC125" s="126">
        <v>46874</v>
      </c>
      <c r="AD125" s="126">
        <v>47240</v>
      </c>
      <c r="AE125" s="126">
        <v>47605</v>
      </c>
      <c r="AF125" s="126">
        <v>47970</v>
      </c>
      <c r="AG125" s="126">
        <v>48335</v>
      </c>
      <c r="AH125" s="126">
        <v>48701</v>
      </c>
      <c r="AI125" s="126">
        <v>49066</v>
      </c>
      <c r="AJ125" s="126">
        <v>49431</v>
      </c>
      <c r="AK125" s="126">
        <v>49796</v>
      </c>
      <c r="AL125" s="126">
        <v>50162</v>
      </c>
      <c r="AM125" s="126">
        <v>50527</v>
      </c>
      <c r="AN125" s="126">
        <v>50892</v>
      </c>
      <c r="AO125" s="126">
        <v>51257</v>
      </c>
      <c r="AP125" s="126">
        <v>51623</v>
      </c>
      <c r="AQ125" s="126">
        <v>51988</v>
      </c>
      <c r="AR125" s="126">
        <v>52353</v>
      </c>
      <c r="AS125" s="126">
        <v>52718</v>
      </c>
      <c r="AT125" s="126">
        <v>53084</v>
      </c>
      <c r="AU125" s="126">
        <v>53449</v>
      </c>
      <c r="AV125" s="126">
        <v>53814</v>
      </c>
      <c r="AW125" s="126">
        <v>54179</v>
      </c>
      <c r="AX125" s="126">
        <v>54545</v>
      </c>
      <c r="AY125" s="126">
        <v>54910</v>
      </c>
    </row>
    <row r="126" spans="1:51" ht="13.5" hidden="1" customHeight="1" x14ac:dyDescent="0.2">
      <c r="A126" s="145"/>
      <c r="B126" s="120"/>
      <c r="C126" s="120"/>
      <c r="D126" s="120"/>
      <c r="E126" s="120"/>
      <c r="F126" s="120"/>
      <c r="G126" s="121"/>
      <c r="H126" s="120"/>
      <c r="I126" s="126">
        <v>39570</v>
      </c>
      <c r="J126" s="126">
        <v>39936</v>
      </c>
      <c r="K126" s="126">
        <v>40301</v>
      </c>
      <c r="L126" s="126">
        <v>40666</v>
      </c>
      <c r="M126" s="126">
        <v>41031</v>
      </c>
      <c r="N126" s="126">
        <v>41397</v>
      </c>
      <c r="O126" s="126">
        <v>41762</v>
      </c>
      <c r="P126" s="126">
        <v>42127</v>
      </c>
      <c r="Q126" s="126">
        <v>42492</v>
      </c>
      <c r="R126" s="126">
        <v>42858</v>
      </c>
      <c r="S126" s="126">
        <v>43223</v>
      </c>
      <c r="T126" s="126">
        <v>43588</v>
      </c>
      <c r="U126" s="126">
        <v>43953</v>
      </c>
      <c r="V126" s="126">
        <v>44319</v>
      </c>
      <c r="W126" s="126">
        <v>44684</v>
      </c>
      <c r="X126" s="126">
        <v>45049</v>
      </c>
      <c r="Y126" s="126">
        <v>45414</v>
      </c>
      <c r="Z126" s="126">
        <v>45780</v>
      </c>
      <c r="AA126" s="126">
        <v>46145</v>
      </c>
      <c r="AB126" s="126">
        <v>46510</v>
      </c>
      <c r="AC126" s="126">
        <v>46875</v>
      </c>
      <c r="AD126" s="126">
        <v>47241</v>
      </c>
      <c r="AE126" s="126">
        <v>47606</v>
      </c>
      <c r="AF126" s="126">
        <v>47971</v>
      </c>
      <c r="AG126" s="126">
        <v>48336</v>
      </c>
      <c r="AH126" s="126">
        <v>48702</v>
      </c>
      <c r="AI126" s="126">
        <v>49067</v>
      </c>
      <c r="AJ126" s="126">
        <v>49432</v>
      </c>
      <c r="AK126" s="126">
        <v>49797</v>
      </c>
      <c r="AL126" s="126">
        <v>50163</v>
      </c>
      <c r="AM126" s="126">
        <v>50528</v>
      </c>
      <c r="AN126" s="126">
        <v>50893</v>
      </c>
      <c r="AO126" s="126">
        <v>51258</v>
      </c>
      <c r="AP126" s="126">
        <v>51624</v>
      </c>
      <c r="AQ126" s="126">
        <v>51989</v>
      </c>
      <c r="AR126" s="126">
        <v>52354</v>
      </c>
      <c r="AS126" s="126">
        <v>52719</v>
      </c>
      <c r="AT126" s="126">
        <v>53085</v>
      </c>
      <c r="AU126" s="126">
        <v>53450</v>
      </c>
      <c r="AV126" s="126">
        <v>53815</v>
      </c>
      <c r="AW126" s="126">
        <v>54180</v>
      </c>
      <c r="AX126" s="126">
        <v>54546</v>
      </c>
      <c r="AY126" s="126">
        <v>54911</v>
      </c>
    </row>
    <row r="127" spans="1:51" ht="13.5" hidden="1" customHeight="1" x14ac:dyDescent="0.2">
      <c r="A127" s="145"/>
      <c r="B127" s="120"/>
      <c r="C127" s="120"/>
      <c r="D127" s="120"/>
      <c r="E127" s="120"/>
      <c r="F127" s="120"/>
      <c r="G127" s="121"/>
      <c r="H127" s="120"/>
      <c r="I127" s="126">
        <v>39571</v>
      </c>
      <c r="J127" s="126">
        <v>39937</v>
      </c>
      <c r="K127" s="126">
        <v>40302</v>
      </c>
      <c r="L127" s="126">
        <v>40667</v>
      </c>
      <c r="M127" s="126">
        <v>41032</v>
      </c>
      <c r="N127" s="126">
        <v>41398</v>
      </c>
      <c r="O127" s="126">
        <v>41763</v>
      </c>
      <c r="P127" s="126">
        <v>42128</v>
      </c>
      <c r="Q127" s="126">
        <v>42493</v>
      </c>
      <c r="R127" s="126">
        <v>42859</v>
      </c>
      <c r="S127" s="126">
        <v>43224</v>
      </c>
      <c r="T127" s="126">
        <v>43589</v>
      </c>
      <c r="U127" s="126">
        <v>43954</v>
      </c>
      <c r="V127" s="126">
        <v>44320</v>
      </c>
      <c r="W127" s="126">
        <v>44685</v>
      </c>
      <c r="X127" s="126">
        <v>45050</v>
      </c>
      <c r="Y127" s="126">
        <v>45415</v>
      </c>
      <c r="Z127" s="126">
        <v>45781</v>
      </c>
      <c r="AA127" s="126">
        <v>46146</v>
      </c>
      <c r="AB127" s="126">
        <v>46511</v>
      </c>
      <c r="AC127" s="126">
        <v>46876</v>
      </c>
      <c r="AD127" s="126">
        <v>47242</v>
      </c>
      <c r="AE127" s="126">
        <v>47607</v>
      </c>
      <c r="AF127" s="126">
        <v>47972</v>
      </c>
      <c r="AG127" s="126">
        <v>48337</v>
      </c>
      <c r="AH127" s="126">
        <v>48703</v>
      </c>
      <c r="AI127" s="126">
        <v>49068</v>
      </c>
      <c r="AJ127" s="126">
        <v>49433</v>
      </c>
      <c r="AK127" s="126">
        <v>49798</v>
      </c>
      <c r="AL127" s="126">
        <v>50164</v>
      </c>
      <c r="AM127" s="126">
        <v>50529</v>
      </c>
      <c r="AN127" s="126">
        <v>50894</v>
      </c>
      <c r="AO127" s="126">
        <v>51259</v>
      </c>
      <c r="AP127" s="126">
        <v>51625</v>
      </c>
      <c r="AQ127" s="126">
        <v>51990</v>
      </c>
      <c r="AR127" s="126">
        <v>52355</v>
      </c>
      <c r="AS127" s="126">
        <v>52720</v>
      </c>
      <c r="AT127" s="126">
        <v>53086</v>
      </c>
      <c r="AU127" s="126">
        <v>53451</v>
      </c>
      <c r="AV127" s="126">
        <v>53816</v>
      </c>
      <c r="AW127" s="126">
        <v>54181</v>
      </c>
      <c r="AX127" s="126">
        <v>54547</v>
      </c>
      <c r="AY127" s="126">
        <v>54912</v>
      </c>
    </row>
    <row r="128" spans="1:51" ht="13.5" hidden="1" customHeight="1" x14ac:dyDescent="0.2">
      <c r="A128" s="145"/>
      <c r="B128" s="120"/>
      <c r="C128" s="120"/>
      <c r="D128" s="120"/>
      <c r="E128" s="120"/>
      <c r="F128" s="120"/>
      <c r="G128" s="121"/>
      <c r="H128" s="120"/>
      <c r="I128" s="126">
        <v>39572</v>
      </c>
      <c r="J128" s="126">
        <v>39938</v>
      </c>
      <c r="K128" s="126">
        <v>40303</v>
      </c>
      <c r="L128" s="126">
        <v>40668</v>
      </c>
      <c r="M128" s="126">
        <v>41033</v>
      </c>
      <c r="N128" s="126">
        <v>41399</v>
      </c>
      <c r="O128" s="126">
        <v>41764</v>
      </c>
      <c r="P128" s="126">
        <v>42129</v>
      </c>
      <c r="Q128" s="126">
        <v>42494</v>
      </c>
      <c r="R128" s="126">
        <v>42860</v>
      </c>
      <c r="S128" s="126">
        <v>43225</v>
      </c>
      <c r="T128" s="126">
        <v>43590</v>
      </c>
      <c r="U128" s="126">
        <v>43955</v>
      </c>
      <c r="V128" s="126">
        <v>44321</v>
      </c>
      <c r="W128" s="126">
        <v>44686</v>
      </c>
      <c r="X128" s="126">
        <v>45051</v>
      </c>
      <c r="Y128" s="126">
        <v>45416</v>
      </c>
      <c r="Z128" s="126">
        <v>45782</v>
      </c>
      <c r="AA128" s="126">
        <v>46147</v>
      </c>
      <c r="AB128" s="126">
        <v>46512</v>
      </c>
      <c r="AC128" s="126">
        <v>46877</v>
      </c>
      <c r="AD128" s="126">
        <v>47243</v>
      </c>
      <c r="AE128" s="126">
        <v>47608</v>
      </c>
      <c r="AF128" s="126">
        <v>47973</v>
      </c>
      <c r="AG128" s="126">
        <v>48338</v>
      </c>
      <c r="AH128" s="126">
        <v>48704</v>
      </c>
      <c r="AI128" s="126">
        <v>49069</v>
      </c>
      <c r="AJ128" s="126">
        <v>49434</v>
      </c>
      <c r="AK128" s="126">
        <v>49799</v>
      </c>
      <c r="AL128" s="126">
        <v>50165</v>
      </c>
      <c r="AM128" s="126">
        <v>50530</v>
      </c>
      <c r="AN128" s="126">
        <v>50895</v>
      </c>
      <c r="AO128" s="126">
        <v>51260</v>
      </c>
      <c r="AP128" s="126">
        <v>51626</v>
      </c>
      <c r="AQ128" s="126">
        <v>51991</v>
      </c>
      <c r="AR128" s="126">
        <v>52356</v>
      </c>
      <c r="AS128" s="126">
        <v>52721</v>
      </c>
      <c r="AT128" s="126">
        <v>53087</v>
      </c>
      <c r="AU128" s="126">
        <v>53452</v>
      </c>
      <c r="AV128" s="126">
        <v>53817</v>
      </c>
      <c r="AW128" s="126">
        <v>54182</v>
      </c>
      <c r="AX128" s="126">
        <v>54548</v>
      </c>
      <c r="AY128" s="126">
        <v>54913</v>
      </c>
    </row>
    <row r="129" spans="1:51" ht="13.5" hidden="1" customHeight="1" x14ac:dyDescent="0.2">
      <c r="A129" s="145"/>
      <c r="B129" s="120"/>
      <c r="C129" s="120"/>
      <c r="D129" s="120"/>
      <c r="E129" s="120"/>
      <c r="F129" s="120"/>
      <c r="G129" s="121"/>
      <c r="H129" s="120"/>
      <c r="I129" s="126">
        <v>39573</v>
      </c>
      <c r="J129" s="126">
        <v>39939</v>
      </c>
      <c r="K129" s="126">
        <v>40304</v>
      </c>
      <c r="L129" s="126">
        <v>40669</v>
      </c>
      <c r="M129" s="126">
        <v>41034</v>
      </c>
      <c r="N129" s="126">
        <v>41400</v>
      </c>
      <c r="O129" s="126">
        <v>41765</v>
      </c>
      <c r="P129" s="126">
        <v>42130</v>
      </c>
      <c r="Q129" s="126">
        <v>42495</v>
      </c>
      <c r="R129" s="126">
        <v>42861</v>
      </c>
      <c r="S129" s="126">
        <v>43226</v>
      </c>
      <c r="T129" s="126">
        <v>43591</v>
      </c>
      <c r="U129" s="126">
        <v>43956</v>
      </c>
      <c r="V129" s="126">
        <v>44322</v>
      </c>
      <c r="W129" s="126">
        <v>44687</v>
      </c>
      <c r="X129" s="126">
        <v>45052</v>
      </c>
      <c r="Y129" s="126">
        <v>45417</v>
      </c>
      <c r="Z129" s="126">
        <v>45783</v>
      </c>
      <c r="AA129" s="126">
        <v>46148</v>
      </c>
      <c r="AB129" s="126">
        <v>46513</v>
      </c>
      <c r="AC129" s="126">
        <v>46878</v>
      </c>
      <c r="AD129" s="126">
        <v>47244</v>
      </c>
      <c r="AE129" s="126">
        <v>47609</v>
      </c>
      <c r="AF129" s="126">
        <v>47974</v>
      </c>
      <c r="AG129" s="126">
        <v>48339</v>
      </c>
      <c r="AH129" s="126">
        <v>48705</v>
      </c>
      <c r="AI129" s="126">
        <v>49070</v>
      </c>
      <c r="AJ129" s="126">
        <v>49435</v>
      </c>
      <c r="AK129" s="126">
        <v>49800</v>
      </c>
      <c r="AL129" s="126">
        <v>50166</v>
      </c>
      <c r="AM129" s="126">
        <v>50531</v>
      </c>
      <c r="AN129" s="126">
        <v>50896</v>
      </c>
      <c r="AO129" s="126">
        <v>51261</v>
      </c>
      <c r="AP129" s="126">
        <v>51627</v>
      </c>
      <c r="AQ129" s="126">
        <v>51992</v>
      </c>
      <c r="AR129" s="126">
        <v>52357</v>
      </c>
      <c r="AS129" s="126">
        <v>52722</v>
      </c>
      <c r="AT129" s="126">
        <v>53088</v>
      </c>
      <c r="AU129" s="126">
        <v>53453</v>
      </c>
      <c r="AV129" s="126">
        <v>53818</v>
      </c>
      <c r="AW129" s="126">
        <v>54183</v>
      </c>
      <c r="AX129" s="126">
        <v>54549</v>
      </c>
      <c r="AY129" s="126">
        <v>54914</v>
      </c>
    </row>
    <row r="130" spans="1:51" ht="13.5" hidden="1" customHeight="1" x14ac:dyDescent="0.2">
      <c r="A130" s="145"/>
      <c r="B130" s="120"/>
      <c r="C130" s="120"/>
      <c r="D130" s="120"/>
      <c r="E130" s="120"/>
      <c r="F130" s="120"/>
      <c r="G130" s="121"/>
      <c r="H130" s="120"/>
      <c r="I130" s="126">
        <v>39574</v>
      </c>
      <c r="J130" s="126">
        <v>39940</v>
      </c>
      <c r="K130" s="126">
        <v>40305</v>
      </c>
      <c r="L130" s="126">
        <v>40670</v>
      </c>
      <c r="M130" s="126">
        <v>41035</v>
      </c>
      <c r="N130" s="126">
        <v>41401</v>
      </c>
      <c r="O130" s="126">
        <v>41766</v>
      </c>
      <c r="P130" s="126">
        <v>42131</v>
      </c>
      <c r="Q130" s="126">
        <v>42496</v>
      </c>
      <c r="R130" s="126">
        <v>42862</v>
      </c>
      <c r="S130" s="126">
        <v>43227</v>
      </c>
      <c r="T130" s="126">
        <v>43592</v>
      </c>
      <c r="U130" s="126">
        <v>43957</v>
      </c>
      <c r="V130" s="126">
        <v>44323</v>
      </c>
      <c r="W130" s="126">
        <v>44688</v>
      </c>
      <c r="X130" s="126">
        <v>45053</v>
      </c>
      <c r="Y130" s="126">
        <v>45418</v>
      </c>
      <c r="Z130" s="126">
        <v>45784</v>
      </c>
      <c r="AA130" s="126">
        <v>46149</v>
      </c>
      <c r="AB130" s="126">
        <v>46514</v>
      </c>
      <c r="AC130" s="126">
        <v>46879</v>
      </c>
      <c r="AD130" s="126">
        <v>47245</v>
      </c>
      <c r="AE130" s="126">
        <v>47610</v>
      </c>
      <c r="AF130" s="126">
        <v>47975</v>
      </c>
      <c r="AG130" s="126">
        <v>48340</v>
      </c>
      <c r="AH130" s="126">
        <v>48706</v>
      </c>
      <c r="AI130" s="126">
        <v>49071</v>
      </c>
      <c r="AJ130" s="126">
        <v>49436</v>
      </c>
      <c r="AK130" s="126">
        <v>49801</v>
      </c>
      <c r="AL130" s="126">
        <v>50167</v>
      </c>
      <c r="AM130" s="126">
        <v>50532</v>
      </c>
      <c r="AN130" s="126">
        <v>50897</v>
      </c>
      <c r="AO130" s="126">
        <v>51262</v>
      </c>
      <c r="AP130" s="126">
        <v>51628</v>
      </c>
      <c r="AQ130" s="126">
        <v>51993</v>
      </c>
      <c r="AR130" s="126">
        <v>52358</v>
      </c>
      <c r="AS130" s="126">
        <v>52723</v>
      </c>
      <c r="AT130" s="126">
        <v>53089</v>
      </c>
      <c r="AU130" s="126">
        <v>53454</v>
      </c>
      <c r="AV130" s="126">
        <v>53819</v>
      </c>
      <c r="AW130" s="126">
        <v>54184</v>
      </c>
      <c r="AX130" s="126">
        <v>54550</v>
      </c>
      <c r="AY130" s="126">
        <v>54915</v>
      </c>
    </row>
    <row r="131" spans="1:51" ht="13.5" hidden="1" customHeight="1" x14ac:dyDescent="0.2">
      <c r="A131" s="145"/>
      <c r="B131" s="120"/>
      <c r="C131" s="120"/>
      <c r="D131" s="120"/>
      <c r="E131" s="120"/>
      <c r="F131" s="120"/>
      <c r="G131" s="121"/>
      <c r="H131" s="120"/>
      <c r="I131" s="126">
        <v>39575</v>
      </c>
      <c r="J131" s="126">
        <v>39941</v>
      </c>
      <c r="K131" s="126">
        <v>40306</v>
      </c>
      <c r="L131" s="126">
        <v>40671</v>
      </c>
      <c r="M131" s="126">
        <v>41036</v>
      </c>
      <c r="N131" s="126">
        <v>41402</v>
      </c>
      <c r="O131" s="126">
        <v>41767</v>
      </c>
      <c r="P131" s="126">
        <v>42132</v>
      </c>
      <c r="Q131" s="126">
        <v>42497</v>
      </c>
      <c r="R131" s="126">
        <v>42863</v>
      </c>
      <c r="S131" s="126">
        <v>43228</v>
      </c>
      <c r="T131" s="126">
        <v>43593</v>
      </c>
      <c r="U131" s="126">
        <v>43958</v>
      </c>
      <c r="V131" s="126">
        <v>44324</v>
      </c>
      <c r="W131" s="126">
        <v>44689</v>
      </c>
      <c r="X131" s="126">
        <v>45054</v>
      </c>
      <c r="Y131" s="126">
        <v>45419</v>
      </c>
      <c r="Z131" s="126">
        <v>45785</v>
      </c>
      <c r="AA131" s="126">
        <v>46150</v>
      </c>
      <c r="AB131" s="126">
        <v>46515</v>
      </c>
      <c r="AC131" s="126">
        <v>46880</v>
      </c>
      <c r="AD131" s="126">
        <v>47246</v>
      </c>
      <c r="AE131" s="126">
        <v>47611</v>
      </c>
      <c r="AF131" s="126">
        <v>47976</v>
      </c>
      <c r="AG131" s="126">
        <v>48341</v>
      </c>
      <c r="AH131" s="126">
        <v>48707</v>
      </c>
      <c r="AI131" s="126">
        <v>49072</v>
      </c>
      <c r="AJ131" s="126">
        <v>49437</v>
      </c>
      <c r="AK131" s="126">
        <v>49802</v>
      </c>
      <c r="AL131" s="126">
        <v>50168</v>
      </c>
      <c r="AM131" s="126">
        <v>50533</v>
      </c>
      <c r="AN131" s="126">
        <v>50898</v>
      </c>
      <c r="AO131" s="126">
        <v>51263</v>
      </c>
      <c r="AP131" s="126">
        <v>51629</v>
      </c>
      <c r="AQ131" s="126">
        <v>51994</v>
      </c>
      <c r="AR131" s="126">
        <v>52359</v>
      </c>
      <c r="AS131" s="126">
        <v>52724</v>
      </c>
      <c r="AT131" s="126">
        <v>53090</v>
      </c>
      <c r="AU131" s="126">
        <v>53455</v>
      </c>
      <c r="AV131" s="126">
        <v>53820</v>
      </c>
      <c r="AW131" s="126">
        <v>54185</v>
      </c>
      <c r="AX131" s="126">
        <v>54551</v>
      </c>
      <c r="AY131" s="126">
        <v>54916</v>
      </c>
    </row>
    <row r="132" spans="1:51" ht="13.5" hidden="1" customHeight="1" x14ac:dyDescent="0.2">
      <c r="A132" s="145"/>
      <c r="B132" s="120"/>
      <c r="C132" s="120"/>
      <c r="D132" s="120"/>
      <c r="E132" s="120"/>
      <c r="F132" s="120"/>
      <c r="G132" s="121"/>
      <c r="H132" s="120"/>
      <c r="I132" s="126">
        <v>39576</v>
      </c>
      <c r="J132" s="126">
        <v>39942</v>
      </c>
      <c r="K132" s="126">
        <v>40307</v>
      </c>
      <c r="L132" s="126">
        <v>40672</v>
      </c>
      <c r="M132" s="126">
        <v>41037</v>
      </c>
      <c r="N132" s="126">
        <v>41403</v>
      </c>
      <c r="O132" s="126">
        <v>41768</v>
      </c>
      <c r="P132" s="126">
        <v>42133</v>
      </c>
      <c r="Q132" s="126">
        <v>42498</v>
      </c>
      <c r="R132" s="126">
        <v>42864</v>
      </c>
      <c r="S132" s="126">
        <v>43229</v>
      </c>
      <c r="T132" s="126">
        <v>43594</v>
      </c>
      <c r="U132" s="126">
        <v>43959</v>
      </c>
      <c r="V132" s="126">
        <v>44325</v>
      </c>
      <c r="W132" s="126">
        <v>44690</v>
      </c>
      <c r="X132" s="126">
        <v>45055</v>
      </c>
      <c r="Y132" s="126">
        <v>45420</v>
      </c>
      <c r="Z132" s="126">
        <v>45786</v>
      </c>
      <c r="AA132" s="126">
        <v>46151</v>
      </c>
      <c r="AB132" s="126">
        <v>46516</v>
      </c>
      <c r="AC132" s="126">
        <v>46881</v>
      </c>
      <c r="AD132" s="126">
        <v>47247</v>
      </c>
      <c r="AE132" s="126">
        <v>47612</v>
      </c>
      <c r="AF132" s="126">
        <v>47977</v>
      </c>
      <c r="AG132" s="126">
        <v>48342</v>
      </c>
      <c r="AH132" s="126">
        <v>48708</v>
      </c>
      <c r="AI132" s="126">
        <v>49073</v>
      </c>
      <c r="AJ132" s="126">
        <v>49438</v>
      </c>
      <c r="AK132" s="126">
        <v>49803</v>
      </c>
      <c r="AL132" s="126">
        <v>50169</v>
      </c>
      <c r="AM132" s="126">
        <v>50534</v>
      </c>
      <c r="AN132" s="126">
        <v>50899</v>
      </c>
      <c r="AO132" s="126">
        <v>51264</v>
      </c>
      <c r="AP132" s="126">
        <v>51630</v>
      </c>
      <c r="AQ132" s="126">
        <v>51995</v>
      </c>
      <c r="AR132" s="126">
        <v>52360</v>
      </c>
      <c r="AS132" s="126">
        <v>52725</v>
      </c>
      <c r="AT132" s="126">
        <v>53091</v>
      </c>
      <c r="AU132" s="126">
        <v>53456</v>
      </c>
      <c r="AV132" s="126">
        <v>53821</v>
      </c>
      <c r="AW132" s="126">
        <v>54186</v>
      </c>
      <c r="AX132" s="126">
        <v>54552</v>
      </c>
      <c r="AY132" s="126">
        <v>54917</v>
      </c>
    </row>
    <row r="133" spans="1:51" ht="13.5" hidden="1" customHeight="1" x14ac:dyDescent="0.2">
      <c r="A133" s="145"/>
      <c r="B133" s="120"/>
      <c r="C133" s="120"/>
      <c r="D133" s="120"/>
      <c r="E133" s="120"/>
      <c r="F133" s="120"/>
      <c r="G133" s="121"/>
      <c r="H133" s="120"/>
      <c r="I133" s="126">
        <v>39577</v>
      </c>
      <c r="J133" s="126">
        <v>39943</v>
      </c>
      <c r="K133" s="126">
        <v>40308</v>
      </c>
      <c r="L133" s="126">
        <v>40673</v>
      </c>
      <c r="M133" s="126">
        <v>41038</v>
      </c>
      <c r="N133" s="126">
        <v>41404</v>
      </c>
      <c r="O133" s="126">
        <v>41769</v>
      </c>
      <c r="P133" s="126">
        <v>42134</v>
      </c>
      <c r="Q133" s="126">
        <v>42499</v>
      </c>
      <c r="R133" s="126">
        <v>42865</v>
      </c>
      <c r="S133" s="126">
        <v>43230</v>
      </c>
      <c r="T133" s="126">
        <v>43595</v>
      </c>
      <c r="U133" s="126">
        <v>43960</v>
      </c>
      <c r="V133" s="126">
        <v>44326</v>
      </c>
      <c r="W133" s="126">
        <v>44691</v>
      </c>
      <c r="X133" s="126">
        <v>45056</v>
      </c>
      <c r="Y133" s="126">
        <v>45421</v>
      </c>
      <c r="Z133" s="126">
        <v>45787</v>
      </c>
      <c r="AA133" s="126">
        <v>46152</v>
      </c>
      <c r="AB133" s="126">
        <v>46517</v>
      </c>
      <c r="AC133" s="126">
        <v>46882</v>
      </c>
      <c r="AD133" s="126">
        <v>47248</v>
      </c>
      <c r="AE133" s="126">
        <v>47613</v>
      </c>
      <c r="AF133" s="126">
        <v>47978</v>
      </c>
      <c r="AG133" s="126">
        <v>48343</v>
      </c>
      <c r="AH133" s="126">
        <v>48709</v>
      </c>
      <c r="AI133" s="126">
        <v>49074</v>
      </c>
      <c r="AJ133" s="126">
        <v>49439</v>
      </c>
      <c r="AK133" s="126">
        <v>49804</v>
      </c>
      <c r="AL133" s="126">
        <v>50170</v>
      </c>
      <c r="AM133" s="126">
        <v>50535</v>
      </c>
      <c r="AN133" s="126">
        <v>50900</v>
      </c>
      <c r="AO133" s="126">
        <v>51265</v>
      </c>
      <c r="AP133" s="126">
        <v>51631</v>
      </c>
      <c r="AQ133" s="126">
        <v>51996</v>
      </c>
      <c r="AR133" s="126">
        <v>52361</v>
      </c>
      <c r="AS133" s="126">
        <v>52726</v>
      </c>
      <c r="AT133" s="126">
        <v>53092</v>
      </c>
      <c r="AU133" s="126">
        <v>53457</v>
      </c>
      <c r="AV133" s="126">
        <v>53822</v>
      </c>
      <c r="AW133" s="126">
        <v>54187</v>
      </c>
      <c r="AX133" s="126">
        <v>54553</v>
      </c>
      <c r="AY133" s="126">
        <v>54918</v>
      </c>
    </row>
    <row r="134" spans="1:51" ht="13.5" hidden="1" customHeight="1" x14ac:dyDescent="0.2">
      <c r="A134" s="145"/>
      <c r="B134" s="120"/>
      <c r="C134" s="120"/>
      <c r="D134" s="120"/>
      <c r="E134" s="120"/>
      <c r="F134" s="120"/>
      <c r="G134" s="121"/>
      <c r="H134" s="120"/>
      <c r="I134" s="126">
        <v>39578</v>
      </c>
      <c r="J134" s="126">
        <v>39944</v>
      </c>
      <c r="K134" s="126">
        <v>40309</v>
      </c>
      <c r="L134" s="126">
        <v>40674</v>
      </c>
      <c r="M134" s="126">
        <v>41039</v>
      </c>
      <c r="N134" s="126">
        <v>41405</v>
      </c>
      <c r="O134" s="126">
        <v>41770</v>
      </c>
      <c r="P134" s="126">
        <v>42135</v>
      </c>
      <c r="Q134" s="126">
        <v>42500</v>
      </c>
      <c r="R134" s="126">
        <v>42866</v>
      </c>
      <c r="S134" s="126">
        <v>43231</v>
      </c>
      <c r="T134" s="126">
        <v>43596</v>
      </c>
      <c r="U134" s="126">
        <v>43961</v>
      </c>
      <c r="V134" s="126">
        <v>44327</v>
      </c>
      <c r="W134" s="126">
        <v>44692</v>
      </c>
      <c r="X134" s="126">
        <v>45057</v>
      </c>
      <c r="Y134" s="126">
        <v>45422</v>
      </c>
      <c r="Z134" s="126">
        <v>45788</v>
      </c>
      <c r="AA134" s="126">
        <v>46153</v>
      </c>
      <c r="AB134" s="126">
        <v>46518</v>
      </c>
      <c r="AC134" s="126">
        <v>46883</v>
      </c>
      <c r="AD134" s="126">
        <v>47249</v>
      </c>
      <c r="AE134" s="126">
        <v>47614</v>
      </c>
      <c r="AF134" s="126">
        <v>47979</v>
      </c>
      <c r="AG134" s="126">
        <v>48344</v>
      </c>
      <c r="AH134" s="126">
        <v>48710</v>
      </c>
      <c r="AI134" s="126">
        <v>49075</v>
      </c>
      <c r="AJ134" s="126">
        <v>49440</v>
      </c>
      <c r="AK134" s="126">
        <v>49805</v>
      </c>
      <c r="AL134" s="126">
        <v>50171</v>
      </c>
      <c r="AM134" s="126">
        <v>50536</v>
      </c>
      <c r="AN134" s="126">
        <v>50901</v>
      </c>
      <c r="AO134" s="126">
        <v>51266</v>
      </c>
      <c r="AP134" s="126">
        <v>51632</v>
      </c>
      <c r="AQ134" s="126">
        <v>51997</v>
      </c>
      <c r="AR134" s="126">
        <v>52362</v>
      </c>
      <c r="AS134" s="126">
        <v>52727</v>
      </c>
      <c r="AT134" s="126">
        <v>53093</v>
      </c>
      <c r="AU134" s="126">
        <v>53458</v>
      </c>
      <c r="AV134" s="126">
        <v>53823</v>
      </c>
      <c r="AW134" s="126">
        <v>54188</v>
      </c>
      <c r="AX134" s="126">
        <v>54554</v>
      </c>
      <c r="AY134" s="126">
        <v>54919</v>
      </c>
    </row>
    <row r="135" spans="1:51" ht="13.5" hidden="1" customHeight="1" x14ac:dyDescent="0.2">
      <c r="A135" s="145"/>
      <c r="B135" s="120"/>
      <c r="C135" s="120"/>
      <c r="D135" s="120"/>
      <c r="E135" s="120"/>
      <c r="F135" s="120"/>
      <c r="G135" s="121"/>
      <c r="H135" s="120"/>
      <c r="I135" s="126">
        <v>39579</v>
      </c>
      <c r="J135" s="126">
        <v>39945</v>
      </c>
      <c r="K135" s="126">
        <v>40310</v>
      </c>
      <c r="L135" s="126">
        <v>40675</v>
      </c>
      <c r="M135" s="126">
        <v>41040</v>
      </c>
      <c r="N135" s="126">
        <v>41406</v>
      </c>
      <c r="O135" s="126">
        <v>41771</v>
      </c>
      <c r="P135" s="126">
        <v>42136</v>
      </c>
      <c r="Q135" s="126">
        <v>42501</v>
      </c>
      <c r="R135" s="126">
        <v>42867</v>
      </c>
      <c r="S135" s="126">
        <v>43232</v>
      </c>
      <c r="T135" s="126">
        <v>43597</v>
      </c>
      <c r="U135" s="126">
        <v>43962</v>
      </c>
      <c r="V135" s="126">
        <v>44328</v>
      </c>
      <c r="W135" s="126">
        <v>44693</v>
      </c>
      <c r="X135" s="126">
        <v>45058</v>
      </c>
      <c r="Y135" s="126">
        <v>45423</v>
      </c>
      <c r="Z135" s="126">
        <v>45789</v>
      </c>
      <c r="AA135" s="126">
        <v>46154</v>
      </c>
      <c r="AB135" s="126">
        <v>46519</v>
      </c>
      <c r="AC135" s="126">
        <v>46884</v>
      </c>
      <c r="AD135" s="126">
        <v>47250</v>
      </c>
      <c r="AE135" s="126">
        <v>47615</v>
      </c>
      <c r="AF135" s="126">
        <v>47980</v>
      </c>
      <c r="AG135" s="126">
        <v>48345</v>
      </c>
      <c r="AH135" s="126">
        <v>48711</v>
      </c>
      <c r="AI135" s="126">
        <v>49076</v>
      </c>
      <c r="AJ135" s="126">
        <v>49441</v>
      </c>
      <c r="AK135" s="126">
        <v>49806</v>
      </c>
      <c r="AL135" s="126">
        <v>50172</v>
      </c>
      <c r="AM135" s="126">
        <v>50537</v>
      </c>
      <c r="AN135" s="126">
        <v>50902</v>
      </c>
      <c r="AO135" s="126">
        <v>51267</v>
      </c>
      <c r="AP135" s="126">
        <v>51633</v>
      </c>
      <c r="AQ135" s="126">
        <v>51998</v>
      </c>
      <c r="AR135" s="126">
        <v>52363</v>
      </c>
      <c r="AS135" s="126">
        <v>52728</v>
      </c>
      <c r="AT135" s="126">
        <v>53094</v>
      </c>
      <c r="AU135" s="126">
        <v>53459</v>
      </c>
      <c r="AV135" s="126">
        <v>53824</v>
      </c>
      <c r="AW135" s="126">
        <v>54189</v>
      </c>
      <c r="AX135" s="126">
        <v>54555</v>
      </c>
      <c r="AY135" s="126">
        <v>54920</v>
      </c>
    </row>
    <row r="136" spans="1:51" ht="13.5" hidden="1" customHeight="1" x14ac:dyDescent="0.2">
      <c r="A136" s="145"/>
      <c r="B136" s="120"/>
      <c r="C136" s="120"/>
      <c r="D136" s="120"/>
      <c r="E136" s="120"/>
      <c r="F136" s="120"/>
      <c r="G136" s="121"/>
      <c r="H136" s="120"/>
      <c r="I136" s="126">
        <v>39580</v>
      </c>
      <c r="J136" s="126">
        <v>39946</v>
      </c>
      <c r="K136" s="126">
        <v>40311</v>
      </c>
      <c r="L136" s="126">
        <v>40676</v>
      </c>
      <c r="M136" s="126">
        <v>41041</v>
      </c>
      <c r="N136" s="126">
        <v>41407</v>
      </c>
      <c r="O136" s="126">
        <v>41772</v>
      </c>
      <c r="P136" s="126">
        <v>42137</v>
      </c>
      <c r="Q136" s="126">
        <v>42502</v>
      </c>
      <c r="R136" s="126">
        <v>42868</v>
      </c>
      <c r="S136" s="126">
        <v>43233</v>
      </c>
      <c r="T136" s="126">
        <v>43598</v>
      </c>
      <c r="U136" s="126">
        <v>43963</v>
      </c>
      <c r="V136" s="126">
        <v>44329</v>
      </c>
      <c r="W136" s="126">
        <v>44694</v>
      </c>
      <c r="X136" s="126">
        <v>45059</v>
      </c>
      <c r="Y136" s="126">
        <v>45424</v>
      </c>
      <c r="Z136" s="126">
        <v>45790</v>
      </c>
      <c r="AA136" s="126">
        <v>46155</v>
      </c>
      <c r="AB136" s="126">
        <v>46520</v>
      </c>
      <c r="AC136" s="126">
        <v>46885</v>
      </c>
      <c r="AD136" s="126">
        <v>47251</v>
      </c>
      <c r="AE136" s="126">
        <v>47616</v>
      </c>
      <c r="AF136" s="126">
        <v>47981</v>
      </c>
      <c r="AG136" s="126">
        <v>48346</v>
      </c>
      <c r="AH136" s="126">
        <v>48712</v>
      </c>
      <c r="AI136" s="126">
        <v>49077</v>
      </c>
      <c r="AJ136" s="126">
        <v>49442</v>
      </c>
      <c r="AK136" s="126">
        <v>49807</v>
      </c>
      <c r="AL136" s="126">
        <v>50173</v>
      </c>
      <c r="AM136" s="126">
        <v>50538</v>
      </c>
      <c r="AN136" s="126">
        <v>50903</v>
      </c>
      <c r="AO136" s="126">
        <v>51268</v>
      </c>
      <c r="AP136" s="126">
        <v>51634</v>
      </c>
      <c r="AQ136" s="126">
        <v>51999</v>
      </c>
      <c r="AR136" s="126">
        <v>52364</v>
      </c>
      <c r="AS136" s="126">
        <v>52729</v>
      </c>
      <c r="AT136" s="126">
        <v>53095</v>
      </c>
      <c r="AU136" s="126">
        <v>53460</v>
      </c>
      <c r="AV136" s="126">
        <v>53825</v>
      </c>
      <c r="AW136" s="126">
        <v>54190</v>
      </c>
      <c r="AX136" s="126">
        <v>54556</v>
      </c>
      <c r="AY136" s="126">
        <v>54921</v>
      </c>
    </row>
    <row r="137" spans="1:51" ht="13.5" hidden="1" customHeight="1" x14ac:dyDescent="0.2">
      <c r="A137" s="145"/>
      <c r="B137" s="120"/>
      <c r="C137" s="120"/>
      <c r="D137" s="120"/>
      <c r="E137" s="120"/>
      <c r="F137" s="120"/>
      <c r="G137" s="121"/>
      <c r="H137" s="120"/>
      <c r="I137" s="126">
        <v>39581</v>
      </c>
      <c r="J137" s="126">
        <v>39947</v>
      </c>
      <c r="K137" s="126">
        <v>40312</v>
      </c>
      <c r="L137" s="126">
        <v>40677</v>
      </c>
      <c r="M137" s="126">
        <v>41042</v>
      </c>
      <c r="N137" s="126">
        <v>41408</v>
      </c>
      <c r="O137" s="126">
        <v>41773</v>
      </c>
      <c r="P137" s="126">
        <v>42138</v>
      </c>
      <c r="Q137" s="126">
        <v>42503</v>
      </c>
      <c r="R137" s="126">
        <v>42869</v>
      </c>
      <c r="S137" s="126">
        <v>43234</v>
      </c>
      <c r="T137" s="126">
        <v>43599</v>
      </c>
      <c r="U137" s="126">
        <v>43964</v>
      </c>
      <c r="V137" s="126">
        <v>44330</v>
      </c>
      <c r="W137" s="126">
        <v>44695</v>
      </c>
      <c r="X137" s="126">
        <v>45060</v>
      </c>
      <c r="Y137" s="126">
        <v>45425</v>
      </c>
      <c r="Z137" s="126">
        <v>45791</v>
      </c>
      <c r="AA137" s="126">
        <v>46156</v>
      </c>
      <c r="AB137" s="126">
        <v>46521</v>
      </c>
      <c r="AC137" s="126">
        <v>46886</v>
      </c>
      <c r="AD137" s="126">
        <v>47252</v>
      </c>
      <c r="AE137" s="126">
        <v>47617</v>
      </c>
      <c r="AF137" s="126">
        <v>47982</v>
      </c>
      <c r="AG137" s="126">
        <v>48347</v>
      </c>
      <c r="AH137" s="126">
        <v>48713</v>
      </c>
      <c r="AI137" s="126">
        <v>49078</v>
      </c>
      <c r="AJ137" s="126">
        <v>49443</v>
      </c>
      <c r="AK137" s="126">
        <v>49808</v>
      </c>
      <c r="AL137" s="126">
        <v>50174</v>
      </c>
      <c r="AM137" s="126">
        <v>50539</v>
      </c>
      <c r="AN137" s="126">
        <v>50904</v>
      </c>
      <c r="AO137" s="126">
        <v>51269</v>
      </c>
      <c r="AP137" s="126">
        <v>51635</v>
      </c>
      <c r="AQ137" s="126">
        <v>52000</v>
      </c>
      <c r="AR137" s="126">
        <v>52365</v>
      </c>
      <c r="AS137" s="126">
        <v>52730</v>
      </c>
      <c r="AT137" s="126">
        <v>53096</v>
      </c>
      <c r="AU137" s="126">
        <v>53461</v>
      </c>
      <c r="AV137" s="126">
        <v>53826</v>
      </c>
      <c r="AW137" s="126">
        <v>54191</v>
      </c>
      <c r="AX137" s="126">
        <v>54557</v>
      </c>
      <c r="AY137" s="126">
        <v>54922</v>
      </c>
    </row>
    <row r="138" spans="1:51" ht="13.5" hidden="1" customHeight="1" x14ac:dyDescent="0.2">
      <c r="A138" s="145"/>
      <c r="B138" s="120"/>
      <c r="C138" s="120"/>
      <c r="D138" s="120"/>
      <c r="E138" s="120"/>
      <c r="F138" s="120"/>
      <c r="G138" s="121"/>
      <c r="H138" s="120"/>
      <c r="I138" s="126">
        <v>39582</v>
      </c>
      <c r="J138" s="126">
        <v>39948</v>
      </c>
      <c r="K138" s="126">
        <v>40313</v>
      </c>
      <c r="L138" s="126">
        <v>40678</v>
      </c>
      <c r="M138" s="126">
        <v>41043</v>
      </c>
      <c r="N138" s="126">
        <v>41409</v>
      </c>
      <c r="O138" s="126">
        <v>41774</v>
      </c>
      <c r="P138" s="126">
        <v>42139</v>
      </c>
      <c r="Q138" s="126">
        <v>42504</v>
      </c>
      <c r="R138" s="126">
        <v>42870</v>
      </c>
      <c r="S138" s="126">
        <v>43235</v>
      </c>
      <c r="T138" s="126">
        <v>43600</v>
      </c>
      <c r="U138" s="126">
        <v>43965</v>
      </c>
      <c r="V138" s="126">
        <v>44331</v>
      </c>
      <c r="W138" s="126">
        <v>44696</v>
      </c>
      <c r="X138" s="126">
        <v>45061</v>
      </c>
      <c r="Y138" s="126">
        <v>45426</v>
      </c>
      <c r="Z138" s="126">
        <v>45792</v>
      </c>
      <c r="AA138" s="126">
        <v>46157</v>
      </c>
      <c r="AB138" s="126">
        <v>46522</v>
      </c>
      <c r="AC138" s="126">
        <v>46887</v>
      </c>
      <c r="AD138" s="126">
        <v>47253</v>
      </c>
      <c r="AE138" s="126">
        <v>47618</v>
      </c>
      <c r="AF138" s="126">
        <v>47983</v>
      </c>
      <c r="AG138" s="126">
        <v>48348</v>
      </c>
      <c r="AH138" s="126">
        <v>48714</v>
      </c>
      <c r="AI138" s="126">
        <v>49079</v>
      </c>
      <c r="AJ138" s="126">
        <v>49444</v>
      </c>
      <c r="AK138" s="126">
        <v>49809</v>
      </c>
      <c r="AL138" s="126">
        <v>50175</v>
      </c>
      <c r="AM138" s="126">
        <v>50540</v>
      </c>
      <c r="AN138" s="126">
        <v>50905</v>
      </c>
      <c r="AO138" s="126">
        <v>51270</v>
      </c>
      <c r="AP138" s="126">
        <v>51636</v>
      </c>
      <c r="AQ138" s="126">
        <v>52001</v>
      </c>
      <c r="AR138" s="126">
        <v>52366</v>
      </c>
      <c r="AS138" s="126">
        <v>52731</v>
      </c>
      <c r="AT138" s="126">
        <v>53097</v>
      </c>
      <c r="AU138" s="126">
        <v>53462</v>
      </c>
      <c r="AV138" s="126">
        <v>53827</v>
      </c>
      <c r="AW138" s="126">
        <v>54192</v>
      </c>
      <c r="AX138" s="126">
        <v>54558</v>
      </c>
      <c r="AY138" s="126">
        <v>54923</v>
      </c>
    </row>
    <row r="139" spans="1:51" ht="13.5" hidden="1" customHeight="1" x14ac:dyDescent="0.2">
      <c r="A139" s="145"/>
      <c r="B139" s="120"/>
      <c r="C139" s="120"/>
      <c r="D139" s="120"/>
      <c r="E139" s="120"/>
      <c r="F139" s="120"/>
      <c r="G139" s="121"/>
      <c r="H139" s="120"/>
      <c r="I139" s="126">
        <v>39583</v>
      </c>
      <c r="J139" s="126">
        <v>39949</v>
      </c>
      <c r="K139" s="126">
        <v>40314</v>
      </c>
      <c r="L139" s="126">
        <v>40679</v>
      </c>
      <c r="M139" s="126">
        <v>41044</v>
      </c>
      <c r="N139" s="126">
        <v>41410</v>
      </c>
      <c r="O139" s="126">
        <v>41775</v>
      </c>
      <c r="P139" s="126">
        <v>42140</v>
      </c>
      <c r="Q139" s="126">
        <v>42505</v>
      </c>
      <c r="R139" s="126">
        <v>42871</v>
      </c>
      <c r="S139" s="126">
        <v>43236</v>
      </c>
      <c r="T139" s="126">
        <v>43601</v>
      </c>
      <c r="U139" s="126">
        <v>43966</v>
      </c>
      <c r="V139" s="126">
        <v>44332</v>
      </c>
      <c r="W139" s="126">
        <v>44697</v>
      </c>
      <c r="X139" s="126">
        <v>45062</v>
      </c>
      <c r="Y139" s="126">
        <v>45427</v>
      </c>
      <c r="Z139" s="126">
        <v>45793</v>
      </c>
      <c r="AA139" s="126">
        <v>46158</v>
      </c>
      <c r="AB139" s="126">
        <v>46523</v>
      </c>
      <c r="AC139" s="126">
        <v>46888</v>
      </c>
      <c r="AD139" s="126">
        <v>47254</v>
      </c>
      <c r="AE139" s="126">
        <v>47619</v>
      </c>
      <c r="AF139" s="126">
        <v>47984</v>
      </c>
      <c r="AG139" s="126">
        <v>48349</v>
      </c>
      <c r="AH139" s="126">
        <v>48715</v>
      </c>
      <c r="AI139" s="126">
        <v>49080</v>
      </c>
      <c r="AJ139" s="126">
        <v>49445</v>
      </c>
      <c r="AK139" s="126">
        <v>49810</v>
      </c>
      <c r="AL139" s="126">
        <v>50176</v>
      </c>
      <c r="AM139" s="126">
        <v>50541</v>
      </c>
      <c r="AN139" s="126">
        <v>50906</v>
      </c>
      <c r="AO139" s="126">
        <v>51271</v>
      </c>
      <c r="AP139" s="126">
        <v>51637</v>
      </c>
      <c r="AQ139" s="126">
        <v>52002</v>
      </c>
      <c r="AR139" s="126">
        <v>52367</v>
      </c>
      <c r="AS139" s="126">
        <v>52732</v>
      </c>
      <c r="AT139" s="126">
        <v>53098</v>
      </c>
      <c r="AU139" s="126">
        <v>53463</v>
      </c>
      <c r="AV139" s="126">
        <v>53828</v>
      </c>
      <c r="AW139" s="126">
        <v>54193</v>
      </c>
      <c r="AX139" s="126">
        <v>54559</v>
      </c>
      <c r="AY139" s="126">
        <v>54924</v>
      </c>
    </row>
    <row r="140" spans="1:51" ht="13.5" hidden="1" customHeight="1" x14ac:dyDescent="0.2">
      <c r="A140" s="145"/>
      <c r="B140" s="120"/>
      <c r="C140" s="120"/>
      <c r="D140" s="120"/>
      <c r="E140" s="120"/>
      <c r="F140" s="120"/>
      <c r="G140" s="121"/>
      <c r="H140" s="120"/>
      <c r="I140" s="126">
        <v>39584</v>
      </c>
      <c r="J140" s="126">
        <v>39950</v>
      </c>
      <c r="K140" s="126">
        <v>40315</v>
      </c>
      <c r="L140" s="126">
        <v>40680</v>
      </c>
      <c r="M140" s="126">
        <v>41045</v>
      </c>
      <c r="N140" s="126">
        <v>41411</v>
      </c>
      <c r="O140" s="126">
        <v>41776</v>
      </c>
      <c r="P140" s="126">
        <v>42141</v>
      </c>
      <c r="Q140" s="126">
        <v>42506</v>
      </c>
      <c r="R140" s="126">
        <v>42872</v>
      </c>
      <c r="S140" s="126">
        <v>43237</v>
      </c>
      <c r="T140" s="126">
        <v>43602</v>
      </c>
      <c r="U140" s="126">
        <v>43967</v>
      </c>
      <c r="V140" s="126">
        <v>44333</v>
      </c>
      <c r="W140" s="126">
        <v>44698</v>
      </c>
      <c r="X140" s="126">
        <v>45063</v>
      </c>
      <c r="Y140" s="126">
        <v>45428</v>
      </c>
      <c r="Z140" s="126">
        <v>45794</v>
      </c>
      <c r="AA140" s="126">
        <v>46159</v>
      </c>
      <c r="AB140" s="126">
        <v>46524</v>
      </c>
      <c r="AC140" s="126">
        <v>46889</v>
      </c>
      <c r="AD140" s="126">
        <v>47255</v>
      </c>
      <c r="AE140" s="126">
        <v>47620</v>
      </c>
      <c r="AF140" s="126">
        <v>47985</v>
      </c>
      <c r="AG140" s="126">
        <v>48350</v>
      </c>
      <c r="AH140" s="126">
        <v>48716</v>
      </c>
      <c r="AI140" s="126">
        <v>49081</v>
      </c>
      <c r="AJ140" s="126">
        <v>49446</v>
      </c>
      <c r="AK140" s="126">
        <v>49811</v>
      </c>
      <c r="AL140" s="126">
        <v>50177</v>
      </c>
      <c r="AM140" s="126">
        <v>50542</v>
      </c>
      <c r="AN140" s="126">
        <v>50907</v>
      </c>
      <c r="AO140" s="126">
        <v>51272</v>
      </c>
      <c r="AP140" s="126">
        <v>51638</v>
      </c>
      <c r="AQ140" s="126">
        <v>52003</v>
      </c>
      <c r="AR140" s="126">
        <v>52368</v>
      </c>
      <c r="AS140" s="126">
        <v>52733</v>
      </c>
      <c r="AT140" s="126">
        <v>53099</v>
      </c>
      <c r="AU140" s="126">
        <v>53464</v>
      </c>
      <c r="AV140" s="126">
        <v>53829</v>
      </c>
      <c r="AW140" s="126">
        <v>54194</v>
      </c>
      <c r="AX140" s="126">
        <v>54560</v>
      </c>
      <c r="AY140" s="126">
        <v>54925</v>
      </c>
    </row>
    <row r="141" spans="1:51" ht="13.5" hidden="1" customHeight="1" x14ac:dyDescent="0.2">
      <c r="A141" s="145"/>
      <c r="B141" s="120"/>
      <c r="C141" s="120"/>
      <c r="D141" s="120"/>
      <c r="E141" s="120"/>
      <c r="F141" s="120"/>
      <c r="G141" s="121"/>
      <c r="H141" s="120"/>
      <c r="I141" s="126">
        <v>39585</v>
      </c>
      <c r="J141" s="126">
        <v>39951</v>
      </c>
      <c r="K141" s="126">
        <v>40316</v>
      </c>
      <c r="L141" s="126">
        <v>40681</v>
      </c>
      <c r="M141" s="126">
        <v>41046</v>
      </c>
      <c r="N141" s="126">
        <v>41412</v>
      </c>
      <c r="O141" s="126">
        <v>41777</v>
      </c>
      <c r="P141" s="126">
        <v>42142</v>
      </c>
      <c r="Q141" s="126">
        <v>42507</v>
      </c>
      <c r="R141" s="126">
        <v>42873</v>
      </c>
      <c r="S141" s="126">
        <v>43238</v>
      </c>
      <c r="T141" s="126">
        <v>43603</v>
      </c>
      <c r="U141" s="126">
        <v>43968</v>
      </c>
      <c r="V141" s="126">
        <v>44334</v>
      </c>
      <c r="W141" s="126">
        <v>44699</v>
      </c>
      <c r="X141" s="126">
        <v>45064</v>
      </c>
      <c r="Y141" s="126">
        <v>45429</v>
      </c>
      <c r="Z141" s="126">
        <v>45795</v>
      </c>
      <c r="AA141" s="126">
        <v>46160</v>
      </c>
      <c r="AB141" s="126">
        <v>46525</v>
      </c>
      <c r="AC141" s="126">
        <v>46890</v>
      </c>
      <c r="AD141" s="126">
        <v>47256</v>
      </c>
      <c r="AE141" s="126">
        <v>47621</v>
      </c>
      <c r="AF141" s="126">
        <v>47986</v>
      </c>
      <c r="AG141" s="126">
        <v>48351</v>
      </c>
      <c r="AH141" s="126">
        <v>48717</v>
      </c>
      <c r="AI141" s="126">
        <v>49082</v>
      </c>
      <c r="AJ141" s="126">
        <v>49447</v>
      </c>
      <c r="AK141" s="126">
        <v>49812</v>
      </c>
      <c r="AL141" s="126">
        <v>50178</v>
      </c>
      <c r="AM141" s="126">
        <v>50543</v>
      </c>
      <c r="AN141" s="126">
        <v>50908</v>
      </c>
      <c r="AO141" s="126">
        <v>51273</v>
      </c>
      <c r="AP141" s="126">
        <v>51639</v>
      </c>
      <c r="AQ141" s="126">
        <v>52004</v>
      </c>
      <c r="AR141" s="126">
        <v>52369</v>
      </c>
      <c r="AS141" s="126">
        <v>52734</v>
      </c>
      <c r="AT141" s="126">
        <v>53100</v>
      </c>
      <c r="AU141" s="126">
        <v>53465</v>
      </c>
      <c r="AV141" s="126">
        <v>53830</v>
      </c>
      <c r="AW141" s="126">
        <v>54195</v>
      </c>
      <c r="AX141" s="126">
        <v>54561</v>
      </c>
      <c r="AY141" s="126">
        <v>54926</v>
      </c>
    </row>
    <row r="142" spans="1:51" ht="13.5" hidden="1" customHeight="1" x14ac:dyDescent="0.2">
      <c r="A142" s="145"/>
      <c r="B142" s="120"/>
      <c r="C142" s="120"/>
      <c r="D142" s="120"/>
      <c r="E142" s="120"/>
      <c r="F142" s="120"/>
      <c r="G142" s="121"/>
      <c r="H142" s="120"/>
      <c r="I142" s="126">
        <v>39586</v>
      </c>
      <c r="J142" s="126">
        <v>39952</v>
      </c>
      <c r="K142" s="126">
        <v>40317</v>
      </c>
      <c r="L142" s="126">
        <v>40682</v>
      </c>
      <c r="M142" s="126">
        <v>41047</v>
      </c>
      <c r="N142" s="126">
        <v>41413</v>
      </c>
      <c r="O142" s="126">
        <v>41778</v>
      </c>
      <c r="P142" s="126">
        <v>42143</v>
      </c>
      <c r="Q142" s="126">
        <v>42508</v>
      </c>
      <c r="R142" s="126">
        <v>42874</v>
      </c>
      <c r="S142" s="126">
        <v>43239</v>
      </c>
      <c r="T142" s="126">
        <v>43604</v>
      </c>
      <c r="U142" s="126">
        <v>43969</v>
      </c>
      <c r="V142" s="126">
        <v>44335</v>
      </c>
      <c r="W142" s="126">
        <v>44700</v>
      </c>
      <c r="X142" s="126">
        <v>45065</v>
      </c>
      <c r="Y142" s="126">
        <v>45430</v>
      </c>
      <c r="Z142" s="126">
        <v>45796</v>
      </c>
      <c r="AA142" s="126">
        <v>46161</v>
      </c>
      <c r="AB142" s="126">
        <v>46526</v>
      </c>
      <c r="AC142" s="126">
        <v>46891</v>
      </c>
      <c r="AD142" s="126">
        <v>47257</v>
      </c>
      <c r="AE142" s="126">
        <v>47622</v>
      </c>
      <c r="AF142" s="126">
        <v>47987</v>
      </c>
      <c r="AG142" s="126">
        <v>48352</v>
      </c>
      <c r="AH142" s="126">
        <v>48718</v>
      </c>
      <c r="AI142" s="126">
        <v>49083</v>
      </c>
      <c r="AJ142" s="126">
        <v>49448</v>
      </c>
      <c r="AK142" s="126">
        <v>49813</v>
      </c>
      <c r="AL142" s="126">
        <v>50179</v>
      </c>
      <c r="AM142" s="126">
        <v>50544</v>
      </c>
      <c r="AN142" s="126">
        <v>50909</v>
      </c>
      <c r="AO142" s="126">
        <v>51274</v>
      </c>
      <c r="AP142" s="126">
        <v>51640</v>
      </c>
      <c r="AQ142" s="126">
        <v>52005</v>
      </c>
      <c r="AR142" s="126">
        <v>52370</v>
      </c>
      <c r="AS142" s="126">
        <v>52735</v>
      </c>
      <c r="AT142" s="126">
        <v>53101</v>
      </c>
      <c r="AU142" s="126">
        <v>53466</v>
      </c>
      <c r="AV142" s="126">
        <v>53831</v>
      </c>
      <c r="AW142" s="126">
        <v>54196</v>
      </c>
      <c r="AX142" s="126">
        <v>54562</v>
      </c>
      <c r="AY142" s="126">
        <v>54927</v>
      </c>
    </row>
    <row r="143" spans="1:51" ht="13.5" hidden="1" customHeight="1" x14ac:dyDescent="0.2">
      <c r="A143" s="145"/>
      <c r="B143" s="120"/>
      <c r="C143" s="120"/>
      <c r="D143" s="120"/>
      <c r="E143" s="120"/>
      <c r="F143" s="120"/>
      <c r="G143" s="121"/>
      <c r="H143" s="120"/>
      <c r="I143" s="126">
        <v>39587</v>
      </c>
      <c r="J143" s="126">
        <v>39953</v>
      </c>
      <c r="K143" s="126">
        <v>40318</v>
      </c>
      <c r="L143" s="126">
        <v>40683</v>
      </c>
      <c r="M143" s="126">
        <v>41048</v>
      </c>
      <c r="N143" s="126">
        <v>41414</v>
      </c>
      <c r="O143" s="126">
        <v>41779</v>
      </c>
      <c r="P143" s="126">
        <v>42144</v>
      </c>
      <c r="Q143" s="126">
        <v>42509</v>
      </c>
      <c r="R143" s="126">
        <v>42875</v>
      </c>
      <c r="S143" s="126">
        <v>43240</v>
      </c>
      <c r="T143" s="126">
        <v>43605</v>
      </c>
      <c r="U143" s="126">
        <v>43970</v>
      </c>
      <c r="V143" s="126">
        <v>44336</v>
      </c>
      <c r="W143" s="126">
        <v>44701</v>
      </c>
      <c r="X143" s="126">
        <v>45066</v>
      </c>
      <c r="Y143" s="126">
        <v>45431</v>
      </c>
      <c r="Z143" s="126">
        <v>45797</v>
      </c>
      <c r="AA143" s="126">
        <v>46162</v>
      </c>
      <c r="AB143" s="126">
        <v>46527</v>
      </c>
      <c r="AC143" s="126">
        <v>46892</v>
      </c>
      <c r="AD143" s="126">
        <v>47258</v>
      </c>
      <c r="AE143" s="126">
        <v>47623</v>
      </c>
      <c r="AF143" s="126">
        <v>47988</v>
      </c>
      <c r="AG143" s="126">
        <v>48353</v>
      </c>
      <c r="AH143" s="126">
        <v>48719</v>
      </c>
      <c r="AI143" s="126">
        <v>49084</v>
      </c>
      <c r="AJ143" s="126">
        <v>49449</v>
      </c>
      <c r="AK143" s="126">
        <v>49814</v>
      </c>
      <c r="AL143" s="126">
        <v>50180</v>
      </c>
      <c r="AM143" s="126">
        <v>50545</v>
      </c>
      <c r="AN143" s="126">
        <v>50910</v>
      </c>
      <c r="AO143" s="126">
        <v>51275</v>
      </c>
      <c r="AP143" s="126">
        <v>51641</v>
      </c>
      <c r="AQ143" s="126">
        <v>52006</v>
      </c>
      <c r="AR143" s="126">
        <v>52371</v>
      </c>
      <c r="AS143" s="126">
        <v>52736</v>
      </c>
      <c r="AT143" s="126">
        <v>53102</v>
      </c>
      <c r="AU143" s="126">
        <v>53467</v>
      </c>
      <c r="AV143" s="126">
        <v>53832</v>
      </c>
      <c r="AW143" s="126">
        <v>54197</v>
      </c>
      <c r="AX143" s="126">
        <v>54563</v>
      </c>
      <c r="AY143" s="126">
        <v>54928</v>
      </c>
    </row>
    <row r="144" spans="1:51" ht="13.5" hidden="1" customHeight="1" x14ac:dyDescent="0.2">
      <c r="A144" s="145"/>
      <c r="B144" s="120"/>
      <c r="C144" s="120"/>
      <c r="D144" s="120"/>
      <c r="E144" s="120"/>
      <c r="F144" s="120"/>
      <c r="G144" s="121"/>
      <c r="H144" s="120"/>
      <c r="I144" s="126">
        <v>39588</v>
      </c>
      <c r="J144" s="126">
        <v>39954</v>
      </c>
      <c r="K144" s="126">
        <v>40319</v>
      </c>
      <c r="L144" s="126">
        <v>40684</v>
      </c>
      <c r="M144" s="126">
        <v>41049</v>
      </c>
      <c r="N144" s="126">
        <v>41415</v>
      </c>
      <c r="O144" s="126">
        <v>41780</v>
      </c>
      <c r="P144" s="126">
        <v>42145</v>
      </c>
      <c r="Q144" s="126">
        <v>42510</v>
      </c>
      <c r="R144" s="126">
        <v>42876</v>
      </c>
      <c r="S144" s="126">
        <v>43241</v>
      </c>
      <c r="T144" s="126">
        <v>43606</v>
      </c>
      <c r="U144" s="126">
        <v>43971</v>
      </c>
      <c r="V144" s="126">
        <v>44337</v>
      </c>
      <c r="W144" s="126">
        <v>44702</v>
      </c>
      <c r="X144" s="126">
        <v>45067</v>
      </c>
      <c r="Y144" s="126">
        <v>45432</v>
      </c>
      <c r="Z144" s="126">
        <v>45798</v>
      </c>
      <c r="AA144" s="126">
        <v>46163</v>
      </c>
      <c r="AB144" s="126">
        <v>46528</v>
      </c>
      <c r="AC144" s="126">
        <v>46893</v>
      </c>
      <c r="AD144" s="126">
        <v>47259</v>
      </c>
      <c r="AE144" s="126">
        <v>47624</v>
      </c>
      <c r="AF144" s="126">
        <v>47989</v>
      </c>
      <c r="AG144" s="126">
        <v>48354</v>
      </c>
      <c r="AH144" s="126">
        <v>48720</v>
      </c>
      <c r="AI144" s="126">
        <v>49085</v>
      </c>
      <c r="AJ144" s="126">
        <v>49450</v>
      </c>
      <c r="AK144" s="126">
        <v>49815</v>
      </c>
      <c r="AL144" s="126">
        <v>50181</v>
      </c>
      <c r="AM144" s="126">
        <v>50546</v>
      </c>
      <c r="AN144" s="126">
        <v>50911</v>
      </c>
      <c r="AO144" s="126">
        <v>51276</v>
      </c>
      <c r="AP144" s="126">
        <v>51642</v>
      </c>
      <c r="AQ144" s="126">
        <v>52007</v>
      </c>
      <c r="AR144" s="126">
        <v>52372</v>
      </c>
      <c r="AS144" s="126">
        <v>52737</v>
      </c>
      <c r="AT144" s="126">
        <v>53103</v>
      </c>
      <c r="AU144" s="126">
        <v>53468</v>
      </c>
      <c r="AV144" s="126">
        <v>53833</v>
      </c>
      <c r="AW144" s="126">
        <v>54198</v>
      </c>
      <c r="AX144" s="126">
        <v>54564</v>
      </c>
      <c r="AY144" s="126">
        <v>54929</v>
      </c>
    </row>
    <row r="145" spans="1:51" ht="13.5" hidden="1" customHeight="1" x14ac:dyDescent="0.2">
      <c r="A145" s="145"/>
      <c r="B145" s="120"/>
      <c r="C145" s="120"/>
      <c r="D145" s="120"/>
      <c r="E145" s="120"/>
      <c r="F145" s="120"/>
      <c r="G145" s="121"/>
      <c r="H145" s="120"/>
      <c r="I145" s="126">
        <v>39589</v>
      </c>
      <c r="J145" s="126">
        <v>39955</v>
      </c>
      <c r="K145" s="126">
        <v>40320</v>
      </c>
      <c r="L145" s="126">
        <v>40685</v>
      </c>
      <c r="M145" s="126">
        <v>41050</v>
      </c>
      <c r="N145" s="126">
        <v>41416</v>
      </c>
      <c r="O145" s="126">
        <v>41781</v>
      </c>
      <c r="P145" s="126">
        <v>42146</v>
      </c>
      <c r="Q145" s="126">
        <v>42511</v>
      </c>
      <c r="R145" s="126">
        <v>42877</v>
      </c>
      <c r="S145" s="126">
        <v>43242</v>
      </c>
      <c r="T145" s="126">
        <v>43607</v>
      </c>
      <c r="U145" s="126">
        <v>43972</v>
      </c>
      <c r="V145" s="126">
        <v>44338</v>
      </c>
      <c r="W145" s="126">
        <v>44703</v>
      </c>
      <c r="X145" s="126">
        <v>45068</v>
      </c>
      <c r="Y145" s="126">
        <v>45433</v>
      </c>
      <c r="Z145" s="126">
        <v>45799</v>
      </c>
      <c r="AA145" s="126">
        <v>46164</v>
      </c>
      <c r="AB145" s="126">
        <v>46529</v>
      </c>
      <c r="AC145" s="126">
        <v>46894</v>
      </c>
      <c r="AD145" s="126">
        <v>47260</v>
      </c>
      <c r="AE145" s="126">
        <v>47625</v>
      </c>
      <c r="AF145" s="126">
        <v>47990</v>
      </c>
      <c r="AG145" s="126">
        <v>48355</v>
      </c>
      <c r="AH145" s="126">
        <v>48721</v>
      </c>
      <c r="AI145" s="126">
        <v>49086</v>
      </c>
      <c r="AJ145" s="126">
        <v>49451</v>
      </c>
      <c r="AK145" s="126">
        <v>49816</v>
      </c>
      <c r="AL145" s="126">
        <v>50182</v>
      </c>
      <c r="AM145" s="126">
        <v>50547</v>
      </c>
      <c r="AN145" s="126">
        <v>50912</v>
      </c>
      <c r="AO145" s="126">
        <v>51277</v>
      </c>
      <c r="AP145" s="126">
        <v>51643</v>
      </c>
      <c r="AQ145" s="126">
        <v>52008</v>
      </c>
      <c r="AR145" s="126">
        <v>52373</v>
      </c>
      <c r="AS145" s="126">
        <v>52738</v>
      </c>
      <c r="AT145" s="126">
        <v>53104</v>
      </c>
      <c r="AU145" s="126">
        <v>53469</v>
      </c>
      <c r="AV145" s="126">
        <v>53834</v>
      </c>
      <c r="AW145" s="126">
        <v>54199</v>
      </c>
      <c r="AX145" s="126">
        <v>54565</v>
      </c>
      <c r="AY145" s="126">
        <v>54930</v>
      </c>
    </row>
    <row r="146" spans="1:51" ht="13.5" hidden="1" customHeight="1" x14ac:dyDescent="0.2">
      <c r="A146" s="145"/>
      <c r="B146" s="120"/>
      <c r="C146" s="120"/>
      <c r="D146" s="120"/>
      <c r="E146" s="120"/>
      <c r="F146" s="120"/>
      <c r="G146" s="121"/>
      <c r="H146" s="120"/>
      <c r="I146" s="126">
        <v>39590</v>
      </c>
      <c r="J146" s="126">
        <v>39956</v>
      </c>
      <c r="K146" s="126">
        <v>40321</v>
      </c>
      <c r="L146" s="126">
        <v>40686</v>
      </c>
      <c r="M146" s="126">
        <v>41051</v>
      </c>
      <c r="N146" s="126">
        <v>41417</v>
      </c>
      <c r="O146" s="126">
        <v>41782</v>
      </c>
      <c r="P146" s="126">
        <v>42147</v>
      </c>
      <c r="Q146" s="126">
        <v>42512</v>
      </c>
      <c r="R146" s="126">
        <v>42878</v>
      </c>
      <c r="S146" s="126">
        <v>43243</v>
      </c>
      <c r="T146" s="126">
        <v>43608</v>
      </c>
      <c r="U146" s="126">
        <v>43973</v>
      </c>
      <c r="V146" s="126">
        <v>44339</v>
      </c>
      <c r="W146" s="126">
        <v>44704</v>
      </c>
      <c r="X146" s="126">
        <v>45069</v>
      </c>
      <c r="Y146" s="126">
        <v>45434</v>
      </c>
      <c r="Z146" s="126">
        <v>45800</v>
      </c>
      <c r="AA146" s="126">
        <v>46165</v>
      </c>
      <c r="AB146" s="126">
        <v>46530</v>
      </c>
      <c r="AC146" s="126">
        <v>46895</v>
      </c>
      <c r="AD146" s="126">
        <v>47261</v>
      </c>
      <c r="AE146" s="126">
        <v>47626</v>
      </c>
      <c r="AF146" s="126">
        <v>47991</v>
      </c>
      <c r="AG146" s="126">
        <v>48356</v>
      </c>
      <c r="AH146" s="126">
        <v>48722</v>
      </c>
      <c r="AI146" s="126">
        <v>49087</v>
      </c>
      <c r="AJ146" s="126">
        <v>49452</v>
      </c>
      <c r="AK146" s="126">
        <v>49817</v>
      </c>
      <c r="AL146" s="126">
        <v>50183</v>
      </c>
      <c r="AM146" s="126">
        <v>50548</v>
      </c>
      <c r="AN146" s="126">
        <v>50913</v>
      </c>
      <c r="AO146" s="126">
        <v>51278</v>
      </c>
      <c r="AP146" s="126">
        <v>51644</v>
      </c>
      <c r="AQ146" s="126">
        <v>52009</v>
      </c>
      <c r="AR146" s="126">
        <v>52374</v>
      </c>
      <c r="AS146" s="126">
        <v>52739</v>
      </c>
      <c r="AT146" s="126">
        <v>53105</v>
      </c>
      <c r="AU146" s="126">
        <v>53470</v>
      </c>
      <c r="AV146" s="126">
        <v>53835</v>
      </c>
      <c r="AW146" s="126">
        <v>54200</v>
      </c>
      <c r="AX146" s="126">
        <v>54566</v>
      </c>
      <c r="AY146" s="126">
        <v>54931</v>
      </c>
    </row>
    <row r="147" spans="1:51" ht="13.5" hidden="1" customHeight="1" x14ac:dyDescent="0.2">
      <c r="A147" s="145"/>
      <c r="B147" s="120"/>
      <c r="C147" s="120"/>
      <c r="D147" s="120"/>
      <c r="E147" s="120"/>
      <c r="F147" s="120"/>
      <c r="G147" s="121"/>
      <c r="H147" s="120"/>
      <c r="I147" s="126">
        <v>39591</v>
      </c>
      <c r="J147" s="126">
        <v>39957</v>
      </c>
      <c r="K147" s="126">
        <v>40322</v>
      </c>
      <c r="L147" s="126">
        <v>40687</v>
      </c>
      <c r="M147" s="126">
        <v>41052</v>
      </c>
      <c r="N147" s="126">
        <v>41418</v>
      </c>
      <c r="O147" s="126">
        <v>41783</v>
      </c>
      <c r="P147" s="126">
        <v>42148</v>
      </c>
      <c r="Q147" s="126">
        <v>42513</v>
      </c>
      <c r="R147" s="126">
        <v>42879</v>
      </c>
      <c r="S147" s="126">
        <v>43244</v>
      </c>
      <c r="T147" s="126">
        <v>43609</v>
      </c>
      <c r="U147" s="126">
        <v>43974</v>
      </c>
      <c r="V147" s="126">
        <v>44340</v>
      </c>
      <c r="W147" s="126">
        <v>44705</v>
      </c>
      <c r="X147" s="126">
        <v>45070</v>
      </c>
      <c r="Y147" s="126">
        <v>45435</v>
      </c>
      <c r="Z147" s="126">
        <v>45801</v>
      </c>
      <c r="AA147" s="126">
        <v>46166</v>
      </c>
      <c r="AB147" s="126">
        <v>46531</v>
      </c>
      <c r="AC147" s="126">
        <v>46896</v>
      </c>
      <c r="AD147" s="126">
        <v>47262</v>
      </c>
      <c r="AE147" s="126">
        <v>47627</v>
      </c>
      <c r="AF147" s="126">
        <v>47992</v>
      </c>
      <c r="AG147" s="126">
        <v>48357</v>
      </c>
      <c r="AH147" s="126">
        <v>48723</v>
      </c>
      <c r="AI147" s="126">
        <v>49088</v>
      </c>
      <c r="AJ147" s="126">
        <v>49453</v>
      </c>
      <c r="AK147" s="126">
        <v>49818</v>
      </c>
      <c r="AL147" s="126">
        <v>50184</v>
      </c>
      <c r="AM147" s="126">
        <v>50549</v>
      </c>
      <c r="AN147" s="126">
        <v>50914</v>
      </c>
      <c r="AO147" s="126">
        <v>51279</v>
      </c>
      <c r="AP147" s="126">
        <v>51645</v>
      </c>
      <c r="AQ147" s="126">
        <v>52010</v>
      </c>
      <c r="AR147" s="126">
        <v>52375</v>
      </c>
      <c r="AS147" s="126">
        <v>52740</v>
      </c>
      <c r="AT147" s="126">
        <v>53106</v>
      </c>
      <c r="AU147" s="126">
        <v>53471</v>
      </c>
      <c r="AV147" s="126">
        <v>53836</v>
      </c>
      <c r="AW147" s="126">
        <v>54201</v>
      </c>
      <c r="AX147" s="126">
        <v>54567</v>
      </c>
      <c r="AY147" s="126">
        <v>54932</v>
      </c>
    </row>
    <row r="148" spans="1:51" ht="13.5" hidden="1" customHeight="1" x14ac:dyDescent="0.2">
      <c r="A148" s="145"/>
      <c r="B148" s="120"/>
      <c r="C148" s="120"/>
      <c r="D148" s="120"/>
      <c r="E148" s="120"/>
      <c r="F148" s="120"/>
      <c r="G148" s="121"/>
      <c r="H148" s="120"/>
      <c r="I148" s="126">
        <v>39592</v>
      </c>
      <c r="J148" s="126">
        <v>39958</v>
      </c>
      <c r="K148" s="126">
        <v>40323</v>
      </c>
      <c r="L148" s="126">
        <v>40688</v>
      </c>
      <c r="M148" s="126">
        <v>41053</v>
      </c>
      <c r="N148" s="126">
        <v>41419</v>
      </c>
      <c r="O148" s="126">
        <v>41784</v>
      </c>
      <c r="P148" s="126">
        <v>42149</v>
      </c>
      <c r="Q148" s="126">
        <v>42514</v>
      </c>
      <c r="R148" s="126">
        <v>42880</v>
      </c>
      <c r="S148" s="126">
        <v>43245</v>
      </c>
      <c r="T148" s="126">
        <v>43610</v>
      </c>
      <c r="U148" s="126">
        <v>43975</v>
      </c>
      <c r="V148" s="126">
        <v>44341</v>
      </c>
      <c r="W148" s="126">
        <v>44706</v>
      </c>
      <c r="X148" s="126">
        <v>45071</v>
      </c>
      <c r="Y148" s="126">
        <v>45436</v>
      </c>
      <c r="Z148" s="126">
        <v>45802</v>
      </c>
      <c r="AA148" s="126">
        <v>46167</v>
      </c>
      <c r="AB148" s="126">
        <v>46532</v>
      </c>
      <c r="AC148" s="126">
        <v>46897</v>
      </c>
      <c r="AD148" s="126">
        <v>47263</v>
      </c>
      <c r="AE148" s="126">
        <v>47628</v>
      </c>
      <c r="AF148" s="126">
        <v>47993</v>
      </c>
      <c r="AG148" s="126">
        <v>48358</v>
      </c>
      <c r="AH148" s="126">
        <v>48724</v>
      </c>
      <c r="AI148" s="126">
        <v>49089</v>
      </c>
      <c r="AJ148" s="126">
        <v>49454</v>
      </c>
      <c r="AK148" s="126">
        <v>49819</v>
      </c>
      <c r="AL148" s="126">
        <v>50185</v>
      </c>
      <c r="AM148" s="126">
        <v>50550</v>
      </c>
      <c r="AN148" s="126">
        <v>50915</v>
      </c>
      <c r="AO148" s="126">
        <v>51280</v>
      </c>
      <c r="AP148" s="126">
        <v>51646</v>
      </c>
      <c r="AQ148" s="126">
        <v>52011</v>
      </c>
      <c r="AR148" s="126">
        <v>52376</v>
      </c>
      <c r="AS148" s="126">
        <v>52741</v>
      </c>
      <c r="AT148" s="126">
        <v>53107</v>
      </c>
      <c r="AU148" s="126">
        <v>53472</v>
      </c>
      <c r="AV148" s="126">
        <v>53837</v>
      </c>
      <c r="AW148" s="126">
        <v>54202</v>
      </c>
      <c r="AX148" s="126">
        <v>54568</v>
      </c>
      <c r="AY148" s="126">
        <v>54933</v>
      </c>
    </row>
    <row r="149" spans="1:51" ht="13.5" hidden="1" customHeight="1" x14ac:dyDescent="0.2">
      <c r="A149" s="145"/>
      <c r="B149" s="120"/>
      <c r="C149" s="120"/>
      <c r="D149" s="120"/>
      <c r="E149" s="120"/>
      <c r="F149" s="120"/>
      <c r="G149" s="121"/>
      <c r="H149" s="120"/>
      <c r="I149" s="126">
        <v>39593</v>
      </c>
      <c r="J149" s="126">
        <v>39959</v>
      </c>
      <c r="K149" s="126">
        <v>40324</v>
      </c>
      <c r="L149" s="126">
        <v>40689</v>
      </c>
      <c r="M149" s="126">
        <v>41054</v>
      </c>
      <c r="N149" s="126">
        <v>41420</v>
      </c>
      <c r="O149" s="126">
        <v>41785</v>
      </c>
      <c r="P149" s="126">
        <v>42150</v>
      </c>
      <c r="Q149" s="126">
        <v>42515</v>
      </c>
      <c r="R149" s="126">
        <v>42881</v>
      </c>
      <c r="S149" s="126">
        <v>43246</v>
      </c>
      <c r="T149" s="126">
        <v>43611</v>
      </c>
      <c r="U149" s="126">
        <v>43976</v>
      </c>
      <c r="V149" s="126">
        <v>44342</v>
      </c>
      <c r="W149" s="126">
        <v>44707</v>
      </c>
      <c r="X149" s="126">
        <v>45072</v>
      </c>
      <c r="Y149" s="126">
        <v>45437</v>
      </c>
      <c r="Z149" s="126">
        <v>45803</v>
      </c>
      <c r="AA149" s="126">
        <v>46168</v>
      </c>
      <c r="AB149" s="126">
        <v>46533</v>
      </c>
      <c r="AC149" s="126">
        <v>46898</v>
      </c>
      <c r="AD149" s="126">
        <v>47264</v>
      </c>
      <c r="AE149" s="126">
        <v>47629</v>
      </c>
      <c r="AF149" s="126">
        <v>47994</v>
      </c>
      <c r="AG149" s="126">
        <v>48359</v>
      </c>
      <c r="AH149" s="126">
        <v>48725</v>
      </c>
      <c r="AI149" s="126">
        <v>49090</v>
      </c>
      <c r="AJ149" s="126">
        <v>49455</v>
      </c>
      <c r="AK149" s="126">
        <v>49820</v>
      </c>
      <c r="AL149" s="126">
        <v>50186</v>
      </c>
      <c r="AM149" s="126">
        <v>50551</v>
      </c>
      <c r="AN149" s="126">
        <v>50916</v>
      </c>
      <c r="AO149" s="126">
        <v>51281</v>
      </c>
      <c r="AP149" s="126">
        <v>51647</v>
      </c>
      <c r="AQ149" s="126">
        <v>52012</v>
      </c>
      <c r="AR149" s="126">
        <v>52377</v>
      </c>
      <c r="AS149" s="126">
        <v>52742</v>
      </c>
      <c r="AT149" s="126">
        <v>53108</v>
      </c>
      <c r="AU149" s="126">
        <v>53473</v>
      </c>
      <c r="AV149" s="126">
        <v>53838</v>
      </c>
      <c r="AW149" s="126">
        <v>54203</v>
      </c>
      <c r="AX149" s="126">
        <v>54569</v>
      </c>
      <c r="AY149" s="126">
        <v>54934</v>
      </c>
    </row>
    <row r="150" spans="1:51" ht="13.5" hidden="1" customHeight="1" x14ac:dyDescent="0.2">
      <c r="A150" s="145"/>
      <c r="B150" s="120"/>
      <c r="C150" s="120"/>
      <c r="D150" s="120"/>
      <c r="E150" s="120"/>
      <c r="F150" s="120"/>
      <c r="G150" s="121"/>
      <c r="H150" s="120"/>
      <c r="I150" s="126">
        <v>39594</v>
      </c>
      <c r="J150" s="126">
        <v>39960</v>
      </c>
      <c r="K150" s="126">
        <v>40325</v>
      </c>
      <c r="L150" s="126">
        <v>40690</v>
      </c>
      <c r="M150" s="126">
        <v>41055</v>
      </c>
      <c r="N150" s="126">
        <v>41421</v>
      </c>
      <c r="O150" s="126">
        <v>41786</v>
      </c>
      <c r="P150" s="126">
        <v>42151</v>
      </c>
      <c r="Q150" s="126">
        <v>42516</v>
      </c>
      <c r="R150" s="126">
        <v>42882</v>
      </c>
      <c r="S150" s="126">
        <v>43247</v>
      </c>
      <c r="T150" s="126">
        <v>43612</v>
      </c>
      <c r="U150" s="126">
        <v>43977</v>
      </c>
      <c r="V150" s="126">
        <v>44343</v>
      </c>
      <c r="W150" s="126">
        <v>44708</v>
      </c>
      <c r="X150" s="126">
        <v>45073</v>
      </c>
      <c r="Y150" s="126">
        <v>45438</v>
      </c>
      <c r="Z150" s="126">
        <v>45804</v>
      </c>
      <c r="AA150" s="126">
        <v>46169</v>
      </c>
      <c r="AB150" s="126">
        <v>46534</v>
      </c>
      <c r="AC150" s="126">
        <v>46899</v>
      </c>
      <c r="AD150" s="126">
        <v>47265</v>
      </c>
      <c r="AE150" s="126">
        <v>47630</v>
      </c>
      <c r="AF150" s="126">
        <v>47995</v>
      </c>
      <c r="AG150" s="126">
        <v>48360</v>
      </c>
      <c r="AH150" s="126">
        <v>48726</v>
      </c>
      <c r="AI150" s="126">
        <v>49091</v>
      </c>
      <c r="AJ150" s="126">
        <v>49456</v>
      </c>
      <c r="AK150" s="126">
        <v>49821</v>
      </c>
      <c r="AL150" s="126">
        <v>50187</v>
      </c>
      <c r="AM150" s="126">
        <v>50552</v>
      </c>
      <c r="AN150" s="126">
        <v>50917</v>
      </c>
      <c r="AO150" s="126">
        <v>51282</v>
      </c>
      <c r="AP150" s="126">
        <v>51648</v>
      </c>
      <c r="AQ150" s="126">
        <v>52013</v>
      </c>
      <c r="AR150" s="126">
        <v>52378</v>
      </c>
      <c r="AS150" s="126">
        <v>52743</v>
      </c>
      <c r="AT150" s="126">
        <v>53109</v>
      </c>
      <c r="AU150" s="126">
        <v>53474</v>
      </c>
      <c r="AV150" s="126">
        <v>53839</v>
      </c>
      <c r="AW150" s="126">
        <v>54204</v>
      </c>
      <c r="AX150" s="126">
        <v>54570</v>
      </c>
      <c r="AY150" s="126">
        <v>54935</v>
      </c>
    </row>
    <row r="151" spans="1:51" ht="13.5" hidden="1" customHeight="1" x14ac:dyDescent="0.2">
      <c r="A151" s="145"/>
      <c r="B151" s="120"/>
      <c r="C151" s="120"/>
      <c r="D151" s="120"/>
      <c r="E151" s="120"/>
      <c r="F151" s="120"/>
      <c r="G151" s="121"/>
      <c r="H151" s="120"/>
      <c r="I151" s="126">
        <v>39595</v>
      </c>
      <c r="J151" s="126">
        <v>39961</v>
      </c>
      <c r="K151" s="126">
        <v>40326</v>
      </c>
      <c r="L151" s="126">
        <v>40691</v>
      </c>
      <c r="M151" s="126">
        <v>41056</v>
      </c>
      <c r="N151" s="126">
        <v>41422</v>
      </c>
      <c r="O151" s="126">
        <v>41787</v>
      </c>
      <c r="P151" s="126">
        <v>42152</v>
      </c>
      <c r="Q151" s="126">
        <v>42517</v>
      </c>
      <c r="R151" s="126">
        <v>42883</v>
      </c>
      <c r="S151" s="126">
        <v>43248</v>
      </c>
      <c r="T151" s="126">
        <v>43613</v>
      </c>
      <c r="U151" s="126">
        <v>43978</v>
      </c>
      <c r="V151" s="126">
        <v>44344</v>
      </c>
      <c r="W151" s="126">
        <v>44709</v>
      </c>
      <c r="X151" s="126">
        <v>45074</v>
      </c>
      <c r="Y151" s="126">
        <v>45439</v>
      </c>
      <c r="Z151" s="126">
        <v>45805</v>
      </c>
      <c r="AA151" s="126">
        <v>46170</v>
      </c>
      <c r="AB151" s="126">
        <v>46535</v>
      </c>
      <c r="AC151" s="126">
        <v>46900</v>
      </c>
      <c r="AD151" s="126">
        <v>47266</v>
      </c>
      <c r="AE151" s="126">
        <v>47631</v>
      </c>
      <c r="AF151" s="126">
        <v>47996</v>
      </c>
      <c r="AG151" s="126">
        <v>48361</v>
      </c>
      <c r="AH151" s="126">
        <v>48727</v>
      </c>
      <c r="AI151" s="126">
        <v>49092</v>
      </c>
      <c r="AJ151" s="126">
        <v>49457</v>
      </c>
      <c r="AK151" s="126">
        <v>49822</v>
      </c>
      <c r="AL151" s="126">
        <v>50188</v>
      </c>
      <c r="AM151" s="126">
        <v>50553</v>
      </c>
      <c r="AN151" s="126">
        <v>50918</v>
      </c>
      <c r="AO151" s="126">
        <v>51283</v>
      </c>
      <c r="AP151" s="126">
        <v>51649</v>
      </c>
      <c r="AQ151" s="126">
        <v>52014</v>
      </c>
      <c r="AR151" s="126">
        <v>52379</v>
      </c>
      <c r="AS151" s="126">
        <v>52744</v>
      </c>
      <c r="AT151" s="126">
        <v>53110</v>
      </c>
      <c r="AU151" s="126">
        <v>53475</v>
      </c>
      <c r="AV151" s="126">
        <v>53840</v>
      </c>
      <c r="AW151" s="126">
        <v>54205</v>
      </c>
      <c r="AX151" s="126">
        <v>54571</v>
      </c>
      <c r="AY151" s="126">
        <v>54936</v>
      </c>
    </row>
    <row r="152" spans="1:51" ht="13.5" hidden="1" customHeight="1" x14ac:dyDescent="0.2">
      <c r="A152" s="145"/>
      <c r="B152" s="120"/>
      <c r="C152" s="120"/>
      <c r="D152" s="120"/>
      <c r="E152" s="120"/>
      <c r="F152" s="120"/>
      <c r="G152" s="121"/>
      <c r="H152" s="120"/>
      <c r="I152" s="126">
        <v>39596</v>
      </c>
      <c r="J152" s="126">
        <v>39962</v>
      </c>
      <c r="K152" s="126">
        <v>40327</v>
      </c>
      <c r="L152" s="126">
        <v>40692</v>
      </c>
      <c r="M152" s="126">
        <v>41057</v>
      </c>
      <c r="N152" s="126">
        <v>41423</v>
      </c>
      <c r="O152" s="126">
        <v>41788</v>
      </c>
      <c r="P152" s="126">
        <v>42153</v>
      </c>
      <c r="Q152" s="126">
        <v>42518</v>
      </c>
      <c r="R152" s="126">
        <v>42884</v>
      </c>
      <c r="S152" s="126">
        <v>43249</v>
      </c>
      <c r="T152" s="126">
        <v>43614</v>
      </c>
      <c r="U152" s="126">
        <v>43979</v>
      </c>
      <c r="V152" s="126">
        <v>44345</v>
      </c>
      <c r="W152" s="126">
        <v>44710</v>
      </c>
      <c r="X152" s="126">
        <v>45075</v>
      </c>
      <c r="Y152" s="126">
        <v>45440</v>
      </c>
      <c r="Z152" s="126">
        <v>45806</v>
      </c>
      <c r="AA152" s="126">
        <v>46171</v>
      </c>
      <c r="AB152" s="126">
        <v>46536</v>
      </c>
      <c r="AC152" s="126">
        <v>46901</v>
      </c>
      <c r="AD152" s="126">
        <v>47267</v>
      </c>
      <c r="AE152" s="126">
        <v>47632</v>
      </c>
      <c r="AF152" s="126">
        <v>47997</v>
      </c>
      <c r="AG152" s="126">
        <v>48362</v>
      </c>
      <c r="AH152" s="126">
        <v>48728</v>
      </c>
      <c r="AI152" s="126">
        <v>49093</v>
      </c>
      <c r="AJ152" s="126">
        <v>49458</v>
      </c>
      <c r="AK152" s="126">
        <v>49823</v>
      </c>
      <c r="AL152" s="126">
        <v>50189</v>
      </c>
      <c r="AM152" s="126">
        <v>50554</v>
      </c>
      <c r="AN152" s="126">
        <v>50919</v>
      </c>
      <c r="AO152" s="126">
        <v>51284</v>
      </c>
      <c r="AP152" s="126">
        <v>51650</v>
      </c>
      <c r="AQ152" s="126">
        <v>52015</v>
      </c>
      <c r="AR152" s="126">
        <v>52380</v>
      </c>
      <c r="AS152" s="126">
        <v>52745</v>
      </c>
      <c r="AT152" s="126">
        <v>53111</v>
      </c>
      <c r="AU152" s="126">
        <v>53476</v>
      </c>
      <c r="AV152" s="126">
        <v>53841</v>
      </c>
      <c r="AW152" s="126">
        <v>54206</v>
      </c>
      <c r="AX152" s="126">
        <v>54572</v>
      </c>
      <c r="AY152" s="126">
        <v>54937</v>
      </c>
    </row>
    <row r="153" spans="1:51" ht="13.5" hidden="1" customHeight="1" x14ac:dyDescent="0.2">
      <c r="A153" s="145"/>
      <c r="B153" s="120"/>
      <c r="C153" s="120"/>
      <c r="D153" s="120"/>
      <c r="E153" s="120"/>
      <c r="F153" s="120"/>
      <c r="G153" s="121"/>
      <c r="H153" s="120"/>
      <c r="I153" s="126">
        <v>39597</v>
      </c>
      <c r="J153" s="126">
        <v>39963</v>
      </c>
      <c r="K153" s="126">
        <v>40328</v>
      </c>
      <c r="L153" s="126">
        <v>40693</v>
      </c>
      <c r="M153" s="126">
        <v>41058</v>
      </c>
      <c r="N153" s="126">
        <v>41424</v>
      </c>
      <c r="O153" s="126">
        <v>41789</v>
      </c>
      <c r="P153" s="126">
        <v>42154</v>
      </c>
      <c r="Q153" s="126">
        <v>42519</v>
      </c>
      <c r="R153" s="126">
        <v>42885</v>
      </c>
      <c r="S153" s="126">
        <v>43250</v>
      </c>
      <c r="T153" s="126">
        <v>43615</v>
      </c>
      <c r="U153" s="126">
        <v>43980</v>
      </c>
      <c r="V153" s="126">
        <v>44346</v>
      </c>
      <c r="W153" s="126">
        <v>44711</v>
      </c>
      <c r="X153" s="126">
        <v>45076</v>
      </c>
      <c r="Y153" s="126">
        <v>45441</v>
      </c>
      <c r="Z153" s="126">
        <v>45807</v>
      </c>
      <c r="AA153" s="126">
        <v>46172</v>
      </c>
      <c r="AB153" s="126">
        <v>46537</v>
      </c>
      <c r="AC153" s="126">
        <v>46902</v>
      </c>
      <c r="AD153" s="126">
        <v>47268</v>
      </c>
      <c r="AE153" s="126">
        <v>47633</v>
      </c>
      <c r="AF153" s="126">
        <v>47998</v>
      </c>
      <c r="AG153" s="126">
        <v>48363</v>
      </c>
      <c r="AH153" s="126">
        <v>48729</v>
      </c>
      <c r="AI153" s="126">
        <v>49094</v>
      </c>
      <c r="AJ153" s="126">
        <v>49459</v>
      </c>
      <c r="AK153" s="126">
        <v>49824</v>
      </c>
      <c r="AL153" s="126">
        <v>50190</v>
      </c>
      <c r="AM153" s="126">
        <v>50555</v>
      </c>
      <c r="AN153" s="126">
        <v>50920</v>
      </c>
      <c r="AO153" s="126">
        <v>51285</v>
      </c>
      <c r="AP153" s="126">
        <v>51651</v>
      </c>
      <c r="AQ153" s="126">
        <v>52016</v>
      </c>
      <c r="AR153" s="126">
        <v>52381</v>
      </c>
      <c r="AS153" s="126">
        <v>52746</v>
      </c>
      <c r="AT153" s="126">
        <v>53112</v>
      </c>
      <c r="AU153" s="126">
        <v>53477</v>
      </c>
      <c r="AV153" s="126">
        <v>53842</v>
      </c>
      <c r="AW153" s="126">
        <v>54207</v>
      </c>
      <c r="AX153" s="126">
        <v>54573</v>
      </c>
      <c r="AY153" s="126">
        <v>54938</v>
      </c>
    </row>
    <row r="154" spans="1:51" ht="13.5" hidden="1" customHeight="1" x14ac:dyDescent="0.2">
      <c r="A154" s="145"/>
      <c r="B154" s="120"/>
      <c r="C154" s="120"/>
      <c r="D154" s="120"/>
      <c r="E154" s="120"/>
      <c r="F154" s="120"/>
      <c r="G154" s="121"/>
      <c r="H154" s="120"/>
      <c r="I154" s="126">
        <v>39598</v>
      </c>
      <c r="J154" s="126">
        <v>39964</v>
      </c>
      <c r="K154" s="126">
        <v>40329</v>
      </c>
      <c r="L154" s="126">
        <v>40694</v>
      </c>
      <c r="M154" s="126">
        <v>41059</v>
      </c>
      <c r="N154" s="126">
        <v>41425</v>
      </c>
      <c r="O154" s="126">
        <v>41790</v>
      </c>
      <c r="P154" s="126">
        <v>42155</v>
      </c>
      <c r="Q154" s="126">
        <v>42520</v>
      </c>
      <c r="R154" s="126">
        <v>42886</v>
      </c>
      <c r="S154" s="126">
        <v>43251</v>
      </c>
      <c r="T154" s="126">
        <v>43616</v>
      </c>
      <c r="U154" s="126">
        <v>43981</v>
      </c>
      <c r="V154" s="126">
        <v>44347</v>
      </c>
      <c r="W154" s="126">
        <v>44712</v>
      </c>
      <c r="X154" s="126">
        <v>45077</v>
      </c>
      <c r="Y154" s="126">
        <v>45442</v>
      </c>
      <c r="Z154" s="126">
        <v>45808</v>
      </c>
      <c r="AA154" s="126">
        <v>46173</v>
      </c>
      <c r="AB154" s="126">
        <v>46538</v>
      </c>
      <c r="AC154" s="126">
        <v>46903</v>
      </c>
      <c r="AD154" s="126">
        <v>47269</v>
      </c>
      <c r="AE154" s="126">
        <v>47634</v>
      </c>
      <c r="AF154" s="126">
        <v>47999</v>
      </c>
      <c r="AG154" s="126">
        <v>48364</v>
      </c>
      <c r="AH154" s="126">
        <v>48730</v>
      </c>
      <c r="AI154" s="126">
        <v>49095</v>
      </c>
      <c r="AJ154" s="126">
        <v>49460</v>
      </c>
      <c r="AK154" s="126">
        <v>49825</v>
      </c>
      <c r="AL154" s="126">
        <v>50191</v>
      </c>
      <c r="AM154" s="126">
        <v>50556</v>
      </c>
      <c r="AN154" s="126">
        <v>50921</v>
      </c>
      <c r="AO154" s="126">
        <v>51286</v>
      </c>
      <c r="AP154" s="126">
        <v>51652</v>
      </c>
      <c r="AQ154" s="126">
        <v>52017</v>
      </c>
      <c r="AR154" s="126">
        <v>52382</v>
      </c>
      <c r="AS154" s="126">
        <v>52747</v>
      </c>
      <c r="AT154" s="126">
        <v>53113</v>
      </c>
      <c r="AU154" s="126">
        <v>53478</v>
      </c>
      <c r="AV154" s="126">
        <v>53843</v>
      </c>
      <c r="AW154" s="126">
        <v>54208</v>
      </c>
      <c r="AX154" s="126">
        <v>54574</v>
      </c>
      <c r="AY154" s="126">
        <v>54939</v>
      </c>
    </row>
    <row r="155" spans="1:51" ht="13.5" hidden="1" customHeight="1" x14ac:dyDescent="0.2">
      <c r="A155" s="145"/>
      <c r="B155" s="120"/>
      <c r="C155" s="120"/>
      <c r="D155" s="120"/>
      <c r="E155" s="120"/>
      <c r="F155" s="120"/>
      <c r="G155" s="121"/>
      <c r="H155" s="120"/>
      <c r="I155" s="126">
        <v>39599</v>
      </c>
      <c r="J155" s="126">
        <v>39965</v>
      </c>
      <c r="K155" s="126">
        <v>40330</v>
      </c>
      <c r="L155" s="126">
        <v>40695</v>
      </c>
      <c r="M155" s="126">
        <v>41060</v>
      </c>
      <c r="N155" s="126">
        <v>41426</v>
      </c>
      <c r="O155" s="126">
        <v>41791</v>
      </c>
      <c r="P155" s="126">
        <v>42156</v>
      </c>
      <c r="Q155" s="126">
        <v>42521</v>
      </c>
      <c r="R155" s="126">
        <v>42887</v>
      </c>
      <c r="S155" s="126">
        <v>43252</v>
      </c>
      <c r="T155" s="126">
        <v>43617</v>
      </c>
      <c r="U155" s="126">
        <v>43982</v>
      </c>
      <c r="V155" s="126">
        <v>44348</v>
      </c>
      <c r="W155" s="126">
        <v>44713</v>
      </c>
      <c r="X155" s="126">
        <v>45078</v>
      </c>
      <c r="Y155" s="126">
        <v>45443</v>
      </c>
      <c r="Z155" s="126">
        <v>45809</v>
      </c>
      <c r="AA155" s="126">
        <v>46174</v>
      </c>
      <c r="AB155" s="126">
        <v>46539</v>
      </c>
      <c r="AC155" s="126">
        <v>46904</v>
      </c>
      <c r="AD155" s="126">
        <v>47270</v>
      </c>
      <c r="AE155" s="126">
        <v>47635</v>
      </c>
      <c r="AF155" s="126">
        <v>48000</v>
      </c>
      <c r="AG155" s="126">
        <v>48365</v>
      </c>
      <c r="AH155" s="126">
        <v>48731</v>
      </c>
      <c r="AI155" s="126">
        <v>49096</v>
      </c>
      <c r="AJ155" s="126">
        <v>49461</v>
      </c>
      <c r="AK155" s="126">
        <v>49826</v>
      </c>
      <c r="AL155" s="126">
        <v>50192</v>
      </c>
      <c r="AM155" s="126">
        <v>50557</v>
      </c>
      <c r="AN155" s="126">
        <v>50922</v>
      </c>
      <c r="AO155" s="126">
        <v>51287</v>
      </c>
      <c r="AP155" s="126">
        <v>51653</v>
      </c>
      <c r="AQ155" s="126">
        <v>52018</v>
      </c>
      <c r="AR155" s="126">
        <v>52383</v>
      </c>
      <c r="AS155" s="126">
        <v>52748</v>
      </c>
      <c r="AT155" s="126">
        <v>53114</v>
      </c>
      <c r="AU155" s="126">
        <v>53479</v>
      </c>
      <c r="AV155" s="126">
        <v>53844</v>
      </c>
      <c r="AW155" s="126">
        <v>54209</v>
      </c>
      <c r="AX155" s="126">
        <v>54575</v>
      </c>
      <c r="AY155" s="126">
        <v>54940</v>
      </c>
    </row>
    <row r="156" spans="1:51" ht="13.5" hidden="1" customHeight="1" x14ac:dyDescent="0.2">
      <c r="A156" s="145"/>
      <c r="B156" s="120"/>
      <c r="C156" s="120"/>
      <c r="D156" s="120"/>
      <c r="E156" s="120"/>
      <c r="F156" s="120"/>
      <c r="G156" s="121"/>
      <c r="H156" s="120"/>
      <c r="I156" s="126">
        <v>39600</v>
      </c>
      <c r="J156" s="126">
        <v>39966</v>
      </c>
      <c r="K156" s="126">
        <v>40331</v>
      </c>
      <c r="L156" s="126">
        <v>40696</v>
      </c>
      <c r="M156" s="126">
        <v>41061</v>
      </c>
      <c r="N156" s="126">
        <v>41427</v>
      </c>
      <c r="O156" s="126">
        <v>41792</v>
      </c>
      <c r="P156" s="126">
        <v>42157</v>
      </c>
      <c r="Q156" s="126">
        <v>42522</v>
      </c>
      <c r="R156" s="126">
        <v>42888</v>
      </c>
      <c r="S156" s="126">
        <v>43253</v>
      </c>
      <c r="T156" s="126">
        <v>43618</v>
      </c>
      <c r="U156" s="126">
        <v>43983</v>
      </c>
      <c r="V156" s="126">
        <v>44349</v>
      </c>
      <c r="W156" s="126">
        <v>44714</v>
      </c>
      <c r="X156" s="126">
        <v>45079</v>
      </c>
      <c r="Y156" s="126">
        <v>45444</v>
      </c>
      <c r="Z156" s="126">
        <v>45810</v>
      </c>
      <c r="AA156" s="126">
        <v>46175</v>
      </c>
      <c r="AB156" s="126">
        <v>46540</v>
      </c>
      <c r="AC156" s="126">
        <v>46905</v>
      </c>
      <c r="AD156" s="126">
        <v>47271</v>
      </c>
      <c r="AE156" s="126">
        <v>47636</v>
      </c>
      <c r="AF156" s="126">
        <v>48001</v>
      </c>
      <c r="AG156" s="126">
        <v>48366</v>
      </c>
      <c r="AH156" s="126">
        <v>48732</v>
      </c>
      <c r="AI156" s="126">
        <v>49097</v>
      </c>
      <c r="AJ156" s="126">
        <v>49462</v>
      </c>
      <c r="AK156" s="126">
        <v>49827</v>
      </c>
      <c r="AL156" s="126">
        <v>50193</v>
      </c>
      <c r="AM156" s="126">
        <v>50558</v>
      </c>
      <c r="AN156" s="126">
        <v>50923</v>
      </c>
      <c r="AO156" s="126">
        <v>51288</v>
      </c>
      <c r="AP156" s="126">
        <v>51654</v>
      </c>
      <c r="AQ156" s="126">
        <v>52019</v>
      </c>
      <c r="AR156" s="126">
        <v>52384</v>
      </c>
      <c r="AS156" s="126">
        <v>52749</v>
      </c>
      <c r="AT156" s="126">
        <v>53115</v>
      </c>
      <c r="AU156" s="126">
        <v>53480</v>
      </c>
      <c r="AV156" s="126">
        <v>53845</v>
      </c>
      <c r="AW156" s="126">
        <v>54210</v>
      </c>
      <c r="AX156" s="126">
        <v>54576</v>
      </c>
      <c r="AY156" s="126">
        <v>54941</v>
      </c>
    </row>
    <row r="157" spans="1:51" ht="13.5" hidden="1" customHeight="1" x14ac:dyDescent="0.2">
      <c r="A157" s="145"/>
      <c r="B157" s="120"/>
      <c r="C157" s="120"/>
      <c r="D157" s="120"/>
      <c r="E157" s="120"/>
      <c r="F157" s="120"/>
      <c r="G157" s="121"/>
      <c r="H157" s="120"/>
      <c r="I157" s="126">
        <v>39601</v>
      </c>
      <c r="J157" s="126">
        <v>39967</v>
      </c>
      <c r="K157" s="126">
        <v>40332</v>
      </c>
      <c r="L157" s="126">
        <v>40697</v>
      </c>
      <c r="M157" s="126">
        <v>41062</v>
      </c>
      <c r="N157" s="126">
        <v>41428</v>
      </c>
      <c r="O157" s="126">
        <v>41793</v>
      </c>
      <c r="P157" s="126">
        <v>42158</v>
      </c>
      <c r="Q157" s="126">
        <v>42523</v>
      </c>
      <c r="R157" s="126">
        <v>42889</v>
      </c>
      <c r="S157" s="126">
        <v>43254</v>
      </c>
      <c r="T157" s="126">
        <v>43619</v>
      </c>
      <c r="U157" s="126">
        <v>43984</v>
      </c>
      <c r="V157" s="126">
        <v>44350</v>
      </c>
      <c r="W157" s="126">
        <v>44715</v>
      </c>
      <c r="X157" s="126">
        <v>45080</v>
      </c>
      <c r="Y157" s="126">
        <v>45445</v>
      </c>
      <c r="Z157" s="126">
        <v>45811</v>
      </c>
      <c r="AA157" s="126">
        <v>46176</v>
      </c>
      <c r="AB157" s="126">
        <v>46541</v>
      </c>
      <c r="AC157" s="126">
        <v>46906</v>
      </c>
      <c r="AD157" s="126">
        <v>47272</v>
      </c>
      <c r="AE157" s="126">
        <v>47637</v>
      </c>
      <c r="AF157" s="126">
        <v>48002</v>
      </c>
      <c r="AG157" s="126">
        <v>48367</v>
      </c>
      <c r="AH157" s="126">
        <v>48733</v>
      </c>
      <c r="AI157" s="126">
        <v>49098</v>
      </c>
      <c r="AJ157" s="126">
        <v>49463</v>
      </c>
      <c r="AK157" s="126">
        <v>49828</v>
      </c>
      <c r="AL157" s="126">
        <v>50194</v>
      </c>
      <c r="AM157" s="126">
        <v>50559</v>
      </c>
      <c r="AN157" s="126">
        <v>50924</v>
      </c>
      <c r="AO157" s="126">
        <v>51289</v>
      </c>
      <c r="AP157" s="126">
        <v>51655</v>
      </c>
      <c r="AQ157" s="126">
        <v>52020</v>
      </c>
      <c r="AR157" s="126">
        <v>52385</v>
      </c>
      <c r="AS157" s="126">
        <v>52750</v>
      </c>
      <c r="AT157" s="126">
        <v>53116</v>
      </c>
      <c r="AU157" s="126">
        <v>53481</v>
      </c>
      <c r="AV157" s="126">
        <v>53846</v>
      </c>
      <c r="AW157" s="126">
        <v>54211</v>
      </c>
      <c r="AX157" s="126">
        <v>54577</v>
      </c>
      <c r="AY157" s="126">
        <v>54942</v>
      </c>
    </row>
    <row r="158" spans="1:51" ht="13.5" hidden="1" customHeight="1" x14ac:dyDescent="0.2">
      <c r="A158" s="145"/>
      <c r="B158" s="120"/>
      <c r="C158" s="120"/>
      <c r="D158" s="120"/>
      <c r="E158" s="120"/>
      <c r="F158" s="120"/>
      <c r="G158" s="121"/>
      <c r="H158" s="120"/>
      <c r="I158" s="126">
        <v>39602</v>
      </c>
      <c r="J158" s="126">
        <v>39968</v>
      </c>
      <c r="K158" s="126">
        <v>40333</v>
      </c>
      <c r="L158" s="126">
        <v>40698</v>
      </c>
      <c r="M158" s="126">
        <v>41063</v>
      </c>
      <c r="N158" s="126">
        <v>41429</v>
      </c>
      <c r="O158" s="126">
        <v>41794</v>
      </c>
      <c r="P158" s="126">
        <v>42159</v>
      </c>
      <c r="Q158" s="126">
        <v>42524</v>
      </c>
      <c r="R158" s="126">
        <v>42890</v>
      </c>
      <c r="S158" s="126">
        <v>43255</v>
      </c>
      <c r="T158" s="126">
        <v>43620</v>
      </c>
      <c r="U158" s="126">
        <v>43985</v>
      </c>
      <c r="V158" s="126">
        <v>44351</v>
      </c>
      <c r="W158" s="126">
        <v>44716</v>
      </c>
      <c r="X158" s="126">
        <v>45081</v>
      </c>
      <c r="Y158" s="126">
        <v>45446</v>
      </c>
      <c r="Z158" s="126">
        <v>45812</v>
      </c>
      <c r="AA158" s="126">
        <v>46177</v>
      </c>
      <c r="AB158" s="126">
        <v>46542</v>
      </c>
      <c r="AC158" s="126">
        <v>46907</v>
      </c>
      <c r="AD158" s="126">
        <v>47273</v>
      </c>
      <c r="AE158" s="126">
        <v>47638</v>
      </c>
      <c r="AF158" s="126">
        <v>48003</v>
      </c>
      <c r="AG158" s="126">
        <v>48368</v>
      </c>
      <c r="AH158" s="126">
        <v>48734</v>
      </c>
      <c r="AI158" s="126">
        <v>49099</v>
      </c>
      <c r="AJ158" s="126">
        <v>49464</v>
      </c>
      <c r="AK158" s="126">
        <v>49829</v>
      </c>
      <c r="AL158" s="126">
        <v>50195</v>
      </c>
      <c r="AM158" s="126">
        <v>50560</v>
      </c>
      <c r="AN158" s="126">
        <v>50925</v>
      </c>
      <c r="AO158" s="126">
        <v>51290</v>
      </c>
      <c r="AP158" s="126">
        <v>51656</v>
      </c>
      <c r="AQ158" s="126">
        <v>52021</v>
      </c>
      <c r="AR158" s="126">
        <v>52386</v>
      </c>
      <c r="AS158" s="126">
        <v>52751</v>
      </c>
      <c r="AT158" s="126">
        <v>53117</v>
      </c>
      <c r="AU158" s="126">
        <v>53482</v>
      </c>
      <c r="AV158" s="126">
        <v>53847</v>
      </c>
      <c r="AW158" s="126">
        <v>54212</v>
      </c>
      <c r="AX158" s="126">
        <v>54578</v>
      </c>
      <c r="AY158" s="126">
        <v>54943</v>
      </c>
    </row>
    <row r="159" spans="1:51" ht="13.5" hidden="1" customHeight="1" x14ac:dyDescent="0.2">
      <c r="A159" s="145"/>
      <c r="B159" s="120"/>
      <c r="C159" s="120"/>
      <c r="D159" s="120"/>
      <c r="E159" s="120"/>
      <c r="F159" s="120"/>
      <c r="G159" s="121"/>
      <c r="H159" s="120"/>
      <c r="I159" s="126">
        <v>39603</v>
      </c>
      <c r="J159" s="126">
        <v>39969</v>
      </c>
      <c r="K159" s="126">
        <v>40334</v>
      </c>
      <c r="L159" s="126">
        <v>40699</v>
      </c>
      <c r="M159" s="126">
        <v>41064</v>
      </c>
      <c r="N159" s="126">
        <v>41430</v>
      </c>
      <c r="O159" s="126">
        <v>41795</v>
      </c>
      <c r="P159" s="126">
        <v>42160</v>
      </c>
      <c r="Q159" s="126">
        <v>42525</v>
      </c>
      <c r="R159" s="126">
        <v>42891</v>
      </c>
      <c r="S159" s="126">
        <v>43256</v>
      </c>
      <c r="T159" s="126">
        <v>43621</v>
      </c>
      <c r="U159" s="126">
        <v>43986</v>
      </c>
      <c r="V159" s="126">
        <v>44352</v>
      </c>
      <c r="W159" s="126">
        <v>44717</v>
      </c>
      <c r="X159" s="126">
        <v>45082</v>
      </c>
      <c r="Y159" s="126">
        <v>45447</v>
      </c>
      <c r="Z159" s="126">
        <v>45813</v>
      </c>
      <c r="AA159" s="126">
        <v>46178</v>
      </c>
      <c r="AB159" s="126">
        <v>46543</v>
      </c>
      <c r="AC159" s="126">
        <v>46908</v>
      </c>
      <c r="AD159" s="126">
        <v>47274</v>
      </c>
      <c r="AE159" s="126">
        <v>47639</v>
      </c>
      <c r="AF159" s="126">
        <v>48004</v>
      </c>
      <c r="AG159" s="126">
        <v>48369</v>
      </c>
      <c r="AH159" s="126">
        <v>48735</v>
      </c>
      <c r="AI159" s="126">
        <v>49100</v>
      </c>
      <c r="AJ159" s="126">
        <v>49465</v>
      </c>
      <c r="AK159" s="126">
        <v>49830</v>
      </c>
      <c r="AL159" s="126">
        <v>50196</v>
      </c>
      <c r="AM159" s="126">
        <v>50561</v>
      </c>
      <c r="AN159" s="126">
        <v>50926</v>
      </c>
      <c r="AO159" s="126">
        <v>51291</v>
      </c>
      <c r="AP159" s="126">
        <v>51657</v>
      </c>
      <c r="AQ159" s="126">
        <v>52022</v>
      </c>
      <c r="AR159" s="126">
        <v>52387</v>
      </c>
      <c r="AS159" s="126">
        <v>52752</v>
      </c>
      <c r="AT159" s="126">
        <v>53118</v>
      </c>
      <c r="AU159" s="126">
        <v>53483</v>
      </c>
      <c r="AV159" s="126">
        <v>53848</v>
      </c>
      <c r="AW159" s="126">
        <v>54213</v>
      </c>
      <c r="AX159" s="126">
        <v>54579</v>
      </c>
      <c r="AY159" s="126">
        <v>54944</v>
      </c>
    </row>
    <row r="160" spans="1:51" ht="13.5" hidden="1" customHeight="1" x14ac:dyDescent="0.2">
      <c r="A160" s="145"/>
      <c r="B160" s="120"/>
      <c r="C160" s="120"/>
      <c r="D160" s="120"/>
      <c r="E160" s="120"/>
      <c r="F160" s="120"/>
      <c r="G160" s="121"/>
      <c r="H160" s="120"/>
      <c r="I160" s="126">
        <v>39604</v>
      </c>
      <c r="J160" s="126">
        <v>39970</v>
      </c>
      <c r="K160" s="126">
        <v>40335</v>
      </c>
      <c r="L160" s="126">
        <v>40700</v>
      </c>
      <c r="M160" s="126">
        <v>41065</v>
      </c>
      <c r="N160" s="126">
        <v>41431</v>
      </c>
      <c r="O160" s="126">
        <v>41796</v>
      </c>
      <c r="P160" s="126">
        <v>42161</v>
      </c>
      <c r="Q160" s="126">
        <v>42526</v>
      </c>
      <c r="R160" s="126">
        <v>42892</v>
      </c>
      <c r="S160" s="126">
        <v>43257</v>
      </c>
      <c r="T160" s="126">
        <v>43622</v>
      </c>
      <c r="U160" s="126">
        <v>43987</v>
      </c>
      <c r="V160" s="126">
        <v>44353</v>
      </c>
      <c r="W160" s="126">
        <v>44718</v>
      </c>
      <c r="X160" s="126">
        <v>45083</v>
      </c>
      <c r="Y160" s="126">
        <v>45448</v>
      </c>
      <c r="Z160" s="126">
        <v>45814</v>
      </c>
      <c r="AA160" s="126">
        <v>46179</v>
      </c>
      <c r="AB160" s="126">
        <v>46544</v>
      </c>
      <c r="AC160" s="126">
        <v>46909</v>
      </c>
      <c r="AD160" s="126">
        <v>47275</v>
      </c>
      <c r="AE160" s="126">
        <v>47640</v>
      </c>
      <c r="AF160" s="126">
        <v>48005</v>
      </c>
      <c r="AG160" s="126">
        <v>48370</v>
      </c>
      <c r="AH160" s="126">
        <v>48736</v>
      </c>
      <c r="AI160" s="126">
        <v>49101</v>
      </c>
      <c r="AJ160" s="126">
        <v>49466</v>
      </c>
      <c r="AK160" s="126">
        <v>49831</v>
      </c>
      <c r="AL160" s="126">
        <v>50197</v>
      </c>
      <c r="AM160" s="126">
        <v>50562</v>
      </c>
      <c r="AN160" s="126">
        <v>50927</v>
      </c>
      <c r="AO160" s="126">
        <v>51292</v>
      </c>
      <c r="AP160" s="126">
        <v>51658</v>
      </c>
      <c r="AQ160" s="126">
        <v>52023</v>
      </c>
      <c r="AR160" s="126">
        <v>52388</v>
      </c>
      <c r="AS160" s="126">
        <v>52753</v>
      </c>
      <c r="AT160" s="126">
        <v>53119</v>
      </c>
      <c r="AU160" s="126">
        <v>53484</v>
      </c>
      <c r="AV160" s="126">
        <v>53849</v>
      </c>
      <c r="AW160" s="126">
        <v>54214</v>
      </c>
      <c r="AX160" s="126">
        <v>54580</v>
      </c>
      <c r="AY160" s="126">
        <v>54945</v>
      </c>
    </row>
    <row r="161" spans="1:51" ht="13.5" hidden="1" customHeight="1" x14ac:dyDescent="0.2">
      <c r="A161" s="145"/>
      <c r="B161" s="120"/>
      <c r="C161" s="120"/>
      <c r="D161" s="120"/>
      <c r="E161" s="120"/>
      <c r="F161" s="120"/>
      <c r="G161" s="121"/>
      <c r="H161" s="120"/>
      <c r="I161" s="126">
        <v>39605</v>
      </c>
      <c r="J161" s="126">
        <v>39971</v>
      </c>
      <c r="K161" s="126">
        <v>40336</v>
      </c>
      <c r="L161" s="126">
        <v>40701</v>
      </c>
      <c r="M161" s="126">
        <v>41066</v>
      </c>
      <c r="N161" s="126">
        <v>41432</v>
      </c>
      <c r="O161" s="126">
        <v>41797</v>
      </c>
      <c r="P161" s="126">
        <v>42162</v>
      </c>
      <c r="Q161" s="126">
        <v>42527</v>
      </c>
      <c r="R161" s="126">
        <v>42893</v>
      </c>
      <c r="S161" s="126">
        <v>43258</v>
      </c>
      <c r="T161" s="126">
        <v>43623</v>
      </c>
      <c r="U161" s="126">
        <v>43988</v>
      </c>
      <c r="V161" s="126">
        <v>44354</v>
      </c>
      <c r="W161" s="126">
        <v>44719</v>
      </c>
      <c r="X161" s="126">
        <v>45084</v>
      </c>
      <c r="Y161" s="126">
        <v>45449</v>
      </c>
      <c r="Z161" s="126">
        <v>45815</v>
      </c>
      <c r="AA161" s="126">
        <v>46180</v>
      </c>
      <c r="AB161" s="126">
        <v>46545</v>
      </c>
      <c r="AC161" s="126">
        <v>46910</v>
      </c>
      <c r="AD161" s="126">
        <v>47276</v>
      </c>
      <c r="AE161" s="126">
        <v>47641</v>
      </c>
      <c r="AF161" s="126">
        <v>48006</v>
      </c>
      <c r="AG161" s="126">
        <v>48371</v>
      </c>
      <c r="AH161" s="126">
        <v>48737</v>
      </c>
      <c r="AI161" s="126">
        <v>49102</v>
      </c>
      <c r="AJ161" s="126">
        <v>49467</v>
      </c>
      <c r="AK161" s="126">
        <v>49832</v>
      </c>
      <c r="AL161" s="126">
        <v>50198</v>
      </c>
      <c r="AM161" s="126">
        <v>50563</v>
      </c>
      <c r="AN161" s="126">
        <v>50928</v>
      </c>
      <c r="AO161" s="126">
        <v>51293</v>
      </c>
      <c r="AP161" s="126">
        <v>51659</v>
      </c>
      <c r="AQ161" s="126">
        <v>52024</v>
      </c>
      <c r="AR161" s="126">
        <v>52389</v>
      </c>
      <c r="AS161" s="126">
        <v>52754</v>
      </c>
      <c r="AT161" s="126">
        <v>53120</v>
      </c>
      <c r="AU161" s="126">
        <v>53485</v>
      </c>
      <c r="AV161" s="126">
        <v>53850</v>
      </c>
      <c r="AW161" s="126">
        <v>54215</v>
      </c>
      <c r="AX161" s="126">
        <v>54581</v>
      </c>
      <c r="AY161" s="126">
        <v>54946</v>
      </c>
    </row>
    <row r="162" spans="1:51" ht="13.5" hidden="1" customHeight="1" x14ac:dyDescent="0.2">
      <c r="A162" s="145"/>
      <c r="B162" s="120"/>
      <c r="C162" s="120"/>
      <c r="D162" s="120"/>
      <c r="E162" s="120"/>
      <c r="F162" s="120"/>
      <c r="G162" s="121"/>
      <c r="H162" s="120"/>
      <c r="I162" s="126">
        <v>39606</v>
      </c>
      <c r="J162" s="126">
        <v>39972</v>
      </c>
      <c r="K162" s="126">
        <v>40337</v>
      </c>
      <c r="L162" s="126">
        <v>40702</v>
      </c>
      <c r="M162" s="126">
        <v>41067</v>
      </c>
      <c r="N162" s="126">
        <v>41433</v>
      </c>
      <c r="O162" s="126">
        <v>41798</v>
      </c>
      <c r="P162" s="126">
        <v>42163</v>
      </c>
      <c r="Q162" s="126">
        <v>42528</v>
      </c>
      <c r="R162" s="126">
        <v>42894</v>
      </c>
      <c r="S162" s="126">
        <v>43259</v>
      </c>
      <c r="T162" s="126">
        <v>43624</v>
      </c>
      <c r="U162" s="126">
        <v>43989</v>
      </c>
      <c r="V162" s="126">
        <v>44355</v>
      </c>
      <c r="W162" s="126">
        <v>44720</v>
      </c>
      <c r="X162" s="126">
        <v>45085</v>
      </c>
      <c r="Y162" s="126">
        <v>45450</v>
      </c>
      <c r="Z162" s="126">
        <v>45816</v>
      </c>
      <c r="AA162" s="126">
        <v>46181</v>
      </c>
      <c r="AB162" s="126">
        <v>46546</v>
      </c>
      <c r="AC162" s="126">
        <v>46911</v>
      </c>
      <c r="AD162" s="126">
        <v>47277</v>
      </c>
      <c r="AE162" s="126">
        <v>47642</v>
      </c>
      <c r="AF162" s="126">
        <v>48007</v>
      </c>
      <c r="AG162" s="126">
        <v>48372</v>
      </c>
      <c r="AH162" s="126">
        <v>48738</v>
      </c>
      <c r="AI162" s="126">
        <v>49103</v>
      </c>
      <c r="AJ162" s="126">
        <v>49468</v>
      </c>
      <c r="AK162" s="126">
        <v>49833</v>
      </c>
      <c r="AL162" s="126">
        <v>50199</v>
      </c>
      <c r="AM162" s="126">
        <v>50564</v>
      </c>
      <c r="AN162" s="126">
        <v>50929</v>
      </c>
      <c r="AO162" s="126">
        <v>51294</v>
      </c>
      <c r="AP162" s="126">
        <v>51660</v>
      </c>
      <c r="AQ162" s="126">
        <v>52025</v>
      </c>
      <c r="AR162" s="126">
        <v>52390</v>
      </c>
      <c r="AS162" s="126">
        <v>52755</v>
      </c>
      <c r="AT162" s="126">
        <v>53121</v>
      </c>
      <c r="AU162" s="126">
        <v>53486</v>
      </c>
      <c r="AV162" s="126">
        <v>53851</v>
      </c>
      <c r="AW162" s="126">
        <v>54216</v>
      </c>
      <c r="AX162" s="126">
        <v>54582</v>
      </c>
      <c r="AY162" s="126">
        <v>54947</v>
      </c>
    </row>
    <row r="163" spans="1:51" ht="13.5" hidden="1" customHeight="1" x14ac:dyDescent="0.2">
      <c r="A163" s="145"/>
      <c r="B163" s="120"/>
      <c r="C163" s="120"/>
      <c r="D163" s="120"/>
      <c r="E163" s="120"/>
      <c r="F163" s="120"/>
      <c r="G163" s="121"/>
      <c r="H163" s="120"/>
      <c r="I163" s="126">
        <v>39607</v>
      </c>
      <c r="J163" s="126">
        <v>39973</v>
      </c>
      <c r="K163" s="126">
        <v>40338</v>
      </c>
      <c r="L163" s="126">
        <v>40703</v>
      </c>
      <c r="M163" s="126">
        <v>41068</v>
      </c>
      <c r="N163" s="126">
        <v>41434</v>
      </c>
      <c r="O163" s="126">
        <v>41799</v>
      </c>
      <c r="P163" s="126">
        <v>42164</v>
      </c>
      <c r="Q163" s="126">
        <v>42529</v>
      </c>
      <c r="R163" s="126">
        <v>42895</v>
      </c>
      <c r="S163" s="126">
        <v>43260</v>
      </c>
      <c r="T163" s="126">
        <v>43625</v>
      </c>
      <c r="U163" s="126">
        <v>43990</v>
      </c>
      <c r="V163" s="126">
        <v>44356</v>
      </c>
      <c r="W163" s="126">
        <v>44721</v>
      </c>
      <c r="X163" s="126">
        <v>45086</v>
      </c>
      <c r="Y163" s="126">
        <v>45451</v>
      </c>
      <c r="Z163" s="126">
        <v>45817</v>
      </c>
      <c r="AA163" s="126">
        <v>46182</v>
      </c>
      <c r="AB163" s="126">
        <v>46547</v>
      </c>
      <c r="AC163" s="126">
        <v>46912</v>
      </c>
      <c r="AD163" s="126">
        <v>47278</v>
      </c>
      <c r="AE163" s="126">
        <v>47643</v>
      </c>
      <c r="AF163" s="126">
        <v>48008</v>
      </c>
      <c r="AG163" s="126">
        <v>48373</v>
      </c>
      <c r="AH163" s="126">
        <v>48739</v>
      </c>
      <c r="AI163" s="126">
        <v>49104</v>
      </c>
      <c r="AJ163" s="126">
        <v>49469</v>
      </c>
      <c r="AK163" s="126">
        <v>49834</v>
      </c>
      <c r="AL163" s="126">
        <v>50200</v>
      </c>
      <c r="AM163" s="126">
        <v>50565</v>
      </c>
      <c r="AN163" s="126">
        <v>50930</v>
      </c>
      <c r="AO163" s="126">
        <v>51295</v>
      </c>
      <c r="AP163" s="126">
        <v>51661</v>
      </c>
      <c r="AQ163" s="126">
        <v>52026</v>
      </c>
      <c r="AR163" s="126">
        <v>52391</v>
      </c>
      <c r="AS163" s="126">
        <v>52756</v>
      </c>
      <c r="AT163" s="126">
        <v>53122</v>
      </c>
      <c r="AU163" s="126">
        <v>53487</v>
      </c>
      <c r="AV163" s="126">
        <v>53852</v>
      </c>
      <c r="AW163" s="126">
        <v>54217</v>
      </c>
      <c r="AX163" s="126">
        <v>54583</v>
      </c>
      <c r="AY163" s="126">
        <v>54948</v>
      </c>
    </row>
    <row r="164" spans="1:51" ht="13.5" hidden="1" customHeight="1" x14ac:dyDescent="0.2">
      <c r="A164" s="145"/>
      <c r="B164" s="120"/>
      <c r="C164" s="120"/>
      <c r="D164" s="120"/>
      <c r="E164" s="120"/>
      <c r="F164" s="120"/>
      <c r="G164" s="121"/>
      <c r="H164" s="120"/>
      <c r="I164" s="126">
        <v>39608</v>
      </c>
      <c r="J164" s="126">
        <v>39974</v>
      </c>
      <c r="K164" s="126">
        <v>40339</v>
      </c>
      <c r="L164" s="126">
        <v>40704</v>
      </c>
      <c r="M164" s="126">
        <v>41069</v>
      </c>
      <c r="N164" s="126">
        <v>41435</v>
      </c>
      <c r="O164" s="126">
        <v>41800</v>
      </c>
      <c r="P164" s="126">
        <v>42165</v>
      </c>
      <c r="Q164" s="126">
        <v>42530</v>
      </c>
      <c r="R164" s="126">
        <v>42896</v>
      </c>
      <c r="S164" s="126">
        <v>43261</v>
      </c>
      <c r="T164" s="126">
        <v>43626</v>
      </c>
      <c r="U164" s="126">
        <v>43991</v>
      </c>
      <c r="V164" s="126">
        <v>44357</v>
      </c>
      <c r="W164" s="126">
        <v>44722</v>
      </c>
      <c r="X164" s="126">
        <v>45087</v>
      </c>
      <c r="Y164" s="126">
        <v>45452</v>
      </c>
      <c r="Z164" s="126">
        <v>45818</v>
      </c>
      <c r="AA164" s="126">
        <v>46183</v>
      </c>
      <c r="AB164" s="126">
        <v>46548</v>
      </c>
      <c r="AC164" s="126">
        <v>46913</v>
      </c>
      <c r="AD164" s="126">
        <v>47279</v>
      </c>
      <c r="AE164" s="126">
        <v>47644</v>
      </c>
      <c r="AF164" s="126">
        <v>48009</v>
      </c>
      <c r="AG164" s="126">
        <v>48374</v>
      </c>
      <c r="AH164" s="126">
        <v>48740</v>
      </c>
      <c r="AI164" s="126">
        <v>49105</v>
      </c>
      <c r="AJ164" s="126">
        <v>49470</v>
      </c>
      <c r="AK164" s="126">
        <v>49835</v>
      </c>
      <c r="AL164" s="126">
        <v>50201</v>
      </c>
      <c r="AM164" s="126">
        <v>50566</v>
      </c>
      <c r="AN164" s="126">
        <v>50931</v>
      </c>
      <c r="AO164" s="126">
        <v>51296</v>
      </c>
      <c r="AP164" s="126">
        <v>51662</v>
      </c>
      <c r="AQ164" s="126">
        <v>52027</v>
      </c>
      <c r="AR164" s="126">
        <v>52392</v>
      </c>
      <c r="AS164" s="126">
        <v>52757</v>
      </c>
      <c r="AT164" s="126">
        <v>53123</v>
      </c>
      <c r="AU164" s="126">
        <v>53488</v>
      </c>
      <c r="AV164" s="126">
        <v>53853</v>
      </c>
      <c r="AW164" s="126">
        <v>54218</v>
      </c>
      <c r="AX164" s="126">
        <v>54584</v>
      </c>
      <c r="AY164" s="126">
        <v>54949</v>
      </c>
    </row>
    <row r="165" spans="1:51" ht="13.5" hidden="1" customHeight="1" x14ac:dyDescent="0.2">
      <c r="A165" s="145"/>
      <c r="B165" s="120"/>
      <c r="C165" s="120"/>
      <c r="D165" s="120"/>
      <c r="E165" s="120"/>
      <c r="F165" s="120"/>
      <c r="G165" s="121"/>
      <c r="H165" s="120"/>
      <c r="I165" s="126">
        <v>39609</v>
      </c>
      <c r="J165" s="126">
        <v>39975</v>
      </c>
      <c r="K165" s="126">
        <v>40340</v>
      </c>
      <c r="L165" s="126">
        <v>40705</v>
      </c>
      <c r="M165" s="126">
        <v>41070</v>
      </c>
      <c r="N165" s="126">
        <v>41436</v>
      </c>
      <c r="O165" s="126">
        <v>41801</v>
      </c>
      <c r="P165" s="126">
        <v>42166</v>
      </c>
      <c r="Q165" s="126">
        <v>42531</v>
      </c>
      <c r="R165" s="126">
        <v>42897</v>
      </c>
      <c r="S165" s="126">
        <v>43262</v>
      </c>
      <c r="T165" s="126">
        <v>43627</v>
      </c>
      <c r="U165" s="126">
        <v>43992</v>
      </c>
      <c r="V165" s="126">
        <v>44358</v>
      </c>
      <c r="W165" s="126">
        <v>44723</v>
      </c>
      <c r="X165" s="126">
        <v>45088</v>
      </c>
      <c r="Y165" s="126">
        <v>45453</v>
      </c>
      <c r="Z165" s="126">
        <v>45819</v>
      </c>
      <c r="AA165" s="126">
        <v>46184</v>
      </c>
      <c r="AB165" s="126">
        <v>46549</v>
      </c>
      <c r="AC165" s="126">
        <v>46914</v>
      </c>
      <c r="AD165" s="126">
        <v>47280</v>
      </c>
      <c r="AE165" s="126">
        <v>47645</v>
      </c>
      <c r="AF165" s="126">
        <v>48010</v>
      </c>
      <c r="AG165" s="126">
        <v>48375</v>
      </c>
      <c r="AH165" s="126">
        <v>48741</v>
      </c>
      <c r="AI165" s="126">
        <v>49106</v>
      </c>
      <c r="AJ165" s="126">
        <v>49471</v>
      </c>
      <c r="AK165" s="126">
        <v>49836</v>
      </c>
      <c r="AL165" s="126">
        <v>50202</v>
      </c>
      <c r="AM165" s="126">
        <v>50567</v>
      </c>
      <c r="AN165" s="126">
        <v>50932</v>
      </c>
      <c r="AO165" s="126">
        <v>51297</v>
      </c>
      <c r="AP165" s="126">
        <v>51663</v>
      </c>
      <c r="AQ165" s="126">
        <v>52028</v>
      </c>
      <c r="AR165" s="126">
        <v>52393</v>
      </c>
      <c r="AS165" s="126">
        <v>52758</v>
      </c>
      <c r="AT165" s="126">
        <v>53124</v>
      </c>
      <c r="AU165" s="126">
        <v>53489</v>
      </c>
      <c r="AV165" s="126">
        <v>53854</v>
      </c>
      <c r="AW165" s="126">
        <v>54219</v>
      </c>
      <c r="AX165" s="126">
        <v>54585</v>
      </c>
      <c r="AY165" s="126">
        <v>54950</v>
      </c>
    </row>
    <row r="166" spans="1:51" ht="13.5" hidden="1" customHeight="1" x14ac:dyDescent="0.2">
      <c r="A166" s="145"/>
      <c r="B166" s="120"/>
      <c r="C166" s="120"/>
      <c r="D166" s="120"/>
      <c r="E166" s="120"/>
      <c r="F166" s="120"/>
      <c r="G166" s="121"/>
      <c r="H166" s="120"/>
      <c r="I166" s="126">
        <v>39610</v>
      </c>
      <c r="J166" s="126">
        <v>39976</v>
      </c>
      <c r="K166" s="126">
        <v>40341</v>
      </c>
      <c r="L166" s="126">
        <v>40706</v>
      </c>
      <c r="M166" s="126">
        <v>41071</v>
      </c>
      <c r="N166" s="126">
        <v>41437</v>
      </c>
      <c r="O166" s="126">
        <v>41802</v>
      </c>
      <c r="P166" s="126">
        <v>42167</v>
      </c>
      <c r="Q166" s="126">
        <v>42532</v>
      </c>
      <c r="R166" s="126">
        <v>42898</v>
      </c>
      <c r="S166" s="126">
        <v>43263</v>
      </c>
      <c r="T166" s="126">
        <v>43628</v>
      </c>
      <c r="U166" s="126">
        <v>43993</v>
      </c>
      <c r="V166" s="126">
        <v>44359</v>
      </c>
      <c r="W166" s="126">
        <v>44724</v>
      </c>
      <c r="X166" s="126">
        <v>45089</v>
      </c>
      <c r="Y166" s="126">
        <v>45454</v>
      </c>
      <c r="Z166" s="126">
        <v>45820</v>
      </c>
      <c r="AA166" s="126">
        <v>46185</v>
      </c>
      <c r="AB166" s="126">
        <v>46550</v>
      </c>
      <c r="AC166" s="126">
        <v>46915</v>
      </c>
      <c r="AD166" s="126">
        <v>47281</v>
      </c>
      <c r="AE166" s="126">
        <v>47646</v>
      </c>
      <c r="AF166" s="126">
        <v>48011</v>
      </c>
      <c r="AG166" s="126">
        <v>48376</v>
      </c>
      <c r="AH166" s="126">
        <v>48742</v>
      </c>
      <c r="AI166" s="126">
        <v>49107</v>
      </c>
      <c r="AJ166" s="126">
        <v>49472</v>
      </c>
      <c r="AK166" s="126">
        <v>49837</v>
      </c>
      <c r="AL166" s="126">
        <v>50203</v>
      </c>
      <c r="AM166" s="126">
        <v>50568</v>
      </c>
      <c r="AN166" s="126">
        <v>50933</v>
      </c>
      <c r="AO166" s="126">
        <v>51298</v>
      </c>
      <c r="AP166" s="126">
        <v>51664</v>
      </c>
      <c r="AQ166" s="126">
        <v>52029</v>
      </c>
      <c r="AR166" s="126">
        <v>52394</v>
      </c>
      <c r="AS166" s="126">
        <v>52759</v>
      </c>
      <c r="AT166" s="126">
        <v>53125</v>
      </c>
      <c r="AU166" s="126">
        <v>53490</v>
      </c>
      <c r="AV166" s="126">
        <v>53855</v>
      </c>
      <c r="AW166" s="126">
        <v>54220</v>
      </c>
      <c r="AX166" s="126">
        <v>54586</v>
      </c>
      <c r="AY166" s="126">
        <v>54951</v>
      </c>
    </row>
    <row r="167" spans="1:51" ht="13.5" hidden="1" customHeight="1" x14ac:dyDescent="0.2">
      <c r="A167" s="145"/>
      <c r="B167" s="120"/>
      <c r="C167" s="120"/>
      <c r="D167" s="120"/>
      <c r="E167" s="120"/>
      <c r="F167" s="120"/>
      <c r="G167" s="121"/>
      <c r="H167" s="120"/>
      <c r="I167" s="126">
        <v>39611</v>
      </c>
      <c r="J167" s="126">
        <v>39977</v>
      </c>
      <c r="K167" s="126">
        <v>40342</v>
      </c>
      <c r="L167" s="126">
        <v>40707</v>
      </c>
      <c r="M167" s="126">
        <v>41072</v>
      </c>
      <c r="N167" s="126">
        <v>41438</v>
      </c>
      <c r="O167" s="126">
        <v>41803</v>
      </c>
      <c r="P167" s="126">
        <v>42168</v>
      </c>
      <c r="Q167" s="126">
        <v>42533</v>
      </c>
      <c r="R167" s="126">
        <v>42899</v>
      </c>
      <c r="S167" s="126">
        <v>43264</v>
      </c>
      <c r="T167" s="126">
        <v>43629</v>
      </c>
      <c r="U167" s="126">
        <v>43994</v>
      </c>
      <c r="V167" s="126">
        <v>44360</v>
      </c>
      <c r="W167" s="126">
        <v>44725</v>
      </c>
      <c r="X167" s="126">
        <v>45090</v>
      </c>
      <c r="Y167" s="126">
        <v>45455</v>
      </c>
      <c r="Z167" s="126">
        <v>45821</v>
      </c>
      <c r="AA167" s="126">
        <v>46186</v>
      </c>
      <c r="AB167" s="126">
        <v>46551</v>
      </c>
      <c r="AC167" s="126">
        <v>46916</v>
      </c>
      <c r="AD167" s="126">
        <v>47282</v>
      </c>
      <c r="AE167" s="126">
        <v>47647</v>
      </c>
      <c r="AF167" s="126">
        <v>48012</v>
      </c>
      <c r="AG167" s="126">
        <v>48377</v>
      </c>
      <c r="AH167" s="126">
        <v>48743</v>
      </c>
      <c r="AI167" s="126">
        <v>49108</v>
      </c>
      <c r="AJ167" s="126">
        <v>49473</v>
      </c>
      <c r="AK167" s="126">
        <v>49838</v>
      </c>
      <c r="AL167" s="126">
        <v>50204</v>
      </c>
      <c r="AM167" s="126">
        <v>50569</v>
      </c>
      <c r="AN167" s="126">
        <v>50934</v>
      </c>
      <c r="AO167" s="126">
        <v>51299</v>
      </c>
      <c r="AP167" s="126">
        <v>51665</v>
      </c>
      <c r="AQ167" s="126">
        <v>52030</v>
      </c>
      <c r="AR167" s="126">
        <v>52395</v>
      </c>
      <c r="AS167" s="126">
        <v>52760</v>
      </c>
      <c r="AT167" s="126">
        <v>53126</v>
      </c>
      <c r="AU167" s="126">
        <v>53491</v>
      </c>
      <c r="AV167" s="126">
        <v>53856</v>
      </c>
      <c r="AW167" s="126">
        <v>54221</v>
      </c>
      <c r="AX167" s="126">
        <v>54587</v>
      </c>
      <c r="AY167" s="126">
        <v>54952</v>
      </c>
    </row>
    <row r="168" spans="1:51" ht="13.5" hidden="1" customHeight="1" x14ac:dyDescent="0.2">
      <c r="A168" s="145"/>
      <c r="B168" s="120"/>
      <c r="C168" s="120"/>
      <c r="D168" s="120"/>
      <c r="E168" s="120"/>
      <c r="F168" s="120"/>
      <c r="G168" s="121"/>
      <c r="H168" s="120"/>
      <c r="I168" s="126">
        <v>39612</v>
      </c>
      <c r="J168" s="126">
        <v>39978</v>
      </c>
      <c r="K168" s="126">
        <v>40343</v>
      </c>
      <c r="L168" s="126">
        <v>40708</v>
      </c>
      <c r="M168" s="126">
        <v>41073</v>
      </c>
      <c r="N168" s="126">
        <v>41439</v>
      </c>
      <c r="O168" s="126">
        <v>41804</v>
      </c>
      <c r="P168" s="126">
        <v>42169</v>
      </c>
      <c r="Q168" s="126">
        <v>42534</v>
      </c>
      <c r="R168" s="126">
        <v>42900</v>
      </c>
      <c r="S168" s="126">
        <v>43265</v>
      </c>
      <c r="T168" s="126">
        <v>43630</v>
      </c>
      <c r="U168" s="126">
        <v>43995</v>
      </c>
      <c r="V168" s="126">
        <v>44361</v>
      </c>
      <c r="W168" s="126">
        <v>44726</v>
      </c>
      <c r="X168" s="126">
        <v>45091</v>
      </c>
      <c r="Y168" s="126">
        <v>45456</v>
      </c>
      <c r="Z168" s="126">
        <v>45822</v>
      </c>
      <c r="AA168" s="126">
        <v>46187</v>
      </c>
      <c r="AB168" s="126">
        <v>46552</v>
      </c>
      <c r="AC168" s="126">
        <v>46917</v>
      </c>
      <c r="AD168" s="126">
        <v>47283</v>
      </c>
      <c r="AE168" s="126">
        <v>47648</v>
      </c>
      <c r="AF168" s="126">
        <v>48013</v>
      </c>
      <c r="AG168" s="126">
        <v>48378</v>
      </c>
      <c r="AH168" s="126">
        <v>48744</v>
      </c>
      <c r="AI168" s="126">
        <v>49109</v>
      </c>
      <c r="AJ168" s="126">
        <v>49474</v>
      </c>
      <c r="AK168" s="126">
        <v>49839</v>
      </c>
      <c r="AL168" s="126">
        <v>50205</v>
      </c>
      <c r="AM168" s="126">
        <v>50570</v>
      </c>
      <c r="AN168" s="126">
        <v>50935</v>
      </c>
      <c r="AO168" s="126">
        <v>51300</v>
      </c>
      <c r="AP168" s="126">
        <v>51666</v>
      </c>
      <c r="AQ168" s="126">
        <v>52031</v>
      </c>
      <c r="AR168" s="126">
        <v>52396</v>
      </c>
      <c r="AS168" s="126">
        <v>52761</v>
      </c>
      <c r="AT168" s="126">
        <v>53127</v>
      </c>
      <c r="AU168" s="126">
        <v>53492</v>
      </c>
      <c r="AV168" s="126">
        <v>53857</v>
      </c>
      <c r="AW168" s="126">
        <v>54222</v>
      </c>
      <c r="AX168" s="126">
        <v>54588</v>
      </c>
      <c r="AY168" s="126">
        <v>54953</v>
      </c>
    </row>
    <row r="169" spans="1:51" ht="13.5" hidden="1" customHeight="1" x14ac:dyDescent="0.2">
      <c r="A169" s="145"/>
      <c r="B169" s="120"/>
      <c r="C169" s="120"/>
      <c r="D169" s="120"/>
      <c r="E169" s="120"/>
      <c r="F169" s="120"/>
      <c r="G169" s="121"/>
      <c r="H169" s="120"/>
      <c r="I169" s="126">
        <v>39613</v>
      </c>
      <c r="J169" s="126">
        <v>39979</v>
      </c>
      <c r="K169" s="126">
        <v>40344</v>
      </c>
      <c r="L169" s="126">
        <v>40709</v>
      </c>
      <c r="M169" s="126">
        <v>41074</v>
      </c>
      <c r="N169" s="126">
        <v>41440</v>
      </c>
      <c r="O169" s="126">
        <v>41805</v>
      </c>
      <c r="P169" s="126">
        <v>42170</v>
      </c>
      <c r="Q169" s="126">
        <v>42535</v>
      </c>
      <c r="R169" s="126">
        <v>42901</v>
      </c>
      <c r="S169" s="126">
        <v>43266</v>
      </c>
      <c r="T169" s="126">
        <v>43631</v>
      </c>
      <c r="U169" s="126">
        <v>43996</v>
      </c>
      <c r="V169" s="126">
        <v>44362</v>
      </c>
      <c r="W169" s="126">
        <v>44727</v>
      </c>
      <c r="X169" s="126">
        <v>45092</v>
      </c>
      <c r="Y169" s="126">
        <v>45457</v>
      </c>
      <c r="Z169" s="126">
        <v>45823</v>
      </c>
      <c r="AA169" s="126">
        <v>46188</v>
      </c>
      <c r="AB169" s="126">
        <v>46553</v>
      </c>
      <c r="AC169" s="126">
        <v>46918</v>
      </c>
      <c r="AD169" s="126">
        <v>47284</v>
      </c>
      <c r="AE169" s="126">
        <v>47649</v>
      </c>
      <c r="AF169" s="126">
        <v>48014</v>
      </c>
      <c r="AG169" s="126">
        <v>48379</v>
      </c>
      <c r="AH169" s="126">
        <v>48745</v>
      </c>
      <c r="AI169" s="126">
        <v>49110</v>
      </c>
      <c r="AJ169" s="126">
        <v>49475</v>
      </c>
      <c r="AK169" s="126">
        <v>49840</v>
      </c>
      <c r="AL169" s="126">
        <v>50206</v>
      </c>
      <c r="AM169" s="126">
        <v>50571</v>
      </c>
      <c r="AN169" s="126">
        <v>50936</v>
      </c>
      <c r="AO169" s="126">
        <v>51301</v>
      </c>
      <c r="AP169" s="126">
        <v>51667</v>
      </c>
      <c r="AQ169" s="126">
        <v>52032</v>
      </c>
      <c r="AR169" s="126">
        <v>52397</v>
      </c>
      <c r="AS169" s="126">
        <v>52762</v>
      </c>
      <c r="AT169" s="126">
        <v>53128</v>
      </c>
      <c r="AU169" s="126">
        <v>53493</v>
      </c>
      <c r="AV169" s="126">
        <v>53858</v>
      </c>
      <c r="AW169" s="126">
        <v>54223</v>
      </c>
      <c r="AX169" s="126">
        <v>54589</v>
      </c>
      <c r="AY169" s="126">
        <v>54954</v>
      </c>
    </row>
    <row r="170" spans="1:51" ht="13.5" hidden="1" customHeight="1" x14ac:dyDescent="0.2">
      <c r="A170" s="145"/>
      <c r="B170" s="120"/>
      <c r="C170" s="120"/>
      <c r="D170" s="120"/>
      <c r="E170" s="120"/>
      <c r="F170" s="120"/>
      <c r="G170" s="121"/>
      <c r="H170" s="120"/>
      <c r="I170" s="126">
        <v>39614</v>
      </c>
      <c r="J170" s="126">
        <v>39980</v>
      </c>
      <c r="K170" s="126">
        <v>40345</v>
      </c>
      <c r="L170" s="126">
        <v>40710</v>
      </c>
      <c r="M170" s="126">
        <v>41075</v>
      </c>
      <c r="N170" s="126">
        <v>41441</v>
      </c>
      <c r="O170" s="126">
        <v>41806</v>
      </c>
      <c r="P170" s="126">
        <v>42171</v>
      </c>
      <c r="Q170" s="126">
        <v>42536</v>
      </c>
      <c r="R170" s="126">
        <v>42902</v>
      </c>
      <c r="S170" s="126">
        <v>43267</v>
      </c>
      <c r="T170" s="126">
        <v>43632</v>
      </c>
      <c r="U170" s="126">
        <v>43997</v>
      </c>
      <c r="V170" s="126">
        <v>44363</v>
      </c>
      <c r="W170" s="126">
        <v>44728</v>
      </c>
      <c r="X170" s="126">
        <v>45093</v>
      </c>
      <c r="Y170" s="126">
        <v>45458</v>
      </c>
      <c r="Z170" s="126">
        <v>45824</v>
      </c>
      <c r="AA170" s="126">
        <v>46189</v>
      </c>
      <c r="AB170" s="126">
        <v>46554</v>
      </c>
      <c r="AC170" s="126">
        <v>46919</v>
      </c>
      <c r="AD170" s="126">
        <v>47285</v>
      </c>
      <c r="AE170" s="126">
        <v>47650</v>
      </c>
      <c r="AF170" s="126">
        <v>48015</v>
      </c>
      <c r="AG170" s="126">
        <v>48380</v>
      </c>
      <c r="AH170" s="126">
        <v>48746</v>
      </c>
      <c r="AI170" s="126">
        <v>49111</v>
      </c>
      <c r="AJ170" s="126">
        <v>49476</v>
      </c>
      <c r="AK170" s="126">
        <v>49841</v>
      </c>
      <c r="AL170" s="126">
        <v>50207</v>
      </c>
      <c r="AM170" s="126">
        <v>50572</v>
      </c>
      <c r="AN170" s="126">
        <v>50937</v>
      </c>
      <c r="AO170" s="126">
        <v>51302</v>
      </c>
      <c r="AP170" s="126">
        <v>51668</v>
      </c>
      <c r="AQ170" s="126">
        <v>52033</v>
      </c>
      <c r="AR170" s="126">
        <v>52398</v>
      </c>
      <c r="AS170" s="126">
        <v>52763</v>
      </c>
      <c r="AT170" s="126">
        <v>53129</v>
      </c>
      <c r="AU170" s="126">
        <v>53494</v>
      </c>
      <c r="AV170" s="126">
        <v>53859</v>
      </c>
      <c r="AW170" s="126">
        <v>54224</v>
      </c>
      <c r="AX170" s="126">
        <v>54590</v>
      </c>
      <c r="AY170" s="126">
        <v>54955</v>
      </c>
    </row>
    <row r="171" spans="1:51" ht="13.5" hidden="1" customHeight="1" x14ac:dyDescent="0.2">
      <c r="A171" s="145"/>
      <c r="B171" s="120"/>
      <c r="C171" s="120"/>
      <c r="D171" s="120"/>
      <c r="E171" s="120"/>
      <c r="F171" s="120"/>
      <c r="G171" s="121"/>
      <c r="H171" s="120"/>
      <c r="I171" s="126">
        <v>39615</v>
      </c>
      <c r="J171" s="126">
        <v>39981</v>
      </c>
      <c r="K171" s="126">
        <v>40346</v>
      </c>
      <c r="L171" s="126">
        <v>40711</v>
      </c>
      <c r="M171" s="126">
        <v>41076</v>
      </c>
      <c r="N171" s="126">
        <v>41442</v>
      </c>
      <c r="O171" s="126">
        <v>41807</v>
      </c>
      <c r="P171" s="126">
        <v>42172</v>
      </c>
      <c r="Q171" s="126">
        <v>42537</v>
      </c>
      <c r="R171" s="126">
        <v>42903</v>
      </c>
      <c r="S171" s="126">
        <v>43268</v>
      </c>
      <c r="T171" s="126">
        <v>43633</v>
      </c>
      <c r="U171" s="126">
        <v>43998</v>
      </c>
      <c r="V171" s="126">
        <v>44364</v>
      </c>
      <c r="W171" s="126">
        <v>44729</v>
      </c>
      <c r="X171" s="126">
        <v>45094</v>
      </c>
      <c r="Y171" s="126">
        <v>45459</v>
      </c>
      <c r="Z171" s="126">
        <v>45825</v>
      </c>
      <c r="AA171" s="126">
        <v>46190</v>
      </c>
      <c r="AB171" s="126">
        <v>46555</v>
      </c>
      <c r="AC171" s="126">
        <v>46920</v>
      </c>
      <c r="AD171" s="126">
        <v>47286</v>
      </c>
      <c r="AE171" s="126">
        <v>47651</v>
      </c>
      <c r="AF171" s="126">
        <v>48016</v>
      </c>
      <c r="AG171" s="126">
        <v>48381</v>
      </c>
      <c r="AH171" s="126">
        <v>48747</v>
      </c>
      <c r="AI171" s="126">
        <v>49112</v>
      </c>
      <c r="AJ171" s="126">
        <v>49477</v>
      </c>
      <c r="AK171" s="126">
        <v>49842</v>
      </c>
      <c r="AL171" s="126">
        <v>50208</v>
      </c>
      <c r="AM171" s="126">
        <v>50573</v>
      </c>
      <c r="AN171" s="126">
        <v>50938</v>
      </c>
      <c r="AO171" s="126">
        <v>51303</v>
      </c>
      <c r="AP171" s="126">
        <v>51669</v>
      </c>
      <c r="AQ171" s="126">
        <v>52034</v>
      </c>
      <c r="AR171" s="126">
        <v>52399</v>
      </c>
      <c r="AS171" s="126">
        <v>52764</v>
      </c>
      <c r="AT171" s="126">
        <v>53130</v>
      </c>
      <c r="AU171" s="126">
        <v>53495</v>
      </c>
      <c r="AV171" s="126">
        <v>53860</v>
      </c>
      <c r="AW171" s="126">
        <v>54225</v>
      </c>
      <c r="AX171" s="126">
        <v>54591</v>
      </c>
      <c r="AY171" s="126">
        <v>54956</v>
      </c>
    </row>
    <row r="172" spans="1:51" ht="13.5" hidden="1" customHeight="1" x14ac:dyDescent="0.2">
      <c r="A172" s="145"/>
      <c r="B172" s="120"/>
      <c r="C172" s="120"/>
      <c r="D172" s="120"/>
      <c r="E172" s="120"/>
      <c r="F172" s="120"/>
      <c r="G172" s="121"/>
      <c r="H172" s="120"/>
      <c r="I172" s="126">
        <v>39616</v>
      </c>
      <c r="J172" s="126">
        <v>39982</v>
      </c>
      <c r="K172" s="126">
        <v>40347</v>
      </c>
      <c r="L172" s="126">
        <v>40712</v>
      </c>
      <c r="M172" s="126">
        <v>41077</v>
      </c>
      <c r="N172" s="126">
        <v>41443</v>
      </c>
      <c r="O172" s="126">
        <v>41808</v>
      </c>
      <c r="P172" s="126">
        <v>42173</v>
      </c>
      <c r="Q172" s="126">
        <v>42538</v>
      </c>
      <c r="R172" s="126">
        <v>42904</v>
      </c>
      <c r="S172" s="126">
        <v>43269</v>
      </c>
      <c r="T172" s="126">
        <v>43634</v>
      </c>
      <c r="U172" s="126">
        <v>43999</v>
      </c>
      <c r="V172" s="126">
        <v>44365</v>
      </c>
      <c r="W172" s="126">
        <v>44730</v>
      </c>
      <c r="X172" s="126">
        <v>45095</v>
      </c>
      <c r="Y172" s="126">
        <v>45460</v>
      </c>
      <c r="Z172" s="126">
        <v>45826</v>
      </c>
      <c r="AA172" s="126">
        <v>46191</v>
      </c>
      <c r="AB172" s="126">
        <v>46556</v>
      </c>
      <c r="AC172" s="126">
        <v>46921</v>
      </c>
      <c r="AD172" s="126">
        <v>47287</v>
      </c>
      <c r="AE172" s="126">
        <v>47652</v>
      </c>
      <c r="AF172" s="126">
        <v>48017</v>
      </c>
      <c r="AG172" s="126">
        <v>48382</v>
      </c>
      <c r="AH172" s="126">
        <v>48748</v>
      </c>
      <c r="AI172" s="126">
        <v>49113</v>
      </c>
      <c r="AJ172" s="126">
        <v>49478</v>
      </c>
      <c r="AK172" s="126">
        <v>49843</v>
      </c>
      <c r="AL172" s="126">
        <v>50209</v>
      </c>
      <c r="AM172" s="126">
        <v>50574</v>
      </c>
      <c r="AN172" s="126">
        <v>50939</v>
      </c>
      <c r="AO172" s="126">
        <v>51304</v>
      </c>
      <c r="AP172" s="126">
        <v>51670</v>
      </c>
      <c r="AQ172" s="126">
        <v>52035</v>
      </c>
      <c r="AR172" s="126">
        <v>52400</v>
      </c>
      <c r="AS172" s="126">
        <v>52765</v>
      </c>
      <c r="AT172" s="126">
        <v>53131</v>
      </c>
      <c r="AU172" s="126">
        <v>53496</v>
      </c>
      <c r="AV172" s="126">
        <v>53861</v>
      </c>
      <c r="AW172" s="126">
        <v>54226</v>
      </c>
      <c r="AX172" s="126">
        <v>54592</v>
      </c>
      <c r="AY172" s="126">
        <v>54957</v>
      </c>
    </row>
    <row r="173" spans="1:51" ht="13.5" hidden="1" customHeight="1" x14ac:dyDescent="0.2">
      <c r="A173" s="145"/>
      <c r="B173" s="120"/>
      <c r="C173" s="120"/>
      <c r="D173" s="120"/>
      <c r="E173" s="120"/>
      <c r="F173" s="120"/>
      <c r="G173" s="121"/>
      <c r="H173" s="120"/>
      <c r="I173" s="126">
        <v>39617</v>
      </c>
      <c r="J173" s="126">
        <v>39983</v>
      </c>
      <c r="K173" s="126">
        <v>40348</v>
      </c>
      <c r="L173" s="126">
        <v>40713</v>
      </c>
      <c r="M173" s="126">
        <v>41078</v>
      </c>
      <c r="N173" s="126">
        <v>41444</v>
      </c>
      <c r="O173" s="126">
        <v>41809</v>
      </c>
      <c r="P173" s="126">
        <v>42174</v>
      </c>
      <c r="Q173" s="126">
        <v>42539</v>
      </c>
      <c r="R173" s="126">
        <v>42905</v>
      </c>
      <c r="S173" s="126">
        <v>43270</v>
      </c>
      <c r="T173" s="126">
        <v>43635</v>
      </c>
      <c r="U173" s="126">
        <v>44000</v>
      </c>
      <c r="V173" s="126">
        <v>44366</v>
      </c>
      <c r="W173" s="126">
        <v>44731</v>
      </c>
      <c r="X173" s="126">
        <v>45096</v>
      </c>
      <c r="Y173" s="126">
        <v>45461</v>
      </c>
      <c r="Z173" s="126">
        <v>45827</v>
      </c>
      <c r="AA173" s="126">
        <v>46192</v>
      </c>
      <c r="AB173" s="126">
        <v>46557</v>
      </c>
      <c r="AC173" s="126">
        <v>46922</v>
      </c>
      <c r="AD173" s="126">
        <v>47288</v>
      </c>
      <c r="AE173" s="126">
        <v>47653</v>
      </c>
      <c r="AF173" s="126">
        <v>48018</v>
      </c>
      <c r="AG173" s="126">
        <v>48383</v>
      </c>
      <c r="AH173" s="126">
        <v>48749</v>
      </c>
      <c r="AI173" s="126">
        <v>49114</v>
      </c>
      <c r="AJ173" s="126">
        <v>49479</v>
      </c>
      <c r="AK173" s="126">
        <v>49844</v>
      </c>
      <c r="AL173" s="126">
        <v>50210</v>
      </c>
      <c r="AM173" s="126">
        <v>50575</v>
      </c>
      <c r="AN173" s="126">
        <v>50940</v>
      </c>
      <c r="AO173" s="126">
        <v>51305</v>
      </c>
      <c r="AP173" s="126">
        <v>51671</v>
      </c>
      <c r="AQ173" s="126">
        <v>52036</v>
      </c>
      <c r="AR173" s="126">
        <v>52401</v>
      </c>
      <c r="AS173" s="126">
        <v>52766</v>
      </c>
      <c r="AT173" s="126">
        <v>53132</v>
      </c>
      <c r="AU173" s="126">
        <v>53497</v>
      </c>
      <c r="AV173" s="126">
        <v>53862</v>
      </c>
      <c r="AW173" s="126">
        <v>54227</v>
      </c>
      <c r="AX173" s="126">
        <v>54593</v>
      </c>
      <c r="AY173" s="126">
        <v>54958</v>
      </c>
    </row>
    <row r="174" spans="1:51" ht="13.5" hidden="1" customHeight="1" x14ac:dyDescent="0.2">
      <c r="A174" s="145"/>
      <c r="B174" s="120"/>
      <c r="C174" s="120"/>
      <c r="D174" s="120"/>
      <c r="E174" s="120"/>
      <c r="F174" s="120"/>
      <c r="G174" s="121"/>
      <c r="H174" s="120"/>
      <c r="I174" s="126">
        <v>39618</v>
      </c>
      <c r="J174" s="126">
        <v>39984</v>
      </c>
      <c r="K174" s="126">
        <v>40349</v>
      </c>
      <c r="L174" s="126">
        <v>40714</v>
      </c>
      <c r="M174" s="126">
        <v>41079</v>
      </c>
      <c r="N174" s="126">
        <v>41445</v>
      </c>
      <c r="O174" s="126">
        <v>41810</v>
      </c>
      <c r="P174" s="126">
        <v>42175</v>
      </c>
      <c r="Q174" s="126">
        <v>42540</v>
      </c>
      <c r="R174" s="126">
        <v>42906</v>
      </c>
      <c r="S174" s="126">
        <v>43271</v>
      </c>
      <c r="T174" s="126">
        <v>43636</v>
      </c>
      <c r="U174" s="126">
        <v>44001</v>
      </c>
      <c r="V174" s="126">
        <v>44367</v>
      </c>
      <c r="W174" s="126">
        <v>44732</v>
      </c>
      <c r="X174" s="126">
        <v>45097</v>
      </c>
      <c r="Y174" s="126">
        <v>45462</v>
      </c>
      <c r="Z174" s="126">
        <v>45828</v>
      </c>
      <c r="AA174" s="126">
        <v>46193</v>
      </c>
      <c r="AB174" s="126">
        <v>46558</v>
      </c>
      <c r="AC174" s="126">
        <v>46923</v>
      </c>
      <c r="AD174" s="126">
        <v>47289</v>
      </c>
      <c r="AE174" s="126">
        <v>47654</v>
      </c>
      <c r="AF174" s="126">
        <v>48019</v>
      </c>
      <c r="AG174" s="126">
        <v>48384</v>
      </c>
      <c r="AH174" s="126">
        <v>48750</v>
      </c>
      <c r="AI174" s="126">
        <v>49115</v>
      </c>
      <c r="AJ174" s="126">
        <v>49480</v>
      </c>
      <c r="AK174" s="126">
        <v>49845</v>
      </c>
      <c r="AL174" s="126">
        <v>50211</v>
      </c>
      <c r="AM174" s="126">
        <v>50576</v>
      </c>
      <c r="AN174" s="126">
        <v>50941</v>
      </c>
      <c r="AO174" s="126">
        <v>51306</v>
      </c>
      <c r="AP174" s="126">
        <v>51672</v>
      </c>
      <c r="AQ174" s="126">
        <v>52037</v>
      </c>
      <c r="AR174" s="126">
        <v>52402</v>
      </c>
      <c r="AS174" s="126">
        <v>52767</v>
      </c>
      <c r="AT174" s="126">
        <v>53133</v>
      </c>
      <c r="AU174" s="126">
        <v>53498</v>
      </c>
      <c r="AV174" s="126">
        <v>53863</v>
      </c>
      <c r="AW174" s="126">
        <v>54228</v>
      </c>
      <c r="AX174" s="126">
        <v>54594</v>
      </c>
      <c r="AY174" s="126">
        <v>54959</v>
      </c>
    </row>
    <row r="175" spans="1:51" ht="13.5" hidden="1" customHeight="1" x14ac:dyDescent="0.2">
      <c r="A175" s="145"/>
      <c r="B175" s="120"/>
      <c r="C175" s="120"/>
      <c r="D175" s="120"/>
      <c r="E175" s="120"/>
      <c r="F175" s="120"/>
      <c r="G175" s="121"/>
      <c r="H175" s="120"/>
      <c r="I175" s="126">
        <v>39619</v>
      </c>
      <c r="J175" s="126">
        <v>39985</v>
      </c>
      <c r="K175" s="126">
        <v>40350</v>
      </c>
      <c r="L175" s="126">
        <v>40715</v>
      </c>
      <c r="M175" s="126">
        <v>41080</v>
      </c>
      <c r="N175" s="126">
        <v>41446</v>
      </c>
      <c r="O175" s="126">
        <v>41811</v>
      </c>
      <c r="P175" s="126">
        <v>42176</v>
      </c>
      <c r="Q175" s="126">
        <v>42541</v>
      </c>
      <c r="R175" s="126">
        <v>42907</v>
      </c>
      <c r="S175" s="126">
        <v>43272</v>
      </c>
      <c r="T175" s="126">
        <v>43637</v>
      </c>
      <c r="U175" s="126">
        <v>44002</v>
      </c>
      <c r="V175" s="126">
        <v>44368</v>
      </c>
      <c r="W175" s="126">
        <v>44733</v>
      </c>
      <c r="X175" s="126">
        <v>45098</v>
      </c>
      <c r="Y175" s="126">
        <v>45463</v>
      </c>
      <c r="Z175" s="126">
        <v>45829</v>
      </c>
      <c r="AA175" s="126">
        <v>46194</v>
      </c>
      <c r="AB175" s="126">
        <v>46559</v>
      </c>
      <c r="AC175" s="126">
        <v>46924</v>
      </c>
      <c r="AD175" s="126">
        <v>47290</v>
      </c>
      <c r="AE175" s="126">
        <v>47655</v>
      </c>
      <c r="AF175" s="126">
        <v>48020</v>
      </c>
      <c r="AG175" s="126">
        <v>48385</v>
      </c>
      <c r="AH175" s="126">
        <v>48751</v>
      </c>
      <c r="AI175" s="126">
        <v>49116</v>
      </c>
      <c r="AJ175" s="126">
        <v>49481</v>
      </c>
      <c r="AK175" s="126">
        <v>49846</v>
      </c>
      <c r="AL175" s="126">
        <v>50212</v>
      </c>
      <c r="AM175" s="126">
        <v>50577</v>
      </c>
      <c r="AN175" s="126">
        <v>50942</v>
      </c>
      <c r="AO175" s="126">
        <v>51307</v>
      </c>
      <c r="AP175" s="126">
        <v>51673</v>
      </c>
      <c r="AQ175" s="126">
        <v>52038</v>
      </c>
      <c r="AR175" s="126">
        <v>52403</v>
      </c>
      <c r="AS175" s="126">
        <v>52768</v>
      </c>
      <c r="AT175" s="126">
        <v>53134</v>
      </c>
      <c r="AU175" s="126">
        <v>53499</v>
      </c>
      <c r="AV175" s="126">
        <v>53864</v>
      </c>
      <c r="AW175" s="126">
        <v>54229</v>
      </c>
      <c r="AX175" s="126">
        <v>54595</v>
      </c>
      <c r="AY175" s="126">
        <v>54960</v>
      </c>
    </row>
    <row r="176" spans="1:51" ht="13.5" hidden="1" customHeight="1" x14ac:dyDescent="0.2">
      <c r="A176" s="145"/>
      <c r="B176" s="120"/>
      <c r="C176" s="120"/>
      <c r="D176" s="120"/>
      <c r="E176" s="120"/>
      <c r="F176" s="120"/>
      <c r="G176" s="121"/>
      <c r="H176" s="120"/>
      <c r="I176" s="126">
        <v>39620</v>
      </c>
      <c r="J176" s="126">
        <v>39986</v>
      </c>
      <c r="K176" s="126">
        <v>40351</v>
      </c>
      <c r="L176" s="126">
        <v>40716</v>
      </c>
      <c r="M176" s="126">
        <v>41081</v>
      </c>
      <c r="N176" s="126">
        <v>41447</v>
      </c>
      <c r="O176" s="126">
        <v>41812</v>
      </c>
      <c r="P176" s="126">
        <v>42177</v>
      </c>
      <c r="Q176" s="126">
        <v>42542</v>
      </c>
      <c r="R176" s="126">
        <v>42908</v>
      </c>
      <c r="S176" s="126">
        <v>43273</v>
      </c>
      <c r="T176" s="126">
        <v>43638</v>
      </c>
      <c r="U176" s="126">
        <v>44003</v>
      </c>
      <c r="V176" s="126">
        <v>44369</v>
      </c>
      <c r="W176" s="126">
        <v>44734</v>
      </c>
      <c r="X176" s="126">
        <v>45099</v>
      </c>
      <c r="Y176" s="126">
        <v>45464</v>
      </c>
      <c r="Z176" s="126">
        <v>45830</v>
      </c>
      <c r="AA176" s="126">
        <v>46195</v>
      </c>
      <c r="AB176" s="126">
        <v>46560</v>
      </c>
      <c r="AC176" s="126">
        <v>46925</v>
      </c>
      <c r="AD176" s="126">
        <v>47291</v>
      </c>
      <c r="AE176" s="126">
        <v>47656</v>
      </c>
      <c r="AF176" s="126">
        <v>48021</v>
      </c>
      <c r="AG176" s="126">
        <v>48386</v>
      </c>
      <c r="AH176" s="126">
        <v>48752</v>
      </c>
      <c r="AI176" s="126">
        <v>49117</v>
      </c>
      <c r="AJ176" s="126">
        <v>49482</v>
      </c>
      <c r="AK176" s="126">
        <v>49847</v>
      </c>
      <c r="AL176" s="126">
        <v>50213</v>
      </c>
      <c r="AM176" s="126">
        <v>50578</v>
      </c>
      <c r="AN176" s="126">
        <v>50943</v>
      </c>
      <c r="AO176" s="126">
        <v>51308</v>
      </c>
      <c r="AP176" s="126">
        <v>51674</v>
      </c>
      <c r="AQ176" s="126">
        <v>52039</v>
      </c>
      <c r="AR176" s="126">
        <v>52404</v>
      </c>
      <c r="AS176" s="126">
        <v>52769</v>
      </c>
      <c r="AT176" s="126">
        <v>53135</v>
      </c>
      <c r="AU176" s="126">
        <v>53500</v>
      </c>
      <c r="AV176" s="126">
        <v>53865</v>
      </c>
      <c r="AW176" s="126">
        <v>54230</v>
      </c>
      <c r="AX176" s="126">
        <v>54596</v>
      </c>
      <c r="AY176" s="126">
        <v>54961</v>
      </c>
    </row>
    <row r="177" spans="1:51" ht="13.5" hidden="1" customHeight="1" x14ac:dyDescent="0.2">
      <c r="A177" s="145"/>
      <c r="B177" s="120"/>
      <c r="C177" s="120"/>
      <c r="D177" s="120"/>
      <c r="E177" s="120"/>
      <c r="F177" s="120"/>
      <c r="G177" s="121"/>
      <c r="H177" s="120"/>
      <c r="I177" s="126">
        <v>39621</v>
      </c>
      <c r="J177" s="126">
        <v>39987</v>
      </c>
      <c r="K177" s="126">
        <v>40352</v>
      </c>
      <c r="L177" s="126">
        <v>40717</v>
      </c>
      <c r="M177" s="126">
        <v>41082</v>
      </c>
      <c r="N177" s="126">
        <v>41448</v>
      </c>
      <c r="O177" s="126">
        <v>41813</v>
      </c>
      <c r="P177" s="126">
        <v>42178</v>
      </c>
      <c r="Q177" s="126">
        <v>42543</v>
      </c>
      <c r="R177" s="126">
        <v>42909</v>
      </c>
      <c r="S177" s="126">
        <v>43274</v>
      </c>
      <c r="T177" s="126">
        <v>43639</v>
      </c>
      <c r="U177" s="126">
        <v>44004</v>
      </c>
      <c r="V177" s="126">
        <v>44370</v>
      </c>
      <c r="W177" s="126">
        <v>44735</v>
      </c>
      <c r="X177" s="126">
        <v>45100</v>
      </c>
      <c r="Y177" s="126">
        <v>45465</v>
      </c>
      <c r="Z177" s="126">
        <v>45831</v>
      </c>
      <c r="AA177" s="126">
        <v>46196</v>
      </c>
      <c r="AB177" s="126">
        <v>46561</v>
      </c>
      <c r="AC177" s="126">
        <v>46926</v>
      </c>
      <c r="AD177" s="126">
        <v>47292</v>
      </c>
      <c r="AE177" s="126">
        <v>47657</v>
      </c>
      <c r="AF177" s="126">
        <v>48022</v>
      </c>
      <c r="AG177" s="126">
        <v>48387</v>
      </c>
      <c r="AH177" s="126">
        <v>48753</v>
      </c>
      <c r="AI177" s="126">
        <v>49118</v>
      </c>
      <c r="AJ177" s="126">
        <v>49483</v>
      </c>
      <c r="AK177" s="126">
        <v>49848</v>
      </c>
      <c r="AL177" s="126">
        <v>50214</v>
      </c>
      <c r="AM177" s="126">
        <v>50579</v>
      </c>
      <c r="AN177" s="126">
        <v>50944</v>
      </c>
      <c r="AO177" s="126">
        <v>51309</v>
      </c>
      <c r="AP177" s="126">
        <v>51675</v>
      </c>
      <c r="AQ177" s="126">
        <v>52040</v>
      </c>
      <c r="AR177" s="126">
        <v>52405</v>
      </c>
      <c r="AS177" s="126">
        <v>52770</v>
      </c>
      <c r="AT177" s="126">
        <v>53136</v>
      </c>
      <c r="AU177" s="126">
        <v>53501</v>
      </c>
      <c r="AV177" s="126">
        <v>53866</v>
      </c>
      <c r="AW177" s="126">
        <v>54231</v>
      </c>
      <c r="AX177" s="126">
        <v>54597</v>
      </c>
      <c r="AY177" s="126">
        <v>54962</v>
      </c>
    </row>
    <row r="178" spans="1:51" ht="13.5" hidden="1" customHeight="1" x14ac:dyDescent="0.2">
      <c r="A178" s="145"/>
      <c r="B178" s="120"/>
      <c r="C178" s="120"/>
      <c r="D178" s="120"/>
      <c r="E178" s="120"/>
      <c r="F178" s="120"/>
      <c r="G178" s="121"/>
      <c r="H178" s="120"/>
      <c r="I178" s="126">
        <v>39622</v>
      </c>
      <c r="J178" s="126">
        <v>39988</v>
      </c>
      <c r="K178" s="126">
        <v>40353</v>
      </c>
      <c r="L178" s="126">
        <v>40718</v>
      </c>
      <c r="M178" s="126">
        <v>41083</v>
      </c>
      <c r="N178" s="126">
        <v>41449</v>
      </c>
      <c r="O178" s="126">
        <v>41814</v>
      </c>
      <c r="P178" s="126">
        <v>42179</v>
      </c>
      <c r="Q178" s="126">
        <v>42544</v>
      </c>
      <c r="R178" s="126">
        <v>42910</v>
      </c>
      <c r="S178" s="126">
        <v>43275</v>
      </c>
      <c r="T178" s="126">
        <v>43640</v>
      </c>
      <c r="U178" s="126">
        <v>44005</v>
      </c>
      <c r="V178" s="126">
        <v>44371</v>
      </c>
      <c r="W178" s="126">
        <v>44736</v>
      </c>
      <c r="X178" s="126">
        <v>45101</v>
      </c>
      <c r="Y178" s="126">
        <v>45466</v>
      </c>
      <c r="Z178" s="126">
        <v>45832</v>
      </c>
      <c r="AA178" s="126">
        <v>46197</v>
      </c>
      <c r="AB178" s="126">
        <v>46562</v>
      </c>
      <c r="AC178" s="126">
        <v>46927</v>
      </c>
      <c r="AD178" s="126">
        <v>47293</v>
      </c>
      <c r="AE178" s="126">
        <v>47658</v>
      </c>
      <c r="AF178" s="126">
        <v>48023</v>
      </c>
      <c r="AG178" s="126">
        <v>48388</v>
      </c>
      <c r="AH178" s="126">
        <v>48754</v>
      </c>
      <c r="AI178" s="126">
        <v>49119</v>
      </c>
      <c r="AJ178" s="126">
        <v>49484</v>
      </c>
      <c r="AK178" s="126">
        <v>49849</v>
      </c>
      <c r="AL178" s="126">
        <v>50215</v>
      </c>
      <c r="AM178" s="126">
        <v>50580</v>
      </c>
      <c r="AN178" s="126">
        <v>50945</v>
      </c>
      <c r="AO178" s="126">
        <v>51310</v>
      </c>
      <c r="AP178" s="126">
        <v>51676</v>
      </c>
      <c r="AQ178" s="126">
        <v>52041</v>
      </c>
      <c r="AR178" s="126">
        <v>52406</v>
      </c>
      <c r="AS178" s="126">
        <v>52771</v>
      </c>
      <c r="AT178" s="126">
        <v>53137</v>
      </c>
      <c r="AU178" s="126">
        <v>53502</v>
      </c>
      <c r="AV178" s="126">
        <v>53867</v>
      </c>
      <c r="AW178" s="126">
        <v>54232</v>
      </c>
      <c r="AX178" s="126">
        <v>54598</v>
      </c>
      <c r="AY178" s="126">
        <v>54963</v>
      </c>
    </row>
    <row r="179" spans="1:51" ht="13.5" hidden="1" customHeight="1" x14ac:dyDescent="0.2">
      <c r="A179" s="145"/>
      <c r="B179" s="120"/>
      <c r="C179" s="120"/>
      <c r="D179" s="120"/>
      <c r="E179" s="120"/>
      <c r="F179" s="120"/>
      <c r="G179" s="121"/>
      <c r="H179" s="120"/>
      <c r="I179" s="126">
        <v>39623</v>
      </c>
      <c r="J179" s="126">
        <v>39989</v>
      </c>
      <c r="K179" s="126">
        <v>40354</v>
      </c>
      <c r="L179" s="126">
        <v>40719</v>
      </c>
      <c r="M179" s="126">
        <v>41084</v>
      </c>
      <c r="N179" s="126">
        <v>41450</v>
      </c>
      <c r="O179" s="126">
        <v>41815</v>
      </c>
      <c r="P179" s="126">
        <v>42180</v>
      </c>
      <c r="Q179" s="126">
        <v>42545</v>
      </c>
      <c r="R179" s="126">
        <v>42911</v>
      </c>
      <c r="S179" s="126">
        <v>43276</v>
      </c>
      <c r="T179" s="126">
        <v>43641</v>
      </c>
      <c r="U179" s="126">
        <v>44006</v>
      </c>
      <c r="V179" s="126">
        <v>44372</v>
      </c>
      <c r="W179" s="126">
        <v>44737</v>
      </c>
      <c r="X179" s="126">
        <v>45102</v>
      </c>
      <c r="Y179" s="126">
        <v>45467</v>
      </c>
      <c r="Z179" s="126">
        <v>45833</v>
      </c>
      <c r="AA179" s="126">
        <v>46198</v>
      </c>
      <c r="AB179" s="126">
        <v>46563</v>
      </c>
      <c r="AC179" s="126">
        <v>46928</v>
      </c>
      <c r="AD179" s="126">
        <v>47294</v>
      </c>
      <c r="AE179" s="126">
        <v>47659</v>
      </c>
      <c r="AF179" s="126">
        <v>48024</v>
      </c>
      <c r="AG179" s="126">
        <v>48389</v>
      </c>
      <c r="AH179" s="126">
        <v>48755</v>
      </c>
      <c r="AI179" s="126">
        <v>49120</v>
      </c>
      <c r="AJ179" s="126">
        <v>49485</v>
      </c>
      <c r="AK179" s="126">
        <v>49850</v>
      </c>
      <c r="AL179" s="126">
        <v>50216</v>
      </c>
      <c r="AM179" s="126">
        <v>50581</v>
      </c>
      <c r="AN179" s="126">
        <v>50946</v>
      </c>
      <c r="AO179" s="126">
        <v>51311</v>
      </c>
      <c r="AP179" s="126">
        <v>51677</v>
      </c>
      <c r="AQ179" s="126">
        <v>52042</v>
      </c>
      <c r="AR179" s="126">
        <v>52407</v>
      </c>
      <c r="AS179" s="126">
        <v>52772</v>
      </c>
      <c r="AT179" s="126">
        <v>53138</v>
      </c>
      <c r="AU179" s="126">
        <v>53503</v>
      </c>
      <c r="AV179" s="126">
        <v>53868</v>
      </c>
      <c r="AW179" s="126">
        <v>54233</v>
      </c>
      <c r="AX179" s="126">
        <v>54599</v>
      </c>
      <c r="AY179" s="126">
        <v>54964</v>
      </c>
    </row>
    <row r="180" spans="1:51" ht="13.5" hidden="1" customHeight="1" x14ac:dyDescent="0.2">
      <c r="A180" s="145"/>
      <c r="B180" s="120"/>
      <c r="C180" s="120"/>
      <c r="D180" s="120"/>
      <c r="E180" s="120"/>
      <c r="F180" s="120"/>
      <c r="G180" s="121"/>
      <c r="H180" s="120"/>
      <c r="I180" s="126">
        <v>39624</v>
      </c>
      <c r="J180" s="126">
        <v>39990</v>
      </c>
      <c r="K180" s="126">
        <v>40355</v>
      </c>
      <c r="L180" s="126">
        <v>40720</v>
      </c>
      <c r="M180" s="126">
        <v>41085</v>
      </c>
      <c r="N180" s="126">
        <v>41451</v>
      </c>
      <c r="O180" s="126">
        <v>41816</v>
      </c>
      <c r="P180" s="126">
        <v>42181</v>
      </c>
      <c r="Q180" s="126">
        <v>42546</v>
      </c>
      <c r="R180" s="126">
        <v>42912</v>
      </c>
      <c r="S180" s="126">
        <v>43277</v>
      </c>
      <c r="T180" s="126">
        <v>43642</v>
      </c>
      <c r="U180" s="126">
        <v>44007</v>
      </c>
      <c r="V180" s="126">
        <v>44373</v>
      </c>
      <c r="W180" s="126">
        <v>44738</v>
      </c>
      <c r="X180" s="126">
        <v>45103</v>
      </c>
      <c r="Y180" s="126">
        <v>45468</v>
      </c>
      <c r="Z180" s="126">
        <v>45834</v>
      </c>
      <c r="AA180" s="126">
        <v>46199</v>
      </c>
      <c r="AB180" s="126">
        <v>46564</v>
      </c>
      <c r="AC180" s="126">
        <v>46929</v>
      </c>
      <c r="AD180" s="126">
        <v>47295</v>
      </c>
      <c r="AE180" s="126">
        <v>47660</v>
      </c>
      <c r="AF180" s="126">
        <v>48025</v>
      </c>
      <c r="AG180" s="126">
        <v>48390</v>
      </c>
      <c r="AH180" s="126">
        <v>48756</v>
      </c>
      <c r="AI180" s="126">
        <v>49121</v>
      </c>
      <c r="AJ180" s="126">
        <v>49486</v>
      </c>
      <c r="AK180" s="126">
        <v>49851</v>
      </c>
      <c r="AL180" s="126">
        <v>50217</v>
      </c>
      <c r="AM180" s="126">
        <v>50582</v>
      </c>
      <c r="AN180" s="126">
        <v>50947</v>
      </c>
      <c r="AO180" s="126">
        <v>51312</v>
      </c>
      <c r="AP180" s="126">
        <v>51678</v>
      </c>
      <c r="AQ180" s="126">
        <v>52043</v>
      </c>
      <c r="AR180" s="126">
        <v>52408</v>
      </c>
      <c r="AS180" s="126">
        <v>52773</v>
      </c>
      <c r="AT180" s="126">
        <v>53139</v>
      </c>
      <c r="AU180" s="126">
        <v>53504</v>
      </c>
      <c r="AV180" s="126">
        <v>53869</v>
      </c>
      <c r="AW180" s="126">
        <v>54234</v>
      </c>
      <c r="AX180" s="126">
        <v>54600</v>
      </c>
      <c r="AY180" s="126">
        <v>54965</v>
      </c>
    </row>
    <row r="181" spans="1:51" ht="13.5" hidden="1" customHeight="1" x14ac:dyDescent="0.2">
      <c r="A181" s="145"/>
      <c r="B181" s="120"/>
      <c r="C181" s="120"/>
      <c r="D181" s="120"/>
      <c r="E181" s="120"/>
      <c r="F181" s="120"/>
      <c r="G181" s="121"/>
      <c r="H181" s="120"/>
      <c r="I181" s="126">
        <v>39625</v>
      </c>
      <c r="J181" s="126">
        <v>39991</v>
      </c>
      <c r="K181" s="126">
        <v>40356</v>
      </c>
      <c r="L181" s="126">
        <v>40721</v>
      </c>
      <c r="M181" s="126">
        <v>41086</v>
      </c>
      <c r="N181" s="126">
        <v>41452</v>
      </c>
      <c r="O181" s="126">
        <v>41817</v>
      </c>
      <c r="P181" s="126">
        <v>42182</v>
      </c>
      <c r="Q181" s="126">
        <v>42547</v>
      </c>
      <c r="R181" s="126">
        <v>42913</v>
      </c>
      <c r="S181" s="126">
        <v>43278</v>
      </c>
      <c r="T181" s="126">
        <v>43643</v>
      </c>
      <c r="U181" s="126">
        <v>44008</v>
      </c>
      <c r="V181" s="126">
        <v>44374</v>
      </c>
      <c r="W181" s="126">
        <v>44739</v>
      </c>
      <c r="X181" s="126">
        <v>45104</v>
      </c>
      <c r="Y181" s="126">
        <v>45469</v>
      </c>
      <c r="Z181" s="126">
        <v>45835</v>
      </c>
      <c r="AA181" s="126">
        <v>46200</v>
      </c>
      <c r="AB181" s="126">
        <v>46565</v>
      </c>
      <c r="AC181" s="126">
        <v>46930</v>
      </c>
      <c r="AD181" s="126">
        <v>47296</v>
      </c>
      <c r="AE181" s="126">
        <v>47661</v>
      </c>
      <c r="AF181" s="126">
        <v>48026</v>
      </c>
      <c r="AG181" s="126">
        <v>48391</v>
      </c>
      <c r="AH181" s="126">
        <v>48757</v>
      </c>
      <c r="AI181" s="126">
        <v>49122</v>
      </c>
      <c r="AJ181" s="126">
        <v>49487</v>
      </c>
      <c r="AK181" s="126">
        <v>49852</v>
      </c>
      <c r="AL181" s="126">
        <v>50218</v>
      </c>
      <c r="AM181" s="126">
        <v>50583</v>
      </c>
      <c r="AN181" s="126">
        <v>50948</v>
      </c>
      <c r="AO181" s="126">
        <v>51313</v>
      </c>
      <c r="AP181" s="126">
        <v>51679</v>
      </c>
      <c r="AQ181" s="126">
        <v>52044</v>
      </c>
      <c r="AR181" s="126">
        <v>52409</v>
      </c>
      <c r="AS181" s="126">
        <v>52774</v>
      </c>
      <c r="AT181" s="126">
        <v>53140</v>
      </c>
      <c r="AU181" s="126">
        <v>53505</v>
      </c>
      <c r="AV181" s="126">
        <v>53870</v>
      </c>
      <c r="AW181" s="126">
        <v>54235</v>
      </c>
      <c r="AX181" s="126">
        <v>54601</v>
      </c>
      <c r="AY181" s="126">
        <v>54966</v>
      </c>
    </row>
    <row r="182" spans="1:51" ht="13.5" hidden="1" customHeight="1" x14ac:dyDescent="0.2">
      <c r="A182" s="145"/>
      <c r="B182" s="120"/>
      <c r="C182" s="120"/>
      <c r="D182" s="120"/>
      <c r="E182" s="120"/>
      <c r="F182" s="120"/>
      <c r="G182" s="121"/>
      <c r="H182" s="120"/>
      <c r="I182" s="126">
        <v>39626</v>
      </c>
      <c r="J182" s="126">
        <v>39992</v>
      </c>
      <c r="K182" s="126">
        <v>40357</v>
      </c>
      <c r="L182" s="126">
        <v>40722</v>
      </c>
      <c r="M182" s="126">
        <v>41087</v>
      </c>
      <c r="N182" s="126">
        <v>41453</v>
      </c>
      <c r="O182" s="126">
        <v>41818</v>
      </c>
      <c r="P182" s="126">
        <v>42183</v>
      </c>
      <c r="Q182" s="126">
        <v>42548</v>
      </c>
      <c r="R182" s="126">
        <v>42914</v>
      </c>
      <c r="S182" s="126">
        <v>43279</v>
      </c>
      <c r="T182" s="126">
        <v>43644</v>
      </c>
      <c r="U182" s="126">
        <v>44009</v>
      </c>
      <c r="V182" s="126">
        <v>44375</v>
      </c>
      <c r="W182" s="126">
        <v>44740</v>
      </c>
      <c r="X182" s="126">
        <v>45105</v>
      </c>
      <c r="Y182" s="126">
        <v>45470</v>
      </c>
      <c r="Z182" s="126">
        <v>45836</v>
      </c>
      <c r="AA182" s="126">
        <v>46201</v>
      </c>
      <c r="AB182" s="126">
        <v>46566</v>
      </c>
      <c r="AC182" s="126">
        <v>46931</v>
      </c>
      <c r="AD182" s="126">
        <v>47297</v>
      </c>
      <c r="AE182" s="126">
        <v>47662</v>
      </c>
      <c r="AF182" s="126">
        <v>48027</v>
      </c>
      <c r="AG182" s="126">
        <v>48392</v>
      </c>
      <c r="AH182" s="126">
        <v>48758</v>
      </c>
      <c r="AI182" s="126">
        <v>49123</v>
      </c>
      <c r="AJ182" s="126">
        <v>49488</v>
      </c>
      <c r="AK182" s="126">
        <v>49853</v>
      </c>
      <c r="AL182" s="126">
        <v>50219</v>
      </c>
      <c r="AM182" s="126">
        <v>50584</v>
      </c>
      <c r="AN182" s="126">
        <v>50949</v>
      </c>
      <c r="AO182" s="126">
        <v>51314</v>
      </c>
      <c r="AP182" s="126">
        <v>51680</v>
      </c>
      <c r="AQ182" s="126">
        <v>52045</v>
      </c>
      <c r="AR182" s="126">
        <v>52410</v>
      </c>
      <c r="AS182" s="126">
        <v>52775</v>
      </c>
      <c r="AT182" s="126">
        <v>53141</v>
      </c>
      <c r="AU182" s="126">
        <v>53506</v>
      </c>
      <c r="AV182" s="126">
        <v>53871</v>
      </c>
      <c r="AW182" s="126">
        <v>54236</v>
      </c>
      <c r="AX182" s="126">
        <v>54602</v>
      </c>
      <c r="AY182" s="126">
        <v>54967</v>
      </c>
    </row>
    <row r="183" spans="1:51" ht="13.5" hidden="1" customHeight="1" x14ac:dyDescent="0.2">
      <c r="A183" s="145"/>
      <c r="B183" s="120"/>
      <c r="C183" s="120"/>
      <c r="D183" s="120"/>
      <c r="E183" s="120"/>
      <c r="F183" s="120"/>
      <c r="G183" s="121"/>
      <c r="H183" s="120"/>
      <c r="I183" s="126">
        <v>39627</v>
      </c>
      <c r="J183" s="126">
        <v>39993</v>
      </c>
      <c r="K183" s="126">
        <v>40358</v>
      </c>
      <c r="L183" s="126">
        <v>40723</v>
      </c>
      <c r="M183" s="126">
        <v>41088</v>
      </c>
      <c r="N183" s="126">
        <v>41454</v>
      </c>
      <c r="O183" s="126">
        <v>41819</v>
      </c>
      <c r="P183" s="126">
        <v>42184</v>
      </c>
      <c r="Q183" s="126">
        <v>42549</v>
      </c>
      <c r="R183" s="126">
        <v>42915</v>
      </c>
      <c r="S183" s="126">
        <v>43280</v>
      </c>
      <c r="T183" s="126">
        <v>43645</v>
      </c>
      <c r="U183" s="126">
        <v>44010</v>
      </c>
      <c r="V183" s="126">
        <v>44376</v>
      </c>
      <c r="W183" s="126">
        <v>44741</v>
      </c>
      <c r="X183" s="126">
        <v>45106</v>
      </c>
      <c r="Y183" s="126">
        <v>45471</v>
      </c>
      <c r="Z183" s="126">
        <v>45837</v>
      </c>
      <c r="AA183" s="126">
        <v>46202</v>
      </c>
      <c r="AB183" s="126">
        <v>46567</v>
      </c>
      <c r="AC183" s="126">
        <v>46932</v>
      </c>
      <c r="AD183" s="126">
        <v>47298</v>
      </c>
      <c r="AE183" s="126">
        <v>47663</v>
      </c>
      <c r="AF183" s="126">
        <v>48028</v>
      </c>
      <c r="AG183" s="126">
        <v>48393</v>
      </c>
      <c r="AH183" s="126">
        <v>48759</v>
      </c>
      <c r="AI183" s="126">
        <v>49124</v>
      </c>
      <c r="AJ183" s="126">
        <v>49489</v>
      </c>
      <c r="AK183" s="126">
        <v>49854</v>
      </c>
      <c r="AL183" s="126">
        <v>50220</v>
      </c>
      <c r="AM183" s="126">
        <v>50585</v>
      </c>
      <c r="AN183" s="126">
        <v>50950</v>
      </c>
      <c r="AO183" s="126">
        <v>51315</v>
      </c>
      <c r="AP183" s="126">
        <v>51681</v>
      </c>
      <c r="AQ183" s="126">
        <v>52046</v>
      </c>
      <c r="AR183" s="126">
        <v>52411</v>
      </c>
      <c r="AS183" s="126">
        <v>52776</v>
      </c>
      <c r="AT183" s="126">
        <v>53142</v>
      </c>
      <c r="AU183" s="126">
        <v>53507</v>
      </c>
      <c r="AV183" s="126">
        <v>53872</v>
      </c>
      <c r="AW183" s="126">
        <v>54237</v>
      </c>
      <c r="AX183" s="126">
        <v>54603</v>
      </c>
      <c r="AY183" s="126">
        <v>54968</v>
      </c>
    </row>
    <row r="184" spans="1:51" ht="13.5" hidden="1" customHeight="1" x14ac:dyDescent="0.2">
      <c r="A184" s="145"/>
      <c r="B184" s="120"/>
      <c r="C184" s="120"/>
      <c r="D184" s="120"/>
      <c r="E184" s="120"/>
      <c r="F184" s="120"/>
      <c r="G184" s="121"/>
      <c r="H184" s="120"/>
      <c r="I184" s="126">
        <v>39628</v>
      </c>
      <c r="J184" s="126">
        <v>39994</v>
      </c>
      <c r="K184" s="126">
        <v>40359</v>
      </c>
      <c r="L184" s="126">
        <v>40724</v>
      </c>
      <c r="M184" s="126">
        <v>41089</v>
      </c>
      <c r="N184" s="126">
        <v>41455</v>
      </c>
      <c r="O184" s="126">
        <v>41820</v>
      </c>
      <c r="P184" s="126">
        <v>42185</v>
      </c>
      <c r="Q184" s="126">
        <v>42550</v>
      </c>
      <c r="R184" s="126">
        <v>42916</v>
      </c>
      <c r="S184" s="126">
        <v>43281</v>
      </c>
      <c r="T184" s="126">
        <v>43646</v>
      </c>
      <c r="U184" s="126">
        <v>44011</v>
      </c>
      <c r="V184" s="126">
        <v>44377</v>
      </c>
      <c r="W184" s="126">
        <v>44742</v>
      </c>
      <c r="X184" s="126">
        <v>45107</v>
      </c>
      <c r="Y184" s="126">
        <v>45472</v>
      </c>
      <c r="Z184" s="126">
        <v>45838</v>
      </c>
      <c r="AA184" s="126">
        <v>46203</v>
      </c>
      <c r="AB184" s="126">
        <v>46568</v>
      </c>
      <c r="AC184" s="126">
        <v>46933</v>
      </c>
      <c r="AD184" s="126">
        <v>47299</v>
      </c>
      <c r="AE184" s="126">
        <v>47664</v>
      </c>
      <c r="AF184" s="126">
        <v>48029</v>
      </c>
      <c r="AG184" s="126">
        <v>48394</v>
      </c>
      <c r="AH184" s="126">
        <v>48760</v>
      </c>
      <c r="AI184" s="126">
        <v>49125</v>
      </c>
      <c r="AJ184" s="126">
        <v>49490</v>
      </c>
      <c r="AK184" s="126">
        <v>49855</v>
      </c>
      <c r="AL184" s="126">
        <v>50221</v>
      </c>
      <c r="AM184" s="126">
        <v>50586</v>
      </c>
      <c r="AN184" s="126">
        <v>50951</v>
      </c>
      <c r="AO184" s="126">
        <v>51316</v>
      </c>
      <c r="AP184" s="126">
        <v>51682</v>
      </c>
      <c r="AQ184" s="126">
        <v>52047</v>
      </c>
      <c r="AR184" s="126">
        <v>52412</v>
      </c>
      <c r="AS184" s="126">
        <v>52777</v>
      </c>
      <c r="AT184" s="126">
        <v>53143</v>
      </c>
      <c r="AU184" s="126">
        <v>53508</v>
      </c>
      <c r="AV184" s="126">
        <v>53873</v>
      </c>
      <c r="AW184" s="126">
        <v>54238</v>
      </c>
      <c r="AX184" s="126">
        <v>54604</v>
      </c>
      <c r="AY184" s="126">
        <v>54969</v>
      </c>
    </row>
    <row r="185" spans="1:51" ht="13.5" hidden="1" customHeight="1" x14ac:dyDescent="0.2">
      <c r="A185" s="145"/>
      <c r="B185" s="120"/>
      <c r="C185" s="120"/>
      <c r="D185" s="120"/>
      <c r="E185" s="120"/>
      <c r="F185" s="120"/>
      <c r="G185" s="121"/>
      <c r="H185" s="120"/>
      <c r="I185" s="126">
        <v>39629</v>
      </c>
      <c r="J185" s="126">
        <v>39995</v>
      </c>
      <c r="K185" s="126">
        <v>40360</v>
      </c>
      <c r="L185" s="126">
        <v>40725</v>
      </c>
      <c r="M185" s="126">
        <v>41090</v>
      </c>
      <c r="N185" s="126">
        <v>41456</v>
      </c>
      <c r="O185" s="126">
        <v>41821</v>
      </c>
      <c r="P185" s="126">
        <v>42186</v>
      </c>
      <c r="Q185" s="126">
        <v>42551</v>
      </c>
      <c r="R185" s="126">
        <v>42917</v>
      </c>
      <c r="S185" s="126">
        <v>43282</v>
      </c>
      <c r="T185" s="126">
        <v>43647</v>
      </c>
      <c r="U185" s="126">
        <v>44012</v>
      </c>
      <c r="V185" s="126">
        <v>44378</v>
      </c>
      <c r="W185" s="126">
        <v>44743</v>
      </c>
      <c r="X185" s="126">
        <v>45108</v>
      </c>
      <c r="Y185" s="126">
        <v>45473</v>
      </c>
      <c r="Z185" s="126">
        <v>45839</v>
      </c>
      <c r="AA185" s="126">
        <v>46204</v>
      </c>
      <c r="AB185" s="126">
        <v>46569</v>
      </c>
      <c r="AC185" s="126">
        <v>46934</v>
      </c>
      <c r="AD185" s="126">
        <v>47300</v>
      </c>
      <c r="AE185" s="126">
        <v>47665</v>
      </c>
      <c r="AF185" s="126">
        <v>48030</v>
      </c>
      <c r="AG185" s="126">
        <v>48395</v>
      </c>
      <c r="AH185" s="126">
        <v>48761</v>
      </c>
      <c r="AI185" s="126">
        <v>49126</v>
      </c>
      <c r="AJ185" s="126">
        <v>49491</v>
      </c>
      <c r="AK185" s="126">
        <v>49856</v>
      </c>
      <c r="AL185" s="126">
        <v>50222</v>
      </c>
      <c r="AM185" s="126">
        <v>50587</v>
      </c>
      <c r="AN185" s="126">
        <v>50952</v>
      </c>
      <c r="AO185" s="126">
        <v>51317</v>
      </c>
      <c r="AP185" s="126">
        <v>51683</v>
      </c>
      <c r="AQ185" s="126">
        <v>52048</v>
      </c>
      <c r="AR185" s="126">
        <v>52413</v>
      </c>
      <c r="AS185" s="126">
        <v>52778</v>
      </c>
      <c r="AT185" s="126">
        <v>53144</v>
      </c>
      <c r="AU185" s="126">
        <v>53509</v>
      </c>
      <c r="AV185" s="126">
        <v>53874</v>
      </c>
      <c r="AW185" s="126">
        <v>54239</v>
      </c>
      <c r="AX185" s="126">
        <v>54605</v>
      </c>
      <c r="AY185" s="126">
        <v>54970</v>
      </c>
    </row>
    <row r="186" spans="1:51" ht="13.5" hidden="1" customHeight="1" x14ac:dyDescent="0.2">
      <c r="A186" s="145"/>
      <c r="B186" s="120"/>
      <c r="C186" s="120"/>
      <c r="D186" s="120"/>
      <c r="E186" s="120"/>
      <c r="F186" s="120"/>
      <c r="G186" s="121"/>
      <c r="H186" s="120"/>
      <c r="I186" s="126">
        <v>39630</v>
      </c>
      <c r="J186" s="126">
        <v>39996</v>
      </c>
      <c r="K186" s="126">
        <v>40361</v>
      </c>
      <c r="L186" s="126">
        <v>40726</v>
      </c>
      <c r="M186" s="126">
        <v>41091</v>
      </c>
      <c r="N186" s="126">
        <v>41457</v>
      </c>
      <c r="O186" s="126">
        <v>41822</v>
      </c>
      <c r="P186" s="126">
        <v>42187</v>
      </c>
      <c r="Q186" s="126">
        <v>42552</v>
      </c>
      <c r="R186" s="126">
        <v>42918</v>
      </c>
      <c r="S186" s="126">
        <v>43283</v>
      </c>
      <c r="T186" s="126">
        <v>43648</v>
      </c>
      <c r="U186" s="126">
        <v>44013</v>
      </c>
      <c r="V186" s="126">
        <v>44379</v>
      </c>
      <c r="W186" s="126">
        <v>44744</v>
      </c>
      <c r="X186" s="126">
        <v>45109</v>
      </c>
      <c r="Y186" s="126">
        <v>45474</v>
      </c>
      <c r="Z186" s="126">
        <v>45840</v>
      </c>
      <c r="AA186" s="126">
        <v>46205</v>
      </c>
      <c r="AB186" s="126">
        <v>46570</v>
      </c>
      <c r="AC186" s="126">
        <v>46935</v>
      </c>
      <c r="AD186" s="126">
        <v>47301</v>
      </c>
      <c r="AE186" s="126">
        <v>47666</v>
      </c>
      <c r="AF186" s="126">
        <v>48031</v>
      </c>
      <c r="AG186" s="126">
        <v>48396</v>
      </c>
      <c r="AH186" s="126">
        <v>48762</v>
      </c>
      <c r="AI186" s="126">
        <v>49127</v>
      </c>
      <c r="AJ186" s="126">
        <v>49492</v>
      </c>
      <c r="AK186" s="126">
        <v>49857</v>
      </c>
      <c r="AL186" s="126">
        <v>50223</v>
      </c>
      <c r="AM186" s="126">
        <v>50588</v>
      </c>
      <c r="AN186" s="126">
        <v>50953</v>
      </c>
      <c r="AO186" s="126">
        <v>51318</v>
      </c>
      <c r="AP186" s="126">
        <v>51684</v>
      </c>
      <c r="AQ186" s="126">
        <v>52049</v>
      </c>
      <c r="AR186" s="126">
        <v>52414</v>
      </c>
      <c r="AS186" s="126">
        <v>52779</v>
      </c>
      <c r="AT186" s="126">
        <v>53145</v>
      </c>
      <c r="AU186" s="126">
        <v>53510</v>
      </c>
      <c r="AV186" s="126">
        <v>53875</v>
      </c>
      <c r="AW186" s="126">
        <v>54240</v>
      </c>
      <c r="AX186" s="126">
        <v>54606</v>
      </c>
      <c r="AY186" s="126">
        <v>54971</v>
      </c>
    </row>
    <row r="187" spans="1:51" ht="13.5" hidden="1" customHeight="1" x14ac:dyDescent="0.2">
      <c r="A187" s="145"/>
      <c r="B187" s="120"/>
      <c r="C187" s="120"/>
      <c r="D187" s="120"/>
      <c r="E187" s="120"/>
      <c r="F187" s="120"/>
      <c r="G187" s="121"/>
      <c r="H187" s="120"/>
      <c r="I187" s="126">
        <v>39631</v>
      </c>
      <c r="J187" s="126">
        <v>39997</v>
      </c>
      <c r="K187" s="126">
        <v>40362</v>
      </c>
      <c r="L187" s="126">
        <v>40727</v>
      </c>
      <c r="M187" s="126">
        <v>41092</v>
      </c>
      <c r="N187" s="126">
        <v>41458</v>
      </c>
      <c r="O187" s="126">
        <v>41823</v>
      </c>
      <c r="P187" s="126">
        <v>42188</v>
      </c>
      <c r="Q187" s="126">
        <v>42553</v>
      </c>
      <c r="R187" s="126">
        <v>42919</v>
      </c>
      <c r="S187" s="126">
        <v>43284</v>
      </c>
      <c r="T187" s="126">
        <v>43649</v>
      </c>
      <c r="U187" s="126">
        <v>44014</v>
      </c>
      <c r="V187" s="126">
        <v>44380</v>
      </c>
      <c r="W187" s="126">
        <v>44745</v>
      </c>
      <c r="X187" s="126">
        <v>45110</v>
      </c>
      <c r="Y187" s="126">
        <v>45475</v>
      </c>
      <c r="Z187" s="126">
        <v>45841</v>
      </c>
      <c r="AA187" s="126">
        <v>46206</v>
      </c>
      <c r="AB187" s="126">
        <v>46571</v>
      </c>
      <c r="AC187" s="126">
        <v>46936</v>
      </c>
      <c r="AD187" s="126">
        <v>47302</v>
      </c>
      <c r="AE187" s="126">
        <v>47667</v>
      </c>
      <c r="AF187" s="126">
        <v>48032</v>
      </c>
      <c r="AG187" s="126">
        <v>48397</v>
      </c>
      <c r="AH187" s="126">
        <v>48763</v>
      </c>
      <c r="AI187" s="126">
        <v>49128</v>
      </c>
      <c r="AJ187" s="126">
        <v>49493</v>
      </c>
      <c r="AK187" s="126">
        <v>49858</v>
      </c>
      <c r="AL187" s="126">
        <v>50224</v>
      </c>
      <c r="AM187" s="126">
        <v>50589</v>
      </c>
      <c r="AN187" s="126">
        <v>50954</v>
      </c>
      <c r="AO187" s="126">
        <v>51319</v>
      </c>
      <c r="AP187" s="126">
        <v>51685</v>
      </c>
      <c r="AQ187" s="126">
        <v>52050</v>
      </c>
      <c r="AR187" s="126">
        <v>52415</v>
      </c>
      <c r="AS187" s="126">
        <v>52780</v>
      </c>
      <c r="AT187" s="126">
        <v>53146</v>
      </c>
      <c r="AU187" s="126">
        <v>53511</v>
      </c>
      <c r="AV187" s="126">
        <v>53876</v>
      </c>
      <c r="AW187" s="126">
        <v>54241</v>
      </c>
      <c r="AX187" s="126">
        <v>54607</v>
      </c>
      <c r="AY187" s="126">
        <v>54972</v>
      </c>
    </row>
    <row r="188" spans="1:51" ht="13.5" hidden="1" customHeight="1" x14ac:dyDescent="0.2">
      <c r="A188" s="145"/>
      <c r="B188" s="120"/>
      <c r="C188" s="120"/>
      <c r="D188" s="120"/>
      <c r="E188" s="120"/>
      <c r="F188" s="120"/>
      <c r="G188" s="121"/>
      <c r="H188" s="120"/>
      <c r="I188" s="126">
        <v>39632</v>
      </c>
      <c r="J188" s="126">
        <v>39998</v>
      </c>
      <c r="K188" s="126">
        <v>40363</v>
      </c>
      <c r="L188" s="126">
        <v>40728</v>
      </c>
      <c r="M188" s="126">
        <v>41093</v>
      </c>
      <c r="N188" s="126">
        <v>41459</v>
      </c>
      <c r="O188" s="126">
        <v>41824</v>
      </c>
      <c r="P188" s="126">
        <v>42189</v>
      </c>
      <c r="Q188" s="126">
        <v>42554</v>
      </c>
      <c r="R188" s="126">
        <v>42920</v>
      </c>
      <c r="S188" s="126">
        <v>43285</v>
      </c>
      <c r="T188" s="126">
        <v>43650</v>
      </c>
      <c r="U188" s="126">
        <v>44015</v>
      </c>
      <c r="V188" s="126">
        <v>44381</v>
      </c>
      <c r="W188" s="126">
        <v>44746</v>
      </c>
      <c r="X188" s="126">
        <v>45111</v>
      </c>
      <c r="Y188" s="126">
        <v>45476</v>
      </c>
      <c r="Z188" s="126">
        <v>45842</v>
      </c>
      <c r="AA188" s="126">
        <v>46207</v>
      </c>
      <c r="AB188" s="126">
        <v>46572</v>
      </c>
      <c r="AC188" s="126">
        <v>46937</v>
      </c>
      <c r="AD188" s="126">
        <v>47303</v>
      </c>
      <c r="AE188" s="126">
        <v>47668</v>
      </c>
      <c r="AF188" s="126">
        <v>48033</v>
      </c>
      <c r="AG188" s="126">
        <v>48398</v>
      </c>
      <c r="AH188" s="126">
        <v>48764</v>
      </c>
      <c r="AI188" s="126">
        <v>49129</v>
      </c>
      <c r="AJ188" s="126">
        <v>49494</v>
      </c>
      <c r="AK188" s="126">
        <v>49859</v>
      </c>
      <c r="AL188" s="126">
        <v>50225</v>
      </c>
      <c r="AM188" s="126">
        <v>50590</v>
      </c>
      <c r="AN188" s="126">
        <v>50955</v>
      </c>
      <c r="AO188" s="126">
        <v>51320</v>
      </c>
      <c r="AP188" s="126">
        <v>51686</v>
      </c>
      <c r="AQ188" s="126">
        <v>52051</v>
      </c>
      <c r="AR188" s="126">
        <v>52416</v>
      </c>
      <c r="AS188" s="126">
        <v>52781</v>
      </c>
      <c r="AT188" s="126">
        <v>53147</v>
      </c>
      <c r="AU188" s="126">
        <v>53512</v>
      </c>
      <c r="AV188" s="126">
        <v>53877</v>
      </c>
      <c r="AW188" s="126">
        <v>54242</v>
      </c>
      <c r="AX188" s="126">
        <v>54608</v>
      </c>
      <c r="AY188" s="126">
        <v>54973</v>
      </c>
    </row>
    <row r="189" spans="1:51" ht="13.5" hidden="1" customHeight="1" x14ac:dyDescent="0.2">
      <c r="A189" s="145"/>
      <c r="B189" s="120"/>
      <c r="C189" s="120"/>
      <c r="D189" s="120"/>
      <c r="E189" s="120"/>
      <c r="F189" s="120"/>
      <c r="G189" s="121"/>
      <c r="H189" s="120"/>
      <c r="I189" s="126">
        <v>39633</v>
      </c>
      <c r="J189" s="126">
        <v>39999</v>
      </c>
      <c r="K189" s="126">
        <v>40364</v>
      </c>
      <c r="L189" s="126">
        <v>40729</v>
      </c>
      <c r="M189" s="126">
        <v>41094</v>
      </c>
      <c r="N189" s="126">
        <v>41460</v>
      </c>
      <c r="O189" s="126">
        <v>41825</v>
      </c>
      <c r="P189" s="126">
        <v>42190</v>
      </c>
      <c r="Q189" s="126">
        <v>42555</v>
      </c>
      <c r="R189" s="126">
        <v>42921</v>
      </c>
      <c r="S189" s="126">
        <v>43286</v>
      </c>
      <c r="T189" s="126">
        <v>43651</v>
      </c>
      <c r="U189" s="126">
        <v>44016</v>
      </c>
      <c r="V189" s="126">
        <v>44382</v>
      </c>
      <c r="W189" s="126">
        <v>44747</v>
      </c>
      <c r="X189" s="126">
        <v>45112</v>
      </c>
      <c r="Y189" s="126">
        <v>45477</v>
      </c>
      <c r="Z189" s="126">
        <v>45843</v>
      </c>
      <c r="AA189" s="126">
        <v>46208</v>
      </c>
      <c r="AB189" s="126">
        <v>46573</v>
      </c>
      <c r="AC189" s="126">
        <v>46938</v>
      </c>
      <c r="AD189" s="126">
        <v>47304</v>
      </c>
      <c r="AE189" s="126">
        <v>47669</v>
      </c>
      <c r="AF189" s="126">
        <v>48034</v>
      </c>
      <c r="AG189" s="126">
        <v>48399</v>
      </c>
      <c r="AH189" s="126">
        <v>48765</v>
      </c>
      <c r="AI189" s="126">
        <v>49130</v>
      </c>
      <c r="AJ189" s="126">
        <v>49495</v>
      </c>
      <c r="AK189" s="126">
        <v>49860</v>
      </c>
      <c r="AL189" s="126">
        <v>50226</v>
      </c>
      <c r="AM189" s="126">
        <v>50591</v>
      </c>
      <c r="AN189" s="126">
        <v>50956</v>
      </c>
      <c r="AO189" s="126">
        <v>51321</v>
      </c>
      <c r="AP189" s="126">
        <v>51687</v>
      </c>
      <c r="AQ189" s="126">
        <v>52052</v>
      </c>
      <c r="AR189" s="126">
        <v>52417</v>
      </c>
      <c r="AS189" s="126">
        <v>52782</v>
      </c>
      <c r="AT189" s="126">
        <v>53148</v>
      </c>
      <c r="AU189" s="126">
        <v>53513</v>
      </c>
      <c r="AV189" s="126">
        <v>53878</v>
      </c>
      <c r="AW189" s="126">
        <v>54243</v>
      </c>
      <c r="AX189" s="126">
        <v>54609</v>
      </c>
      <c r="AY189" s="126">
        <v>54974</v>
      </c>
    </row>
    <row r="190" spans="1:51" ht="13.5" hidden="1" customHeight="1" x14ac:dyDescent="0.2">
      <c r="A190" s="145"/>
      <c r="B190" s="120"/>
      <c r="C190" s="120"/>
      <c r="D190" s="120"/>
      <c r="E190" s="120"/>
      <c r="F190" s="120"/>
      <c r="G190" s="121"/>
      <c r="H190" s="120"/>
      <c r="I190" s="126">
        <v>39634</v>
      </c>
      <c r="J190" s="126">
        <v>40000</v>
      </c>
      <c r="K190" s="126">
        <v>40365</v>
      </c>
      <c r="L190" s="126">
        <v>40730</v>
      </c>
      <c r="M190" s="126">
        <v>41095</v>
      </c>
      <c r="N190" s="126">
        <v>41461</v>
      </c>
      <c r="O190" s="126">
        <v>41826</v>
      </c>
      <c r="P190" s="126">
        <v>42191</v>
      </c>
      <c r="Q190" s="126">
        <v>42556</v>
      </c>
      <c r="R190" s="126">
        <v>42922</v>
      </c>
      <c r="S190" s="126">
        <v>43287</v>
      </c>
      <c r="T190" s="126">
        <v>43652</v>
      </c>
      <c r="U190" s="126">
        <v>44017</v>
      </c>
      <c r="V190" s="126">
        <v>44383</v>
      </c>
      <c r="W190" s="126">
        <v>44748</v>
      </c>
      <c r="X190" s="126">
        <v>45113</v>
      </c>
      <c r="Y190" s="126">
        <v>45478</v>
      </c>
      <c r="Z190" s="126">
        <v>45844</v>
      </c>
      <c r="AA190" s="126">
        <v>46209</v>
      </c>
      <c r="AB190" s="126">
        <v>46574</v>
      </c>
      <c r="AC190" s="126">
        <v>46939</v>
      </c>
      <c r="AD190" s="126">
        <v>47305</v>
      </c>
      <c r="AE190" s="126">
        <v>47670</v>
      </c>
      <c r="AF190" s="126">
        <v>48035</v>
      </c>
      <c r="AG190" s="126">
        <v>48400</v>
      </c>
      <c r="AH190" s="126">
        <v>48766</v>
      </c>
      <c r="AI190" s="126">
        <v>49131</v>
      </c>
      <c r="AJ190" s="126">
        <v>49496</v>
      </c>
      <c r="AK190" s="126">
        <v>49861</v>
      </c>
      <c r="AL190" s="126">
        <v>50227</v>
      </c>
      <c r="AM190" s="126">
        <v>50592</v>
      </c>
      <c r="AN190" s="126">
        <v>50957</v>
      </c>
      <c r="AO190" s="126">
        <v>51322</v>
      </c>
      <c r="AP190" s="126">
        <v>51688</v>
      </c>
      <c r="AQ190" s="126">
        <v>52053</v>
      </c>
      <c r="AR190" s="126">
        <v>52418</v>
      </c>
      <c r="AS190" s="126">
        <v>52783</v>
      </c>
      <c r="AT190" s="126">
        <v>53149</v>
      </c>
      <c r="AU190" s="126">
        <v>53514</v>
      </c>
      <c r="AV190" s="126">
        <v>53879</v>
      </c>
      <c r="AW190" s="126">
        <v>54244</v>
      </c>
      <c r="AX190" s="126">
        <v>54610</v>
      </c>
      <c r="AY190" s="126">
        <v>54975</v>
      </c>
    </row>
    <row r="191" spans="1:51" ht="13.5" hidden="1" customHeight="1" x14ac:dyDescent="0.2">
      <c r="A191" s="145"/>
      <c r="B191" s="120"/>
      <c r="C191" s="120"/>
      <c r="D191" s="120"/>
      <c r="E191" s="120"/>
      <c r="F191" s="120"/>
      <c r="G191" s="121"/>
      <c r="H191" s="120"/>
      <c r="I191" s="126">
        <v>39635</v>
      </c>
      <c r="J191" s="126">
        <v>40001</v>
      </c>
      <c r="K191" s="126">
        <v>40366</v>
      </c>
      <c r="L191" s="126">
        <v>40731</v>
      </c>
      <c r="M191" s="126">
        <v>41096</v>
      </c>
      <c r="N191" s="126">
        <v>41462</v>
      </c>
      <c r="O191" s="126">
        <v>41827</v>
      </c>
      <c r="P191" s="126">
        <v>42192</v>
      </c>
      <c r="Q191" s="126">
        <v>42557</v>
      </c>
      <c r="R191" s="126">
        <v>42923</v>
      </c>
      <c r="S191" s="126">
        <v>43288</v>
      </c>
      <c r="T191" s="126">
        <v>43653</v>
      </c>
      <c r="U191" s="126">
        <v>44018</v>
      </c>
      <c r="V191" s="126">
        <v>44384</v>
      </c>
      <c r="W191" s="126">
        <v>44749</v>
      </c>
      <c r="X191" s="126">
        <v>45114</v>
      </c>
      <c r="Y191" s="126">
        <v>45479</v>
      </c>
      <c r="Z191" s="126">
        <v>45845</v>
      </c>
      <c r="AA191" s="126">
        <v>46210</v>
      </c>
      <c r="AB191" s="126">
        <v>46575</v>
      </c>
      <c r="AC191" s="126">
        <v>46940</v>
      </c>
      <c r="AD191" s="126">
        <v>47306</v>
      </c>
      <c r="AE191" s="126">
        <v>47671</v>
      </c>
      <c r="AF191" s="126">
        <v>48036</v>
      </c>
      <c r="AG191" s="126">
        <v>48401</v>
      </c>
      <c r="AH191" s="126">
        <v>48767</v>
      </c>
      <c r="AI191" s="126">
        <v>49132</v>
      </c>
      <c r="AJ191" s="126">
        <v>49497</v>
      </c>
      <c r="AK191" s="126">
        <v>49862</v>
      </c>
      <c r="AL191" s="126">
        <v>50228</v>
      </c>
      <c r="AM191" s="126">
        <v>50593</v>
      </c>
      <c r="AN191" s="126">
        <v>50958</v>
      </c>
      <c r="AO191" s="126">
        <v>51323</v>
      </c>
      <c r="AP191" s="126">
        <v>51689</v>
      </c>
      <c r="AQ191" s="126">
        <v>52054</v>
      </c>
      <c r="AR191" s="126">
        <v>52419</v>
      </c>
      <c r="AS191" s="126">
        <v>52784</v>
      </c>
      <c r="AT191" s="126">
        <v>53150</v>
      </c>
      <c r="AU191" s="126">
        <v>53515</v>
      </c>
      <c r="AV191" s="126">
        <v>53880</v>
      </c>
      <c r="AW191" s="126">
        <v>54245</v>
      </c>
      <c r="AX191" s="126">
        <v>54611</v>
      </c>
      <c r="AY191" s="126">
        <v>54976</v>
      </c>
    </row>
    <row r="192" spans="1:51" ht="13.5" hidden="1" customHeight="1" x14ac:dyDescent="0.2">
      <c r="A192" s="145"/>
      <c r="B192" s="120"/>
      <c r="C192" s="120"/>
      <c r="D192" s="120"/>
      <c r="E192" s="120"/>
      <c r="F192" s="120"/>
      <c r="G192" s="121"/>
      <c r="H192" s="120"/>
      <c r="I192" s="126">
        <v>39636</v>
      </c>
      <c r="J192" s="126">
        <v>40002</v>
      </c>
      <c r="K192" s="126">
        <v>40367</v>
      </c>
      <c r="L192" s="126">
        <v>40732</v>
      </c>
      <c r="M192" s="126">
        <v>41097</v>
      </c>
      <c r="N192" s="126">
        <v>41463</v>
      </c>
      <c r="O192" s="126">
        <v>41828</v>
      </c>
      <c r="P192" s="126">
        <v>42193</v>
      </c>
      <c r="Q192" s="126">
        <v>42558</v>
      </c>
      <c r="R192" s="126">
        <v>42924</v>
      </c>
      <c r="S192" s="126">
        <v>43289</v>
      </c>
      <c r="T192" s="126">
        <v>43654</v>
      </c>
      <c r="U192" s="126">
        <v>44019</v>
      </c>
      <c r="V192" s="126">
        <v>44385</v>
      </c>
      <c r="W192" s="126">
        <v>44750</v>
      </c>
      <c r="X192" s="126">
        <v>45115</v>
      </c>
      <c r="Y192" s="126">
        <v>45480</v>
      </c>
      <c r="Z192" s="126">
        <v>45846</v>
      </c>
      <c r="AA192" s="126">
        <v>46211</v>
      </c>
      <c r="AB192" s="126">
        <v>46576</v>
      </c>
      <c r="AC192" s="126">
        <v>46941</v>
      </c>
      <c r="AD192" s="126">
        <v>47307</v>
      </c>
      <c r="AE192" s="126">
        <v>47672</v>
      </c>
      <c r="AF192" s="126">
        <v>48037</v>
      </c>
      <c r="AG192" s="126">
        <v>48402</v>
      </c>
      <c r="AH192" s="126">
        <v>48768</v>
      </c>
      <c r="AI192" s="126">
        <v>49133</v>
      </c>
      <c r="AJ192" s="126">
        <v>49498</v>
      </c>
      <c r="AK192" s="126">
        <v>49863</v>
      </c>
      <c r="AL192" s="126">
        <v>50229</v>
      </c>
      <c r="AM192" s="126">
        <v>50594</v>
      </c>
      <c r="AN192" s="126">
        <v>50959</v>
      </c>
      <c r="AO192" s="126">
        <v>51324</v>
      </c>
      <c r="AP192" s="126">
        <v>51690</v>
      </c>
      <c r="AQ192" s="126">
        <v>52055</v>
      </c>
      <c r="AR192" s="126">
        <v>52420</v>
      </c>
      <c r="AS192" s="126">
        <v>52785</v>
      </c>
      <c r="AT192" s="126">
        <v>53151</v>
      </c>
      <c r="AU192" s="126">
        <v>53516</v>
      </c>
      <c r="AV192" s="126">
        <v>53881</v>
      </c>
      <c r="AW192" s="126">
        <v>54246</v>
      </c>
      <c r="AX192" s="126">
        <v>54612</v>
      </c>
      <c r="AY192" s="126">
        <v>54977</v>
      </c>
    </row>
    <row r="193" spans="1:51" ht="13.5" hidden="1" customHeight="1" x14ac:dyDescent="0.2">
      <c r="A193" s="145"/>
      <c r="B193" s="120"/>
      <c r="C193" s="120"/>
      <c r="D193" s="120"/>
      <c r="E193" s="120"/>
      <c r="F193" s="120"/>
      <c r="G193" s="121"/>
      <c r="H193" s="120"/>
      <c r="I193" s="126">
        <v>39637</v>
      </c>
      <c r="J193" s="126">
        <v>40003</v>
      </c>
      <c r="K193" s="126">
        <v>40368</v>
      </c>
      <c r="L193" s="126">
        <v>40733</v>
      </c>
      <c r="M193" s="126">
        <v>41098</v>
      </c>
      <c r="N193" s="126">
        <v>41464</v>
      </c>
      <c r="O193" s="126">
        <v>41829</v>
      </c>
      <c r="P193" s="126">
        <v>42194</v>
      </c>
      <c r="Q193" s="126">
        <v>42559</v>
      </c>
      <c r="R193" s="126">
        <v>42925</v>
      </c>
      <c r="S193" s="126">
        <v>43290</v>
      </c>
      <c r="T193" s="126">
        <v>43655</v>
      </c>
      <c r="U193" s="126">
        <v>44020</v>
      </c>
      <c r="V193" s="126">
        <v>44386</v>
      </c>
      <c r="W193" s="126">
        <v>44751</v>
      </c>
      <c r="X193" s="126">
        <v>45116</v>
      </c>
      <c r="Y193" s="126">
        <v>45481</v>
      </c>
      <c r="Z193" s="126">
        <v>45847</v>
      </c>
      <c r="AA193" s="126">
        <v>46212</v>
      </c>
      <c r="AB193" s="126">
        <v>46577</v>
      </c>
      <c r="AC193" s="126">
        <v>46942</v>
      </c>
      <c r="AD193" s="126">
        <v>47308</v>
      </c>
      <c r="AE193" s="126">
        <v>47673</v>
      </c>
      <c r="AF193" s="126">
        <v>48038</v>
      </c>
      <c r="AG193" s="126">
        <v>48403</v>
      </c>
      <c r="AH193" s="126">
        <v>48769</v>
      </c>
      <c r="AI193" s="126">
        <v>49134</v>
      </c>
      <c r="AJ193" s="126">
        <v>49499</v>
      </c>
      <c r="AK193" s="126">
        <v>49864</v>
      </c>
      <c r="AL193" s="126">
        <v>50230</v>
      </c>
      <c r="AM193" s="126">
        <v>50595</v>
      </c>
      <c r="AN193" s="126">
        <v>50960</v>
      </c>
      <c r="AO193" s="126">
        <v>51325</v>
      </c>
      <c r="AP193" s="126">
        <v>51691</v>
      </c>
      <c r="AQ193" s="126">
        <v>52056</v>
      </c>
      <c r="AR193" s="126">
        <v>52421</v>
      </c>
      <c r="AS193" s="126">
        <v>52786</v>
      </c>
      <c r="AT193" s="126">
        <v>53152</v>
      </c>
      <c r="AU193" s="126">
        <v>53517</v>
      </c>
      <c r="AV193" s="126">
        <v>53882</v>
      </c>
      <c r="AW193" s="126">
        <v>54247</v>
      </c>
      <c r="AX193" s="126">
        <v>54613</v>
      </c>
      <c r="AY193" s="126">
        <v>54978</v>
      </c>
    </row>
    <row r="194" spans="1:51" ht="13.5" hidden="1" customHeight="1" x14ac:dyDescent="0.2">
      <c r="A194" s="145"/>
      <c r="B194" s="120"/>
      <c r="C194" s="120"/>
      <c r="D194" s="120"/>
      <c r="E194" s="120"/>
      <c r="F194" s="120"/>
      <c r="G194" s="121"/>
      <c r="H194" s="120"/>
      <c r="I194" s="126">
        <v>39638</v>
      </c>
      <c r="J194" s="126">
        <v>40004</v>
      </c>
      <c r="K194" s="126">
        <v>40369</v>
      </c>
      <c r="L194" s="126">
        <v>40734</v>
      </c>
      <c r="M194" s="126">
        <v>41099</v>
      </c>
      <c r="N194" s="126">
        <v>41465</v>
      </c>
      <c r="O194" s="126">
        <v>41830</v>
      </c>
      <c r="P194" s="126">
        <v>42195</v>
      </c>
      <c r="Q194" s="126">
        <v>42560</v>
      </c>
      <c r="R194" s="126">
        <v>42926</v>
      </c>
      <c r="S194" s="126">
        <v>43291</v>
      </c>
      <c r="T194" s="126">
        <v>43656</v>
      </c>
      <c r="U194" s="126">
        <v>44021</v>
      </c>
      <c r="V194" s="126">
        <v>44387</v>
      </c>
      <c r="W194" s="126">
        <v>44752</v>
      </c>
      <c r="X194" s="126">
        <v>45117</v>
      </c>
      <c r="Y194" s="126">
        <v>45482</v>
      </c>
      <c r="Z194" s="126">
        <v>45848</v>
      </c>
      <c r="AA194" s="126">
        <v>46213</v>
      </c>
      <c r="AB194" s="126">
        <v>46578</v>
      </c>
      <c r="AC194" s="126">
        <v>46943</v>
      </c>
      <c r="AD194" s="126">
        <v>47309</v>
      </c>
      <c r="AE194" s="126">
        <v>47674</v>
      </c>
      <c r="AF194" s="126">
        <v>48039</v>
      </c>
      <c r="AG194" s="126">
        <v>48404</v>
      </c>
      <c r="AH194" s="126">
        <v>48770</v>
      </c>
      <c r="AI194" s="126">
        <v>49135</v>
      </c>
      <c r="AJ194" s="126">
        <v>49500</v>
      </c>
      <c r="AK194" s="126">
        <v>49865</v>
      </c>
      <c r="AL194" s="126">
        <v>50231</v>
      </c>
      <c r="AM194" s="126">
        <v>50596</v>
      </c>
      <c r="AN194" s="126">
        <v>50961</v>
      </c>
      <c r="AO194" s="126">
        <v>51326</v>
      </c>
      <c r="AP194" s="126">
        <v>51692</v>
      </c>
      <c r="AQ194" s="126">
        <v>52057</v>
      </c>
      <c r="AR194" s="126">
        <v>52422</v>
      </c>
      <c r="AS194" s="126">
        <v>52787</v>
      </c>
      <c r="AT194" s="126">
        <v>53153</v>
      </c>
      <c r="AU194" s="126">
        <v>53518</v>
      </c>
      <c r="AV194" s="126">
        <v>53883</v>
      </c>
      <c r="AW194" s="126">
        <v>54248</v>
      </c>
      <c r="AX194" s="126">
        <v>54614</v>
      </c>
      <c r="AY194" s="126">
        <v>54979</v>
      </c>
    </row>
    <row r="195" spans="1:51" ht="13.5" hidden="1" customHeight="1" x14ac:dyDescent="0.2">
      <c r="A195" s="145"/>
      <c r="B195" s="120"/>
      <c r="C195" s="120"/>
      <c r="D195" s="120"/>
      <c r="E195" s="120"/>
      <c r="F195" s="120"/>
      <c r="G195" s="121"/>
      <c r="H195" s="120"/>
      <c r="I195" s="126">
        <v>39639</v>
      </c>
      <c r="J195" s="126">
        <v>40005</v>
      </c>
      <c r="K195" s="126">
        <v>40370</v>
      </c>
      <c r="L195" s="126">
        <v>40735</v>
      </c>
      <c r="M195" s="126">
        <v>41100</v>
      </c>
      <c r="N195" s="126">
        <v>41466</v>
      </c>
      <c r="O195" s="126">
        <v>41831</v>
      </c>
      <c r="P195" s="126">
        <v>42196</v>
      </c>
      <c r="Q195" s="126">
        <v>42561</v>
      </c>
      <c r="R195" s="126">
        <v>42927</v>
      </c>
      <c r="S195" s="126">
        <v>43292</v>
      </c>
      <c r="T195" s="126">
        <v>43657</v>
      </c>
      <c r="U195" s="126">
        <v>44022</v>
      </c>
      <c r="V195" s="126">
        <v>44388</v>
      </c>
      <c r="W195" s="126">
        <v>44753</v>
      </c>
      <c r="X195" s="126">
        <v>45118</v>
      </c>
      <c r="Y195" s="126">
        <v>45483</v>
      </c>
      <c r="Z195" s="126">
        <v>45849</v>
      </c>
      <c r="AA195" s="126">
        <v>46214</v>
      </c>
      <c r="AB195" s="126">
        <v>46579</v>
      </c>
      <c r="AC195" s="126">
        <v>46944</v>
      </c>
      <c r="AD195" s="126">
        <v>47310</v>
      </c>
      <c r="AE195" s="126">
        <v>47675</v>
      </c>
      <c r="AF195" s="126">
        <v>48040</v>
      </c>
      <c r="AG195" s="126">
        <v>48405</v>
      </c>
      <c r="AH195" s="126">
        <v>48771</v>
      </c>
      <c r="AI195" s="126">
        <v>49136</v>
      </c>
      <c r="AJ195" s="126">
        <v>49501</v>
      </c>
      <c r="AK195" s="126">
        <v>49866</v>
      </c>
      <c r="AL195" s="126">
        <v>50232</v>
      </c>
      <c r="AM195" s="126">
        <v>50597</v>
      </c>
      <c r="AN195" s="126">
        <v>50962</v>
      </c>
      <c r="AO195" s="126">
        <v>51327</v>
      </c>
      <c r="AP195" s="126">
        <v>51693</v>
      </c>
      <c r="AQ195" s="126">
        <v>52058</v>
      </c>
      <c r="AR195" s="126">
        <v>52423</v>
      </c>
      <c r="AS195" s="126">
        <v>52788</v>
      </c>
      <c r="AT195" s="126">
        <v>53154</v>
      </c>
      <c r="AU195" s="126">
        <v>53519</v>
      </c>
      <c r="AV195" s="126">
        <v>53884</v>
      </c>
      <c r="AW195" s="126">
        <v>54249</v>
      </c>
      <c r="AX195" s="126">
        <v>54615</v>
      </c>
      <c r="AY195" s="126">
        <v>54980</v>
      </c>
    </row>
    <row r="196" spans="1:51" ht="13.5" hidden="1" customHeight="1" x14ac:dyDescent="0.2">
      <c r="A196" s="145"/>
      <c r="B196" s="120"/>
      <c r="C196" s="120"/>
      <c r="D196" s="120"/>
      <c r="E196" s="120"/>
      <c r="F196" s="120"/>
      <c r="G196" s="121"/>
      <c r="H196" s="120"/>
      <c r="I196" s="126">
        <v>39640</v>
      </c>
      <c r="J196" s="126">
        <v>40006</v>
      </c>
      <c r="K196" s="126">
        <v>40371</v>
      </c>
      <c r="L196" s="126">
        <v>40736</v>
      </c>
      <c r="M196" s="126">
        <v>41101</v>
      </c>
      <c r="N196" s="126">
        <v>41467</v>
      </c>
      <c r="O196" s="126">
        <v>41832</v>
      </c>
      <c r="P196" s="126">
        <v>42197</v>
      </c>
      <c r="Q196" s="126">
        <v>42562</v>
      </c>
      <c r="R196" s="126">
        <v>42928</v>
      </c>
      <c r="S196" s="126">
        <v>43293</v>
      </c>
      <c r="T196" s="126">
        <v>43658</v>
      </c>
      <c r="U196" s="126">
        <v>44023</v>
      </c>
      <c r="V196" s="126">
        <v>44389</v>
      </c>
      <c r="W196" s="126">
        <v>44754</v>
      </c>
      <c r="X196" s="126">
        <v>45119</v>
      </c>
      <c r="Y196" s="126">
        <v>45484</v>
      </c>
      <c r="Z196" s="126">
        <v>45850</v>
      </c>
      <c r="AA196" s="126">
        <v>46215</v>
      </c>
      <c r="AB196" s="126">
        <v>46580</v>
      </c>
      <c r="AC196" s="126">
        <v>46945</v>
      </c>
      <c r="AD196" s="126">
        <v>47311</v>
      </c>
      <c r="AE196" s="126">
        <v>47676</v>
      </c>
      <c r="AF196" s="126">
        <v>48041</v>
      </c>
      <c r="AG196" s="126">
        <v>48406</v>
      </c>
      <c r="AH196" s="126">
        <v>48772</v>
      </c>
      <c r="AI196" s="126">
        <v>49137</v>
      </c>
      <c r="AJ196" s="126">
        <v>49502</v>
      </c>
      <c r="AK196" s="126">
        <v>49867</v>
      </c>
      <c r="AL196" s="126">
        <v>50233</v>
      </c>
      <c r="AM196" s="126">
        <v>50598</v>
      </c>
      <c r="AN196" s="126">
        <v>50963</v>
      </c>
      <c r="AO196" s="126">
        <v>51328</v>
      </c>
      <c r="AP196" s="126">
        <v>51694</v>
      </c>
      <c r="AQ196" s="126">
        <v>52059</v>
      </c>
      <c r="AR196" s="126">
        <v>52424</v>
      </c>
      <c r="AS196" s="126">
        <v>52789</v>
      </c>
      <c r="AT196" s="126">
        <v>53155</v>
      </c>
      <c r="AU196" s="126">
        <v>53520</v>
      </c>
      <c r="AV196" s="126">
        <v>53885</v>
      </c>
      <c r="AW196" s="126">
        <v>54250</v>
      </c>
      <c r="AX196" s="126">
        <v>54616</v>
      </c>
      <c r="AY196" s="126">
        <v>54981</v>
      </c>
    </row>
    <row r="197" spans="1:51" ht="13.5" hidden="1" customHeight="1" x14ac:dyDescent="0.2">
      <c r="A197" s="145"/>
      <c r="B197" s="120"/>
      <c r="C197" s="120"/>
      <c r="D197" s="120"/>
      <c r="E197" s="120"/>
      <c r="F197" s="120"/>
      <c r="G197" s="121"/>
      <c r="H197" s="120"/>
      <c r="I197" s="126">
        <v>39641</v>
      </c>
      <c r="J197" s="126">
        <v>40007</v>
      </c>
      <c r="K197" s="126">
        <v>40372</v>
      </c>
      <c r="L197" s="126">
        <v>40737</v>
      </c>
      <c r="M197" s="126">
        <v>41102</v>
      </c>
      <c r="N197" s="126">
        <v>41468</v>
      </c>
      <c r="O197" s="126">
        <v>41833</v>
      </c>
      <c r="P197" s="126">
        <v>42198</v>
      </c>
      <c r="Q197" s="126">
        <v>42563</v>
      </c>
      <c r="R197" s="126">
        <v>42929</v>
      </c>
      <c r="S197" s="126">
        <v>43294</v>
      </c>
      <c r="T197" s="126">
        <v>43659</v>
      </c>
      <c r="U197" s="126">
        <v>44024</v>
      </c>
      <c r="V197" s="126">
        <v>44390</v>
      </c>
      <c r="W197" s="126">
        <v>44755</v>
      </c>
      <c r="X197" s="126">
        <v>45120</v>
      </c>
      <c r="Y197" s="126">
        <v>45485</v>
      </c>
      <c r="Z197" s="126">
        <v>45851</v>
      </c>
      <c r="AA197" s="126">
        <v>46216</v>
      </c>
      <c r="AB197" s="126">
        <v>46581</v>
      </c>
      <c r="AC197" s="126">
        <v>46946</v>
      </c>
      <c r="AD197" s="126">
        <v>47312</v>
      </c>
      <c r="AE197" s="126">
        <v>47677</v>
      </c>
      <c r="AF197" s="126">
        <v>48042</v>
      </c>
      <c r="AG197" s="126">
        <v>48407</v>
      </c>
      <c r="AH197" s="126">
        <v>48773</v>
      </c>
      <c r="AI197" s="126">
        <v>49138</v>
      </c>
      <c r="AJ197" s="126">
        <v>49503</v>
      </c>
      <c r="AK197" s="126">
        <v>49868</v>
      </c>
      <c r="AL197" s="126">
        <v>50234</v>
      </c>
      <c r="AM197" s="126">
        <v>50599</v>
      </c>
      <c r="AN197" s="126">
        <v>50964</v>
      </c>
      <c r="AO197" s="126">
        <v>51329</v>
      </c>
      <c r="AP197" s="126">
        <v>51695</v>
      </c>
      <c r="AQ197" s="126">
        <v>52060</v>
      </c>
      <c r="AR197" s="126">
        <v>52425</v>
      </c>
      <c r="AS197" s="126">
        <v>52790</v>
      </c>
      <c r="AT197" s="126">
        <v>53156</v>
      </c>
      <c r="AU197" s="126">
        <v>53521</v>
      </c>
      <c r="AV197" s="126">
        <v>53886</v>
      </c>
      <c r="AW197" s="126">
        <v>54251</v>
      </c>
      <c r="AX197" s="126">
        <v>54617</v>
      </c>
      <c r="AY197" s="126">
        <v>54982</v>
      </c>
    </row>
    <row r="198" spans="1:51" ht="13.5" hidden="1" customHeight="1" x14ac:dyDescent="0.2">
      <c r="A198" s="145"/>
      <c r="B198" s="120"/>
      <c r="C198" s="120"/>
      <c r="D198" s="120"/>
      <c r="E198" s="120"/>
      <c r="F198" s="120"/>
      <c r="G198" s="121"/>
      <c r="H198" s="120"/>
      <c r="I198" s="126">
        <v>39642</v>
      </c>
      <c r="J198" s="126">
        <v>40008</v>
      </c>
      <c r="K198" s="126">
        <v>40373</v>
      </c>
      <c r="L198" s="126">
        <v>40738</v>
      </c>
      <c r="M198" s="126">
        <v>41103</v>
      </c>
      <c r="N198" s="126">
        <v>41469</v>
      </c>
      <c r="O198" s="126">
        <v>41834</v>
      </c>
      <c r="P198" s="126">
        <v>42199</v>
      </c>
      <c r="Q198" s="126">
        <v>42564</v>
      </c>
      <c r="R198" s="126">
        <v>42930</v>
      </c>
      <c r="S198" s="126">
        <v>43295</v>
      </c>
      <c r="T198" s="126">
        <v>43660</v>
      </c>
      <c r="U198" s="126">
        <v>44025</v>
      </c>
      <c r="V198" s="126">
        <v>44391</v>
      </c>
      <c r="W198" s="126">
        <v>44756</v>
      </c>
      <c r="X198" s="126">
        <v>45121</v>
      </c>
      <c r="Y198" s="126">
        <v>45486</v>
      </c>
      <c r="Z198" s="126">
        <v>45852</v>
      </c>
      <c r="AA198" s="126">
        <v>46217</v>
      </c>
      <c r="AB198" s="126">
        <v>46582</v>
      </c>
      <c r="AC198" s="126">
        <v>46947</v>
      </c>
      <c r="AD198" s="126">
        <v>47313</v>
      </c>
      <c r="AE198" s="126">
        <v>47678</v>
      </c>
      <c r="AF198" s="126">
        <v>48043</v>
      </c>
      <c r="AG198" s="126">
        <v>48408</v>
      </c>
      <c r="AH198" s="126">
        <v>48774</v>
      </c>
      <c r="AI198" s="126">
        <v>49139</v>
      </c>
      <c r="AJ198" s="126">
        <v>49504</v>
      </c>
      <c r="AK198" s="126">
        <v>49869</v>
      </c>
      <c r="AL198" s="126">
        <v>50235</v>
      </c>
      <c r="AM198" s="126">
        <v>50600</v>
      </c>
      <c r="AN198" s="126">
        <v>50965</v>
      </c>
      <c r="AO198" s="126">
        <v>51330</v>
      </c>
      <c r="AP198" s="126">
        <v>51696</v>
      </c>
      <c r="AQ198" s="126">
        <v>52061</v>
      </c>
      <c r="AR198" s="126">
        <v>52426</v>
      </c>
      <c r="AS198" s="126">
        <v>52791</v>
      </c>
      <c r="AT198" s="126">
        <v>53157</v>
      </c>
      <c r="AU198" s="126">
        <v>53522</v>
      </c>
      <c r="AV198" s="126">
        <v>53887</v>
      </c>
      <c r="AW198" s="126">
        <v>54252</v>
      </c>
      <c r="AX198" s="126">
        <v>54618</v>
      </c>
      <c r="AY198" s="126">
        <v>54983</v>
      </c>
    </row>
    <row r="199" spans="1:51" ht="13.5" hidden="1" customHeight="1" x14ac:dyDescent="0.2">
      <c r="A199" s="145"/>
      <c r="B199" s="120"/>
      <c r="C199" s="120"/>
      <c r="D199" s="120"/>
      <c r="E199" s="120"/>
      <c r="F199" s="120"/>
      <c r="G199" s="121"/>
      <c r="H199" s="120"/>
      <c r="I199" s="126">
        <v>39643</v>
      </c>
      <c r="J199" s="126">
        <v>40009</v>
      </c>
      <c r="K199" s="126">
        <v>40374</v>
      </c>
      <c r="L199" s="126">
        <v>40739</v>
      </c>
      <c r="M199" s="126">
        <v>41104</v>
      </c>
      <c r="N199" s="126">
        <v>41470</v>
      </c>
      <c r="O199" s="126">
        <v>41835</v>
      </c>
      <c r="P199" s="126">
        <v>42200</v>
      </c>
      <c r="Q199" s="126">
        <v>42565</v>
      </c>
      <c r="R199" s="126">
        <v>42931</v>
      </c>
      <c r="S199" s="126">
        <v>43296</v>
      </c>
      <c r="T199" s="126">
        <v>43661</v>
      </c>
      <c r="U199" s="126">
        <v>44026</v>
      </c>
      <c r="V199" s="126">
        <v>44392</v>
      </c>
      <c r="W199" s="126">
        <v>44757</v>
      </c>
      <c r="X199" s="126">
        <v>45122</v>
      </c>
      <c r="Y199" s="126">
        <v>45487</v>
      </c>
      <c r="Z199" s="126">
        <v>45853</v>
      </c>
      <c r="AA199" s="126">
        <v>46218</v>
      </c>
      <c r="AB199" s="126">
        <v>46583</v>
      </c>
      <c r="AC199" s="126">
        <v>46948</v>
      </c>
      <c r="AD199" s="126">
        <v>47314</v>
      </c>
      <c r="AE199" s="126">
        <v>47679</v>
      </c>
      <c r="AF199" s="126">
        <v>48044</v>
      </c>
      <c r="AG199" s="126">
        <v>48409</v>
      </c>
      <c r="AH199" s="126">
        <v>48775</v>
      </c>
      <c r="AI199" s="126">
        <v>49140</v>
      </c>
      <c r="AJ199" s="126">
        <v>49505</v>
      </c>
      <c r="AK199" s="126">
        <v>49870</v>
      </c>
      <c r="AL199" s="126">
        <v>50236</v>
      </c>
      <c r="AM199" s="126">
        <v>50601</v>
      </c>
      <c r="AN199" s="126">
        <v>50966</v>
      </c>
      <c r="AO199" s="126">
        <v>51331</v>
      </c>
      <c r="AP199" s="126">
        <v>51697</v>
      </c>
      <c r="AQ199" s="126">
        <v>52062</v>
      </c>
      <c r="AR199" s="126">
        <v>52427</v>
      </c>
      <c r="AS199" s="126">
        <v>52792</v>
      </c>
      <c r="AT199" s="126">
        <v>53158</v>
      </c>
      <c r="AU199" s="126">
        <v>53523</v>
      </c>
      <c r="AV199" s="126">
        <v>53888</v>
      </c>
      <c r="AW199" s="126">
        <v>54253</v>
      </c>
      <c r="AX199" s="126">
        <v>54619</v>
      </c>
      <c r="AY199" s="126">
        <v>54984</v>
      </c>
    </row>
    <row r="200" spans="1:51" ht="13.5" hidden="1" customHeight="1" x14ac:dyDescent="0.2">
      <c r="A200" s="145"/>
      <c r="B200" s="120"/>
      <c r="C200" s="120"/>
      <c r="D200" s="120"/>
      <c r="E200" s="120"/>
      <c r="F200" s="120"/>
      <c r="G200" s="121"/>
      <c r="H200" s="120"/>
      <c r="I200" s="126">
        <v>39644</v>
      </c>
      <c r="J200" s="126">
        <v>40010</v>
      </c>
      <c r="K200" s="126">
        <v>40375</v>
      </c>
      <c r="L200" s="126">
        <v>40740</v>
      </c>
      <c r="M200" s="126">
        <v>41105</v>
      </c>
      <c r="N200" s="126">
        <v>41471</v>
      </c>
      <c r="O200" s="126">
        <v>41836</v>
      </c>
      <c r="P200" s="126">
        <v>42201</v>
      </c>
      <c r="Q200" s="126">
        <v>42566</v>
      </c>
      <c r="R200" s="126">
        <v>42932</v>
      </c>
      <c r="S200" s="126">
        <v>43297</v>
      </c>
      <c r="T200" s="126">
        <v>43662</v>
      </c>
      <c r="U200" s="126">
        <v>44027</v>
      </c>
      <c r="V200" s="126">
        <v>44393</v>
      </c>
      <c r="W200" s="126">
        <v>44758</v>
      </c>
      <c r="X200" s="126">
        <v>45123</v>
      </c>
      <c r="Y200" s="126">
        <v>45488</v>
      </c>
      <c r="Z200" s="126">
        <v>45854</v>
      </c>
      <c r="AA200" s="126">
        <v>46219</v>
      </c>
      <c r="AB200" s="126">
        <v>46584</v>
      </c>
      <c r="AC200" s="126">
        <v>46949</v>
      </c>
      <c r="AD200" s="126">
        <v>47315</v>
      </c>
      <c r="AE200" s="126">
        <v>47680</v>
      </c>
      <c r="AF200" s="126">
        <v>48045</v>
      </c>
      <c r="AG200" s="126">
        <v>48410</v>
      </c>
      <c r="AH200" s="126">
        <v>48776</v>
      </c>
      <c r="AI200" s="126">
        <v>49141</v>
      </c>
      <c r="AJ200" s="126">
        <v>49506</v>
      </c>
      <c r="AK200" s="126">
        <v>49871</v>
      </c>
      <c r="AL200" s="126">
        <v>50237</v>
      </c>
      <c r="AM200" s="126">
        <v>50602</v>
      </c>
      <c r="AN200" s="126">
        <v>50967</v>
      </c>
      <c r="AO200" s="126">
        <v>51332</v>
      </c>
      <c r="AP200" s="126">
        <v>51698</v>
      </c>
      <c r="AQ200" s="126">
        <v>52063</v>
      </c>
      <c r="AR200" s="126">
        <v>52428</v>
      </c>
      <c r="AS200" s="126">
        <v>52793</v>
      </c>
      <c r="AT200" s="126">
        <v>53159</v>
      </c>
      <c r="AU200" s="126">
        <v>53524</v>
      </c>
      <c r="AV200" s="126">
        <v>53889</v>
      </c>
      <c r="AW200" s="126">
        <v>54254</v>
      </c>
      <c r="AX200" s="126">
        <v>54620</v>
      </c>
      <c r="AY200" s="126">
        <v>54985</v>
      </c>
    </row>
    <row r="201" spans="1:51" ht="13.5" hidden="1" customHeight="1" x14ac:dyDescent="0.2">
      <c r="A201" s="145"/>
      <c r="B201" s="120"/>
      <c r="C201" s="120"/>
      <c r="D201" s="120"/>
      <c r="E201" s="120"/>
      <c r="F201" s="120"/>
      <c r="G201" s="121"/>
      <c r="H201" s="120"/>
      <c r="I201" s="126">
        <v>39645</v>
      </c>
      <c r="J201" s="126">
        <v>40011</v>
      </c>
      <c r="K201" s="126">
        <v>40376</v>
      </c>
      <c r="L201" s="126">
        <v>40741</v>
      </c>
      <c r="M201" s="126">
        <v>41106</v>
      </c>
      <c r="N201" s="126">
        <v>41472</v>
      </c>
      <c r="O201" s="126">
        <v>41837</v>
      </c>
      <c r="P201" s="126">
        <v>42202</v>
      </c>
      <c r="Q201" s="126">
        <v>42567</v>
      </c>
      <c r="R201" s="126">
        <v>42933</v>
      </c>
      <c r="S201" s="126">
        <v>43298</v>
      </c>
      <c r="T201" s="126">
        <v>43663</v>
      </c>
      <c r="U201" s="126">
        <v>44028</v>
      </c>
      <c r="V201" s="126">
        <v>44394</v>
      </c>
      <c r="W201" s="126">
        <v>44759</v>
      </c>
      <c r="X201" s="126">
        <v>45124</v>
      </c>
      <c r="Y201" s="126">
        <v>45489</v>
      </c>
      <c r="Z201" s="126">
        <v>45855</v>
      </c>
      <c r="AA201" s="126">
        <v>46220</v>
      </c>
      <c r="AB201" s="126">
        <v>46585</v>
      </c>
      <c r="AC201" s="126">
        <v>46950</v>
      </c>
      <c r="AD201" s="126">
        <v>47316</v>
      </c>
      <c r="AE201" s="126">
        <v>47681</v>
      </c>
      <c r="AF201" s="126">
        <v>48046</v>
      </c>
      <c r="AG201" s="126">
        <v>48411</v>
      </c>
      <c r="AH201" s="126">
        <v>48777</v>
      </c>
      <c r="AI201" s="126">
        <v>49142</v>
      </c>
      <c r="AJ201" s="126">
        <v>49507</v>
      </c>
      <c r="AK201" s="126">
        <v>49872</v>
      </c>
      <c r="AL201" s="126">
        <v>50238</v>
      </c>
      <c r="AM201" s="126">
        <v>50603</v>
      </c>
      <c r="AN201" s="126">
        <v>50968</v>
      </c>
      <c r="AO201" s="126">
        <v>51333</v>
      </c>
      <c r="AP201" s="126">
        <v>51699</v>
      </c>
      <c r="AQ201" s="126">
        <v>52064</v>
      </c>
      <c r="AR201" s="126">
        <v>52429</v>
      </c>
      <c r="AS201" s="126">
        <v>52794</v>
      </c>
      <c r="AT201" s="126">
        <v>53160</v>
      </c>
      <c r="AU201" s="126">
        <v>53525</v>
      </c>
      <c r="AV201" s="126">
        <v>53890</v>
      </c>
      <c r="AW201" s="126">
        <v>54255</v>
      </c>
      <c r="AX201" s="126">
        <v>54621</v>
      </c>
      <c r="AY201" s="126">
        <v>54986</v>
      </c>
    </row>
    <row r="202" spans="1:51" ht="13.5" hidden="1" customHeight="1" x14ac:dyDescent="0.2">
      <c r="A202" s="145"/>
      <c r="B202" s="120"/>
      <c r="C202" s="120"/>
      <c r="D202" s="120"/>
      <c r="E202" s="120"/>
      <c r="F202" s="120"/>
      <c r="G202" s="121"/>
      <c r="H202" s="120"/>
      <c r="I202" s="126">
        <v>39646</v>
      </c>
      <c r="J202" s="126">
        <v>40012</v>
      </c>
      <c r="K202" s="126">
        <v>40377</v>
      </c>
      <c r="L202" s="126">
        <v>40742</v>
      </c>
      <c r="M202" s="126">
        <v>41107</v>
      </c>
      <c r="N202" s="126">
        <v>41473</v>
      </c>
      <c r="O202" s="126">
        <v>41838</v>
      </c>
      <c r="P202" s="126">
        <v>42203</v>
      </c>
      <c r="Q202" s="126">
        <v>42568</v>
      </c>
      <c r="R202" s="126">
        <v>42934</v>
      </c>
      <c r="S202" s="126">
        <v>43299</v>
      </c>
      <c r="T202" s="126">
        <v>43664</v>
      </c>
      <c r="U202" s="126">
        <v>44029</v>
      </c>
      <c r="V202" s="126">
        <v>44395</v>
      </c>
      <c r="W202" s="126">
        <v>44760</v>
      </c>
      <c r="X202" s="126">
        <v>45125</v>
      </c>
      <c r="Y202" s="126">
        <v>45490</v>
      </c>
      <c r="Z202" s="126">
        <v>45856</v>
      </c>
      <c r="AA202" s="126">
        <v>46221</v>
      </c>
      <c r="AB202" s="126">
        <v>46586</v>
      </c>
      <c r="AC202" s="126">
        <v>46951</v>
      </c>
      <c r="AD202" s="126">
        <v>47317</v>
      </c>
      <c r="AE202" s="126">
        <v>47682</v>
      </c>
      <c r="AF202" s="126">
        <v>48047</v>
      </c>
      <c r="AG202" s="126">
        <v>48412</v>
      </c>
      <c r="AH202" s="126">
        <v>48778</v>
      </c>
      <c r="AI202" s="126">
        <v>49143</v>
      </c>
      <c r="AJ202" s="126">
        <v>49508</v>
      </c>
      <c r="AK202" s="126">
        <v>49873</v>
      </c>
      <c r="AL202" s="126">
        <v>50239</v>
      </c>
      <c r="AM202" s="126">
        <v>50604</v>
      </c>
      <c r="AN202" s="126">
        <v>50969</v>
      </c>
      <c r="AO202" s="126">
        <v>51334</v>
      </c>
      <c r="AP202" s="126">
        <v>51700</v>
      </c>
      <c r="AQ202" s="126">
        <v>52065</v>
      </c>
      <c r="AR202" s="126">
        <v>52430</v>
      </c>
      <c r="AS202" s="126">
        <v>52795</v>
      </c>
      <c r="AT202" s="126">
        <v>53161</v>
      </c>
      <c r="AU202" s="126">
        <v>53526</v>
      </c>
      <c r="AV202" s="126">
        <v>53891</v>
      </c>
      <c r="AW202" s="126">
        <v>54256</v>
      </c>
      <c r="AX202" s="126">
        <v>54622</v>
      </c>
      <c r="AY202" s="126">
        <v>54987</v>
      </c>
    </row>
    <row r="203" spans="1:51" ht="13.5" hidden="1" customHeight="1" x14ac:dyDescent="0.2">
      <c r="A203" s="145"/>
      <c r="B203" s="120"/>
      <c r="C203" s="120"/>
      <c r="D203" s="120"/>
      <c r="E203" s="120"/>
      <c r="F203" s="120"/>
      <c r="G203" s="121"/>
      <c r="H203" s="120"/>
      <c r="I203" s="126">
        <v>39647</v>
      </c>
      <c r="J203" s="126">
        <v>40013</v>
      </c>
      <c r="K203" s="126">
        <v>40378</v>
      </c>
      <c r="L203" s="126">
        <v>40743</v>
      </c>
      <c r="M203" s="126">
        <v>41108</v>
      </c>
      <c r="N203" s="126">
        <v>41474</v>
      </c>
      <c r="O203" s="126">
        <v>41839</v>
      </c>
      <c r="P203" s="126">
        <v>42204</v>
      </c>
      <c r="Q203" s="126">
        <v>42569</v>
      </c>
      <c r="R203" s="126">
        <v>42935</v>
      </c>
      <c r="S203" s="126">
        <v>43300</v>
      </c>
      <c r="T203" s="126">
        <v>43665</v>
      </c>
      <c r="U203" s="126">
        <v>44030</v>
      </c>
      <c r="V203" s="126">
        <v>44396</v>
      </c>
      <c r="W203" s="126">
        <v>44761</v>
      </c>
      <c r="X203" s="126">
        <v>45126</v>
      </c>
      <c r="Y203" s="126">
        <v>45491</v>
      </c>
      <c r="Z203" s="126">
        <v>45857</v>
      </c>
      <c r="AA203" s="126">
        <v>46222</v>
      </c>
      <c r="AB203" s="126">
        <v>46587</v>
      </c>
      <c r="AC203" s="126">
        <v>46952</v>
      </c>
      <c r="AD203" s="126">
        <v>47318</v>
      </c>
      <c r="AE203" s="126">
        <v>47683</v>
      </c>
      <c r="AF203" s="126">
        <v>48048</v>
      </c>
      <c r="AG203" s="126">
        <v>48413</v>
      </c>
      <c r="AH203" s="126">
        <v>48779</v>
      </c>
      <c r="AI203" s="126">
        <v>49144</v>
      </c>
      <c r="AJ203" s="126">
        <v>49509</v>
      </c>
      <c r="AK203" s="126">
        <v>49874</v>
      </c>
      <c r="AL203" s="126">
        <v>50240</v>
      </c>
      <c r="AM203" s="126">
        <v>50605</v>
      </c>
      <c r="AN203" s="126">
        <v>50970</v>
      </c>
      <c r="AO203" s="126">
        <v>51335</v>
      </c>
      <c r="AP203" s="126">
        <v>51701</v>
      </c>
      <c r="AQ203" s="126">
        <v>52066</v>
      </c>
      <c r="AR203" s="126">
        <v>52431</v>
      </c>
      <c r="AS203" s="126">
        <v>52796</v>
      </c>
      <c r="AT203" s="126">
        <v>53162</v>
      </c>
      <c r="AU203" s="126">
        <v>53527</v>
      </c>
      <c r="AV203" s="126">
        <v>53892</v>
      </c>
      <c r="AW203" s="126">
        <v>54257</v>
      </c>
      <c r="AX203" s="126">
        <v>54623</v>
      </c>
      <c r="AY203" s="126">
        <v>54988</v>
      </c>
    </row>
    <row r="204" spans="1:51" ht="13.5" hidden="1" customHeight="1" x14ac:dyDescent="0.2">
      <c r="A204" s="145"/>
      <c r="B204" s="120"/>
      <c r="C204" s="120"/>
      <c r="D204" s="120"/>
      <c r="E204" s="120"/>
      <c r="F204" s="120"/>
      <c r="G204" s="121"/>
      <c r="H204" s="120"/>
      <c r="I204" s="126">
        <v>39648</v>
      </c>
      <c r="J204" s="126">
        <v>40014</v>
      </c>
      <c r="K204" s="126">
        <v>40379</v>
      </c>
      <c r="L204" s="126">
        <v>40744</v>
      </c>
      <c r="M204" s="126">
        <v>41109</v>
      </c>
      <c r="N204" s="126">
        <v>41475</v>
      </c>
      <c r="O204" s="126">
        <v>41840</v>
      </c>
      <c r="P204" s="126">
        <v>42205</v>
      </c>
      <c r="Q204" s="126">
        <v>42570</v>
      </c>
      <c r="R204" s="126">
        <v>42936</v>
      </c>
      <c r="S204" s="126">
        <v>43301</v>
      </c>
      <c r="T204" s="126">
        <v>43666</v>
      </c>
      <c r="U204" s="126">
        <v>44031</v>
      </c>
      <c r="V204" s="126">
        <v>44397</v>
      </c>
      <c r="W204" s="126">
        <v>44762</v>
      </c>
      <c r="X204" s="126">
        <v>45127</v>
      </c>
      <c r="Y204" s="126">
        <v>45492</v>
      </c>
      <c r="Z204" s="126">
        <v>45858</v>
      </c>
      <c r="AA204" s="126">
        <v>46223</v>
      </c>
      <c r="AB204" s="126">
        <v>46588</v>
      </c>
      <c r="AC204" s="126">
        <v>46953</v>
      </c>
      <c r="AD204" s="126">
        <v>47319</v>
      </c>
      <c r="AE204" s="126">
        <v>47684</v>
      </c>
      <c r="AF204" s="126">
        <v>48049</v>
      </c>
      <c r="AG204" s="126">
        <v>48414</v>
      </c>
      <c r="AH204" s="126">
        <v>48780</v>
      </c>
      <c r="AI204" s="126">
        <v>49145</v>
      </c>
      <c r="AJ204" s="126">
        <v>49510</v>
      </c>
      <c r="AK204" s="126">
        <v>49875</v>
      </c>
      <c r="AL204" s="126">
        <v>50241</v>
      </c>
      <c r="AM204" s="126">
        <v>50606</v>
      </c>
      <c r="AN204" s="126">
        <v>50971</v>
      </c>
      <c r="AO204" s="126">
        <v>51336</v>
      </c>
      <c r="AP204" s="126">
        <v>51702</v>
      </c>
      <c r="AQ204" s="126">
        <v>52067</v>
      </c>
      <c r="AR204" s="126">
        <v>52432</v>
      </c>
      <c r="AS204" s="126">
        <v>52797</v>
      </c>
      <c r="AT204" s="126">
        <v>53163</v>
      </c>
      <c r="AU204" s="126">
        <v>53528</v>
      </c>
      <c r="AV204" s="126">
        <v>53893</v>
      </c>
      <c r="AW204" s="126">
        <v>54258</v>
      </c>
      <c r="AX204" s="126">
        <v>54624</v>
      </c>
      <c r="AY204" s="126">
        <v>54989</v>
      </c>
    </row>
    <row r="205" spans="1:51" ht="13.5" hidden="1" customHeight="1" x14ac:dyDescent="0.2">
      <c r="A205" s="145"/>
      <c r="B205" s="120"/>
      <c r="C205" s="120"/>
      <c r="D205" s="120"/>
      <c r="E205" s="120"/>
      <c r="F205" s="120"/>
      <c r="G205" s="121"/>
      <c r="H205" s="120"/>
      <c r="I205" s="126">
        <v>39649</v>
      </c>
      <c r="J205" s="126">
        <v>40015</v>
      </c>
      <c r="K205" s="126">
        <v>40380</v>
      </c>
      <c r="L205" s="126">
        <v>40745</v>
      </c>
      <c r="M205" s="126">
        <v>41110</v>
      </c>
      <c r="N205" s="126">
        <v>41476</v>
      </c>
      <c r="O205" s="126">
        <v>41841</v>
      </c>
      <c r="P205" s="126">
        <v>42206</v>
      </c>
      <c r="Q205" s="126">
        <v>42571</v>
      </c>
      <c r="R205" s="126">
        <v>42937</v>
      </c>
      <c r="S205" s="126">
        <v>43302</v>
      </c>
      <c r="T205" s="126">
        <v>43667</v>
      </c>
      <c r="U205" s="126">
        <v>44032</v>
      </c>
      <c r="V205" s="126">
        <v>44398</v>
      </c>
      <c r="W205" s="126">
        <v>44763</v>
      </c>
      <c r="X205" s="126">
        <v>45128</v>
      </c>
      <c r="Y205" s="126">
        <v>45493</v>
      </c>
      <c r="Z205" s="126">
        <v>45859</v>
      </c>
      <c r="AA205" s="126">
        <v>46224</v>
      </c>
      <c r="AB205" s="126">
        <v>46589</v>
      </c>
      <c r="AC205" s="126">
        <v>46954</v>
      </c>
      <c r="AD205" s="126">
        <v>47320</v>
      </c>
      <c r="AE205" s="126">
        <v>47685</v>
      </c>
      <c r="AF205" s="126">
        <v>48050</v>
      </c>
      <c r="AG205" s="126">
        <v>48415</v>
      </c>
      <c r="AH205" s="126">
        <v>48781</v>
      </c>
      <c r="AI205" s="126">
        <v>49146</v>
      </c>
      <c r="AJ205" s="126">
        <v>49511</v>
      </c>
      <c r="AK205" s="126">
        <v>49876</v>
      </c>
      <c r="AL205" s="126">
        <v>50242</v>
      </c>
      <c r="AM205" s="126">
        <v>50607</v>
      </c>
      <c r="AN205" s="126">
        <v>50972</v>
      </c>
      <c r="AO205" s="126">
        <v>51337</v>
      </c>
      <c r="AP205" s="126">
        <v>51703</v>
      </c>
      <c r="AQ205" s="126">
        <v>52068</v>
      </c>
      <c r="AR205" s="126">
        <v>52433</v>
      </c>
      <c r="AS205" s="126">
        <v>52798</v>
      </c>
      <c r="AT205" s="126">
        <v>53164</v>
      </c>
      <c r="AU205" s="126">
        <v>53529</v>
      </c>
      <c r="AV205" s="126">
        <v>53894</v>
      </c>
      <c r="AW205" s="126">
        <v>54259</v>
      </c>
      <c r="AX205" s="126">
        <v>54625</v>
      </c>
      <c r="AY205" s="126">
        <v>54990</v>
      </c>
    </row>
    <row r="206" spans="1:51" ht="13.5" hidden="1" customHeight="1" x14ac:dyDescent="0.2">
      <c r="A206" s="145"/>
      <c r="B206" s="120"/>
      <c r="C206" s="120"/>
      <c r="D206" s="120"/>
      <c r="E206" s="120"/>
      <c r="F206" s="120"/>
      <c r="G206" s="121"/>
      <c r="H206" s="120"/>
      <c r="I206" s="126">
        <v>39650</v>
      </c>
      <c r="J206" s="126">
        <v>40016</v>
      </c>
      <c r="K206" s="126">
        <v>40381</v>
      </c>
      <c r="L206" s="126">
        <v>40746</v>
      </c>
      <c r="M206" s="126">
        <v>41111</v>
      </c>
      <c r="N206" s="126">
        <v>41477</v>
      </c>
      <c r="O206" s="126">
        <v>41842</v>
      </c>
      <c r="P206" s="126">
        <v>42207</v>
      </c>
      <c r="Q206" s="126">
        <v>42572</v>
      </c>
      <c r="R206" s="126">
        <v>42938</v>
      </c>
      <c r="S206" s="126">
        <v>43303</v>
      </c>
      <c r="T206" s="126">
        <v>43668</v>
      </c>
      <c r="U206" s="126">
        <v>44033</v>
      </c>
      <c r="V206" s="126">
        <v>44399</v>
      </c>
      <c r="W206" s="126">
        <v>44764</v>
      </c>
      <c r="X206" s="126">
        <v>45129</v>
      </c>
      <c r="Y206" s="126">
        <v>45494</v>
      </c>
      <c r="Z206" s="126">
        <v>45860</v>
      </c>
      <c r="AA206" s="126">
        <v>46225</v>
      </c>
      <c r="AB206" s="126">
        <v>46590</v>
      </c>
      <c r="AC206" s="126">
        <v>46955</v>
      </c>
      <c r="AD206" s="126">
        <v>47321</v>
      </c>
      <c r="AE206" s="126">
        <v>47686</v>
      </c>
      <c r="AF206" s="126">
        <v>48051</v>
      </c>
      <c r="AG206" s="126">
        <v>48416</v>
      </c>
      <c r="AH206" s="126">
        <v>48782</v>
      </c>
      <c r="AI206" s="126">
        <v>49147</v>
      </c>
      <c r="AJ206" s="126">
        <v>49512</v>
      </c>
      <c r="AK206" s="126">
        <v>49877</v>
      </c>
      <c r="AL206" s="126">
        <v>50243</v>
      </c>
      <c r="AM206" s="126">
        <v>50608</v>
      </c>
      <c r="AN206" s="126">
        <v>50973</v>
      </c>
      <c r="AO206" s="126">
        <v>51338</v>
      </c>
      <c r="AP206" s="126">
        <v>51704</v>
      </c>
      <c r="AQ206" s="126">
        <v>52069</v>
      </c>
      <c r="AR206" s="126">
        <v>52434</v>
      </c>
      <c r="AS206" s="126">
        <v>52799</v>
      </c>
      <c r="AT206" s="126">
        <v>53165</v>
      </c>
      <c r="AU206" s="126">
        <v>53530</v>
      </c>
      <c r="AV206" s="126">
        <v>53895</v>
      </c>
      <c r="AW206" s="126">
        <v>54260</v>
      </c>
      <c r="AX206" s="126">
        <v>54626</v>
      </c>
      <c r="AY206" s="126">
        <v>54991</v>
      </c>
    </row>
    <row r="207" spans="1:51" ht="13.5" hidden="1" customHeight="1" x14ac:dyDescent="0.2">
      <c r="A207" s="145"/>
      <c r="B207" s="120"/>
      <c r="C207" s="120"/>
      <c r="D207" s="120"/>
      <c r="E207" s="120"/>
      <c r="F207" s="120"/>
      <c r="G207" s="121"/>
      <c r="H207" s="120"/>
      <c r="I207" s="126">
        <v>39651</v>
      </c>
      <c r="J207" s="126">
        <v>40017</v>
      </c>
      <c r="K207" s="126">
        <v>40382</v>
      </c>
      <c r="L207" s="126">
        <v>40747</v>
      </c>
      <c r="M207" s="126">
        <v>41112</v>
      </c>
      <c r="N207" s="126">
        <v>41478</v>
      </c>
      <c r="O207" s="126">
        <v>41843</v>
      </c>
      <c r="P207" s="126">
        <v>42208</v>
      </c>
      <c r="Q207" s="126">
        <v>42573</v>
      </c>
      <c r="R207" s="126">
        <v>42939</v>
      </c>
      <c r="S207" s="126">
        <v>43304</v>
      </c>
      <c r="T207" s="126">
        <v>43669</v>
      </c>
      <c r="U207" s="126">
        <v>44034</v>
      </c>
      <c r="V207" s="126">
        <v>44400</v>
      </c>
      <c r="W207" s="126">
        <v>44765</v>
      </c>
      <c r="X207" s="126">
        <v>45130</v>
      </c>
      <c r="Y207" s="126">
        <v>45495</v>
      </c>
      <c r="Z207" s="126">
        <v>45861</v>
      </c>
      <c r="AA207" s="126">
        <v>46226</v>
      </c>
      <c r="AB207" s="126">
        <v>46591</v>
      </c>
      <c r="AC207" s="126">
        <v>46956</v>
      </c>
      <c r="AD207" s="126">
        <v>47322</v>
      </c>
      <c r="AE207" s="126">
        <v>47687</v>
      </c>
      <c r="AF207" s="126">
        <v>48052</v>
      </c>
      <c r="AG207" s="126">
        <v>48417</v>
      </c>
      <c r="AH207" s="126">
        <v>48783</v>
      </c>
      <c r="AI207" s="126">
        <v>49148</v>
      </c>
      <c r="AJ207" s="126">
        <v>49513</v>
      </c>
      <c r="AK207" s="126">
        <v>49878</v>
      </c>
      <c r="AL207" s="126">
        <v>50244</v>
      </c>
      <c r="AM207" s="126">
        <v>50609</v>
      </c>
      <c r="AN207" s="126">
        <v>50974</v>
      </c>
      <c r="AO207" s="126">
        <v>51339</v>
      </c>
      <c r="AP207" s="126">
        <v>51705</v>
      </c>
      <c r="AQ207" s="126">
        <v>52070</v>
      </c>
      <c r="AR207" s="126">
        <v>52435</v>
      </c>
      <c r="AS207" s="126">
        <v>52800</v>
      </c>
      <c r="AT207" s="126">
        <v>53166</v>
      </c>
      <c r="AU207" s="126">
        <v>53531</v>
      </c>
      <c r="AV207" s="126">
        <v>53896</v>
      </c>
      <c r="AW207" s="126">
        <v>54261</v>
      </c>
      <c r="AX207" s="126">
        <v>54627</v>
      </c>
      <c r="AY207" s="126">
        <v>54992</v>
      </c>
    </row>
    <row r="208" spans="1:51" ht="13.5" hidden="1" customHeight="1" x14ac:dyDescent="0.2">
      <c r="A208" s="145"/>
      <c r="B208" s="120"/>
      <c r="C208" s="120"/>
      <c r="D208" s="120"/>
      <c r="E208" s="120"/>
      <c r="F208" s="120"/>
      <c r="G208" s="121"/>
      <c r="H208" s="120"/>
      <c r="I208" s="126">
        <v>39652</v>
      </c>
      <c r="J208" s="126">
        <v>40018</v>
      </c>
      <c r="K208" s="126">
        <v>40383</v>
      </c>
      <c r="L208" s="126">
        <v>40748</v>
      </c>
      <c r="M208" s="126">
        <v>41113</v>
      </c>
      <c r="N208" s="126">
        <v>41479</v>
      </c>
      <c r="O208" s="126">
        <v>41844</v>
      </c>
      <c r="P208" s="126">
        <v>42209</v>
      </c>
      <c r="Q208" s="126">
        <v>42574</v>
      </c>
      <c r="R208" s="126">
        <v>42940</v>
      </c>
      <c r="S208" s="126">
        <v>43305</v>
      </c>
      <c r="T208" s="126">
        <v>43670</v>
      </c>
      <c r="U208" s="126">
        <v>44035</v>
      </c>
      <c r="V208" s="126">
        <v>44401</v>
      </c>
      <c r="W208" s="126">
        <v>44766</v>
      </c>
      <c r="X208" s="126">
        <v>45131</v>
      </c>
      <c r="Y208" s="126">
        <v>45496</v>
      </c>
      <c r="Z208" s="126">
        <v>45862</v>
      </c>
      <c r="AA208" s="126">
        <v>46227</v>
      </c>
      <c r="AB208" s="126">
        <v>46592</v>
      </c>
      <c r="AC208" s="126">
        <v>46957</v>
      </c>
      <c r="AD208" s="126">
        <v>47323</v>
      </c>
      <c r="AE208" s="126">
        <v>47688</v>
      </c>
      <c r="AF208" s="126">
        <v>48053</v>
      </c>
      <c r="AG208" s="126">
        <v>48418</v>
      </c>
      <c r="AH208" s="126">
        <v>48784</v>
      </c>
      <c r="AI208" s="126">
        <v>49149</v>
      </c>
      <c r="AJ208" s="126">
        <v>49514</v>
      </c>
      <c r="AK208" s="126">
        <v>49879</v>
      </c>
      <c r="AL208" s="126">
        <v>50245</v>
      </c>
      <c r="AM208" s="126">
        <v>50610</v>
      </c>
      <c r="AN208" s="126">
        <v>50975</v>
      </c>
      <c r="AO208" s="126">
        <v>51340</v>
      </c>
      <c r="AP208" s="126">
        <v>51706</v>
      </c>
      <c r="AQ208" s="126">
        <v>52071</v>
      </c>
      <c r="AR208" s="126">
        <v>52436</v>
      </c>
      <c r="AS208" s="126">
        <v>52801</v>
      </c>
      <c r="AT208" s="126">
        <v>53167</v>
      </c>
      <c r="AU208" s="126">
        <v>53532</v>
      </c>
      <c r="AV208" s="126">
        <v>53897</v>
      </c>
      <c r="AW208" s="126">
        <v>54262</v>
      </c>
      <c r="AX208" s="126">
        <v>54628</v>
      </c>
      <c r="AY208" s="126">
        <v>54993</v>
      </c>
    </row>
    <row r="209" spans="1:51" ht="13.5" hidden="1" customHeight="1" x14ac:dyDescent="0.2">
      <c r="A209" s="145"/>
      <c r="B209" s="120"/>
      <c r="C209" s="120"/>
      <c r="D209" s="120"/>
      <c r="E209" s="120"/>
      <c r="F209" s="120"/>
      <c r="G209" s="121"/>
      <c r="H209" s="120"/>
      <c r="I209" s="126">
        <v>39653</v>
      </c>
      <c r="J209" s="126">
        <v>40019</v>
      </c>
      <c r="K209" s="126">
        <v>40384</v>
      </c>
      <c r="L209" s="126">
        <v>40749</v>
      </c>
      <c r="M209" s="126">
        <v>41114</v>
      </c>
      <c r="N209" s="126">
        <v>41480</v>
      </c>
      <c r="O209" s="126">
        <v>41845</v>
      </c>
      <c r="P209" s="126">
        <v>42210</v>
      </c>
      <c r="Q209" s="126">
        <v>42575</v>
      </c>
      <c r="R209" s="126">
        <v>42941</v>
      </c>
      <c r="S209" s="126">
        <v>43306</v>
      </c>
      <c r="T209" s="126">
        <v>43671</v>
      </c>
      <c r="U209" s="126">
        <v>44036</v>
      </c>
      <c r="V209" s="126">
        <v>44402</v>
      </c>
      <c r="W209" s="126">
        <v>44767</v>
      </c>
      <c r="X209" s="126">
        <v>45132</v>
      </c>
      <c r="Y209" s="126">
        <v>45497</v>
      </c>
      <c r="Z209" s="126">
        <v>45863</v>
      </c>
      <c r="AA209" s="126">
        <v>46228</v>
      </c>
      <c r="AB209" s="126">
        <v>46593</v>
      </c>
      <c r="AC209" s="126">
        <v>46958</v>
      </c>
      <c r="AD209" s="126">
        <v>47324</v>
      </c>
      <c r="AE209" s="126">
        <v>47689</v>
      </c>
      <c r="AF209" s="126">
        <v>48054</v>
      </c>
      <c r="AG209" s="126">
        <v>48419</v>
      </c>
      <c r="AH209" s="126">
        <v>48785</v>
      </c>
      <c r="AI209" s="126">
        <v>49150</v>
      </c>
      <c r="AJ209" s="126">
        <v>49515</v>
      </c>
      <c r="AK209" s="126">
        <v>49880</v>
      </c>
      <c r="AL209" s="126">
        <v>50246</v>
      </c>
      <c r="AM209" s="126">
        <v>50611</v>
      </c>
      <c r="AN209" s="126">
        <v>50976</v>
      </c>
      <c r="AO209" s="126">
        <v>51341</v>
      </c>
      <c r="AP209" s="126">
        <v>51707</v>
      </c>
      <c r="AQ209" s="126">
        <v>52072</v>
      </c>
      <c r="AR209" s="126">
        <v>52437</v>
      </c>
      <c r="AS209" s="126">
        <v>52802</v>
      </c>
      <c r="AT209" s="126">
        <v>53168</v>
      </c>
      <c r="AU209" s="126">
        <v>53533</v>
      </c>
      <c r="AV209" s="126">
        <v>53898</v>
      </c>
      <c r="AW209" s="126">
        <v>54263</v>
      </c>
      <c r="AX209" s="126">
        <v>54629</v>
      </c>
      <c r="AY209" s="126">
        <v>54994</v>
      </c>
    </row>
    <row r="210" spans="1:51" ht="13.5" hidden="1" customHeight="1" x14ac:dyDescent="0.2">
      <c r="A210" s="145"/>
      <c r="B210" s="120"/>
      <c r="C210" s="120"/>
      <c r="D210" s="120"/>
      <c r="E210" s="120"/>
      <c r="F210" s="120"/>
      <c r="G210" s="121"/>
      <c r="H210" s="120"/>
      <c r="I210" s="126">
        <v>39654</v>
      </c>
      <c r="J210" s="126">
        <v>40020</v>
      </c>
      <c r="K210" s="126">
        <v>40385</v>
      </c>
      <c r="L210" s="126">
        <v>40750</v>
      </c>
      <c r="M210" s="126">
        <v>41115</v>
      </c>
      <c r="N210" s="126">
        <v>41481</v>
      </c>
      <c r="O210" s="126">
        <v>41846</v>
      </c>
      <c r="P210" s="126">
        <v>42211</v>
      </c>
      <c r="Q210" s="126">
        <v>42576</v>
      </c>
      <c r="R210" s="126">
        <v>42942</v>
      </c>
      <c r="S210" s="126">
        <v>43307</v>
      </c>
      <c r="T210" s="126">
        <v>43672</v>
      </c>
      <c r="U210" s="126">
        <v>44037</v>
      </c>
      <c r="V210" s="126">
        <v>44403</v>
      </c>
      <c r="W210" s="126">
        <v>44768</v>
      </c>
      <c r="X210" s="126">
        <v>45133</v>
      </c>
      <c r="Y210" s="126">
        <v>45498</v>
      </c>
      <c r="Z210" s="126">
        <v>45864</v>
      </c>
      <c r="AA210" s="126">
        <v>46229</v>
      </c>
      <c r="AB210" s="126">
        <v>46594</v>
      </c>
      <c r="AC210" s="126">
        <v>46959</v>
      </c>
      <c r="AD210" s="126">
        <v>47325</v>
      </c>
      <c r="AE210" s="126">
        <v>47690</v>
      </c>
      <c r="AF210" s="126">
        <v>48055</v>
      </c>
      <c r="AG210" s="126">
        <v>48420</v>
      </c>
      <c r="AH210" s="126">
        <v>48786</v>
      </c>
      <c r="AI210" s="126">
        <v>49151</v>
      </c>
      <c r="AJ210" s="126">
        <v>49516</v>
      </c>
      <c r="AK210" s="126">
        <v>49881</v>
      </c>
      <c r="AL210" s="126">
        <v>50247</v>
      </c>
      <c r="AM210" s="126">
        <v>50612</v>
      </c>
      <c r="AN210" s="126">
        <v>50977</v>
      </c>
      <c r="AO210" s="126">
        <v>51342</v>
      </c>
      <c r="AP210" s="126">
        <v>51708</v>
      </c>
      <c r="AQ210" s="126">
        <v>52073</v>
      </c>
      <c r="AR210" s="126">
        <v>52438</v>
      </c>
      <c r="AS210" s="126">
        <v>52803</v>
      </c>
      <c r="AT210" s="126">
        <v>53169</v>
      </c>
      <c r="AU210" s="126">
        <v>53534</v>
      </c>
      <c r="AV210" s="126">
        <v>53899</v>
      </c>
      <c r="AW210" s="126">
        <v>54264</v>
      </c>
      <c r="AX210" s="126">
        <v>54630</v>
      </c>
      <c r="AY210" s="126">
        <v>54995</v>
      </c>
    </row>
    <row r="211" spans="1:51" ht="13.5" hidden="1" customHeight="1" x14ac:dyDescent="0.2">
      <c r="A211" s="145"/>
      <c r="B211" s="120"/>
      <c r="C211" s="120"/>
      <c r="D211" s="120"/>
      <c r="E211" s="120"/>
      <c r="F211" s="120"/>
      <c r="G211" s="121"/>
      <c r="H211" s="120"/>
      <c r="I211" s="126">
        <v>39655</v>
      </c>
      <c r="J211" s="126">
        <v>40021</v>
      </c>
      <c r="K211" s="126">
        <v>40386</v>
      </c>
      <c r="L211" s="126">
        <v>40751</v>
      </c>
      <c r="M211" s="126">
        <v>41116</v>
      </c>
      <c r="N211" s="126">
        <v>41482</v>
      </c>
      <c r="O211" s="126">
        <v>41847</v>
      </c>
      <c r="P211" s="126">
        <v>42212</v>
      </c>
      <c r="Q211" s="126">
        <v>42577</v>
      </c>
      <c r="R211" s="126">
        <v>42943</v>
      </c>
      <c r="S211" s="126">
        <v>43308</v>
      </c>
      <c r="T211" s="126">
        <v>43673</v>
      </c>
      <c r="U211" s="126">
        <v>44038</v>
      </c>
      <c r="V211" s="126">
        <v>44404</v>
      </c>
      <c r="W211" s="126">
        <v>44769</v>
      </c>
      <c r="X211" s="126">
        <v>45134</v>
      </c>
      <c r="Y211" s="126">
        <v>45499</v>
      </c>
      <c r="Z211" s="126">
        <v>45865</v>
      </c>
      <c r="AA211" s="126">
        <v>46230</v>
      </c>
      <c r="AB211" s="126">
        <v>46595</v>
      </c>
      <c r="AC211" s="126">
        <v>46960</v>
      </c>
      <c r="AD211" s="126">
        <v>47326</v>
      </c>
      <c r="AE211" s="126">
        <v>47691</v>
      </c>
      <c r="AF211" s="126">
        <v>48056</v>
      </c>
      <c r="AG211" s="126">
        <v>48421</v>
      </c>
      <c r="AH211" s="126">
        <v>48787</v>
      </c>
      <c r="AI211" s="126">
        <v>49152</v>
      </c>
      <c r="AJ211" s="126">
        <v>49517</v>
      </c>
      <c r="AK211" s="126">
        <v>49882</v>
      </c>
      <c r="AL211" s="126">
        <v>50248</v>
      </c>
      <c r="AM211" s="126">
        <v>50613</v>
      </c>
      <c r="AN211" s="126">
        <v>50978</v>
      </c>
      <c r="AO211" s="126">
        <v>51343</v>
      </c>
      <c r="AP211" s="126">
        <v>51709</v>
      </c>
      <c r="AQ211" s="126">
        <v>52074</v>
      </c>
      <c r="AR211" s="126">
        <v>52439</v>
      </c>
      <c r="AS211" s="126">
        <v>52804</v>
      </c>
      <c r="AT211" s="126">
        <v>53170</v>
      </c>
      <c r="AU211" s="126">
        <v>53535</v>
      </c>
      <c r="AV211" s="126">
        <v>53900</v>
      </c>
      <c r="AW211" s="126">
        <v>54265</v>
      </c>
      <c r="AX211" s="126">
        <v>54631</v>
      </c>
      <c r="AY211" s="126">
        <v>54996</v>
      </c>
    </row>
    <row r="212" spans="1:51" ht="13.5" hidden="1" customHeight="1" x14ac:dyDescent="0.2">
      <c r="A212" s="145"/>
      <c r="B212" s="120"/>
      <c r="C212" s="120"/>
      <c r="D212" s="120"/>
      <c r="E212" s="120"/>
      <c r="F212" s="120"/>
      <c r="G212" s="121"/>
      <c r="H212" s="120"/>
      <c r="I212" s="126">
        <v>39656</v>
      </c>
      <c r="J212" s="126">
        <v>40022</v>
      </c>
      <c r="K212" s="126">
        <v>40387</v>
      </c>
      <c r="L212" s="126">
        <v>40752</v>
      </c>
      <c r="M212" s="126">
        <v>41117</v>
      </c>
      <c r="N212" s="126">
        <v>41483</v>
      </c>
      <c r="O212" s="126">
        <v>41848</v>
      </c>
      <c r="P212" s="126">
        <v>42213</v>
      </c>
      <c r="Q212" s="126">
        <v>42578</v>
      </c>
      <c r="R212" s="126">
        <v>42944</v>
      </c>
      <c r="S212" s="126">
        <v>43309</v>
      </c>
      <c r="T212" s="126">
        <v>43674</v>
      </c>
      <c r="U212" s="126">
        <v>44039</v>
      </c>
      <c r="V212" s="126">
        <v>44405</v>
      </c>
      <c r="W212" s="126">
        <v>44770</v>
      </c>
      <c r="X212" s="126">
        <v>45135</v>
      </c>
      <c r="Y212" s="126">
        <v>45500</v>
      </c>
      <c r="Z212" s="126">
        <v>45866</v>
      </c>
      <c r="AA212" s="126">
        <v>46231</v>
      </c>
      <c r="AB212" s="126">
        <v>46596</v>
      </c>
      <c r="AC212" s="126">
        <v>46961</v>
      </c>
      <c r="AD212" s="126">
        <v>47327</v>
      </c>
      <c r="AE212" s="126">
        <v>47692</v>
      </c>
      <c r="AF212" s="126">
        <v>48057</v>
      </c>
      <c r="AG212" s="126">
        <v>48422</v>
      </c>
      <c r="AH212" s="126">
        <v>48788</v>
      </c>
      <c r="AI212" s="126">
        <v>49153</v>
      </c>
      <c r="AJ212" s="126">
        <v>49518</v>
      </c>
      <c r="AK212" s="126">
        <v>49883</v>
      </c>
      <c r="AL212" s="126">
        <v>50249</v>
      </c>
      <c r="AM212" s="126">
        <v>50614</v>
      </c>
      <c r="AN212" s="126">
        <v>50979</v>
      </c>
      <c r="AO212" s="126">
        <v>51344</v>
      </c>
      <c r="AP212" s="126">
        <v>51710</v>
      </c>
      <c r="AQ212" s="126">
        <v>52075</v>
      </c>
      <c r="AR212" s="126">
        <v>52440</v>
      </c>
      <c r="AS212" s="126">
        <v>52805</v>
      </c>
      <c r="AT212" s="126">
        <v>53171</v>
      </c>
      <c r="AU212" s="126">
        <v>53536</v>
      </c>
      <c r="AV212" s="126">
        <v>53901</v>
      </c>
      <c r="AW212" s="126">
        <v>54266</v>
      </c>
      <c r="AX212" s="126">
        <v>54632</v>
      </c>
      <c r="AY212" s="126">
        <v>54997</v>
      </c>
    </row>
    <row r="213" spans="1:51" ht="13.5" hidden="1" customHeight="1" x14ac:dyDescent="0.2">
      <c r="A213" s="145"/>
      <c r="B213" s="120"/>
      <c r="C213" s="120"/>
      <c r="D213" s="120"/>
      <c r="E213" s="120"/>
      <c r="F213" s="120"/>
      <c r="G213" s="121"/>
      <c r="H213" s="120"/>
      <c r="I213" s="126">
        <v>39657</v>
      </c>
      <c r="J213" s="126">
        <v>40023</v>
      </c>
      <c r="K213" s="126">
        <v>40388</v>
      </c>
      <c r="L213" s="126">
        <v>40753</v>
      </c>
      <c r="M213" s="126">
        <v>41118</v>
      </c>
      <c r="N213" s="126">
        <v>41484</v>
      </c>
      <c r="O213" s="126">
        <v>41849</v>
      </c>
      <c r="P213" s="126">
        <v>42214</v>
      </c>
      <c r="Q213" s="126">
        <v>42579</v>
      </c>
      <c r="R213" s="126">
        <v>42945</v>
      </c>
      <c r="S213" s="126">
        <v>43310</v>
      </c>
      <c r="T213" s="126">
        <v>43675</v>
      </c>
      <c r="U213" s="126">
        <v>44040</v>
      </c>
      <c r="V213" s="126">
        <v>44406</v>
      </c>
      <c r="W213" s="126">
        <v>44771</v>
      </c>
      <c r="X213" s="126">
        <v>45136</v>
      </c>
      <c r="Y213" s="126">
        <v>45501</v>
      </c>
      <c r="Z213" s="126">
        <v>45867</v>
      </c>
      <c r="AA213" s="126">
        <v>46232</v>
      </c>
      <c r="AB213" s="126">
        <v>46597</v>
      </c>
      <c r="AC213" s="126">
        <v>46962</v>
      </c>
      <c r="AD213" s="126">
        <v>47328</v>
      </c>
      <c r="AE213" s="126">
        <v>47693</v>
      </c>
      <c r="AF213" s="126">
        <v>48058</v>
      </c>
      <c r="AG213" s="126">
        <v>48423</v>
      </c>
      <c r="AH213" s="126">
        <v>48789</v>
      </c>
      <c r="AI213" s="126">
        <v>49154</v>
      </c>
      <c r="AJ213" s="126">
        <v>49519</v>
      </c>
      <c r="AK213" s="126">
        <v>49884</v>
      </c>
      <c r="AL213" s="126">
        <v>50250</v>
      </c>
      <c r="AM213" s="126">
        <v>50615</v>
      </c>
      <c r="AN213" s="126">
        <v>50980</v>
      </c>
      <c r="AO213" s="126">
        <v>51345</v>
      </c>
      <c r="AP213" s="126">
        <v>51711</v>
      </c>
      <c r="AQ213" s="126">
        <v>52076</v>
      </c>
      <c r="AR213" s="126">
        <v>52441</v>
      </c>
      <c r="AS213" s="126">
        <v>52806</v>
      </c>
      <c r="AT213" s="126">
        <v>53172</v>
      </c>
      <c r="AU213" s="126">
        <v>53537</v>
      </c>
      <c r="AV213" s="126">
        <v>53902</v>
      </c>
      <c r="AW213" s="126">
        <v>54267</v>
      </c>
      <c r="AX213" s="126">
        <v>54633</v>
      </c>
      <c r="AY213" s="126">
        <v>54998</v>
      </c>
    </row>
    <row r="214" spans="1:51" ht="13.5" hidden="1" customHeight="1" x14ac:dyDescent="0.2">
      <c r="A214" s="145"/>
      <c r="B214" s="120"/>
      <c r="C214" s="120"/>
      <c r="D214" s="120"/>
      <c r="E214" s="120"/>
      <c r="F214" s="120"/>
      <c r="G214" s="121"/>
      <c r="H214" s="120"/>
      <c r="I214" s="126">
        <v>39658</v>
      </c>
      <c r="J214" s="126">
        <v>40024</v>
      </c>
      <c r="K214" s="126">
        <v>40389</v>
      </c>
      <c r="L214" s="126">
        <v>40754</v>
      </c>
      <c r="M214" s="126">
        <v>41119</v>
      </c>
      <c r="N214" s="126">
        <v>41485</v>
      </c>
      <c r="O214" s="126">
        <v>41850</v>
      </c>
      <c r="P214" s="126">
        <v>42215</v>
      </c>
      <c r="Q214" s="126">
        <v>42580</v>
      </c>
      <c r="R214" s="126">
        <v>42946</v>
      </c>
      <c r="S214" s="126">
        <v>43311</v>
      </c>
      <c r="T214" s="126">
        <v>43676</v>
      </c>
      <c r="U214" s="126">
        <v>44041</v>
      </c>
      <c r="V214" s="126">
        <v>44407</v>
      </c>
      <c r="W214" s="126">
        <v>44772</v>
      </c>
      <c r="X214" s="126">
        <v>45137</v>
      </c>
      <c r="Y214" s="126">
        <v>45502</v>
      </c>
      <c r="Z214" s="126">
        <v>45868</v>
      </c>
      <c r="AA214" s="126">
        <v>46233</v>
      </c>
      <c r="AB214" s="126">
        <v>46598</v>
      </c>
      <c r="AC214" s="126">
        <v>46963</v>
      </c>
      <c r="AD214" s="126">
        <v>47329</v>
      </c>
      <c r="AE214" s="126">
        <v>47694</v>
      </c>
      <c r="AF214" s="126">
        <v>48059</v>
      </c>
      <c r="AG214" s="126">
        <v>48424</v>
      </c>
      <c r="AH214" s="126">
        <v>48790</v>
      </c>
      <c r="AI214" s="126">
        <v>49155</v>
      </c>
      <c r="AJ214" s="126">
        <v>49520</v>
      </c>
      <c r="AK214" s="126">
        <v>49885</v>
      </c>
      <c r="AL214" s="126">
        <v>50251</v>
      </c>
      <c r="AM214" s="126">
        <v>50616</v>
      </c>
      <c r="AN214" s="126">
        <v>50981</v>
      </c>
      <c r="AO214" s="126">
        <v>51346</v>
      </c>
      <c r="AP214" s="126">
        <v>51712</v>
      </c>
      <c r="AQ214" s="126">
        <v>52077</v>
      </c>
      <c r="AR214" s="126">
        <v>52442</v>
      </c>
      <c r="AS214" s="126">
        <v>52807</v>
      </c>
      <c r="AT214" s="126">
        <v>53173</v>
      </c>
      <c r="AU214" s="126">
        <v>53538</v>
      </c>
      <c r="AV214" s="126">
        <v>53903</v>
      </c>
      <c r="AW214" s="126">
        <v>54268</v>
      </c>
      <c r="AX214" s="126">
        <v>54634</v>
      </c>
      <c r="AY214" s="126">
        <v>54999</v>
      </c>
    </row>
    <row r="215" spans="1:51" ht="13.5" hidden="1" customHeight="1" x14ac:dyDescent="0.2">
      <c r="A215" s="145"/>
      <c r="B215" s="120"/>
      <c r="C215" s="120"/>
      <c r="D215" s="120"/>
      <c r="E215" s="120"/>
      <c r="F215" s="120"/>
      <c r="G215" s="121"/>
      <c r="H215" s="120"/>
      <c r="I215" s="126">
        <v>39659</v>
      </c>
      <c r="J215" s="126">
        <v>40025</v>
      </c>
      <c r="K215" s="126">
        <v>40390</v>
      </c>
      <c r="L215" s="126">
        <v>40755</v>
      </c>
      <c r="M215" s="126">
        <v>41120</v>
      </c>
      <c r="N215" s="126">
        <v>41486</v>
      </c>
      <c r="O215" s="126">
        <v>41851</v>
      </c>
      <c r="P215" s="126">
        <v>42216</v>
      </c>
      <c r="Q215" s="126">
        <v>42581</v>
      </c>
      <c r="R215" s="126">
        <v>42947</v>
      </c>
      <c r="S215" s="126">
        <v>43312</v>
      </c>
      <c r="T215" s="126">
        <v>43677</v>
      </c>
      <c r="U215" s="126">
        <v>44042</v>
      </c>
      <c r="V215" s="126">
        <v>44408</v>
      </c>
      <c r="W215" s="126">
        <v>44773</v>
      </c>
      <c r="X215" s="126">
        <v>45138</v>
      </c>
      <c r="Y215" s="126">
        <v>45503</v>
      </c>
      <c r="Z215" s="126">
        <v>45869</v>
      </c>
      <c r="AA215" s="126">
        <v>46234</v>
      </c>
      <c r="AB215" s="126">
        <v>46599</v>
      </c>
      <c r="AC215" s="126">
        <v>46964</v>
      </c>
      <c r="AD215" s="126">
        <v>47330</v>
      </c>
      <c r="AE215" s="126">
        <v>47695</v>
      </c>
      <c r="AF215" s="126">
        <v>48060</v>
      </c>
      <c r="AG215" s="126">
        <v>48425</v>
      </c>
      <c r="AH215" s="126">
        <v>48791</v>
      </c>
      <c r="AI215" s="126">
        <v>49156</v>
      </c>
      <c r="AJ215" s="126">
        <v>49521</v>
      </c>
      <c r="AK215" s="126">
        <v>49886</v>
      </c>
      <c r="AL215" s="126">
        <v>50252</v>
      </c>
      <c r="AM215" s="126">
        <v>50617</v>
      </c>
      <c r="AN215" s="126">
        <v>50982</v>
      </c>
      <c r="AO215" s="126">
        <v>51347</v>
      </c>
      <c r="AP215" s="126">
        <v>51713</v>
      </c>
      <c r="AQ215" s="126">
        <v>52078</v>
      </c>
      <c r="AR215" s="126">
        <v>52443</v>
      </c>
      <c r="AS215" s="126">
        <v>52808</v>
      </c>
      <c r="AT215" s="126">
        <v>53174</v>
      </c>
      <c r="AU215" s="126">
        <v>53539</v>
      </c>
      <c r="AV215" s="126">
        <v>53904</v>
      </c>
      <c r="AW215" s="126">
        <v>54269</v>
      </c>
      <c r="AX215" s="126">
        <v>54635</v>
      </c>
      <c r="AY215" s="126">
        <v>55000</v>
      </c>
    </row>
    <row r="216" spans="1:51" ht="13.5" hidden="1" customHeight="1" x14ac:dyDescent="0.2">
      <c r="A216" s="145"/>
      <c r="B216" s="120"/>
      <c r="C216" s="120"/>
      <c r="D216" s="120"/>
      <c r="E216" s="120"/>
      <c r="F216" s="120"/>
      <c r="G216" s="121"/>
      <c r="H216" s="120"/>
      <c r="I216" s="126">
        <v>39660</v>
      </c>
      <c r="J216" s="126">
        <v>40026</v>
      </c>
      <c r="K216" s="126">
        <v>40391</v>
      </c>
      <c r="L216" s="126">
        <v>40756</v>
      </c>
      <c r="M216" s="126">
        <v>41121</v>
      </c>
      <c r="N216" s="126">
        <v>41487</v>
      </c>
      <c r="O216" s="126">
        <v>41852</v>
      </c>
      <c r="P216" s="126">
        <v>42217</v>
      </c>
      <c r="Q216" s="126">
        <v>42582</v>
      </c>
      <c r="R216" s="126">
        <v>42948</v>
      </c>
      <c r="S216" s="126">
        <v>43313</v>
      </c>
      <c r="T216" s="126">
        <v>43678</v>
      </c>
      <c r="U216" s="126">
        <v>44043</v>
      </c>
      <c r="V216" s="126">
        <v>44409</v>
      </c>
      <c r="W216" s="126">
        <v>44774</v>
      </c>
      <c r="X216" s="126">
        <v>45139</v>
      </c>
      <c r="Y216" s="126">
        <v>45504</v>
      </c>
      <c r="Z216" s="126">
        <v>45870</v>
      </c>
      <c r="AA216" s="126">
        <v>46235</v>
      </c>
      <c r="AB216" s="126">
        <v>46600</v>
      </c>
      <c r="AC216" s="126">
        <v>46965</v>
      </c>
      <c r="AD216" s="126">
        <v>47331</v>
      </c>
      <c r="AE216" s="126">
        <v>47696</v>
      </c>
      <c r="AF216" s="126">
        <v>48061</v>
      </c>
      <c r="AG216" s="126">
        <v>48426</v>
      </c>
      <c r="AH216" s="126">
        <v>48792</v>
      </c>
      <c r="AI216" s="126">
        <v>49157</v>
      </c>
      <c r="AJ216" s="126">
        <v>49522</v>
      </c>
      <c r="AK216" s="126">
        <v>49887</v>
      </c>
      <c r="AL216" s="126">
        <v>50253</v>
      </c>
      <c r="AM216" s="126">
        <v>50618</v>
      </c>
      <c r="AN216" s="126">
        <v>50983</v>
      </c>
      <c r="AO216" s="126">
        <v>51348</v>
      </c>
      <c r="AP216" s="126">
        <v>51714</v>
      </c>
      <c r="AQ216" s="126">
        <v>52079</v>
      </c>
      <c r="AR216" s="126">
        <v>52444</v>
      </c>
      <c r="AS216" s="126">
        <v>52809</v>
      </c>
      <c r="AT216" s="126">
        <v>53175</v>
      </c>
      <c r="AU216" s="126">
        <v>53540</v>
      </c>
      <c r="AV216" s="126">
        <v>53905</v>
      </c>
      <c r="AW216" s="126">
        <v>54270</v>
      </c>
      <c r="AX216" s="126">
        <v>54636</v>
      </c>
      <c r="AY216" s="126">
        <v>55001</v>
      </c>
    </row>
    <row r="217" spans="1:51" ht="13.5" hidden="1" customHeight="1" x14ac:dyDescent="0.2">
      <c r="A217" s="145"/>
      <c r="B217" s="120"/>
      <c r="C217" s="120"/>
      <c r="D217" s="120"/>
      <c r="E217" s="120"/>
      <c r="F217" s="120"/>
      <c r="G217" s="121"/>
      <c r="H217" s="120"/>
      <c r="I217" s="126">
        <v>39661</v>
      </c>
      <c r="J217" s="126">
        <v>40027</v>
      </c>
      <c r="K217" s="126">
        <v>40392</v>
      </c>
      <c r="L217" s="126">
        <v>40757</v>
      </c>
      <c r="M217" s="126">
        <v>41122</v>
      </c>
      <c r="N217" s="126">
        <v>41488</v>
      </c>
      <c r="O217" s="126">
        <v>41853</v>
      </c>
      <c r="P217" s="126">
        <v>42218</v>
      </c>
      <c r="Q217" s="126">
        <v>42583</v>
      </c>
      <c r="R217" s="126">
        <v>42949</v>
      </c>
      <c r="S217" s="126">
        <v>43314</v>
      </c>
      <c r="T217" s="126">
        <v>43679</v>
      </c>
      <c r="U217" s="126">
        <v>44044</v>
      </c>
      <c r="V217" s="126">
        <v>44410</v>
      </c>
      <c r="W217" s="126">
        <v>44775</v>
      </c>
      <c r="X217" s="126">
        <v>45140</v>
      </c>
      <c r="Y217" s="126">
        <v>45505</v>
      </c>
      <c r="Z217" s="126">
        <v>45871</v>
      </c>
      <c r="AA217" s="126">
        <v>46236</v>
      </c>
      <c r="AB217" s="126">
        <v>46601</v>
      </c>
      <c r="AC217" s="126">
        <v>46966</v>
      </c>
      <c r="AD217" s="126">
        <v>47332</v>
      </c>
      <c r="AE217" s="126">
        <v>47697</v>
      </c>
      <c r="AF217" s="126">
        <v>48062</v>
      </c>
      <c r="AG217" s="126">
        <v>48427</v>
      </c>
      <c r="AH217" s="126">
        <v>48793</v>
      </c>
      <c r="AI217" s="126">
        <v>49158</v>
      </c>
      <c r="AJ217" s="126">
        <v>49523</v>
      </c>
      <c r="AK217" s="126">
        <v>49888</v>
      </c>
      <c r="AL217" s="126">
        <v>50254</v>
      </c>
      <c r="AM217" s="126">
        <v>50619</v>
      </c>
      <c r="AN217" s="126">
        <v>50984</v>
      </c>
      <c r="AO217" s="126">
        <v>51349</v>
      </c>
      <c r="AP217" s="126">
        <v>51715</v>
      </c>
      <c r="AQ217" s="126">
        <v>52080</v>
      </c>
      <c r="AR217" s="126">
        <v>52445</v>
      </c>
      <c r="AS217" s="126">
        <v>52810</v>
      </c>
      <c r="AT217" s="126">
        <v>53176</v>
      </c>
      <c r="AU217" s="126">
        <v>53541</v>
      </c>
      <c r="AV217" s="126">
        <v>53906</v>
      </c>
      <c r="AW217" s="126">
        <v>54271</v>
      </c>
      <c r="AX217" s="126">
        <v>54637</v>
      </c>
      <c r="AY217" s="126">
        <v>55002</v>
      </c>
    </row>
    <row r="218" spans="1:51" ht="13.5" hidden="1" customHeight="1" x14ac:dyDescent="0.2">
      <c r="A218" s="145"/>
      <c r="B218" s="120"/>
      <c r="C218" s="120"/>
      <c r="D218" s="120"/>
      <c r="E218" s="120"/>
      <c r="F218" s="120"/>
      <c r="G218" s="121"/>
      <c r="H218" s="120"/>
      <c r="I218" s="126">
        <v>39662</v>
      </c>
      <c r="J218" s="126">
        <v>40028</v>
      </c>
      <c r="K218" s="126">
        <v>40393</v>
      </c>
      <c r="L218" s="126">
        <v>40758</v>
      </c>
      <c r="M218" s="126">
        <v>41123</v>
      </c>
      <c r="N218" s="126">
        <v>41489</v>
      </c>
      <c r="O218" s="126">
        <v>41854</v>
      </c>
      <c r="P218" s="126">
        <v>42219</v>
      </c>
      <c r="Q218" s="126">
        <v>42584</v>
      </c>
      <c r="R218" s="126">
        <v>42950</v>
      </c>
      <c r="S218" s="126">
        <v>43315</v>
      </c>
      <c r="T218" s="126">
        <v>43680</v>
      </c>
      <c r="U218" s="126">
        <v>44045</v>
      </c>
      <c r="V218" s="126">
        <v>44411</v>
      </c>
      <c r="W218" s="126">
        <v>44776</v>
      </c>
      <c r="X218" s="126">
        <v>45141</v>
      </c>
      <c r="Y218" s="126">
        <v>45506</v>
      </c>
      <c r="Z218" s="126">
        <v>45872</v>
      </c>
      <c r="AA218" s="126">
        <v>46237</v>
      </c>
      <c r="AB218" s="126">
        <v>46602</v>
      </c>
      <c r="AC218" s="126">
        <v>46967</v>
      </c>
      <c r="AD218" s="126">
        <v>47333</v>
      </c>
      <c r="AE218" s="126">
        <v>47698</v>
      </c>
      <c r="AF218" s="126">
        <v>48063</v>
      </c>
      <c r="AG218" s="126">
        <v>48428</v>
      </c>
      <c r="AH218" s="126">
        <v>48794</v>
      </c>
      <c r="AI218" s="126">
        <v>49159</v>
      </c>
      <c r="AJ218" s="126">
        <v>49524</v>
      </c>
      <c r="AK218" s="126">
        <v>49889</v>
      </c>
      <c r="AL218" s="126">
        <v>50255</v>
      </c>
      <c r="AM218" s="126">
        <v>50620</v>
      </c>
      <c r="AN218" s="126">
        <v>50985</v>
      </c>
      <c r="AO218" s="126">
        <v>51350</v>
      </c>
      <c r="AP218" s="126">
        <v>51716</v>
      </c>
      <c r="AQ218" s="126">
        <v>52081</v>
      </c>
      <c r="AR218" s="126">
        <v>52446</v>
      </c>
      <c r="AS218" s="126">
        <v>52811</v>
      </c>
      <c r="AT218" s="126">
        <v>53177</v>
      </c>
      <c r="AU218" s="126">
        <v>53542</v>
      </c>
      <c r="AV218" s="126">
        <v>53907</v>
      </c>
      <c r="AW218" s="126">
        <v>54272</v>
      </c>
      <c r="AX218" s="126">
        <v>54638</v>
      </c>
      <c r="AY218" s="126">
        <v>55003</v>
      </c>
    </row>
    <row r="219" spans="1:51" ht="13.5" hidden="1" customHeight="1" x14ac:dyDescent="0.2">
      <c r="A219" s="145"/>
      <c r="B219" s="120"/>
      <c r="C219" s="120"/>
      <c r="D219" s="120"/>
      <c r="E219" s="120"/>
      <c r="F219" s="120"/>
      <c r="G219" s="121"/>
      <c r="H219" s="120"/>
      <c r="I219" s="126">
        <v>39663</v>
      </c>
      <c r="J219" s="126">
        <v>40029</v>
      </c>
      <c r="K219" s="126">
        <v>40394</v>
      </c>
      <c r="L219" s="126">
        <v>40759</v>
      </c>
      <c r="M219" s="126">
        <v>41124</v>
      </c>
      <c r="N219" s="126">
        <v>41490</v>
      </c>
      <c r="O219" s="126">
        <v>41855</v>
      </c>
      <c r="P219" s="126">
        <v>42220</v>
      </c>
      <c r="Q219" s="126">
        <v>42585</v>
      </c>
      <c r="R219" s="126">
        <v>42951</v>
      </c>
      <c r="S219" s="126">
        <v>43316</v>
      </c>
      <c r="T219" s="126">
        <v>43681</v>
      </c>
      <c r="U219" s="126">
        <v>44046</v>
      </c>
      <c r="V219" s="126">
        <v>44412</v>
      </c>
      <c r="W219" s="126">
        <v>44777</v>
      </c>
      <c r="X219" s="126">
        <v>45142</v>
      </c>
      <c r="Y219" s="126">
        <v>45507</v>
      </c>
      <c r="Z219" s="126">
        <v>45873</v>
      </c>
      <c r="AA219" s="126">
        <v>46238</v>
      </c>
      <c r="AB219" s="126">
        <v>46603</v>
      </c>
      <c r="AC219" s="126">
        <v>46968</v>
      </c>
      <c r="AD219" s="126">
        <v>47334</v>
      </c>
      <c r="AE219" s="126">
        <v>47699</v>
      </c>
      <c r="AF219" s="126">
        <v>48064</v>
      </c>
      <c r="AG219" s="126">
        <v>48429</v>
      </c>
      <c r="AH219" s="126">
        <v>48795</v>
      </c>
      <c r="AI219" s="126">
        <v>49160</v>
      </c>
      <c r="AJ219" s="126">
        <v>49525</v>
      </c>
      <c r="AK219" s="126">
        <v>49890</v>
      </c>
      <c r="AL219" s="126">
        <v>50256</v>
      </c>
      <c r="AM219" s="126">
        <v>50621</v>
      </c>
      <c r="AN219" s="126">
        <v>50986</v>
      </c>
      <c r="AO219" s="126">
        <v>51351</v>
      </c>
      <c r="AP219" s="126">
        <v>51717</v>
      </c>
      <c r="AQ219" s="126">
        <v>52082</v>
      </c>
      <c r="AR219" s="126">
        <v>52447</v>
      </c>
      <c r="AS219" s="126">
        <v>52812</v>
      </c>
      <c r="AT219" s="126">
        <v>53178</v>
      </c>
      <c r="AU219" s="126">
        <v>53543</v>
      </c>
      <c r="AV219" s="126">
        <v>53908</v>
      </c>
      <c r="AW219" s="126">
        <v>54273</v>
      </c>
      <c r="AX219" s="126">
        <v>54639</v>
      </c>
      <c r="AY219" s="126">
        <v>55004</v>
      </c>
    </row>
    <row r="220" spans="1:51" ht="13.5" hidden="1" customHeight="1" x14ac:dyDescent="0.2">
      <c r="A220" s="145"/>
      <c r="B220" s="120"/>
      <c r="C220" s="120"/>
      <c r="D220" s="120"/>
      <c r="E220" s="120"/>
      <c r="F220" s="120"/>
      <c r="G220" s="121"/>
      <c r="H220" s="120"/>
      <c r="I220" s="126">
        <v>39664</v>
      </c>
      <c r="J220" s="126">
        <v>40030</v>
      </c>
      <c r="K220" s="126">
        <v>40395</v>
      </c>
      <c r="L220" s="126">
        <v>40760</v>
      </c>
      <c r="M220" s="126">
        <v>41125</v>
      </c>
      <c r="N220" s="126">
        <v>41491</v>
      </c>
      <c r="O220" s="126">
        <v>41856</v>
      </c>
      <c r="P220" s="126">
        <v>42221</v>
      </c>
      <c r="Q220" s="126">
        <v>42586</v>
      </c>
      <c r="R220" s="126">
        <v>42952</v>
      </c>
      <c r="S220" s="126">
        <v>43317</v>
      </c>
      <c r="T220" s="126">
        <v>43682</v>
      </c>
      <c r="U220" s="126">
        <v>44047</v>
      </c>
      <c r="V220" s="126">
        <v>44413</v>
      </c>
      <c r="W220" s="126">
        <v>44778</v>
      </c>
      <c r="X220" s="126">
        <v>45143</v>
      </c>
      <c r="Y220" s="126">
        <v>45508</v>
      </c>
      <c r="Z220" s="126">
        <v>45874</v>
      </c>
      <c r="AA220" s="126">
        <v>46239</v>
      </c>
      <c r="AB220" s="126">
        <v>46604</v>
      </c>
      <c r="AC220" s="126">
        <v>46969</v>
      </c>
      <c r="AD220" s="126">
        <v>47335</v>
      </c>
      <c r="AE220" s="126">
        <v>47700</v>
      </c>
      <c r="AF220" s="126">
        <v>48065</v>
      </c>
      <c r="AG220" s="126">
        <v>48430</v>
      </c>
      <c r="AH220" s="126">
        <v>48796</v>
      </c>
      <c r="AI220" s="126">
        <v>49161</v>
      </c>
      <c r="AJ220" s="126">
        <v>49526</v>
      </c>
      <c r="AK220" s="126">
        <v>49891</v>
      </c>
      <c r="AL220" s="126">
        <v>50257</v>
      </c>
      <c r="AM220" s="126">
        <v>50622</v>
      </c>
      <c r="AN220" s="126">
        <v>50987</v>
      </c>
      <c r="AO220" s="126">
        <v>51352</v>
      </c>
      <c r="AP220" s="126">
        <v>51718</v>
      </c>
      <c r="AQ220" s="126">
        <v>52083</v>
      </c>
      <c r="AR220" s="126">
        <v>52448</v>
      </c>
      <c r="AS220" s="126">
        <v>52813</v>
      </c>
      <c r="AT220" s="126">
        <v>53179</v>
      </c>
      <c r="AU220" s="126">
        <v>53544</v>
      </c>
      <c r="AV220" s="126">
        <v>53909</v>
      </c>
      <c r="AW220" s="126">
        <v>54274</v>
      </c>
      <c r="AX220" s="126">
        <v>54640</v>
      </c>
      <c r="AY220" s="126">
        <v>55005</v>
      </c>
    </row>
    <row r="221" spans="1:51" ht="13.5" hidden="1" customHeight="1" x14ac:dyDescent="0.2">
      <c r="A221" s="145"/>
      <c r="B221" s="120"/>
      <c r="C221" s="120"/>
      <c r="D221" s="120"/>
      <c r="E221" s="120"/>
      <c r="F221" s="120"/>
      <c r="G221" s="121"/>
      <c r="H221" s="120"/>
      <c r="I221" s="126">
        <v>39665</v>
      </c>
      <c r="J221" s="126">
        <v>40031</v>
      </c>
      <c r="K221" s="126">
        <v>40396</v>
      </c>
      <c r="L221" s="126">
        <v>40761</v>
      </c>
      <c r="M221" s="126">
        <v>41126</v>
      </c>
      <c r="N221" s="126">
        <v>41492</v>
      </c>
      <c r="O221" s="126">
        <v>41857</v>
      </c>
      <c r="P221" s="126">
        <v>42222</v>
      </c>
      <c r="Q221" s="126">
        <v>42587</v>
      </c>
      <c r="R221" s="126">
        <v>42953</v>
      </c>
      <c r="S221" s="126">
        <v>43318</v>
      </c>
      <c r="T221" s="126">
        <v>43683</v>
      </c>
      <c r="U221" s="126">
        <v>44048</v>
      </c>
      <c r="V221" s="126">
        <v>44414</v>
      </c>
      <c r="W221" s="126">
        <v>44779</v>
      </c>
      <c r="X221" s="126">
        <v>45144</v>
      </c>
      <c r="Y221" s="126">
        <v>45509</v>
      </c>
      <c r="Z221" s="126">
        <v>45875</v>
      </c>
      <c r="AA221" s="126">
        <v>46240</v>
      </c>
      <c r="AB221" s="126">
        <v>46605</v>
      </c>
      <c r="AC221" s="126">
        <v>46970</v>
      </c>
      <c r="AD221" s="126">
        <v>47336</v>
      </c>
      <c r="AE221" s="126">
        <v>47701</v>
      </c>
      <c r="AF221" s="126">
        <v>48066</v>
      </c>
      <c r="AG221" s="126">
        <v>48431</v>
      </c>
      <c r="AH221" s="126">
        <v>48797</v>
      </c>
      <c r="AI221" s="126">
        <v>49162</v>
      </c>
      <c r="AJ221" s="126">
        <v>49527</v>
      </c>
      <c r="AK221" s="126">
        <v>49892</v>
      </c>
      <c r="AL221" s="126">
        <v>50258</v>
      </c>
      <c r="AM221" s="126">
        <v>50623</v>
      </c>
      <c r="AN221" s="126">
        <v>50988</v>
      </c>
      <c r="AO221" s="126">
        <v>51353</v>
      </c>
      <c r="AP221" s="126">
        <v>51719</v>
      </c>
      <c r="AQ221" s="126">
        <v>52084</v>
      </c>
      <c r="AR221" s="126">
        <v>52449</v>
      </c>
      <c r="AS221" s="126">
        <v>52814</v>
      </c>
      <c r="AT221" s="126">
        <v>53180</v>
      </c>
      <c r="AU221" s="126">
        <v>53545</v>
      </c>
      <c r="AV221" s="126">
        <v>53910</v>
      </c>
      <c r="AW221" s="126">
        <v>54275</v>
      </c>
      <c r="AX221" s="126">
        <v>54641</v>
      </c>
      <c r="AY221" s="126">
        <v>55006</v>
      </c>
    </row>
    <row r="222" spans="1:51" ht="13.5" hidden="1" customHeight="1" x14ac:dyDescent="0.2">
      <c r="A222" s="145"/>
      <c r="B222" s="120"/>
      <c r="C222" s="120"/>
      <c r="D222" s="120"/>
      <c r="E222" s="120"/>
      <c r="F222" s="120"/>
      <c r="G222" s="121"/>
      <c r="H222" s="120"/>
      <c r="I222" s="126">
        <v>39666</v>
      </c>
      <c r="J222" s="126">
        <v>40032</v>
      </c>
      <c r="K222" s="126">
        <v>40397</v>
      </c>
      <c r="L222" s="126">
        <v>40762</v>
      </c>
      <c r="M222" s="126">
        <v>41127</v>
      </c>
      <c r="N222" s="126">
        <v>41493</v>
      </c>
      <c r="O222" s="126">
        <v>41858</v>
      </c>
      <c r="P222" s="126">
        <v>42223</v>
      </c>
      <c r="Q222" s="126">
        <v>42588</v>
      </c>
      <c r="R222" s="126">
        <v>42954</v>
      </c>
      <c r="S222" s="126">
        <v>43319</v>
      </c>
      <c r="T222" s="126">
        <v>43684</v>
      </c>
      <c r="U222" s="126">
        <v>44049</v>
      </c>
      <c r="V222" s="126">
        <v>44415</v>
      </c>
      <c r="W222" s="126">
        <v>44780</v>
      </c>
      <c r="X222" s="126">
        <v>45145</v>
      </c>
      <c r="Y222" s="126">
        <v>45510</v>
      </c>
      <c r="Z222" s="126">
        <v>45876</v>
      </c>
      <c r="AA222" s="126">
        <v>46241</v>
      </c>
      <c r="AB222" s="126">
        <v>46606</v>
      </c>
      <c r="AC222" s="126">
        <v>46971</v>
      </c>
      <c r="AD222" s="126">
        <v>47337</v>
      </c>
      <c r="AE222" s="126">
        <v>47702</v>
      </c>
      <c r="AF222" s="126">
        <v>48067</v>
      </c>
      <c r="AG222" s="126">
        <v>48432</v>
      </c>
      <c r="AH222" s="126">
        <v>48798</v>
      </c>
      <c r="AI222" s="126">
        <v>49163</v>
      </c>
      <c r="AJ222" s="126">
        <v>49528</v>
      </c>
      <c r="AK222" s="126">
        <v>49893</v>
      </c>
      <c r="AL222" s="126">
        <v>50259</v>
      </c>
      <c r="AM222" s="126">
        <v>50624</v>
      </c>
      <c r="AN222" s="126">
        <v>50989</v>
      </c>
      <c r="AO222" s="126">
        <v>51354</v>
      </c>
      <c r="AP222" s="126">
        <v>51720</v>
      </c>
      <c r="AQ222" s="126">
        <v>52085</v>
      </c>
      <c r="AR222" s="126">
        <v>52450</v>
      </c>
      <c r="AS222" s="126">
        <v>52815</v>
      </c>
      <c r="AT222" s="126">
        <v>53181</v>
      </c>
      <c r="AU222" s="126">
        <v>53546</v>
      </c>
      <c r="AV222" s="126">
        <v>53911</v>
      </c>
      <c r="AW222" s="126">
        <v>54276</v>
      </c>
      <c r="AX222" s="126">
        <v>54642</v>
      </c>
      <c r="AY222" s="126">
        <v>55007</v>
      </c>
    </row>
    <row r="223" spans="1:51" ht="13.5" hidden="1" customHeight="1" x14ac:dyDescent="0.2">
      <c r="A223" s="145"/>
      <c r="B223" s="120"/>
      <c r="C223" s="120"/>
      <c r="D223" s="120"/>
      <c r="E223" s="120"/>
      <c r="F223" s="120"/>
      <c r="G223" s="121"/>
      <c r="H223" s="120"/>
      <c r="I223" s="126">
        <v>39667</v>
      </c>
      <c r="J223" s="126">
        <v>40033</v>
      </c>
      <c r="K223" s="126">
        <v>40398</v>
      </c>
      <c r="L223" s="126">
        <v>40763</v>
      </c>
      <c r="M223" s="126">
        <v>41128</v>
      </c>
      <c r="N223" s="126">
        <v>41494</v>
      </c>
      <c r="O223" s="126">
        <v>41859</v>
      </c>
      <c r="P223" s="126">
        <v>42224</v>
      </c>
      <c r="Q223" s="126">
        <v>42589</v>
      </c>
      <c r="R223" s="126">
        <v>42955</v>
      </c>
      <c r="S223" s="126">
        <v>43320</v>
      </c>
      <c r="T223" s="126">
        <v>43685</v>
      </c>
      <c r="U223" s="126">
        <v>44050</v>
      </c>
      <c r="V223" s="126">
        <v>44416</v>
      </c>
      <c r="W223" s="126">
        <v>44781</v>
      </c>
      <c r="X223" s="126">
        <v>45146</v>
      </c>
      <c r="Y223" s="126">
        <v>45511</v>
      </c>
      <c r="Z223" s="126">
        <v>45877</v>
      </c>
      <c r="AA223" s="126">
        <v>46242</v>
      </c>
      <c r="AB223" s="126">
        <v>46607</v>
      </c>
      <c r="AC223" s="126">
        <v>46972</v>
      </c>
      <c r="AD223" s="126">
        <v>47338</v>
      </c>
      <c r="AE223" s="126">
        <v>47703</v>
      </c>
      <c r="AF223" s="126">
        <v>48068</v>
      </c>
      <c r="AG223" s="126">
        <v>48433</v>
      </c>
      <c r="AH223" s="126">
        <v>48799</v>
      </c>
      <c r="AI223" s="126">
        <v>49164</v>
      </c>
      <c r="AJ223" s="126">
        <v>49529</v>
      </c>
      <c r="AK223" s="126">
        <v>49894</v>
      </c>
      <c r="AL223" s="126">
        <v>50260</v>
      </c>
      <c r="AM223" s="126">
        <v>50625</v>
      </c>
      <c r="AN223" s="126">
        <v>50990</v>
      </c>
      <c r="AO223" s="126">
        <v>51355</v>
      </c>
      <c r="AP223" s="126">
        <v>51721</v>
      </c>
      <c r="AQ223" s="126">
        <v>52086</v>
      </c>
      <c r="AR223" s="126">
        <v>52451</v>
      </c>
      <c r="AS223" s="126">
        <v>52816</v>
      </c>
      <c r="AT223" s="126">
        <v>53182</v>
      </c>
      <c r="AU223" s="126">
        <v>53547</v>
      </c>
      <c r="AV223" s="126">
        <v>53912</v>
      </c>
      <c r="AW223" s="126">
        <v>54277</v>
      </c>
      <c r="AX223" s="126">
        <v>54643</v>
      </c>
      <c r="AY223" s="126">
        <v>55008</v>
      </c>
    </row>
    <row r="224" spans="1:51" ht="13.5" hidden="1" customHeight="1" x14ac:dyDescent="0.2">
      <c r="A224" s="145"/>
      <c r="B224" s="120"/>
      <c r="C224" s="120"/>
      <c r="D224" s="120"/>
      <c r="E224" s="120"/>
      <c r="F224" s="120"/>
      <c r="G224" s="121"/>
      <c r="H224" s="120"/>
      <c r="I224" s="126">
        <v>39668</v>
      </c>
      <c r="J224" s="126">
        <v>40034</v>
      </c>
      <c r="K224" s="126">
        <v>40399</v>
      </c>
      <c r="L224" s="126">
        <v>40764</v>
      </c>
      <c r="M224" s="126">
        <v>41129</v>
      </c>
      <c r="N224" s="126">
        <v>41495</v>
      </c>
      <c r="O224" s="126">
        <v>41860</v>
      </c>
      <c r="P224" s="126">
        <v>42225</v>
      </c>
      <c r="Q224" s="126">
        <v>42590</v>
      </c>
      <c r="R224" s="126">
        <v>42956</v>
      </c>
      <c r="S224" s="126">
        <v>43321</v>
      </c>
      <c r="T224" s="126">
        <v>43686</v>
      </c>
      <c r="U224" s="126">
        <v>44051</v>
      </c>
      <c r="V224" s="126">
        <v>44417</v>
      </c>
      <c r="W224" s="126">
        <v>44782</v>
      </c>
      <c r="X224" s="126">
        <v>45147</v>
      </c>
      <c r="Y224" s="126">
        <v>45512</v>
      </c>
      <c r="Z224" s="126">
        <v>45878</v>
      </c>
      <c r="AA224" s="126">
        <v>46243</v>
      </c>
      <c r="AB224" s="126">
        <v>46608</v>
      </c>
      <c r="AC224" s="126">
        <v>46973</v>
      </c>
      <c r="AD224" s="126">
        <v>47339</v>
      </c>
      <c r="AE224" s="126">
        <v>47704</v>
      </c>
      <c r="AF224" s="126">
        <v>48069</v>
      </c>
      <c r="AG224" s="126">
        <v>48434</v>
      </c>
      <c r="AH224" s="126">
        <v>48800</v>
      </c>
      <c r="AI224" s="126">
        <v>49165</v>
      </c>
      <c r="AJ224" s="126">
        <v>49530</v>
      </c>
      <c r="AK224" s="126">
        <v>49895</v>
      </c>
      <c r="AL224" s="126">
        <v>50261</v>
      </c>
      <c r="AM224" s="126">
        <v>50626</v>
      </c>
      <c r="AN224" s="126">
        <v>50991</v>
      </c>
      <c r="AO224" s="126">
        <v>51356</v>
      </c>
      <c r="AP224" s="126">
        <v>51722</v>
      </c>
      <c r="AQ224" s="126">
        <v>52087</v>
      </c>
      <c r="AR224" s="126">
        <v>52452</v>
      </c>
      <c r="AS224" s="126">
        <v>52817</v>
      </c>
      <c r="AT224" s="126">
        <v>53183</v>
      </c>
      <c r="AU224" s="126">
        <v>53548</v>
      </c>
      <c r="AV224" s="126">
        <v>53913</v>
      </c>
      <c r="AW224" s="126">
        <v>54278</v>
      </c>
      <c r="AX224" s="126">
        <v>54644</v>
      </c>
      <c r="AY224" s="126">
        <v>55009</v>
      </c>
    </row>
    <row r="225" spans="1:51" ht="13.5" hidden="1" customHeight="1" x14ac:dyDescent="0.2">
      <c r="A225" s="145"/>
      <c r="B225" s="120"/>
      <c r="C225" s="120"/>
      <c r="D225" s="120"/>
      <c r="E225" s="120"/>
      <c r="F225" s="120"/>
      <c r="G225" s="121"/>
      <c r="H225" s="120"/>
      <c r="I225" s="126">
        <v>39669</v>
      </c>
      <c r="J225" s="126">
        <v>40035</v>
      </c>
      <c r="K225" s="126">
        <v>40400</v>
      </c>
      <c r="L225" s="126">
        <v>40765</v>
      </c>
      <c r="M225" s="126">
        <v>41130</v>
      </c>
      <c r="N225" s="126">
        <v>41496</v>
      </c>
      <c r="O225" s="126">
        <v>41861</v>
      </c>
      <c r="P225" s="126">
        <v>42226</v>
      </c>
      <c r="Q225" s="126">
        <v>42591</v>
      </c>
      <c r="R225" s="126">
        <v>42957</v>
      </c>
      <c r="S225" s="126">
        <v>43322</v>
      </c>
      <c r="T225" s="126">
        <v>43687</v>
      </c>
      <c r="U225" s="126">
        <v>44052</v>
      </c>
      <c r="V225" s="126">
        <v>44418</v>
      </c>
      <c r="W225" s="126">
        <v>44783</v>
      </c>
      <c r="X225" s="126">
        <v>45148</v>
      </c>
      <c r="Y225" s="126">
        <v>45513</v>
      </c>
      <c r="Z225" s="126">
        <v>45879</v>
      </c>
      <c r="AA225" s="126">
        <v>46244</v>
      </c>
      <c r="AB225" s="126">
        <v>46609</v>
      </c>
      <c r="AC225" s="126">
        <v>46974</v>
      </c>
      <c r="AD225" s="126">
        <v>47340</v>
      </c>
      <c r="AE225" s="126">
        <v>47705</v>
      </c>
      <c r="AF225" s="126">
        <v>48070</v>
      </c>
      <c r="AG225" s="126">
        <v>48435</v>
      </c>
      <c r="AH225" s="126">
        <v>48801</v>
      </c>
      <c r="AI225" s="126">
        <v>49166</v>
      </c>
      <c r="AJ225" s="126">
        <v>49531</v>
      </c>
      <c r="AK225" s="126">
        <v>49896</v>
      </c>
      <c r="AL225" s="126">
        <v>50262</v>
      </c>
      <c r="AM225" s="126">
        <v>50627</v>
      </c>
      <c r="AN225" s="126">
        <v>50992</v>
      </c>
      <c r="AO225" s="126">
        <v>51357</v>
      </c>
      <c r="AP225" s="126">
        <v>51723</v>
      </c>
      <c r="AQ225" s="126">
        <v>52088</v>
      </c>
      <c r="AR225" s="126">
        <v>52453</v>
      </c>
      <c r="AS225" s="126">
        <v>52818</v>
      </c>
      <c r="AT225" s="126">
        <v>53184</v>
      </c>
      <c r="AU225" s="126">
        <v>53549</v>
      </c>
      <c r="AV225" s="126">
        <v>53914</v>
      </c>
      <c r="AW225" s="126">
        <v>54279</v>
      </c>
      <c r="AX225" s="126">
        <v>54645</v>
      </c>
      <c r="AY225" s="126">
        <v>55010</v>
      </c>
    </row>
    <row r="226" spans="1:51" ht="13.5" hidden="1" customHeight="1" x14ac:dyDescent="0.2">
      <c r="A226" s="145"/>
      <c r="B226" s="120"/>
      <c r="C226" s="120"/>
      <c r="D226" s="120"/>
      <c r="E226" s="120"/>
      <c r="F226" s="120"/>
      <c r="G226" s="121"/>
      <c r="H226" s="120"/>
      <c r="I226" s="126">
        <v>39670</v>
      </c>
      <c r="J226" s="126">
        <v>40036</v>
      </c>
      <c r="K226" s="126">
        <v>40401</v>
      </c>
      <c r="L226" s="126">
        <v>40766</v>
      </c>
      <c r="M226" s="126">
        <v>41131</v>
      </c>
      <c r="N226" s="126">
        <v>41497</v>
      </c>
      <c r="O226" s="126">
        <v>41862</v>
      </c>
      <c r="P226" s="126">
        <v>42227</v>
      </c>
      <c r="Q226" s="126">
        <v>42592</v>
      </c>
      <c r="R226" s="126">
        <v>42958</v>
      </c>
      <c r="S226" s="126">
        <v>43323</v>
      </c>
      <c r="T226" s="126">
        <v>43688</v>
      </c>
      <c r="U226" s="126">
        <v>44053</v>
      </c>
      <c r="V226" s="126">
        <v>44419</v>
      </c>
      <c r="W226" s="126">
        <v>44784</v>
      </c>
      <c r="X226" s="126">
        <v>45149</v>
      </c>
      <c r="Y226" s="126">
        <v>45514</v>
      </c>
      <c r="Z226" s="126">
        <v>45880</v>
      </c>
      <c r="AA226" s="126">
        <v>46245</v>
      </c>
      <c r="AB226" s="126">
        <v>46610</v>
      </c>
      <c r="AC226" s="126">
        <v>46975</v>
      </c>
      <c r="AD226" s="126">
        <v>47341</v>
      </c>
      <c r="AE226" s="126">
        <v>47706</v>
      </c>
      <c r="AF226" s="126">
        <v>48071</v>
      </c>
      <c r="AG226" s="126">
        <v>48436</v>
      </c>
      <c r="AH226" s="126">
        <v>48802</v>
      </c>
      <c r="AI226" s="126">
        <v>49167</v>
      </c>
      <c r="AJ226" s="126">
        <v>49532</v>
      </c>
      <c r="AK226" s="126">
        <v>49897</v>
      </c>
      <c r="AL226" s="126">
        <v>50263</v>
      </c>
      <c r="AM226" s="126">
        <v>50628</v>
      </c>
      <c r="AN226" s="126">
        <v>50993</v>
      </c>
      <c r="AO226" s="126">
        <v>51358</v>
      </c>
      <c r="AP226" s="126">
        <v>51724</v>
      </c>
      <c r="AQ226" s="126">
        <v>52089</v>
      </c>
      <c r="AR226" s="126">
        <v>52454</v>
      </c>
      <c r="AS226" s="126">
        <v>52819</v>
      </c>
      <c r="AT226" s="126">
        <v>53185</v>
      </c>
      <c r="AU226" s="126">
        <v>53550</v>
      </c>
      <c r="AV226" s="126">
        <v>53915</v>
      </c>
      <c r="AW226" s="126">
        <v>54280</v>
      </c>
      <c r="AX226" s="126">
        <v>54646</v>
      </c>
      <c r="AY226" s="126">
        <v>55011</v>
      </c>
    </row>
    <row r="227" spans="1:51" ht="13.5" hidden="1" customHeight="1" x14ac:dyDescent="0.2">
      <c r="A227" s="145"/>
      <c r="B227" s="120"/>
      <c r="C227" s="120"/>
      <c r="D227" s="120"/>
      <c r="E227" s="120"/>
      <c r="F227" s="120"/>
      <c r="G227" s="121"/>
      <c r="H227" s="120"/>
      <c r="I227" s="126">
        <v>39671</v>
      </c>
      <c r="J227" s="126">
        <v>40037</v>
      </c>
      <c r="K227" s="126">
        <v>40402</v>
      </c>
      <c r="L227" s="126">
        <v>40767</v>
      </c>
      <c r="M227" s="126">
        <v>41132</v>
      </c>
      <c r="N227" s="126">
        <v>41498</v>
      </c>
      <c r="O227" s="126">
        <v>41863</v>
      </c>
      <c r="P227" s="126">
        <v>42228</v>
      </c>
      <c r="Q227" s="126">
        <v>42593</v>
      </c>
      <c r="R227" s="126">
        <v>42959</v>
      </c>
      <c r="S227" s="126">
        <v>43324</v>
      </c>
      <c r="T227" s="126">
        <v>43689</v>
      </c>
      <c r="U227" s="126">
        <v>44054</v>
      </c>
      <c r="V227" s="126">
        <v>44420</v>
      </c>
      <c r="W227" s="126">
        <v>44785</v>
      </c>
      <c r="X227" s="126">
        <v>45150</v>
      </c>
      <c r="Y227" s="126">
        <v>45515</v>
      </c>
      <c r="Z227" s="126">
        <v>45881</v>
      </c>
      <c r="AA227" s="126">
        <v>46246</v>
      </c>
      <c r="AB227" s="126">
        <v>46611</v>
      </c>
      <c r="AC227" s="126">
        <v>46976</v>
      </c>
      <c r="AD227" s="126">
        <v>47342</v>
      </c>
      <c r="AE227" s="126">
        <v>47707</v>
      </c>
      <c r="AF227" s="126">
        <v>48072</v>
      </c>
      <c r="AG227" s="126">
        <v>48437</v>
      </c>
      <c r="AH227" s="126">
        <v>48803</v>
      </c>
      <c r="AI227" s="126">
        <v>49168</v>
      </c>
      <c r="AJ227" s="126">
        <v>49533</v>
      </c>
      <c r="AK227" s="126">
        <v>49898</v>
      </c>
      <c r="AL227" s="126">
        <v>50264</v>
      </c>
      <c r="AM227" s="126">
        <v>50629</v>
      </c>
      <c r="AN227" s="126">
        <v>50994</v>
      </c>
      <c r="AO227" s="126">
        <v>51359</v>
      </c>
      <c r="AP227" s="126">
        <v>51725</v>
      </c>
      <c r="AQ227" s="126">
        <v>52090</v>
      </c>
      <c r="AR227" s="126">
        <v>52455</v>
      </c>
      <c r="AS227" s="126">
        <v>52820</v>
      </c>
      <c r="AT227" s="126">
        <v>53186</v>
      </c>
      <c r="AU227" s="126">
        <v>53551</v>
      </c>
      <c r="AV227" s="126">
        <v>53916</v>
      </c>
      <c r="AW227" s="126">
        <v>54281</v>
      </c>
      <c r="AX227" s="126">
        <v>54647</v>
      </c>
      <c r="AY227" s="126">
        <v>55012</v>
      </c>
    </row>
    <row r="228" spans="1:51" ht="13.5" hidden="1" customHeight="1" x14ac:dyDescent="0.2">
      <c r="A228" s="145"/>
      <c r="B228" s="120"/>
      <c r="C228" s="120"/>
      <c r="D228" s="120"/>
      <c r="E228" s="120"/>
      <c r="F228" s="120"/>
      <c r="G228" s="121"/>
      <c r="H228" s="120"/>
      <c r="I228" s="126">
        <v>39672</v>
      </c>
      <c r="J228" s="126">
        <v>40038</v>
      </c>
      <c r="K228" s="126">
        <v>40403</v>
      </c>
      <c r="L228" s="126">
        <v>40768</v>
      </c>
      <c r="M228" s="126">
        <v>41133</v>
      </c>
      <c r="N228" s="126">
        <v>41499</v>
      </c>
      <c r="O228" s="126">
        <v>41864</v>
      </c>
      <c r="P228" s="126">
        <v>42229</v>
      </c>
      <c r="Q228" s="126">
        <v>42594</v>
      </c>
      <c r="R228" s="126">
        <v>42960</v>
      </c>
      <c r="S228" s="126">
        <v>43325</v>
      </c>
      <c r="T228" s="126">
        <v>43690</v>
      </c>
      <c r="U228" s="126">
        <v>44055</v>
      </c>
      <c r="V228" s="126">
        <v>44421</v>
      </c>
      <c r="W228" s="126">
        <v>44786</v>
      </c>
      <c r="X228" s="126">
        <v>45151</v>
      </c>
      <c r="Y228" s="126">
        <v>45516</v>
      </c>
      <c r="Z228" s="126">
        <v>45882</v>
      </c>
      <c r="AA228" s="126">
        <v>46247</v>
      </c>
      <c r="AB228" s="126">
        <v>46612</v>
      </c>
      <c r="AC228" s="126">
        <v>46977</v>
      </c>
      <c r="AD228" s="126">
        <v>47343</v>
      </c>
      <c r="AE228" s="126">
        <v>47708</v>
      </c>
      <c r="AF228" s="126">
        <v>48073</v>
      </c>
      <c r="AG228" s="126">
        <v>48438</v>
      </c>
      <c r="AH228" s="126">
        <v>48804</v>
      </c>
      <c r="AI228" s="126">
        <v>49169</v>
      </c>
      <c r="AJ228" s="126">
        <v>49534</v>
      </c>
      <c r="AK228" s="126">
        <v>49899</v>
      </c>
      <c r="AL228" s="126">
        <v>50265</v>
      </c>
      <c r="AM228" s="126">
        <v>50630</v>
      </c>
      <c r="AN228" s="126">
        <v>50995</v>
      </c>
      <c r="AO228" s="126">
        <v>51360</v>
      </c>
      <c r="AP228" s="126">
        <v>51726</v>
      </c>
      <c r="AQ228" s="126">
        <v>52091</v>
      </c>
      <c r="AR228" s="126">
        <v>52456</v>
      </c>
      <c r="AS228" s="126">
        <v>52821</v>
      </c>
      <c r="AT228" s="126">
        <v>53187</v>
      </c>
      <c r="AU228" s="126">
        <v>53552</v>
      </c>
      <c r="AV228" s="126">
        <v>53917</v>
      </c>
      <c r="AW228" s="126">
        <v>54282</v>
      </c>
      <c r="AX228" s="126">
        <v>54648</v>
      </c>
      <c r="AY228" s="126">
        <v>55013</v>
      </c>
    </row>
    <row r="229" spans="1:51" ht="13.5" hidden="1" customHeight="1" x14ac:dyDescent="0.2">
      <c r="A229" s="145"/>
      <c r="B229" s="120"/>
      <c r="C229" s="120"/>
      <c r="D229" s="120"/>
      <c r="E229" s="120"/>
      <c r="F229" s="120"/>
      <c r="G229" s="121"/>
      <c r="H229" s="120"/>
      <c r="I229" s="126">
        <v>39673</v>
      </c>
      <c r="J229" s="126">
        <v>40039</v>
      </c>
      <c r="K229" s="126">
        <v>40404</v>
      </c>
      <c r="L229" s="126">
        <v>40769</v>
      </c>
      <c r="M229" s="126">
        <v>41134</v>
      </c>
      <c r="N229" s="126">
        <v>41500</v>
      </c>
      <c r="O229" s="126">
        <v>41865</v>
      </c>
      <c r="P229" s="126">
        <v>42230</v>
      </c>
      <c r="Q229" s="126">
        <v>42595</v>
      </c>
      <c r="R229" s="126">
        <v>42961</v>
      </c>
      <c r="S229" s="126">
        <v>43326</v>
      </c>
      <c r="T229" s="126">
        <v>43691</v>
      </c>
      <c r="U229" s="126">
        <v>44056</v>
      </c>
      <c r="V229" s="126">
        <v>44422</v>
      </c>
      <c r="W229" s="126">
        <v>44787</v>
      </c>
      <c r="X229" s="126">
        <v>45152</v>
      </c>
      <c r="Y229" s="126">
        <v>45517</v>
      </c>
      <c r="Z229" s="126">
        <v>45883</v>
      </c>
      <c r="AA229" s="126">
        <v>46248</v>
      </c>
      <c r="AB229" s="126">
        <v>46613</v>
      </c>
      <c r="AC229" s="126">
        <v>46978</v>
      </c>
      <c r="AD229" s="126">
        <v>47344</v>
      </c>
      <c r="AE229" s="126">
        <v>47709</v>
      </c>
      <c r="AF229" s="126">
        <v>48074</v>
      </c>
      <c r="AG229" s="126">
        <v>48439</v>
      </c>
      <c r="AH229" s="126">
        <v>48805</v>
      </c>
      <c r="AI229" s="126">
        <v>49170</v>
      </c>
      <c r="AJ229" s="126">
        <v>49535</v>
      </c>
      <c r="AK229" s="126">
        <v>49900</v>
      </c>
      <c r="AL229" s="126">
        <v>50266</v>
      </c>
      <c r="AM229" s="126">
        <v>50631</v>
      </c>
      <c r="AN229" s="126">
        <v>50996</v>
      </c>
      <c r="AO229" s="126">
        <v>51361</v>
      </c>
      <c r="AP229" s="126">
        <v>51727</v>
      </c>
      <c r="AQ229" s="126">
        <v>52092</v>
      </c>
      <c r="AR229" s="126">
        <v>52457</v>
      </c>
      <c r="AS229" s="126">
        <v>52822</v>
      </c>
      <c r="AT229" s="126">
        <v>53188</v>
      </c>
      <c r="AU229" s="126">
        <v>53553</v>
      </c>
      <c r="AV229" s="126">
        <v>53918</v>
      </c>
      <c r="AW229" s="126">
        <v>54283</v>
      </c>
      <c r="AX229" s="126">
        <v>54649</v>
      </c>
      <c r="AY229" s="126">
        <v>55014</v>
      </c>
    </row>
    <row r="230" spans="1:51" ht="13.5" hidden="1" customHeight="1" x14ac:dyDescent="0.2">
      <c r="A230" s="145"/>
      <c r="B230" s="120"/>
      <c r="C230" s="120"/>
      <c r="D230" s="120"/>
      <c r="E230" s="120"/>
      <c r="F230" s="120"/>
      <c r="G230" s="121"/>
      <c r="H230" s="120"/>
      <c r="I230" s="126">
        <v>39674</v>
      </c>
      <c r="J230" s="126">
        <v>40040</v>
      </c>
      <c r="K230" s="126">
        <v>40405</v>
      </c>
      <c r="L230" s="126">
        <v>40770</v>
      </c>
      <c r="M230" s="126">
        <v>41135</v>
      </c>
      <c r="N230" s="126">
        <v>41501</v>
      </c>
      <c r="O230" s="126">
        <v>41866</v>
      </c>
      <c r="P230" s="126">
        <v>42231</v>
      </c>
      <c r="Q230" s="126">
        <v>42596</v>
      </c>
      <c r="R230" s="126">
        <v>42962</v>
      </c>
      <c r="S230" s="126">
        <v>43327</v>
      </c>
      <c r="T230" s="126">
        <v>43692</v>
      </c>
      <c r="U230" s="126">
        <v>44057</v>
      </c>
      <c r="V230" s="126">
        <v>44423</v>
      </c>
      <c r="W230" s="126">
        <v>44788</v>
      </c>
      <c r="X230" s="126">
        <v>45153</v>
      </c>
      <c r="Y230" s="126">
        <v>45518</v>
      </c>
      <c r="Z230" s="126">
        <v>45884</v>
      </c>
      <c r="AA230" s="126">
        <v>46249</v>
      </c>
      <c r="AB230" s="126">
        <v>46614</v>
      </c>
      <c r="AC230" s="126">
        <v>46979</v>
      </c>
      <c r="AD230" s="126">
        <v>47345</v>
      </c>
      <c r="AE230" s="126">
        <v>47710</v>
      </c>
      <c r="AF230" s="126">
        <v>48075</v>
      </c>
      <c r="AG230" s="126">
        <v>48440</v>
      </c>
      <c r="AH230" s="126">
        <v>48806</v>
      </c>
      <c r="AI230" s="126">
        <v>49171</v>
      </c>
      <c r="AJ230" s="126">
        <v>49536</v>
      </c>
      <c r="AK230" s="126">
        <v>49901</v>
      </c>
      <c r="AL230" s="126">
        <v>50267</v>
      </c>
      <c r="AM230" s="126">
        <v>50632</v>
      </c>
      <c r="AN230" s="126">
        <v>50997</v>
      </c>
      <c r="AO230" s="126">
        <v>51362</v>
      </c>
      <c r="AP230" s="126">
        <v>51728</v>
      </c>
      <c r="AQ230" s="126">
        <v>52093</v>
      </c>
      <c r="AR230" s="126">
        <v>52458</v>
      </c>
      <c r="AS230" s="126">
        <v>52823</v>
      </c>
      <c r="AT230" s="126">
        <v>53189</v>
      </c>
      <c r="AU230" s="126">
        <v>53554</v>
      </c>
      <c r="AV230" s="126">
        <v>53919</v>
      </c>
      <c r="AW230" s="126">
        <v>54284</v>
      </c>
      <c r="AX230" s="126">
        <v>54650</v>
      </c>
      <c r="AY230" s="126">
        <v>55015</v>
      </c>
    </row>
    <row r="231" spans="1:51" ht="13.5" hidden="1" customHeight="1" x14ac:dyDescent="0.2">
      <c r="A231" s="145"/>
      <c r="B231" s="120"/>
      <c r="C231" s="120"/>
      <c r="D231" s="120"/>
      <c r="E231" s="120"/>
      <c r="F231" s="120"/>
      <c r="G231" s="121"/>
      <c r="H231" s="120"/>
      <c r="I231" s="126">
        <v>39675</v>
      </c>
      <c r="J231" s="126">
        <v>40041</v>
      </c>
      <c r="K231" s="126">
        <v>40406</v>
      </c>
      <c r="L231" s="126">
        <v>40771</v>
      </c>
      <c r="M231" s="126">
        <v>41136</v>
      </c>
      <c r="N231" s="126">
        <v>41502</v>
      </c>
      <c r="O231" s="126">
        <v>41867</v>
      </c>
      <c r="P231" s="126">
        <v>42232</v>
      </c>
      <c r="Q231" s="126">
        <v>42597</v>
      </c>
      <c r="R231" s="126">
        <v>42963</v>
      </c>
      <c r="S231" s="126">
        <v>43328</v>
      </c>
      <c r="T231" s="126">
        <v>43693</v>
      </c>
      <c r="U231" s="126">
        <v>44058</v>
      </c>
      <c r="V231" s="126">
        <v>44424</v>
      </c>
      <c r="W231" s="126">
        <v>44789</v>
      </c>
      <c r="X231" s="126">
        <v>45154</v>
      </c>
      <c r="Y231" s="126">
        <v>45519</v>
      </c>
      <c r="Z231" s="126">
        <v>45885</v>
      </c>
      <c r="AA231" s="126">
        <v>46250</v>
      </c>
      <c r="AB231" s="126">
        <v>46615</v>
      </c>
      <c r="AC231" s="126">
        <v>46980</v>
      </c>
      <c r="AD231" s="126">
        <v>47346</v>
      </c>
      <c r="AE231" s="126">
        <v>47711</v>
      </c>
      <c r="AF231" s="126">
        <v>48076</v>
      </c>
      <c r="AG231" s="126">
        <v>48441</v>
      </c>
      <c r="AH231" s="126">
        <v>48807</v>
      </c>
      <c r="AI231" s="126">
        <v>49172</v>
      </c>
      <c r="AJ231" s="126">
        <v>49537</v>
      </c>
      <c r="AK231" s="126">
        <v>49902</v>
      </c>
      <c r="AL231" s="126">
        <v>50268</v>
      </c>
      <c r="AM231" s="126">
        <v>50633</v>
      </c>
      <c r="AN231" s="126">
        <v>50998</v>
      </c>
      <c r="AO231" s="126">
        <v>51363</v>
      </c>
      <c r="AP231" s="126">
        <v>51729</v>
      </c>
      <c r="AQ231" s="126">
        <v>52094</v>
      </c>
      <c r="AR231" s="126">
        <v>52459</v>
      </c>
      <c r="AS231" s="126">
        <v>52824</v>
      </c>
      <c r="AT231" s="126">
        <v>53190</v>
      </c>
      <c r="AU231" s="126">
        <v>53555</v>
      </c>
      <c r="AV231" s="126">
        <v>53920</v>
      </c>
      <c r="AW231" s="126">
        <v>54285</v>
      </c>
      <c r="AX231" s="126">
        <v>54651</v>
      </c>
      <c r="AY231" s="126">
        <v>55016</v>
      </c>
    </row>
    <row r="232" spans="1:51" ht="13.5" hidden="1" customHeight="1" x14ac:dyDescent="0.2">
      <c r="A232" s="145"/>
      <c r="B232" s="120"/>
      <c r="C232" s="120"/>
      <c r="D232" s="120"/>
      <c r="E232" s="120"/>
      <c r="F232" s="120"/>
      <c r="G232" s="121"/>
      <c r="H232" s="120"/>
      <c r="I232" s="126">
        <v>39676</v>
      </c>
      <c r="J232" s="126">
        <v>40042</v>
      </c>
      <c r="K232" s="126">
        <v>40407</v>
      </c>
      <c r="L232" s="126">
        <v>40772</v>
      </c>
      <c r="M232" s="126">
        <v>41137</v>
      </c>
      <c r="N232" s="126">
        <v>41503</v>
      </c>
      <c r="O232" s="126">
        <v>41868</v>
      </c>
      <c r="P232" s="126">
        <v>42233</v>
      </c>
      <c r="Q232" s="126">
        <v>42598</v>
      </c>
      <c r="R232" s="126">
        <v>42964</v>
      </c>
      <c r="S232" s="126">
        <v>43329</v>
      </c>
      <c r="T232" s="126">
        <v>43694</v>
      </c>
      <c r="U232" s="126">
        <v>44059</v>
      </c>
      <c r="V232" s="126">
        <v>44425</v>
      </c>
      <c r="W232" s="126">
        <v>44790</v>
      </c>
      <c r="X232" s="126">
        <v>45155</v>
      </c>
      <c r="Y232" s="126">
        <v>45520</v>
      </c>
      <c r="Z232" s="126">
        <v>45886</v>
      </c>
      <c r="AA232" s="126">
        <v>46251</v>
      </c>
      <c r="AB232" s="126">
        <v>46616</v>
      </c>
      <c r="AC232" s="126">
        <v>46981</v>
      </c>
      <c r="AD232" s="126">
        <v>47347</v>
      </c>
      <c r="AE232" s="126">
        <v>47712</v>
      </c>
      <c r="AF232" s="126">
        <v>48077</v>
      </c>
      <c r="AG232" s="126">
        <v>48442</v>
      </c>
      <c r="AH232" s="126">
        <v>48808</v>
      </c>
      <c r="AI232" s="126">
        <v>49173</v>
      </c>
      <c r="AJ232" s="126">
        <v>49538</v>
      </c>
      <c r="AK232" s="126">
        <v>49903</v>
      </c>
      <c r="AL232" s="126">
        <v>50269</v>
      </c>
      <c r="AM232" s="126">
        <v>50634</v>
      </c>
      <c r="AN232" s="126">
        <v>50999</v>
      </c>
      <c r="AO232" s="126">
        <v>51364</v>
      </c>
      <c r="AP232" s="126">
        <v>51730</v>
      </c>
      <c r="AQ232" s="126">
        <v>52095</v>
      </c>
      <c r="AR232" s="126">
        <v>52460</v>
      </c>
      <c r="AS232" s="126">
        <v>52825</v>
      </c>
      <c r="AT232" s="126">
        <v>53191</v>
      </c>
      <c r="AU232" s="126">
        <v>53556</v>
      </c>
      <c r="AV232" s="126">
        <v>53921</v>
      </c>
      <c r="AW232" s="126">
        <v>54286</v>
      </c>
      <c r="AX232" s="126">
        <v>54652</v>
      </c>
      <c r="AY232" s="126">
        <v>55017</v>
      </c>
    </row>
    <row r="233" spans="1:51" ht="13.5" hidden="1" customHeight="1" x14ac:dyDescent="0.2">
      <c r="A233" s="145"/>
      <c r="B233" s="120"/>
      <c r="C233" s="120"/>
      <c r="D233" s="120"/>
      <c r="E233" s="120"/>
      <c r="F233" s="120"/>
      <c r="G233" s="121"/>
      <c r="H233" s="120"/>
      <c r="I233" s="126">
        <v>39677</v>
      </c>
      <c r="J233" s="126">
        <v>40043</v>
      </c>
      <c r="K233" s="126">
        <v>40408</v>
      </c>
      <c r="L233" s="126">
        <v>40773</v>
      </c>
      <c r="M233" s="126">
        <v>41138</v>
      </c>
      <c r="N233" s="126">
        <v>41504</v>
      </c>
      <c r="O233" s="126">
        <v>41869</v>
      </c>
      <c r="P233" s="126">
        <v>42234</v>
      </c>
      <c r="Q233" s="126">
        <v>42599</v>
      </c>
      <c r="R233" s="126">
        <v>42965</v>
      </c>
      <c r="S233" s="126">
        <v>43330</v>
      </c>
      <c r="T233" s="126">
        <v>43695</v>
      </c>
      <c r="U233" s="126">
        <v>44060</v>
      </c>
      <c r="V233" s="126">
        <v>44426</v>
      </c>
      <c r="W233" s="126">
        <v>44791</v>
      </c>
      <c r="X233" s="126">
        <v>45156</v>
      </c>
      <c r="Y233" s="126">
        <v>45521</v>
      </c>
      <c r="Z233" s="126">
        <v>45887</v>
      </c>
      <c r="AA233" s="126">
        <v>46252</v>
      </c>
      <c r="AB233" s="126">
        <v>46617</v>
      </c>
      <c r="AC233" s="126">
        <v>46982</v>
      </c>
      <c r="AD233" s="126">
        <v>47348</v>
      </c>
      <c r="AE233" s="126">
        <v>47713</v>
      </c>
      <c r="AF233" s="126">
        <v>48078</v>
      </c>
      <c r="AG233" s="126">
        <v>48443</v>
      </c>
      <c r="AH233" s="126">
        <v>48809</v>
      </c>
      <c r="AI233" s="126">
        <v>49174</v>
      </c>
      <c r="AJ233" s="126">
        <v>49539</v>
      </c>
      <c r="AK233" s="126">
        <v>49904</v>
      </c>
      <c r="AL233" s="126">
        <v>50270</v>
      </c>
      <c r="AM233" s="126">
        <v>50635</v>
      </c>
      <c r="AN233" s="126">
        <v>51000</v>
      </c>
      <c r="AO233" s="126">
        <v>51365</v>
      </c>
      <c r="AP233" s="126">
        <v>51731</v>
      </c>
      <c r="AQ233" s="126">
        <v>52096</v>
      </c>
      <c r="AR233" s="126">
        <v>52461</v>
      </c>
      <c r="AS233" s="126">
        <v>52826</v>
      </c>
      <c r="AT233" s="126">
        <v>53192</v>
      </c>
      <c r="AU233" s="126">
        <v>53557</v>
      </c>
      <c r="AV233" s="126">
        <v>53922</v>
      </c>
      <c r="AW233" s="126">
        <v>54287</v>
      </c>
      <c r="AX233" s="126">
        <v>54653</v>
      </c>
      <c r="AY233" s="126">
        <v>55018</v>
      </c>
    </row>
    <row r="234" spans="1:51" ht="13.5" hidden="1" customHeight="1" x14ac:dyDescent="0.2">
      <c r="A234" s="145"/>
      <c r="B234" s="120"/>
      <c r="C234" s="120"/>
      <c r="D234" s="120"/>
      <c r="E234" s="120"/>
      <c r="F234" s="120"/>
      <c r="G234" s="121"/>
      <c r="H234" s="120"/>
      <c r="I234" s="126">
        <v>39678</v>
      </c>
      <c r="J234" s="126">
        <v>40044</v>
      </c>
      <c r="K234" s="126">
        <v>40409</v>
      </c>
      <c r="L234" s="126">
        <v>40774</v>
      </c>
      <c r="M234" s="126">
        <v>41139</v>
      </c>
      <c r="N234" s="126">
        <v>41505</v>
      </c>
      <c r="O234" s="126">
        <v>41870</v>
      </c>
      <c r="P234" s="126">
        <v>42235</v>
      </c>
      <c r="Q234" s="126">
        <v>42600</v>
      </c>
      <c r="R234" s="126">
        <v>42966</v>
      </c>
      <c r="S234" s="126">
        <v>43331</v>
      </c>
      <c r="T234" s="126">
        <v>43696</v>
      </c>
      <c r="U234" s="126">
        <v>44061</v>
      </c>
      <c r="V234" s="126">
        <v>44427</v>
      </c>
      <c r="W234" s="126">
        <v>44792</v>
      </c>
      <c r="X234" s="126">
        <v>45157</v>
      </c>
      <c r="Y234" s="126">
        <v>45522</v>
      </c>
      <c r="Z234" s="126">
        <v>45888</v>
      </c>
      <c r="AA234" s="126">
        <v>46253</v>
      </c>
      <c r="AB234" s="126">
        <v>46618</v>
      </c>
      <c r="AC234" s="126">
        <v>46983</v>
      </c>
      <c r="AD234" s="126">
        <v>47349</v>
      </c>
      <c r="AE234" s="126">
        <v>47714</v>
      </c>
      <c r="AF234" s="126">
        <v>48079</v>
      </c>
      <c r="AG234" s="126">
        <v>48444</v>
      </c>
      <c r="AH234" s="126">
        <v>48810</v>
      </c>
      <c r="AI234" s="126">
        <v>49175</v>
      </c>
      <c r="AJ234" s="126">
        <v>49540</v>
      </c>
      <c r="AK234" s="126">
        <v>49905</v>
      </c>
      <c r="AL234" s="126">
        <v>50271</v>
      </c>
      <c r="AM234" s="126">
        <v>50636</v>
      </c>
      <c r="AN234" s="126">
        <v>51001</v>
      </c>
      <c r="AO234" s="126">
        <v>51366</v>
      </c>
      <c r="AP234" s="126">
        <v>51732</v>
      </c>
      <c r="AQ234" s="126">
        <v>52097</v>
      </c>
      <c r="AR234" s="126">
        <v>52462</v>
      </c>
      <c r="AS234" s="126">
        <v>52827</v>
      </c>
      <c r="AT234" s="126">
        <v>53193</v>
      </c>
      <c r="AU234" s="126">
        <v>53558</v>
      </c>
      <c r="AV234" s="126">
        <v>53923</v>
      </c>
      <c r="AW234" s="126">
        <v>54288</v>
      </c>
      <c r="AX234" s="126">
        <v>54654</v>
      </c>
      <c r="AY234" s="126">
        <v>55019</v>
      </c>
    </row>
    <row r="235" spans="1:51" ht="13.5" hidden="1" customHeight="1" x14ac:dyDescent="0.2">
      <c r="A235" s="145"/>
      <c r="B235" s="120"/>
      <c r="C235" s="120"/>
      <c r="D235" s="120"/>
      <c r="E235" s="120"/>
      <c r="F235" s="120"/>
      <c r="G235" s="121"/>
      <c r="H235" s="120"/>
      <c r="I235" s="126">
        <v>39679</v>
      </c>
      <c r="J235" s="126">
        <v>40045</v>
      </c>
      <c r="K235" s="126">
        <v>40410</v>
      </c>
      <c r="L235" s="126">
        <v>40775</v>
      </c>
      <c r="M235" s="126">
        <v>41140</v>
      </c>
      <c r="N235" s="126">
        <v>41506</v>
      </c>
      <c r="O235" s="126">
        <v>41871</v>
      </c>
      <c r="P235" s="126">
        <v>42236</v>
      </c>
      <c r="Q235" s="126">
        <v>42601</v>
      </c>
      <c r="R235" s="126">
        <v>42967</v>
      </c>
      <c r="S235" s="126">
        <v>43332</v>
      </c>
      <c r="T235" s="126">
        <v>43697</v>
      </c>
      <c r="U235" s="126">
        <v>44062</v>
      </c>
      <c r="V235" s="126">
        <v>44428</v>
      </c>
      <c r="W235" s="126">
        <v>44793</v>
      </c>
      <c r="X235" s="126">
        <v>45158</v>
      </c>
      <c r="Y235" s="126">
        <v>45523</v>
      </c>
      <c r="Z235" s="126">
        <v>45889</v>
      </c>
      <c r="AA235" s="126">
        <v>46254</v>
      </c>
      <c r="AB235" s="126">
        <v>46619</v>
      </c>
      <c r="AC235" s="126">
        <v>46984</v>
      </c>
      <c r="AD235" s="126">
        <v>47350</v>
      </c>
      <c r="AE235" s="126">
        <v>47715</v>
      </c>
      <c r="AF235" s="126">
        <v>48080</v>
      </c>
      <c r="AG235" s="126">
        <v>48445</v>
      </c>
      <c r="AH235" s="126">
        <v>48811</v>
      </c>
      <c r="AI235" s="126">
        <v>49176</v>
      </c>
      <c r="AJ235" s="126">
        <v>49541</v>
      </c>
      <c r="AK235" s="126">
        <v>49906</v>
      </c>
      <c r="AL235" s="126">
        <v>50272</v>
      </c>
      <c r="AM235" s="126">
        <v>50637</v>
      </c>
      <c r="AN235" s="126">
        <v>51002</v>
      </c>
      <c r="AO235" s="126">
        <v>51367</v>
      </c>
      <c r="AP235" s="126">
        <v>51733</v>
      </c>
      <c r="AQ235" s="126">
        <v>52098</v>
      </c>
      <c r="AR235" s="126">
        <v>52463</v>
      </c>
      <c r="AS235" s="126">
        <v>52828</v>
      </c>
      <c r="AT235" s="126">
        <v>53194</v>
      </c>
      <c r="AU235" s="126">
        <v>53559</v>
      </c>
      <c r="AV235" s="126">
        <v>53924</v>
      </c>
      <c r="AW235" s="126">
        <v>54289</v>
      </c>
      <c r="AX235" s="126">
        <v>54655</v>
      </c>
      <c r="AY235" s="126">
        <v>55020</v>
      </c>
    </row>
    <row r="236" spans="1:51" ht="13.5" hidden="1" customHeight="1" x14ac:dyDescent="0.2">
      <c r="A236" s="145"/>
      <c r="B236" s="120"/>
      <c r="C236" s="120"/>
      <c r="D236" s="120"/>
      <c r="E236" s="120"/>
      <c r="F236" s="120"/>
      <c r="G236" s="121"/>
      <c r="H236" s="120"/>
      <c r="I236" s="126">
        <v>39680</v>
      </c>
      <c r="J236" s="126">
        <v>40046</v>
      </c>
      <c r="K236" s="126">
        <v>40411</v>
      </c>
      <c r="L236" s="126">
        <v>40776</v>
      </c>
      <c r="M236" s="126">
        <v>41141</v>
      </c>
      <c r="N236" s="126">
        <v>41507</v>
      </c>
      <c r="O236" s="126">
        <v>41872</v>
      </c>
      <c r="P236" s="126">
        <v>42237</v>
      </c>
      <c r="Q236" s="126">
        <v>42602</v>
      </c>
      <c r="R236" s="126">
        <v>42968</v>
      </c>
      <c r="S236" s="126">
        <v>43333</v>
      </c>
      <c r="T236" s="126">
        <v>43698</v>
      </c>
      <c r="U236" s="126">
        <v>44063</v>
      </c>
      <c r="V236" s="126">
        <v>44429</v>
      </c>
      <c r="W236" s="126">
        <v>44794</v>
      </c>
      <c r="X236" s="126">
        <v>45159</v>
      </c>
      <c r="Y236" s="126">
        <v>45524</v>
      </c>
      <c r="Z236" s="126">
        <v>45890</v>
      </c>
      <c r="AA236" s="126">
        <v>46255</v>
      </c>
      <c r="AB236" s="126">
        <v>46620</v>
      </c>
      <c r="AC236" s="126">
        <v>46985</v>
      </c>
      <c r="AD236" s="126">
        <v>47351</v>
      </c>
      <c r="AE236" s="126">
        <v>47716</v>
      </c>
      <c r="AF236" s="126">
        <v>48081</v>
      </c>
      <c r="AG236" s="126">
        <v>48446</v>
      </c>
      <c r="AH236" s="126">
        <v>48812</v>
      </c>
      <c r="AI236" s="126">
        <v>49177</v>
      </c>
      <c r="AJ236" s="126">
        <v>49542</v>
      </c>
      <c r="AK236" s="126">
        <v>49907</v>
      </c>
      <c r="AL236" s="126">
        <v>50273</v>
      </c>
      <c r="AM236" s="126">
        <v>50638</v>
      </c>
      <c r="AN236" s="126">
        <v>51003</v>
      </c>
      <c r="AO236" s="126">
        <v>51368</v>
      </c>
      <c r="AP236" s="126">
        <v>51734</v>
      </c>
      <c r="AQ236" s="126">
        <v>52099</v>
      </c>
      <c r="AR236" s="126">
        <v>52464</v>
      </c>
      <c r="AS236" s="126">
        <v>52829</v>
      </c>
      <c r="AT236" s="126">
        <v>53195</v>
      </c>
      <c r="AU236" s="126">
        <v>53560</v>
      </c>
      <c r="AV236" s="126">
        <v>53925</v>
      </c>
      <c r="AW236" s="126">
        <v>54290</v>
      </c>
      <c r="AX236" s="126">
        <v>54656</v>
      </c>
      <c r="AY236" s="126">
        <v>55021</v>
      </c>
    </row>
    <row r="237" spans="1:51" ht="13.5" hidden="1" customHeight="1" x14ac:dyDescent="0.2">
      <c r="A237" s="145"/>
      <c r="B237" s="120"/>
      <c r="C237" s="120"/>
      <c r="D237" s="120"/>
      <c r="E237" s="120"/>
      <c r="F237" s="120"/>
      <c r="G237" s="121"/>
      <c r="H237" s="120"/>
      <c r="I237" s="126">
        <v>39681</v>
      </c>
      <c r="J237" s="126">
        <v>40047</v>
      </c>
      <c r="K237" s="126">
        <v>40412</v>
      </c>
      <c r="L237" s="126">
        <v>40777</v>
      </c>
      <c r="M237" s="126">
        <v>41142</v>
      </c>
      <c r="N237" s="126">
        <v>41508</v>
      </c>
      <c r="O237" s="126">
        <v>41873</v>
      </c>
      <c r="P237" s="126">
        <v>42238</v>
      </c>
      <c r="Q237" s="126">
        <v>42603</v>
      </c>
      <c r="R237" s="126">
        <v>42969</v>
      </c>
      <c r="S237" s="126">
        <v>43334</v>
      </c>
      <c r="T237" s="126">
        <v>43699</v>
      </c>
      <c r="U237" s="126">
        <v>44064</v>
      </c>
      <c r="V237" s="126">
        <v>44430</v>
      </c>
      <c r="W237" s="126">
        <v>44795</v>
      </c>
      <c r="X237" s="126">
        <v>45160</v>
      </c>
      <c r="Y237" s="126">
        <v>45525</v>
      </c>
      <c r="Z237" s="126">
        <v>45891</v>
      </c>
      <c r="AA237" s="126">
        <v>46256</v>
      </c>
      <c r="AB237" s="126">
        <v>46621</v>
      </c>
      <c r="AC237" s="126">
        <v>46986</v>
      </c>
      <c r="AD237" s="126">
        <v>47352</v>
      </c>
      <c r="AE237" s="126">
        <v>47717</v>
      </c>
      <c r="AF237" s="126">
        <v>48082</v>
      </c>
      <c r="AG237" s="126">
        <v>48447</v>
      </c>
      <c r="AH237" s="126">
        <v>48813</v>
      </c>
      <c r="AI237" s="126">
        <v>49178</v>
      </c>
      <c r="AJ237" s="126">
        <v>49543</v>
      </c>
      <c r="AK237" s="126">
        <v>49908</v>
      </c>
      <c r="AL237" s="126">
        <v>50274</v>
      </c>
      <c r="AM237" s="126">
        <v>50639</v>
      </c>
      <c r="AN237" s="126">
        <v>51004</v>
      </c>
      <c r="AO237" s="126">
        <v>51369</v>
      </c>
      <c r="AP237" s="126">
        <v>51735</v>
      </c>
      <c r="AQ237" s="126">
        <v>52100</v>
      </c>
      <c r="AR237" s="126">
        <v>52465</v>
      </c>
      <c r="AS237" s="126">
        <v>52830</v>
      </c>
      <c r="AT237" s="126">
        <v>53196</v>
      </c>
      <c r="AU237" s="126">
        <v>53561</v>
      </c>
      <c r="AV237" s="126">
        <v>53926</v>
      </c>
      <c r="AW237" s="126">
        <v>54291</v>
      </c>
      <c r="AX237" s="126">
        <v>54657</v>
      </c>
      <c r="AY237" s="126">
        <v>55022</v>
      </c>
    </row>
    <row r="238" spans="1:51" ht="13.5" hidden="1" customHeight="1" x14ac:dyDescent="0.2">
      <c r="A238" s="145"/>
      <c r="B238" s="120"/>
      <c r="C238" s="120"/>
      <c r="D238" s="120"/>
      <c r="E238" s="120"/>
      <c r="F238" s="120"/>
      <c r="G238" s="121"/>
      <c r="H238" s="120"/>
      <c r="I238" s="126">
        <v>39682</v>
      </c>
      <c r="J238" s="126">
        <v>40048</v>
      </c>
      <c r="K238" s="126">
        <v>40413</v>
      </c>
      <c r="L238" s="126">
        <v>40778</v>
      </c>
      <c r="M238" s="126">
        <v>41143</v>
      </c>
      <c r="N238" s="126">
        <v>41509</v>
      </c>
      <c r="O238" s="126">
        <v>41874</v>
      </c>
      <c r="P238" s="126">
        <v>42239</v>
      </c>
      <c r="Q238" s="126">
        <v>42604</v>
      </c>
      <c r="R238" s="126">
        <v>42970</v>
      </c>
      <c r="S238" s="126">
        <v>43335</v>
      </c>
      <c r="T238" s="126">
        <v>43700</v>
      </c>
      <c r="U238" s="126">
        <v>44065</v>
      </c>
      <c r="V238" s="126">
        <v>44431</v>
      </c>
      <c r="W238" s="126">
        <v>44796</v>
      </c>
      <c r="X238" s="126">
        <v>45161</v>
      </c>
      <c r="Y238" s="126">
        <v>45526</v>
      </c>
      <c r="Z238" s="126">
        <v>45892</v>
      </c>
      <c r="AA238" s="126">
        <v>46257</v>
      </c>
      <c r="AB238" s="126">
        <v>46622</v>
      </c>
      <c r="AC238" s="126">
        <v>46987</v>
      </c>
      <c r="AD238" s="126">
        <v>47353</v>
      </c>
      <c r="AE238" s="126">
        <v>47718</v>
      </c>
      <c r="AF238" s="126">
        <v>48083</v>
      </c>
      <c r="AG238" s="126">
        <v>48448</v>
      </c>
      <c r="AH238" s="126">
        <v>48814</v>
      </c>
      <c r="AI238" s="126">
        <v>49179</v>
      </c>
      <c r="AJ238" s="126">
        <v>49544</v>
      </c>
      <c r="AK238" s="126">
        <v>49909</v>
      </c>
      <c r="AL238" s="126">
        <v>50275</v>
      </c>
      <c r="AM238" s="126">
        <v>50640</v>
      </c>
      <c r="AN238" s="126">
        <v>51005</v>
      </c>
      <c r="AO238" s="126">
        <v>51370</v>
      </c>
      <c r="AP238" s="126">
        <v>51736</v>
      </c>
      <c r="AQ238" s="126">
        <v>52101</v>
      </c>
      <c r="AR238" s="126">
        <v>52466</v>
      </c>
      <c r="AS238" s="126">
        <v>52831</v>
      </c>
      <c r="AT238" s="126">
        <v>53197</v>
      </c>
      <c r="AU238" s="126">
        <v>53562</v>
      </c>
      <c r="AV238" s="126">
        <v>53927</v>
      </c>
      <c r="AW238" s="126">
        <v>54292</v>
      </c>
      <c r="AX238" s="126">
        <v>54658</v>
      </c>
      <c r="AY238" s="126">
        <v>55023</v>
      </c>
    </row>
    <row r="239" spans="1:51" ht="13.5" hidden="1" customHeight="1" x14ac:dyDescent="0.2">
      <c r="A239" s="145"/>
      <c r="B239" s="120"/>
      <c r="C239" s="120"/>
      <c r="D239" s="120"/>
      <c r="E239" s="120"/>
      <c r="F239" s="120"/>
      <c r="G239" s="121"/>
      <c r="H239" s="120"/>
      <c r="I239" s="126">
        <v>39683</v>
      </c>
      <c r="J239" s="126">
        <v>40049</v>
      </c>
      <c r="K239" s="126">
        <v>40414</v>
      </c>
      <c r="L239" s="126">
        <v>40779</v>
      </c>
      <c r="M239" s="126">
        <v>41144</v>
      </c>
      <c r="N239" s="126">
        <v>41510</v>
      </c>
      <c r="O239" s="126">
        <v>41875</v>
      </c>
      <c r="P239" s="126">
        <v>42240</v>
      </c>
      <c r="Q239" s="126">
        <v>42605</v>
      </c>
      <c r="R239" s="126">
        <v>42971</v>
      </c>
      <c r="S239" s="126">
        <v>43336</v>
      </c>
      <c r="T239" s="126">
        <v>43701</v>
      </c>
      <c r="U239" s="126">
        <v>44066</v>
      </c>
      <c r="V239" s="126">
        <v>44432</v>
      </c>
      <c r="W239" s="126">
        <v>44797</v>
      </c>
      <c r="X239" s="126">
        <v>45162</v>
      </c>
      <c r="Y239" s="126">
        <v>45527</v>
      </c>
      <c r="Z239" s="126">
        <v>45893</v>
      </c>
      <c r="AA239" s="126">
        <v>46258</v>
      </c>
      <c r="AB239" s="126">
        <v>46623</v>
      </c>
      <c r="AC239" s="126">
        <v>46988</v>
      </c>
      <c r="AD239" s="126">
        <v>47354</v>
      </c>
      <c r="AE239" s="126">
        <v>47719</v>
      </c>
      <c r="AF239" s="126">
        <v>48084</v>
      </c>
      <c r="AG239" s="126">
        <v>48449</v>
      </c>
      <c r="AH239" s="126">
        <v>48815</v>
      </c>
      <c r="AI239" s="126">
        <v>49180</v>
      </c>
      <c r="AJ239" s="126">
        <v>49545</v>
      </c>
      <c r="AK239" s="126">
        <v>49910</v>
      </c>
      <c r="AL239" s="126">
        <v>50276</v>
      </c>
      <c r="AM239" s="126">
        <v>50641</v>
      </c>
      <c r="AN239" s="126">
        <v>51006</v>
      </c>
      <c r="AO239" s="126">
        <v>51371</v>
      </c>
      <c r="AP239" s="126">
        <v>51737</v>
      </c>
      <c r="AQ239" s="126">
        <v>52102</v>
      </c>
      <c r="AR239" s="126">
        <v>52467</v>
      </c>
      <c r="AS239" s="126">
        <v>52832</v>
      </c>
      <c r="AT239" s="126">
        <v>53198</v>
      </c>
      <c r="AU239" s="126">
        <v>53563</v>
      </c>
      <c r="AV239" s="126">
        <v>53928</v>
      </c>
      <c r="AW239" s="126">
        <v>54293</v>
      </c>
      <c r="AX239" s="126">
        <v>54659</v>
      </c>
      <c r="AY239" s="126">
        <v>55024</v>
      </c>
    </row>
    <row r="240" spans="1:51" ht="13.5" hidden="1" customHeight="1" x14ac:dyDescent="0.2">
      <c r="A240" s="145"/>
      <c r="B240" s="120"/>
      <c r="C240" s="120"/>
      <c r="D240" s="120"/>
      <c r="E240" s="120"/>
      <c r="F240" s="120"/>
      <c r="G240" s="121"/>
      <c r="H240" s="120"/>
      <c r="I240" s="126">
        <v>39684</v>
      </c>
      <c r="J240" s="126">
        <v>40050</v>
      </c>
      <c r="K240" s="126">
        <v>40415</v>
      </c>
      <c r="L240" s="126">
        <v>40780</v>
      </c>
      <c r="M240" s="126">
        <v>41145</v>
      </c>
      <c r="N240" s="126">
        <v>41511</v>
      </c>
      <c r="O240" s="126">
        <v>41876</v>
      </c>
      <c r="P240" s="126">
        <v>42241</v>
      </c>
      <c r="Q240" s="126">
        <v>42606</v>
      </c>
      <c r="R240" s="126">
        <v>42972</v>
      </c>
      <c r="S240" s="126">
        <v>43337</v>
      </c>
      <c r="T240" s="126">
        <v>43702</v>
      </c>
      <c r="U240" s="126">
        <v>44067</v>
      </c>
      <c r="V240" s="126">
        <v>44433</v>
      </c>
      <c r="W240" s="126">
        <v>44798</v>
      </c>
      <c r="X240" s="126">
        <v>45163</v>
      </c>
      <c r="Y240" s="126">
        <v>45528</v>
      </c>
      <c r="Z240" s="126">
        <v>45894</v>
      </c>
      <c r="AA240" s="126">
        <v>46259</v>
      </c>
      <c r="AB240" s="126">
        <v>46624</v>
      </c>
      <c r="AC240" s="126">
        <v>46989</v>
      </c>
      <c r="AD240" s="126">
        <v>47355</v>
      </c>
      <c r="AE240" s="126">
        <v>47720</v>
      </c>
      <c r="AF240" s="126">
        <v>48085</v>
      </c>
      <c r="AG240" s="126">
        <v>48450</v>
      </c>
      <c r="AH240" s="126">
        <v>48816</v>
      </c>
      <c r="AI240" s="126">
        <v>49181</v>
      </c>
      <c r="AJ240" s="126">
        <v>49546</v>
      </c>
      <c r="AK240" s="126">
        <v>49911</v>
      </c>
      <c r="AL240" s="126">
        <v>50277</v>
      </c>
      <c r="AM240" s="126">
        <v>50642</v>
      </c>
      <c r="AN240" s="126">
        <v>51007</v>
      </c>
      <c r="AO240" s="126">
        <v>51372</v>
      </c>
      <c r="AP240" s="126">
        <v>51738</v>
      </c>
      <c r="AQ240" s="126">
        <v>52103</v>
      </c>
      <c r="AR240" s="126">
        <v>52468</v>
      </c>
      <c r="AS240" s="126">
        <v>52833</v>
      </c>
      <c r="AT240" s="126">
        <v>53199</v>
      </c>
      <c r="AU240" s="126">
        <v>53564</v>
      </c>
      <c r="AV240" s="126">
        <v>53929</v>
      </c>
      <c r="AW240" s="126">
        <v>54294</v>
      </c>
      <c r="AX240" s="126">
        <v>54660</v>
      </c>
      <c r="AY240" s="126">
        <v>55025</v>
      </c>
    </row>
    <row r="241" spans="1:51" ht="13.5" hidden="1" customHeight="1" x14ac:dyDescent="0.2">
      <c r="A241" s="145"/>
      <c r="B241" s="120"/>
      <c r="C241" s="120"/>
      <c r="D241" s="120"/>
      <c r="E241" s="120"/>
      <c r="F241" s="120"/>
      <c r="G241" s="121"/>
      <c r="H241" s="120"/>
      <c r="I241" s="126">
        <v>39685</v>
      </c>
      <c r="J241" s="126">
        <v>40051</v>
      </c>
      <c r="K241" s="126">
        <v>40416</v>
      </c>
      <c r="L241" s="126">
        <v>40781</v>
      </c>
      <c r="M241" s="126">
        <v>41146</v>
      </c>
      <c r="N241" s="126">
        <v>41512</v>
      </c>
      <c r="O241" s="126">
        <v>41877</v>
      </c>
      <c r="P241" s="126">
        <v>42242</v>
      </c>
      <c r="Q241" s="126">
        <v>42607</v>
      </c>
      <c r="R241" s="126">
        <v>42973</v>
      </c>
      <c r="S241" s="126">
        <v>43338</v>
      </c>
      <c r="T241" s="126">
        <v>43703</v>
      </c>
      <c r="U241" s="126">
        <v>44068</v>
      </c>
      <c r="V241" s="126">
        <v>44434</v>
      </c>
      <c r="W241" s="126">
        <v>44799</v>
      </c>
      <c r="X241" s="126">
        <v>45164</v>
      </c>
      <c r="Y241" s="126">
        <v>45529</v>
      </c>
      <c r="Z241" s="126">
        <v>45895</v>
      </c>
      <c r="AA241" s="126">
        <v>46260</v>
      </c>
      <c r="AB241" s="126">
        <v>46625</v>
      </c>
      <c r="AC241" s="126">
        <v>46990</v>
      </c>
      <c r="AD241" s="126">
        <v>47356</v>
      </c>
      <c r="AE241" s="126">
        <v>47721</v>
      </c>
      <c r="AF241" s="126">
        <v>48086</v>
      </c>
      <c r="AG241" s="126">
        <v>48451</v>
      </c>
      <c r="AH241" s="126">
        <v>48817</v>
      </c>
      <c r="AI241" s="126">
        <v>49182</v>
      </c>
      <c r="AJ241" s="126">
        <v>49547</v>
      </c>
      <c r="AK241" s="126">
        <v>49912</v>
      </c>
      <c r="AL241" s="126">
        <v>50278</v>
      </c>
      <c r="AM241" s="126">
        <v>50643</v>
      </c>
      <c r="AN241" s="126">
        <v>51008</v>
      </c>
      <c r="AO241" s="126">
        <v>51373</v>
      </c>
      <c r="AP241" s="126">
        <v>51739</v>
      </c>
      <c r="AQ241" s="126">
        <v>52104</v>
      </c>
      <c r="AR241" s="126">
        <v>52469</v>
      </c>
      <c r="AS241" s="126">
        <v>52834</v>
      </c>
      <c r="AT241" s="126">
        <v>53200</v>
      </c>
      <c r="AU241" s="126">
        <v>53565</v>
      </c>
      <c r="AV241" s="126">
        <v>53930</v>
      </c>
      <c r="AW241" s="126">
        <v>54295</v>
      </c>
      <c r="AX241" s="126">
        <v>54661</v>
      </c>
      <c r="AY241" s="126">
        <v>55026</v>
      </c>
    </row>
    <row r="242" spans="1:51" ht="13.5" hidden="1" customHeight="1" x14ac:dyDescent="0.2">
      <c r="A242" s="145"/>
      <c r="B242" s="120"/>
      <c r="C242" s="120"/>
      <c r="D242" s="120"/>
      <c r="E242" s="120"/>
      <c r="F242" s="120"/>
      <c r="G242" s="121"/>
      <c r="H242" s="120"/>
      <c r="I242" s="126">
        <v>39686</v>
      </c>
      <c r="J242" s="126">
        <v>40052</v>
      </c>
      <c r="K242" s="126">
        <v>40417</v>
      </c>
      <c r="L242" s="126">
        <v>40782</v>
      </c>
      <c r="M242" s="126">
        <v>41147</v>
      </c>
      <c r="N242" s="126">
        <v>41513</v>
      </c>
      <c r="O242" s="126">
        <v>41878</v>
      </c>
      <c r="P242" s="126">
        <v>42243</v>
      </c>
      <c r="Q242" s="126">
        <v>42608</v>
      </c>
      <c r="R242" s="126">
        <v>42974</v>
      </c>
      <c r="S242" s="126">
        <v>43339</v>
      </c>
      <c r="T242" s="126">
        <v>43704</v>
      </c>
      <c r="U242" s="126">
        <v>44069</v>
      </c>
      <c r="V242" s="126">
        <v>44435</v>
      </c>
      <c r="W242" s="126">
        <v>44800</v>
      </c>
      <c r="X242" s="126">
        <v>45165</v>
      </c>
      <c r="Y242" s="126">
        <v>45530</v>
      </c>
      <c r="Z242" s="126">
        <v>45896</v>
      </c>
      <c r="AA242" s="126">
        <v>46261</v>
      </c>
      <c r="AB242" s="126">
        <v>46626</v>
      </c>
      <c r="AC242" s="126">
        <v>46991</v>
      </c>
      <c r="AD242" s="126">
        <v>47357</v>
      </c>
      <c r="AE242" s="126">
        <v>47722</v>
      </c>
      <c r="AF242" s="126">
        <v>48087</v>
      </c>
      <c r="AG242" s="126">
        <v>48452</v>
      </c>
      <c r="AH242" s="126">
        <v>48818</v>
      </c>
      <c r="AI242" s="126">
        <v>49183</v>
      </c>
      <c r="AJ242" s="126">
        <v>49548</v>
      </c>
      <c r="AK242" s="126">
        <v>49913</v>
      </c>
      <c r="AL242" s="126">
        <v>50279</v>
      </c>
      <c r="AM242" s="126">
        <v>50644</v>
      </c>
      <c r="AN242" s="126">
        <v>51009</v>
      </c>
      <c r="AO242" s="126">
        <v>51374</v>
      </c>
      <c r="AP242" s="126">
        <v>51740</v>
      </c>
      <c r="AQ242" s="126">
        <v>52105</v>
      </c>
      <c r="AR242" s="126">
        <v>52470</v>
      </c>
      <c r="AS242" s="126">
        <v>52835</v>
      </c>
      <c r="AT242" s="126">
        <v>53201</v>
      </c>
      <c r="AU242" s="126">
        <v>53566</v>
      </c>
      <c r="AV242" s="126">
        <v>53931</v>
      </c>
      <c r="AW242" s="126">
        <v>54296</v>
      </c>
      <c r="AX242" s="126">
        <v>54662</v>
      </c>
      <c r="AY242" s="126">
        <v>55027</v>
      </c>
    </row>
    <row r="243" spans="1:51" ht="13.5" hidden="1" customHeight="1" x14ac:dyDescent="0.2">
      <c r="A243" s="145"/>
      <c r="B243" s="120"/>
      <c r="C243" s="120"/>
      <c r="D243" s="120"/>
      <c r="E243" s="120"/>
      <c r="F243" s="120"/>
      <c r="G243" s="121"/>
      <c r="H243" s="120"/>
      <c r="I243" s="126">
        <v>39687</v>
      </c>
      <c r="J243" s="126">
        <v>40053</v>
      </c>
      <c r="K243" s="126">
        <v>40418</v>
      </c>
      <c r="L243" s="126">
        <v>40783</v>
      </c>
      <c r="M243" s="126">
        <v>41148</v>
      </c>
      <c r="N243" s="126">
        <v>41514</v>
      </c>
      <c r="O243" s="126">
        <v>41879</v>
      </c>
      <c r="P243" s="126">
        <v>42244</v>
      </c>
      <c r="Q243" s="126">
        <v>42609</v>
      </c>
      <c r="R243" s="126">
        <v>42975</v>
      </c>
      <c r="S243" s="126">
        <v>43340</v>
      </c>
      <c r="T243" s="126">
        <v>43705</v>
      </c>
      <c r="U243" s="126">
        <v>44070</v>
      </c>
      <c r="V243" s="126">
        <v>44436</v>
      </c>
      <c r="W243" s="126">
        <v>44801</v>
      </c>
      <c r="X243" s="126">
        <v>45166</v>
      </c>
      <c r="Y243" s="126">
        <v>45531</v>
      </c>
      <c r="Z243" s="126">
        <v>45897</v>
      </c>
      <c r="AA243" s="126">
        <v>46262</v>
      </c>
      <c r="AB243" s="126">
        <v>46627</v>
      </c>
      <c r="AC243" s="126">
        <v>46992</v>
      </c>
      <c r="AD243" s="126">
        <v>47358</v>
      </c>
      <c r="AE243" s="126">
        <v>47723</v>
      </c>
      <c r="AF243" s="126">
        <v>48088</v>
      </c>
      <c r="AG243" s="126">
        <v>48453</v>
      </c>
      <c r="AH243" s="126">
        <v>48819</v>
      </c>
      <c r="AI243" s="126">
        <v>49184</v>
      </c>
      <c r="AJ243" s="126">
        <v>49549</v>
      </c>
      <c r="AK243" s="126">
        <v>49914</v>
      </c>
      <c r="AL243" s="126">
        <v>50280</v>
      </c>
      <c r="AM243" s="126">
        <v>50645</v>
      </c>
      <c r="AN243" s="126">
        <v>51010</v>
      </c>
      <c r="AO243" s="126">
        <v>51375</v>
      </c>
      <c r="AP243" s="126">
        <v>51741</v>
      </c>
      <c r="AQ243" s="126">
        <v>52106</v>
      </c>
      <c r="AR243" s="126">
        <v>52471</v>
      </c>
      <c r="AS243" s="126">
        <v>52836</v>
      </c>
      <c r="AT243" s="126">
        <v>53202</v>
      </c>
      <c r="AU243" s="126">
        <v>53567</v>
      </c>
      <c r="AV243" s="126">
        <v>53932</v>
      </c>
      <c r="AW243" s="126">
        <v>54297</v>
      </c>
      <c r="AX243" s="126">
        <v>54663</v>
      </c>
      <c r="AY243" s="126">
        <v>55028</v>
      </c>
    </row>
    <row r="244" spans="1:51" ht="13.5" hidden="1" customHeight="1" x14ac:dyDescent="0.2">
      <c r="A244" s="145"/>
      <c r="B244" s="120"/>
      <c r="C244" s="120"/>
      <c r="D244" s="120"/>
      <c r="E244" s="120"/>
      <c r="F244" s="120"/>
      <c r="G244" s="121"/>
      <c r="H244" s="120"/>
      <c r="I244" s="126">
        <v>39688</v>
      </c>
      <c r="J244" s="126">
        <v>40054</v>
      </c>
      <c r="K244" s="126">
        <v>40419</v>
      </c>
      <c r="L244" s="126">
        <v>40784</v>
      </c>
      <c r="M244" s="126">
        <v>41149</v>
      </c>
      <c r="N244" s="126">
        <v>41515</v>
      </c>
      <c r="O244" s="126">
        <v>41880</v>
      </c>
      <c r="P244" s="126">
        <v>42245</v>
      </c>
      <c r="Q244" s="126">
        <v>42610</v>
      </c>
      <c r="R244" s="126">
        <v>42976</v>
      </c>
      <c r="S244" s="126">
        <v>43341</v>
      </c>
      <c r="T244" s="126">
        <v>43706</v>
      </c>
      <c r="U244" s="126">
        <v>44071</v>
      </c>
      <c r="V244" s="126">
        <v>44437</v>
      </c>
      <c r="W244" s="126">
        <v>44802</v>
      </c>
      <c r="X244" s="126">
        <v>45167</v>
      </c>
      <c r="Y244" s="126">
        <v>45532</v>
      </c>
      <c r="Z244" s="126">
        <v>45898</v>
      </c>
      <c r="AA244" s="126">
        <v>46263</v>
      </c>
      <c r="AB244" s="126">
        <v>46628</v>
      </c>
      <c r="AC244" s="126">
        <v>46993</v>
      </c>
      <c r="AD244" s="126">
        <v>47359</v>
      </c>
      <c r="AE244" s="126">
        <v>47724</v>
      </c>
      <c r="AF244" s="126">
        <v>48089</v>
      </c>
      <c r="AG244" s="126">
        <v>48454</v>
      </c>
      <c r="AH244" s="126">
        <v>48820</v>
      </c>
      <c r="AI244" s="126">
        <v>49185</v>
      </c>
      <c r="AJ244" s="126">
        <v>49550</v>
      </c>
      <c r="AK244" s="126">
        <v>49915</v>
      </c>
      <c r="AL244" s="126">
        <v>50281</v>
      </c>
      <c r="AM244" s="126">
        <v>50646</v>
      </c>
      <c r="AN244" s="126">
        <v>51011</v>
      </c>
      <c r="AO244" s="126">
        <v>51376</v>
      </c>
      <c r="AP244" s="126">
        <v>51742</v>
      </c>
      <c r="AQ244" s="126">
        <v>52107</v>
      </c>
      <c r="AR244" s="126">
        <v>52472</v>
      </c>
      <c r="AS244" s="126">
        <v>52837</v>
      </c>
      <c r="AT244" s="126">
        <v>53203</v>
      </c>
      <c r="AU244" s="126">
        <v>53568</v>
      </c>
      <c r="AV244" s="126">
        <v>53933</v>
      </c>
      <c r="AW244" s="126">
        <v>54298</v>
      </c>
      <c r="AX244" s="126">
        <v>54664</v>
      </c>
      <c r="AY244" s="126">
        <v>55029</v>
      </c>
    </row>
    <row r="245" spans="1:51" ht="13.5" hidden="1" customHeight="1" x14ac:dyDescent="0.2">
      <c r="A245" s="145"/>
      <c r="B245" s="120"/>
      <c r="C245" s="120"/>
      <c r="D245" s="120"/>
      <c r="E245" s="120"/>
      <c r="F245" s="120"/>
      <c r="G245" s="121"/>
      <c r="H245" s="120"/>
      <c r="I245" s="126">
        <v>39689</v>
      </c>
      <c r="J245" s="126">
        <v>40055</v>
      </c>
      <c r="K245" s="126">
        <v>40420</v>
      </c>
      <c r="L245" s="126">
        <v>40785</v>
      </c>
      <c r="M245" s="126">
        <v>41150</v>
      </c>
      <c r="N245" s="126">
        <v>41516</v>
      </c>
      <c r="O245" s="126">
        <v>41881</v>
      </c>
      <c r="P245" s="126">
        <v>42246</v>
      </c>
      <c r="Q245" s="126">
        <v>42611</v>
      </c>
      <c r="R245" s="126">
        <v>42977</v>
      </c>
      <c r="S245" s="126">
        <v>43342</v>
      </c>
      <c r="T245" s="126">
        <v>43707</v>
      </c>
      <c r="U245" s="126">
        <v>44072</v>
      </c>
      <c r="V245" s="126">
        <v>44438</v>
      </c>
      <c r="W245" s="126">
        <v>44803</v>
      </c>
      <c r="X245" s="126">
        <v>45168</v>
      </c>
      <c r="Y245" s="126">
        <v>45533</v>
      </c>
      <c r="Z245" s="126">
        <v>45899</v>
      </c>
      <c r="AA245" s="126">
        <v>46264</v>
      </c>
      <c r="AB245" s="126">
        <v>46629</v>
      </c>
      <c r="AC245" s="126">
        <v>46994</v>
      </c>
      <c r="AD245" s="126">
        <v>47360</v>
      </c>
      <c r="AE245" s="126">
        <v>47725</v>
      </c>
      <c r="AF245" s="126">
        <v>48090</v>
      </c>
      <c r="AG245" s="126">
        <v>48455</v>
      </c>
      <c r="AH245" s="126">
        <v>48821</v>
      </c>
      <c r="AI245" s="126">
        <v>49186</v>
      </c>
      <c r="AJ245" s="126">
        <v>49551</v>
      </c>
      <c r="AK245" s="126">
        <v>49916</v>
      </c>
      <c r="AL245" s="126">
        <v>50282</v>
      </c>
      <c r="AM245" s="126">
        <v>50647</v>
      </c>
      <c r="AN245" s="126">
        <v>51012</v>
      </c>
      <c r="AO245" s="126">
        <v>51377</v>
      </c>
      <c r="AP245" s="126">
        <v>51743</v>
      </c>
      <c r="AQ245" s="126">
        <v>52108</v>
      </c>
      <c r="AR245" s="126">
        <v>52473</v>
      </c>
      <c r="AS245" s="126">
        <v>52838</v>
      </c>
      <c r="AT245" s="126">
        <v>53204</v>
      </c>
      <c r="AU245" s="126">
        <v>53569</v>
      </c>
      <c r="AV245" s="126">
        <v>53934</v>
      </c>
      <c r="AW245" s="126">
        <v>54299</v>
      </c>
      <c r="AX245" s="126">
        <v>54665</v>
      </c>
      <c r="AY245" s="126">
        <v>55030</v>
      </c>
    </row>
    <row r="246" spans="1:51" ht="13.5" hidden="1" customHeight="1" x14ac:dyDescent="0.2">
      <c r="A246" s="145"/>
      <c r="B246" s="120"/>
      <c r="C246" s="120"/>
      <c r="D246" s="120"/>
      <c r="E246" s="120"/>
      <c r="F246" s="120"/>
      <c r="G246" s="121"/>
      <c r="H246" s="120"/>
      <c r="I246" s="126">
        <v>39690</v>
      </c>
      <c r="J246" s="126">
        <v>40056</v>
      </c>
      <c r="K246" s="126">
        <v>40421</v>
      </c>
      <c r="L246" s="126">
        <v>40786</v>
      </c>
      <c r="M246" s="126">
        <v>41151</v>
      </c>
      <c r="N246" s="126">
        <v>41517</v>
      </c>
      <c r="O246" s="126">
        <v>41882</v>
      </c>
      <c r="P246" s="126">
        <v>42247</v>
      </c>
      <c r="Q246" s="126">
        <v>42612</v>
      </c>
      <c r="R246" s="126">
        <v>42978</v>
      </c>
      <c r="S246" s="126">
        <v>43343</v>
      </c>
      <c r="T246" s="126">
        <v>43708</v>
      </c>
      <c r="U246" s="126">
        <v>44073</v>
      </c>
      <c r="V246" s="126">
        <v>44439</v>
      </c>
      <c r="W246" s="126">
        <v>44804</v>
      </c>
      <c r="X246" s="126">
        <v>45169</v>
      </c>
      <c r="Y246" s="126">
        <v>45534</v>
      </c>
      <c r="Z246" s="126">
        <v>45900</v>
      </c>
      <c r="AA246" s="126">
        <v>46265</v>
      </c>
      <c r="AB246" s="126">
        <v>46630</v>
      </c>
      <c r="AC246" s="126">
        <v>46995</v>
      </c>
      <c r="AD246" s="126">
        <v>47361</v>
      </c>
      <c r="AE246" s="126">
        <v>47726</v>
      </c>
      <c r="AF246" s="126">
        <v>48091</v>
      </c>
      <c r="AG246" s="126">
        <v>48456</v>
      </c>
      <c r="AH246" s="126">
        <v>48822</v>
      </c>
      <c r="AI246" s="126">
        <v>49187</v>
      </c>
      <c r="AJ246" s="126">
        <v>49552</v>
      </c>
      <c r="AK246" s="126">
        <v>49917</v>
      </c>
      <c r="AL246" s="126">
        <v>50283</v>
      </c>
      <c r="AM246" s="126">
        <v>50648</v>
      </c>
      <c r="AN246" s="126">
        <v>51013</v>
      </c>
      <c r="AO246" s="126">
        <v>51378</v>
      </c>
      <c r="AP246" s="126">
        <v>51744</v>
      </c>
      <c r="AQ246" s="126">
        <v>52109</v>
      </c>
      <c r="AR246" s="126">
        <v>52474</v>
      </c>
      <c r="AS246" s="126">
        <v>52839</v>
      </c>
      <c r="AT246" s="126">
        <v>53205</v>
      </c>
      <c r="AU246" s="126">
        <v>53570</v>
      </c>
      <c r="AV246" s="126">
        <v>53935</v>
      </c>
      <c r="AW246" s="126">
        <v>54300</v>
      </c>
      <c r="AX246" s="126">
        <v>54666</v>
      </c>
      <c r="AY246" s="126">
        <v>55031</v>
      </c>
    </row>
    <row r="247" spans="1:51" ht="13.5" hidden="1" customHeight="1" x14ac:dyDescent="0.2">
      <c r="A247" s="145"/>
      <c r="B247" s="120"/>
      <c r="C247" s="120"/>
      <c r="D247" s="120"/>
      <c r="E247" s="120"/>
      <c r="F247" s="120"/>
      <c r="G247" s="121"/>
      <c r="H247" s="120"/>
      <c r="I247" s="126">
        <v>39691</v>
      </c>
      <c r="J247" s="126">
        <v>40057</v>
      </c>
      <c r="K247" s="126">
        <v>40422</v>
      </c>
      <c r="L247" s="126">
        <v>40787</v>
      </c>
      <c r="M247" s="126">
        <v>41152</v>
      </c>
      <c r="N247" s="126">
        <v>41518</v>
      </c>
      <c r="O247" s="126">
        <v>41883</v>
      </c>
      <c r="P247" s="126">
        <v>42248</v>
      </c>
      <c r="Q247" s="126">
        <v>42613</v>
      </c>
      <c r="R247" s="126">
        <v>42979</v>
      </c>
      <c r="S247" s="126">
        <v>43344</v>
      </c>
      <c r="T247" s="126">
        <v>43709</v>
      </c>
      <c r="U247" s="126">
        <v>44074</v>
      </c>
      <c r="V247" s="126">
        <v>44440</v>
      </c>
      <c r="W247" s="126">
        <v>44805</v>
      </c>
      <c r="X247" s="126">
        <v>45170</v>
      </c>
      <c r="Y247" s="126">
        <v>45535</v>
      </c>
      <c r="Z247" s="126">
        <v>45901</v>
      </c>
      <c r="AA247" s="126">
        <v>46266</v>
      </c>
      <c r="AB247" s="126">
        <v>46631</v>
      </c>
      <c r="AC247" s="126">
        <v>46996</v>
      </c>
      <c r="AD247" s="126">
        <v>47362</v>
      </c>
      <c r="AE247" s="126">
        <v>47727</v>
      </c>
      <c r="AF247" s="126">
        <v>48092</v>
      </c>
      <c r="AG247" s="126">
        <v>48457</v>
      </c>
      <c r="AH247" s="126">
        <v>48823</v>
      </c>
      <c r="AI247" s="126">
        <v>49188</v>
      </c>
      <c r="AJ247" s="126">
        <v>49553</v>
      </c>
      <c r="AK247" s="126">
        <v>49918</v>
      </c>
      <c r="AL247" s="126">
        <v>50284</v>
      </c>
      <c r="AM247" s="126">
        <v>50649</v>
      </c>
      <c r="AN247" s="126">
        <v>51014</v>
      </c>
      <c r="AO247" s="126">
        <v>51379</v>
      </c>
      <c r="AP247" s="126">
        <v>51745</v>
      </c>
      <c r="AQ247" s="126">
        <v>52110</v>
      </c>
      <c r="AR247" s="126">
        <v>52475</v>
      </c>
      <c r="AS247" s="126">
        <v>52840</v>
      </c>
      <c r="AT247" s="126">
        <v>53206</v>
      </c>
      <c r="AU247" s="126">
        <v>53571</v>
      </c>
      <c r="AV247" s="126">
        <v>53936</v>
      </c>
      <c r="AW247" s="126">
        <v>54301</v>
      </c>
      <c r="AX247" s="126">
        <v>54667</v>
      </c>
      <c r="AY247" s="126">
        <v>55032</v>
      </c>
    </row>
    <row r="248" spans="1:51" ht="13.5" hidden="1" customHeight="1" x14ac:dyDescent="0.2">
      <c r="A248" s="145"/>
      <c r="B248" s="120"/>
      <c r="C248" s="120"/>
      <c r="D248" s="120"/>
      <c r="E248" s="120"/>
      <c r="F248" s="120"/>
      <c r="G248" s="121"/>
      <c r="H248" s="120"/>
      <c r="I248" s="126">
        <v>39692</v>
      </c>
      <c r="J248" s="126">
        <v>40058</v>
      </c>
      <c r="K248" s="126">
        <v>40423</v>
      </c>
      <c r="L248" s="126">
        <v>40788</v>
      </c>
      <c r="M248" s="126">
        <v>41153</v>
      </c>
      <c r="N248" s="126">
        <v>41519</v>
      </c>
      <c r="O248" s="126">
        <v>41884</v>
      </c>
      <c r="P248" s="126">
        <v>42249</v>
      </c>
      <c r="Q248" s="126">
        <v>42614</v>
      </c>
      <c r="R248" s="126">
        <v>42980</v>
      </c>
      <c r="S248" s="126">
        <v>43345</v>
      </c>
      <c r="T248" s="126">
        <v>43710</v>
      </c>
      <c r="U248" s="126">
        <v>44075</v>
      </c>
      <c r="V248" s="126">
        <v>44441</v>
      </c>
      <c r="W248" s="126">
        <v>44806</v>
      </c>
      <c r="X248" s="126">
        <v>45171</v>
      </c>
      <c r="Y248" s="126">
        <v>45536</v>
      </c>
      <c r="Z248" s="126">
        <v>45902</v>
      </c>
      <c r="AA248" s="126">
        <v>46267</v>
      </c>
      <c r="AB248" s="126">
        <v>46632</v>
      </c>
      <c r="AC248" s="126">
        <v>46997</v>
      </c>
      <c r="AD248" s="126">
        <v>47363</v>
      </c>
      <c r="AE248" s="126">
        <v>47728</v>
      </c>
      <c r="AF248" s="126">
        <v>48093</v>
      </c>
      <c r="AG248" s="126">
        <v>48458</v>
      </c>
      <c r="AH248" s="126">
        <v>48824</v>
      </c>
      <c r="AI248" s="126">
        <v>49189</v>
      </c>
      <c r="AJ248" s="126">
        <v>49554</v>
      </c>
      <c r="AK248" s="126">
        <v>49919</v>
      </c>
      <c r="AL248" s="126">
        <v>50285</v>
      </c>
      <c r="AM248" s="126">
        <v>50650</v>
      </c>
      <c r="AN248" s="126">
        <v>51015</v>
      </c>
      <c r="AO248" s="126">
        <v>51380</v>
      </c>
      <c r="AP248" s="126">
        <v>51746</v>
      </c>
      <c r="AQ248" s="126">
        <v>52111</v>
      </c>
      <c r="AR248" s="126">
        <v>52476</v>
      </c>
      <c r="AS248" s="126">
        <v>52841</v>
      </c>
      <c r="AT248" s="126">
        <v>53207</v>
      </c>
      <c r="AU248" s="126">
        <v>53572</v>
      </c>
      <c r="AV248" s="126">
        <v>53937</v>
      </c>
      <c r="AW248" s="126">
        <v>54302</v>
      </c>
      <c r="AX248" s="126">
        <v>54668</v>
      </c>
      <c r="AY248" s="126">
        <v>55033</v>
      </c>
    </row>
    <row r="249" spans="1:51" ht="13.5" hidden="1" customHeight="1" x14ac:dyDescent="0.2">
      <c r="A249" s="145"/>
      <c r="B249" s="120"/>
      <c r="C249" s="120"/>
      <c r="D249" s="120"/>
      <c r="E249" s="120"/>
      <c r="F249" s="120"/>
      <c r="G249" s="121"/>
      <c r="H249" s="120"/>
      <c r="I249" s="126">
        <v>39693</v>
      </c>
      <c r="J249" s="126">
        <v>40059</v>
      </c>
      <c r="K249" s="126">
        <v>40424</v>
      </c>
      <c r="L249" s="126">
        <v>40789</v>
      </c>
      <c r="M249" s="126">
        <v>41154</v>
      </c>
      <c r="N249" s="126">
        <v>41520</v>
      </c>
      <c r="O249" s="126">
        <v>41885</v>
      </c>
      <c r="P249" s="126">
        <v>42250</v>
      </c>
      <c r="Q249" s="126">
        <v>42615</v>
      </c>
      <c r="R249" s="126">
        <v>42981</v>
      </c>
      <c r="S249" s="126">
        <v>43346</v>
      </c>
      <c r="T249" s="126">
        <v>43711</v>
      </c>
      <c r="U249" s="126">
        <v>44076</v>
      </c>
      <c r="V249" s="126">
        <v>44442</v>
      </c>
      <c r="W249" s="126">
        <v>44807</v>
      </c>
      <c r="X249" s="126">
        <v>45172</v>
      </c>
      <c r="Y249" s="126">
        <v>45537</v>
      </c>
      <c r="Z249" s="126">
        <v>45903</v>
      </c>
      <c r="AA249" s="126">
        <v>46268</v>
      </c>
      <c r="AB249" s="126">
        <v>46633</v>
      </c>
      <c r="AC249" s="126">
        <v>46998</v>
      </c>
      <c r="AD249" s="126">
        <v>47364</v>
      </c>
      <c r="AE249" s="126">
        <v>47729</v>
      </c>
      <c r="AF249" s="126">
        <v>48094</v>
      </c>
      <c r="AG249" s="126">
        <v>48459</v>
      </c>
      <c r="AH249" s="126">
        <v>48825</v>
      </c>
      <c r="AI249" s="126">
        <v>49190</v>
      </c>
      <c r="AJ249" s="126">
        <v>49555</v>
      </c>
      <c r="AK249" s="126">
        <v>49920</v>
      </c>
      <c r="AL249" s="126">
        <v>50286</v>
      </c>
      <c r="AM249" s="126">
        <v>50651</v>
      </c>
      <c r="AN249" s="126">
        <v>51016</v>
      </c>
      <c r="AO249" s="126">
        <v>51381</v>
      </c>
      <c r="AP249" s="126">
        <v>51747</v>
      </c>
      <c r="AQ249" s="126">
        <v>52112</v>
      </c>
      <c r="AR249" s="126">
        <v>52477</v>
      </c>
      <c r="AS249" s="126">
        <v>52842</v>
      </c>
      <c r="AT249" s="126">
        <v>53208</v>
      </c>
      <c r="AU249" s="126">
        <v>53573</v>
      </c>
      <c r="AV249" s="126">
        <v>53938</v>
      </c>
      <c r="AW249" s="126">
        <v>54303</v>
      </c>
      <c r="AX249" s="126">
        <v>54669</v>
      </c>
      <c r="AY249" s="126">
        <v>55034</v>
      </c>
    </row>
    <row r="250" spans="1:51" ht="13.5" hidden="1" customHeight="1" x14ac:dyDescent="0.2">
      <c r="A250" s="145"/>
      <c r="B250" s="120"/>
      <c r="C250" s="120"/>
      <c r="D250" s="120"/>
      <c r="E250" s="120"/>
      <c r="F250" s="120"/>
      <c r="G250" s="121"/>
      <c r="H250" s="120"/>
      <c r="I250" s="126">
        <v>39694</v>
      </c>
      <c r="J250" s="126">
        <v>40060</v>
      </c>
      <c r="K250" s="126">
        <v>40425</v>
      </c>
      <c r="L250" s="126">
        <v>40790</v>
      </c>
      <c r="M250" s="126">
        <v>41155</v>
      </c>
      <c r="N250" s="126">
        <v>41521</v>
      </c>
      <c r="O250" s="126">
        <v>41886</v>
      </c>
      <c r="P250" s="126">
        <v>42251</v>
      </c>
      <c r="Q250" s="126">
        <v>42616</v>
      </c>
      <c r="R250" s="126">
        <v>42982</v>
      </c>
      <c r="S250" s="126">
        <v>43347</v>
      </c>
      <c r="T250" s="126">
        <v>43712</v>
      </c>
      <c r="U250" s="126">
        <v>44077</v>
      </c>
      <c r="V250" s="126">
        <v>44443</v>
      </c>
      <c r="W250" s="126">
        <v>44808</v>
      </c>
      <c r="X250" s="126">
        <v>45173</v>
      </c>
      <c r="Y250" s="126">
        <v>45538</v>
      </c>
      <c r="Z250" s="126">
        <v>45904</v>
      </c>
      <c r="AA250" s="126">
        <v>46269</v>
      </c>
      <c r="AB250" s="126">
        <v>46634</v>
      </c>
      <c r="AC250" s="126">
        <v>46999</v>
      </c>
      <c r="AD250" s="126">
        <v>47365</v>
      </c>
      <c r="AE250" s="126">
        <v>47730</v>
      </c>
      <c r="AF250" s="126">
        <v>48095</v>
      </c>
      <c r="AG250" s="126">
        <v>48460</v>
      </c>
      <c r="AH250" s="126">
        <v>48826</v>
      </c>
      <c r="AI250" s="126">
        <v>49191</v>
      </c>
      <c r="AJ250" s="126">
        <v>49556</v>
      </c>
      <c r="AK250" s="126">
        <v>49921</v>
      </c>
      <c r="AL250" s="126">
        <v>50287</v>
      </c>
      <c r="AM250" s="126">
        <v>50652</v>
      </c>
      <c r="AN250" s="126">
        <v>51017</v>
      </c>
      <c r="AO250" s="126">
        <v>51382</v>
      </c>
      <c r="AP250" s="126">
        <v>51748</v>
      </c>
      <c r="AQ250" s="126">
        <v>52113</v>
      </c>
      <c r="AR250" s="126">
        <v>52478</v>
      </c>
      <c r="AS250" s="126">
        <v>52843</v>
      </c>
      <c r="AT250" s="126">
        <v>53209</v>
      </c>
      <c r="AU250" s="126">
        <v>53574</v>
      </c>
      <c r="AV250" s="126">
        <v>53939</v>
      </c>
      <c r="AW250" s="126">
        <v>54304</v>
      </c>
      <c r="AX250" s="126">
        <v>54670</v>
      </c>
      <c r="AY250" s="126">
        <v>55035</v>
      </c>
    </row>
    <row r="251" spans="1:51" ht="13.5" hidden="1" customHeight="1" x14ac:dyDescent="0.2">
      <c r="A251" s="145"/>
      <c r="B251" s="120"/>
      <c r="C251" s="120"/>
      <c r="D251" s="120"/>
      <c r="E251" s="120"/>
      <c r="F251" s="120"/>
      <c r="G251" s="121"/>
      <c r="H251" s="120"/>
      <c r="I251" s="126">
        <v>39695</v>
      </c>
      <c r="J251" s="126">
        <v>40061</v>
      </c>
      <c r="K251" s="126">
        <v>40426</v>
      </c>
      <c r="L251" s="126">
        <v>40791</v>
      </c>
      <c r="M251" s="126">
        <v>41156</v>
      </c>
      <c r="N251" s="126">
        <v>41522</v>
      </c>
      <c r="O251" s="126">
        <v>41887</v>
      </c>
      <c r="P251" s="126">
        <v>42252</v>
      </c>
      <c r="Q251" s="126">
        <v>42617</v>
      </c>
      <c r="R251" s="126">
        <v>42983</v>
      </c>
      <c r="S251" s="126">
        <v>43348</v>
      </c>
      <c r="T251" s="126">
        <v>43713</v>
      </c>
      <c r="U251" s="126">
        <v>44078</v>
      </c>
      <c r="V251" s="126">
        <v>44444</v>
      </c>
      <c r="W251" s="126">
        <v>44809</v>
      </c>
      <c r="X251" s="126">
        <v>45174</v>
      </c>
      <c r="Y251" s="126">
        <v>45539</v>
      </c>
      <c r="Z251" s="126">
        <v>45905</v>
      </c>
      <c r="AA251" s="126">
        <v>46270</v>
      </c>
      <c r="AB251" s="126">
        <v>46635</v>
      </c>
      <c r="AC251" s="126">
        <v>47000</v>
      </c>
      <c r="AD251" s="126">
        <v>47366</v>
      </c>
      <c r="AE251" s="126">
        <v>47731</v>
      </c>
      <c r="AF251" s="126">
        <v>48096</v>
      </c>
      <c r="AG251" s="126">
        <v>48461</v>
      </c>
      <c r="AH251" s="126">
        <v>48827</v>
      </c>
      <c r="AI251" s="126">
        <v>49192</v>
      </c>
      <c r="AJ251" s="126">
        <v>49557</v>
      </c>
      <c r="AK251" s="126">
        <v>49922</v>
      </c>
      <c r="AL251" s="126">
        <v>50288</v>
      </c>
      <c r="AM251" s="126">
        <v>50653</v>
      </c>
      <c r="AN251" s="126">
        <v>51018</v>
      </c>
      <c r="AO251" s="126">
        <v>51383</v>
      </c>
      <c r="AP251" s="126">
        <v>51749</v>
      </c>
      <c r="AQ251" s="126">
        <v>52114</v>
      </c>
      <c r="AR251" s="126">
        <v>52479</v>
      </c>
      <c r="AS251" s="126">
        <v>52844</v>
      </c>
      <c r="AT251" s="126">
        <v>53210</v>
      </c>
      <c r="AU251" s="126">
        <v>53575</v>
      </c>
      <c r="AV251" s="126">
        <v>53940</v>
      </c>
      <c r="AW251" s="126">
        <v>54305</v>
      </c>
      <c r="AX251" s="126">
        <v>54671</v>
      </c>
      <c r="AY251" s="126">
        <v>55036</v>
      </c>
    </row>
    <row r="252" spans="1:51" ht="13.5" hidden="1" customHeight="1" x14ac:dyDescent="0.2">
      <c r="A252" s="145"/>
      <c r="B252" s="120"/>
      <c r="C252" s="120"/>
      <c r="D252" s="120"/>
      <c r="E252" s="120"/>
      <c r="F252" s="120"/>
      <c r="G252" s="121"/>
      <c r="H252" s="120"/>
      <c r="I252" s="126">
        <v>39696</v>
      </c>
      <c r="J252" s="126">
        <v>40062</v>
      </c>
      <c r="K252" s="126">
        <v>40427</v>
      </c>
      <c r="L252" s="126">
        <v>40792</v>
      </c>
      <c r="M252" s="126">
        <v>41157</v>
      </c>
      <c r="N252" s="126">
        <v>41523</v>
      </c>
      <c r="O252" s="126">
        <v>41888</v>
      </c>
      <c r="P252" s="126">
        <v>42253</v>
      </c>
      <c r="Q252" s="126">
        <v>42618</v>
      </c>
      <c r="R252" s="126">
        <v>42984</v>
      </c>
      <c r="S252" s="126">
        <v>43349</v>
      </c>
      <c r="T252" s="126">
        <v>43714</v>
      </c>
      <c r="U252" s="126">
        <v>44079</v>
      </c>
      <c r="V252" s="126">
        <v>44445</v>
      </c>
      <c r="W252" s="126">
        <v>44810</v>
      </c>
      <c r="X252" s="126">
        <v>45175</v>
      </c>
      <c r="Y252" s="126">
        <v>45540</v>
      </c>
      <c r="Z252" s="126">
        <v>45906</v>
      </c>
      <c r="AA252" s="126">
        <v>46271</v>
      </c>
      <c r="AB252" s="126">
        <v>46636</v>
      </c>
      <c r="AC252" s="126">
        <v>47001</v>
      </c>
      <c r="AD252" s="126">
        <v>47367</v>
      </c>
      <c r="AE252" s="126">
        <v>47732</v>
      </c>
      <c r="AF252" s="126">
        <v>48097</v>
      </c>
      <c r="AG252" s="126">
        <v>48462</v>
      </c>
      <c r="AH252" s="126">
        <v>48828</v>
      </c>
      <c r="AI252" s="126">
        <v>49193</v>
      </c>
      <c r="AJ252" s="126">
        <v>49558</v>
      </c>
      <c r="AK252" s="126">
        <v>49923</v>
      </c>
      <c r="AL252" s="126">
        <v>50289</v>
      </c>
      <c r="AM252" s="126">
        <v>50654</v>
      </c>
      <c r="AN252" s="126">
        <v>51019</v>
      </c>
      <c r="AO252" s="126">
        <v>51384</v>
      </c>
      <c r="AP252" s="126">
        <v>51750</v>
      </c>
      <c r="AQ252" s="126">
        <v>52115</v>
      </c>
      <c r="AR252" s="126">
        <v>52480</v>
      </c>
      <c r="AS252" s="126">
        <v>52845</v>
      </c>
      <c r="AT252" s="126">
        <v>53211</v>
      </c>
      <c r="AU252" s="126">
        <v>53576</v>
      </c>
      <c r="AV252" s="126">
        <v>53941</v>
      </c>
      <c r="AW252" s="126">
        <v>54306</v>
      </c>
      <c r="AX252" s="126">
        <v>54672</v>
      </c>
      <c r="AY252" s="126">
        <v>55037</v>
      </c>
    </row>
    <row r="253" spans="1:51" ht="13.5" hidden="1" customHeight="1" x14ac:dyDescent="0.2">
      <c r="A253" s="145"/>
      <c r="B253" s="120"/>
      <c r="C253" s="120"/>
      <c r="D253" s="120"/>
      <c r="E253" s="120"/>
      <c r="F253" s="120"/>
      <c r="G253" s="121"/>
      <c r="H253" s="120"/>
      <c r="I253" s="126">
        <v>39697</v>
      </c>
      <c r="J253" s="126">
        <v>40063</v>
      </c>
      <c r="K253" s="126">
        <v>40428</v>
      </c>
      <c r="L253" s="126">
        <v>40793</v>
      </c>
      <c r="M253" s="126">
        <v>41158</v>
      </c>
      <c r="N253" s="126">
        <v>41524</v>
      </c>
      <c r="O253" s="126">
        <v>41889</v>
      </c>
      <c r="P253" s="126">
        <v>42254</v>
      </c>
      <c r="Q253" s="126">
        <v>42619</v>
      </c>
      <c r="R253" s="126">
        <v>42985</v>
      </c>
      <c r="S253" s="126">
        <v>43350</v>
      </c>
      <c r="T253" s="126">
        <v>43715</v>
      </c>
      <c r="U253" s="126">
        <v>44080</v>
      </c>
      <c r="V253" s="126">
        <v>44446</v>
      </c>
      <c r="W253" s="126">
        <v>44811</v>
      </c>
      <c r="X253" s="126">
        <v>45176</v>
      </c>
      <c r="Y253" s="126">
        <v>45541</v>
      </c>
      <c r="Z253" s="126">
        <v>45907</v>
      </c>
      <c r="AA253" s="126">
        <v>46272</v>
      </c>
      <c r="AB253" s="126">
        <v>46637</v>
      </c>
      <c r="AC253" s="126">
        <v>47002</v>
      </c>
      <c r="AD253" s="126">
        <v>47368</v>
      </c>
      <c r="AE253" s="126">
        <v>47733</v>
      </c>
      <c r="AF253" s="126">
        <v>48098</v>
      </c>
      <c r="AG253" s="126">
        <v>48463</v>
      </c>
      <c r="AH253" s="126">
        <v>48829</v>
      </c>
      <c r="AI253" s="126">
        <v>49194</v>
      </c>
      <c r="AJ253" s="126">
        <v>49559</v>
      </c>
      <c r="AK253" s="126">
        <v>49924</v>
      </c>
      <c r="AL253" s="126">
        <v>50290</v>
      </c>
      <c r="AM253" s="126">
        <v>50655</v>
      </c>
      <c r="AN253" s="126">
        <v>51020</v>
      </c>
      <c r="AO253" s="126">
        <v>51385</v>
      </c>
      <c r="AP253" s="126">
        <v>51751</v>
      </c>
      <c r="AQ253" s="126">
        <v>52116</v>
      </c>
      <c r="AR253" s="126">
        <v>52481</v>
      </c>
      <c r="AS253" s="126">
        <v>52846</v>
      </c>
      <c r="AT253" s="126">
        <v>53212</v>
      </c>
      <c r="AU253" s="126">
        <v>53577</v>
      </c>
      <c r="AV253" s="126">
        <v>53942</v>
      </c>
      <c r="AW253" s="126">
        <v>54307</v>
      </c>
      <c r="AX253" s="126">
        <v>54673</v>
      </c>
      <c r="AY253" s="126">
        <v>55038</v>
      </c>
    </row>
    <row r="254" spans="1:51" ht="13.5" hidden="1" customHeight="1" x14ac:dyDescent="0.2">
      <c r="A254" s="145"/>
      <c r="B254" s="120"/>
      <c r="C254" s="120"/>
      <c r="D254" s="120"/>
      <c r="E254" s="120"/>
      <c r="F254" s="120"/>
      <c r="G254" s="121"/>
      <c r="H254" s="120"/>
      <c r="I254" s="126">
        <v>39698</v>
      </c>
      <c r="J254" s="126">
        <v>40064</v>
      </c>
      <c r="K254" s="126">
        <v>40429</v>
      </c>
      <c r="L254" s="126">
        <v>40794</v>
      </c>
      <c r="M254" s="126">
        <v>41159</v>
      </c>
      <c r="N254" s="126">
        <v>41525</v>
      </c>
      <c r="O254" s="126">
        <v>41890</v>
      </c>
      <c r="P254" s="126">
        <v>42255</v>
      </c>
      <c r="Q254" s="126">
        <v>42620</v>
      </c>
      <c r="R254" s="126">
        <v>42986</v>
      </c>
      <c r="S254" s="126">
        <v>43351</v>
      </c>
      <c r="T254" s="126">
        <v>43716</v>
      </c>
      <c r="U254" s="126">
        <v>44081</v>
      </c>
      <c r="V254" s="126">
        <v>44447</v>
      </c>
      <c r="W254" s="126">
        <v>44812</v>
      </c>
      <c r="X254" s="126">
        <v>45177</v>
      </c>
      <c r="Y254" s="126">
        <v>45542</v>
      </c>
      <c r="Z254" s="126">
        <v>45908</v>
      </c>
      <c r="AA254" s="126">
        <v>46273</v>
      </c>
      <c r="AB254" s="126">
        <v>46638</v>
      </c>
      <c r="AC254" s="126">
        <v>47003</v>
      </c>
      <c r="AD254" s="126">
        <v>47369</v>
      </c>
      <c r="AE254" s="126">
        <v>47734</v>
      </c>
      <c r="AF254" s="126">
        <v>48099</v>
      </c>
      <c r="AG254" s="126">
        <v>48464</v>
      </c>
      <c r="AH254" s="126">
        <v>48830</v>
      </c>
      <c r="AI254" s="126">
        <v>49195</v>
      </c>
      <c r="AJ254" s="126">
        <v>49560</v>
      </c>
      <c r="AK254" s="126">
        <v>49925</v>
      </c>
      <c r="AL254" s="126">
        <v>50291</v>
      </c>
      <c r="AM254" s="126">
        <v>50656</v>
      </c>
      <c r="AN254" s="126">
        <v>51021</v>
      </c>
      <c r="AO254" s="126">
        <v>51386</v>
      </c>
      <c r="AP254" s="126">
        <v>51752</v>
      </c>
      <c r="AQ254" s="126">
        <v>52117</v>
      </c>
      <c r="AR254" s="126">
        <v>52482</v>
      </c>
      <c r="AS254" s="126">
        <v>52847</v>
      </c>
      <c r="AT254" s="126">
        <v>53213</v>
      </c>
      <c r="AU254" s="126">
        <v>53578</v>
      </c>
      <c r="AV254" s="126">
        <v>53943</v>
      </c>
      <c r="AW254" s="126">
        <v>54308</v>
      </c>
      <c r="AX254" s="126">
        <v>54674</v>
      </c>
      <c r="AY254" s="126">
        <v>55039</v>
      </c>
    </row>
    <row r="255" spans="1:51" ht="13.5" hidden="1" customHeight="1" x14ac:dyDescent="0.2">
      <c r="A255" s="145"/>
      <c r="B255" s="120"/>
      <c r="C255" s="120"/>
      <c r="D255" s="120"/>
      <c r="E255" s="120"/>
      <c r="F255" s="120"/>
      <c r="G255" s="121"/>
      <c r="H255" s="120"/>
      <c r="I255" s="126">
        <v>39699</v>
      </c>
      <c r="J255" s="126">
        <v>40065</v>
      </c>
      <c r="K255" s="126">
        <v>40430</v>
      </c>
      <c r="L255" s="126">
        <v>40795</v>
      </c>
      <c r="M255" s="126">
        <v>41160</v>
      </c>
      <c r="N255" s="126">
        <v>41526</v>
      </c>
      <c r="O255" s="126">
        <v>41891</v>
      </c>
      <c r="P255" s="126">
        <v>42256</v>
      </c>
      <c r="Q255" s="126">
        <v>42621</v>
      </c>
      <c r="R255" s="126">
        <v>42987</v>
      </c>
      <c r="S255" s="126">
        <v>43352</v>
      </c>
      <c r="T255" s="126">
        <v>43717</v>
      </c>
      <c r="U255" s="126">
        <v>44082</v>
      </c>
      <c r="V255" s="126">
        <v>44448</v>
      </c>
      <c r="W255" s="126">
        <v>44813</v>
      </c>
      <c r="X255" s="126">
        <v>45178</v>
      </c>
      <c r="Y255" s="126">
        <v>45543</v>
      </c>
      <c r="Z255" s="126">
        <v>45909</v>
      </c>
      <c r="AA255" s="126">
        <v>46274</v>
      </c>
      <c r="AB255" s="126">
        <v>46639</v>
      </c>
      <c r="AC255" s="126">
        <v>47004</v>
      </c>
      <c r="AD255" s="126">
        <v>47370</v>
      </c>
      <c r="AE255" s="126">
        <v>47735</v>
      </c>
      <c r="AF255" s="126">
        <v>48100</v>
      </c>
      <c r="AG255" s="126">
        <v>48465</v>
      </c>
      <c r="AH255" s="126">
        <v>48831</v>
      </c>
      <c r="AI255" s="126">
        <v>49196</v>
      </c>
      <c r="AJ255" s="126">
        <v>49561</v>
      </c>
      <c r="AK255" s="126">
        <v>49926</v>
      </c>
      <c r="AL255" s="126">
        <v>50292</v>
      </c>
      <c r="AM255" s="126">
        <v>50657</v>
      </c>
      <c r="AN255" s="126">
        <v>51022</v>
      </c>
      <c r="AO255" s="126">
        <v>51387</v>
      </c>
      <c r="AP255" s="126">
        <v>51753</v>
      </c>
      <c r="AQ255" s="126">
        <v>52118</v>
      </c>
      <c r="AR255" s="126">
        <v>52483</v>
      </c>
      <c r="AS255" s="126">
        <v>52848</v>
      </c>
      <c r="AT255" s="126">
        <v>53214</v>
      </c>
      <c r="AU255" s="126">
        <v>53579</v>
      </c>
      <c r="AV255" s="126">
        <v>53944</v>
      </c>
      <c r="AW255" s="126">
        <v>54309</v>
      </c>
      <c r="AX255" s="126">
        <v>54675</v>
      </c>
      <c r="AY255" s="126">
        <v>55040</v>
      </c>
    </row>
    <row r="256" spans="1:51" ht="13.5" hidden="1" customHeight="1" x14ac:dyDescent="0.2">
      <c r="A256" s="145"/>
      <c r="B256" s="120"/>
      <c r="C256" s="120"/>
      <c r="D256" s="120"/>
      <c r="E256" s="120"/>
      <c r="F256" s="120"/>
      <c r="G256" s="121"/>
      <c r="H256" s="120"/>
      <c r="I256" s="126">
        <v>39700</v>
      </c>
      <c r="J256" s="126">
        <v>40066</v>
      </c>
      <c r="K256" s="126">
        <v>40431</v>
      </c>
      <c r="L256" s="126">
        <v>40796</v>
      </c>
      <c r="M256" s="126">
        <v>41161</v>
      </c>
      <c r="N256" s="126">
        <v>41527</v>
      </c>
      <c r="O256" s="126">
        <v>41892</v>
      </c>
      <c r="P256" s="126">
        <v>42257</v>
      </c>
      <c r="Q256" s="126">
        <v>42622</v>
      </c>
      <c r="R256" s="126">
        <v>42988</v>
      </c>
      <c r="S256" s="126">
        <v>43353</v>
      </c>
      <c r="T256" s="126">
        <v>43718</v>
      </c>
      <c r="U256" s="126">
        <v>44083</v>
      </c>
      <c r="V256" s="126">
        <v>44449</v>
      </c>
      <c r="W256" s="126">
        <v>44814</v>
      </c>
      <c r="X256" s="126">
        <v>45179</v>
      </c>
      <c r="Y256" s="126">
        <v>45544</v>
      </c>
      <c r="Z256" s="126">
        <v>45910</v>
      </c>
      <c r="AA256" s="126">
        <v>46275</v>
      </c>
      <c r="AB256" s="126">
        <v>46640</v>
      </c>
      <c r="AC256" s="126">
        <v>47005</v>
      </c>
      <c r="AD256" s="126">
        <v>47371</v>
      </c>
      <c r="AE256" s="126">
        <v>47736</v>
      </c>
      <c r="AF256" s="126">
        <v>48101</v>
      </c>
      <c r="AG256" s="126">
        <v>48466</v>
      </c>
      <c r="AH256" s="126">
        <v>48832</v>
      </c>
      <c r="AI256" s="126">
        <v>49197</v>
      </c>
      <c r="AJ256" s="126">
        <v>49562</v>
      </c>
      <c r="AK256" s="126">
        <v>49927</v>
      </c>
      <c r="AL256" s="126">
        <v>50293</v>
      </c>
      <c r="AM256" s="126">
        <v>50658</v>
      </c>
      <c r="AN256" s="126">
        <v>51023</v>
      </c>
      <c r="AO256" s="126">
        <v>51388</v>
      </c>
      <c r="AP256" s="126">
        <v>51754</v>
      </c>
      <c r="AQ256" s="126">
        <v>52119</v>
      </c>
      <c r="AR256" s="126">
        <v>52484</v>
      </c>
      <c r="AS256" s="126">
        <v>52849</v>
      </c>
      <c r="AT256" s="126">
        <v>53215</v>
      </c>
      <c r="AU256" s="126">
        <v>53580</v>
      </c>
      <c r="AV256" s="126">
        <v>53945</v>
      </c>
      <c r="AW256" s="126">
        <v>54310</v>
      </c>
      <c r="AX256" s="126">
        <v>54676</v>
      </c>
      <c r="AY256" s="126">
        <v>55041</v>
      </c>
    </row>
    <row r="257" spans="1:51" ht="13.5" hidden="1" customHeight="1" x14ac:dyDescent="0.2">
      <c r="A257" s="145"/>
      <c r="B257" s="120"/>
      <c r="C257" s="120"/>
      <c r="D257" s="120"/>
      <c r="E257" s="120"/>
      <c r="F257" s="120"/>
      <c r="G257" s="121"/>
      <c r="H257" s="120"/>
      <c r="I257" s="126">
        <v>39701</v>
      </c>
      <c r="J257" s="126">
        <v>40067</v>
      </c>
      <c r="K257" s="126">
        <v>40432</v>
      </c>
      <c r="L257" s="126">
        <v>40797</v>
      </c>
      <c r="M257" s="126">
        <v>41162</v>
      </c>
      <c r="N257" s="126">
        <v>41528</v>
      </c>
      <c r="O257" s="126">
        <v>41893</v>
      </c>
      <c r="P257" s="126">
        <v>42258</v>
      </c>
      <c r="Q257" s="126">
        <v>42623</v>
      </c>
      <c r="R257" s="126">
        <v>42989</v>
      </c>
      <c r="S257" s="126">
        <v>43354</v>
      </c>
      <c r="T257" s="126">
        <v>43719</v>
      </c>
      <c r="U257" s="126">
        <v>44084</v>
      </c>
      <c r="V257" s="126">
        <v>44450</v>
      </c>
      <c r="W257" s="126">
        <v>44815</v>
      </c>
      <c r="X257" s="126">
        <v>45180</v>
      </c>
      <c r="Y257" s="126">
        <v>45545</v>
      </c>
      <c r="Z257" s="126">
        <v>45911</v>
      </c>
      <c r="AA257" s="126">
        <v>46276</v>
      </c>
      <c r="AB257" s="126">
        <v>46641</v>
      </c>
      <c r="AC257" s="126">
        <v>47006</v>
      </c>
      <c r="AD257" s="126">
        <v>47372</v>
      </c>
      <c r="AE257" s="126">
        <v>47737</v>
      </c>
      <c r="AF257" s="126">
        <v>48102</v>
      </c>
      <c r="AG257" s="126">
        <v>48467</v>
      </c>
      <c r="AH257" s="126">
        <v>48833</v>
      </c>
      <c r="AI257" s="126">
        <v>49198</v>
      </c>
      <c r="AJ257" s="126">
        <v>49563</v>
      </c>
      <c r="AK257" s="126">
        <v>49928</v>
      </c>
      <c r="AL257" s="126">
        <v>50294</v>
      </c>
      <c r="AM257" s="126">
        <v>50659</v>
      </c>
      <c r="AN257" s="126">
        <v>51024</v>
      </c>
      <c r="AO257" s="126">
        <v>51389</v>
      </c>
      <c r="AP257" s="126">
        <v>51755</v>
      </c>
      <c r="AQ257" s="126">
        <v>52120</v>
      </c>
      <c r="AR257" s="126">
        <v>52485</v>
      </c>
      <c r="AS257" s="126">
        <v>52850</v>
      </c>
      <c r="AT257" s="126">
        <v>53216</v>
      </c>
      <c r="AU257" s="126">
        <v>53581</v>
      </c>
      <c r="AV257" s="126">
        <v>53946</v>
      </c>
      <c r="AW257" s="126">
        <v>54311</v>
      </c>
      <c r="AX257" s="126">
        <v>54677</v>
      </c>
      <c r="AY257" s="126">
        <v>55042</v>
      </c>
    </row>
    <row r="258" spans="1:51" ht="13.5" hidden="1" customHeight="1" x14ac:dyDescent="0.2">
      <c r="A258" s="145"/>
      <c r="B258" s="120"/>
      <c r="C258" s="120"/>
      <c r="D258" s="120"/>
      <c r="E258" s="120"/>
      <c r="F258" s="120"/>
      <c r="G258" s="121"/>
      <c r="H258" s="120"/>
      <c r="I258" s="126">
        <v>39702</v>
      </c>
      <c r="J258" s="126">
        <v>40068</v>
      </c>
      <c r="K258" s="126">
        <v>40433</v>
      </c>
      <c r="L258" s="126">
        <v>40798</v>
      </c>
      <c r="M258" s="126">
        <v>41163</v>
      </c>
      <c r="N258" s="126">
        <v>41529</v>
      </c>
      <c r="O258" s="126">
        <v>41894</v>
      </c>
      <c r="P258" s="126">
        <v>42259</v>
      </c>
      <c r="Q258" s="126">
        <v>42624</v>
      </c>
      <c r="R258" s="126">
        <v>42990</v>
      </c>
      <c r="S258" s="126">
        <v>43355</v>
      </c>
      <c r="T258" s="126">
        <v>43720</v>
      </c>
      <c r="U258" s="126">
        <v>44085</v>
      </c>
      <c r="V258" s="126">
        <v>44451</v>
      </c>
      <c r="W258" s="126">
        <v>44816</v>
      </c>
      <c r="X258" s="126">
        <v>45181</v>
      </c>
      <c r="Y258" s="126">
        <v>45546</v>
      </c>
      <c r="Z258" s="126">
        <v>45912</v>
      </c>
      <c r="AA258" s="126">
        <v>46277</v>
      </c>
      <c r="AB258" s="126">
        <v>46642</v>
      </c>
      <c r="AC258" s="126">
        <v>47007</v>
      </c>
      <c r="AD258" s="126">
        <v>47373</v>
      </c>
      <c r="AE258" s="126">
        <v>47738</v>
      </c>
      <c r="AF258" s="126">
        <v>48103</v>
      </c>
      <c r="AG258" s="126">
        <v>48468</v>
      </c>
      <c r="AH258" s="126">
        <v>48834</v>
      </c>
      <c r="AI258" s="126">
        <v>49199</v>
      </c>
      <c r="AJ258" s="126">
        <v>49564</v>
      </c>
      <c r="AK258" s="126">
        <v>49929</v>
      </c>
      <c r="AL258" s="126">
        <v>50295</v>
      </c>
      <c r="AM258" s="126">
        <v>50660</v>
      </c>
      <c r="AN258" s="126">
        <v>51025</v>
      </c>
      <c r="AO258" s="126">
        <v>51390</v>
      </c>
      <c r="AP258" s="126">
        <v>51756</v>
      </c>
      <c r="AQ258" s="126">
        <v>52121</v>
      </c>
      <c r="AR258" s="126">
        <v>52486</v>
      </c>
      <c r="AS258" s="126">
        <v>52851</v>
      </c>
      <c r="AT258" s="126">
        <v>53217</v>
      </c>
      <c r="AU258" s="126">
        <v>53582</v>
      </c>
      <c r="AV258" s="126">
        <v>53947</v>
      </c>
      <c r="AW258" s="126">
        <v>54312</v>
      </c>
      <c r="AX258" s="126">
        <v>54678</v>
      </c>
      <c r="AY258" s="126">
        <v>55043</v>
      </c>
    </row>
    <row r="259" spans="1:51" ht="13.5" hidden="1" customHeight="1" x14ac:dyDescent="0.2">
      <c r="A259" s="145"/>
      <c r="B259" s="120"/>
      <c r="C259" s="120"/>
      <c r="D259" s="120"/>
      <c r="E259" s="120"/>
      <c r="F259" s="120"/>
      <c r="G259" s="121"/>
      <c r="H259" s="120"/>
      <c r="I259" s="126">
        <v>39703</v>
      </c>
      <c r="J259" s="126">
        <v>40069</v>
      </c>
      <c r="K259" s="126">
        <v>40434</v>
      </c>
      <c r="L259" s="126">
        <v>40799</v>
      </c>
      <c r="M259" s="126">
        <v>41164</v>
      </c>
      <c r="N259" s="126">
        <v>41530</v>
      </c>
      <c r="O259" s="126">
        <v>41895</v>
      </c>
      <c r="P259" s="126">
        <v>42260</v>
      </c>
      <c r="Q259" s="126">
        <v>42625</v>
      </c>
      <c r="R259" s="126">
        <v>42991</v>
      </c>
      <c r="S259" s="126">
        <v>43356</v>
      </c>
      <c r="T259" s="126">
        <v>43721</v>
      </c>
      <c r="U259" s="126">
        <v>44086</v>
      </c>
      <c r="V259" s="126">
        <v>44452</v>
      </c>
      <c r="W259" s="126">
        <v>44817</v>
      </c>
      <c r="X259" s="126">
        <v>45182</v>
      </c>
      <c r="Y259" s="126">
        <v>45547</v>
      </c>
      <c r="Z259" s="126">
        <v>45913</v>
      </c>
      <c r="AA259" s="126">
        <v>46278</v>
      </c>
      <c r="AB259" s="126">
        <v>46643</v>
      </c>
      <c r="AC259" s="126">
        <v>47008</v>
      </c>
      <c r="AD259" s="126">
        <v>47374</v>
      </c>
      <c r="AE259" s="126">
        <v>47739</v>
      </c>
      <c r="AF259" s="126">
        <v>48104</v>
      </c>
      <c r="AG259" s="126">
        <v>48469</v>
      </c>
      <c r="AH259" s="126">
        <v>48835</v>
      </c>
      <c r="AI259" s="126">
        <v>49200</v>
      </c>
      <c r="AJ259" s="126">
        <v>49565</v>
      </c>
      <c r="AK259" s="126">
        <v>49930</v>
      </c>
      <c r="AL259" s="126">
        <v>50296</v>
      </c>
      <c r="AM259" s="126">
        <v>50661</v>
      </c>
      <c r="AN259" s="126">
        <v>51026</v>
      </c>
      <c r="AO259" s="126">
        <v>51391</v>
      </c>
      <c r="AP259" s="126">
        <v>51757</v>
      </c>
      <c r="AQ259" s="126">
        <v>52122</v>
      </c>
      <c r="AR259" s="126">
        <v>52487</v>
      </c>
      <c r="AS259" s="126">
        <v>52852</v>
      </c>
      <c r="AT259" s="126">
        <v>53218</v>
      </c>
      <c r="AU259" s="126">
        <v>53583</v>
      </c>
      <c r="AV259" s="126">
        <v>53948</v>
      </c>
      <c r="AW259" s="126">
        <v>54313</v>
      </c>
      <c r="AX259" s="126">
        <v>54679</v>
      </c>
      <c r="AY259" s="126">
        <v>55044</v>
      </c>
    </row>
    <row r="260" spans="1:51" ht="13.5" hidden="1" customHeight="1" x14ac:dyDescent="0.2">
      <c r="A260" s="145"/>
      <c r="B260" s="120"/>
      <c r="C260" s="120"/>
      <c r="D260" s="120"/>
      <c r="E260" s="120"/>
      <c r="F260" s="120"/>
      <c r="G260" s="121"/>
      <c r="H260" s="120"/>
      <c r="I260" s="126">
        <v>39704</v>
      </c>
      <c r="J260" s="126">
        <v>40070</v>
      </c>
      <c r="K260" s="126">
        <v>40435</v>
      </c>
      <c r="L260" s="126">
        <v>40800</v>
      </c>
      <c r="M260" s="126">
        <v>41165</v>
      </c>
      <c r="N260" s="126">
        <v>41531</v>
      </c>
      <c r="O260" s="126">
        <v>41896</v>
      </c>
      <c r="P260" s="126">
        <v>42261</v>
      </c>
      <c r="Q260" s="126">
        <v>42626</v>
      </c>
      <c r="R260" s="126">
        <v>42992</v>
      </c>
      <c r="S260" s="126">
        <v>43357</v>
      </c>
      <c r="T260" s="126">
        <v>43722</v>
      </c>
      <c r="U260" s="126">
        <v>44087</v>
      </c>
      <c r="V260" s="126">
        <v>44453</v>
      </c>
      <c r="W260" s="126">
        <v>44818</v>
      </c>
      <c r="X260" s="126">
        <v>45183</v>
      </c>
      <c r="Y260" s="126">
        <v>45548</v>
      </c>
      <c r="Z260" s="126">
        <v>45914</v>
      </c>
      <c r="AA260" s="126">
        <v>46279</v>
      </c>
      <c r="AB260" s="126">
        <v>46644</v>
      </c>
      <c r="AC260" s="126">
        <v>47009</v>
      </c>
      <c r="AD260" s="126">
        <v>47375</v>
      </c>
      <c r="AE260" s="126">
        <v>47740</v>
      </c>
      <c r="AF260" s="126">
        <v>48105</v>
      </c>
      <c r="AG260" s="126">
        <v>48470</v>
      </c>
      <c r="AH260" s="126">
        <v>48836</v>
      </c>
      <c r="AI260" s="126">
        <v>49201</v>
      </c>
      <c r="AJ260" s="126">
        <v>49566</v>
      </c>
      <c r="AK260" s="126">
        <v>49931</v>
      </c>
      <c r="AL260" s="126">
        <v>50297</v>
      </c>
      <c r="AM260" s="126">
        <v>50662</v>
      </c>
      <c r="AN260" s="126">
        <v>51027</v>
      </c>
      <c r="AO260" s="126">
        <v>51392</v>
      </c>
      <c r="AP260" s="126">
        <v>51758</v>
      </c>
      <c r="AQ260" s="126">
        <v>52123</v>
      </c>
      <c r="AR260" s="126">
        <v>52488</v>
      </c>
      <c r="AS260" s="126">
        <v>52853</v>
      </c>
      <c r="AT260" s="126">
        <v>53219</v>
      </c>
      <c r="AU260" s="126">
        <v>53584</v>
      </c>
      <c r="AV260" s="126">
        <v>53949</v>
      </c>
      <c r="AW260" s="126">
        <v>54314</v>
      </c>
      <c r="AX260" s="126">
        <v>54680</v>
      </c>
      <c r="AY260" s="126">
        <v>55045</v>
      </c>
    </row>
    <row r="261" spans="1:51" ht="13.5" hidden="1" customHeight="1" x14ac:dyDescent="0.2">
      <c r="A261" s="145"/>
      <c r="B261" s="120"/>
      <c r="C261" s="120"/>
      <c r="D261" s="120"/>
      <c r="E261" s="120"/>
      <c r="F261" s="120"/>
      <c r="G261" s="121"/>
      <c r="H261" s="120"/>
      <c r="I261" s="126">
        <v>39705</v>
      </c>
      <c r="J261" s="126">
        <v>40071</v>
      </c>
      <c r="K261" s="126">
        <v>40436</v>
      </c>
      <c r="L261" s="126">
        <v>40801</v>
      </c>
      <c r="M261" s="126">
        <v>41166</v>
      </c>
      <c r="N261" s="126">
        <v>41532</v>
      </c>
      <c r="O261" s="126">
        <v>41897</v>
      </c>
      <c r="P261" s="126">
        <v>42262</v>
      </c>
      <c r="Q261" s="126">
        <v>42627</v>
      </c>
      <c r="R261" s="126">
        <v>42993</v>
      </c>
      <c r="S261" s="126">
        <v>43358</v>
      </c>
      <c r="T261" s="126">
        <v>43723</v>
      </c>
      <c r="U261" s="126">
        <v>44088</v>
      </c>
      <c r="V261" s="126">
        <v>44454</v>
      </c>
      <c r="W261" s="126">
        <v>44819</v>
      </c>
      <c r="X261" s="126">
        <v>45184</v>
      </c>
      <c r="Y261" s="126">
        <v>45549</v>
      </c>
      <c r="Z261" s="126">
        <v>45915</v>
      </c>
      <c r="AA261" s="126">
        <v>46280</v>
      </c>
      <c r="AB261" s="126">
        <v>46645</v>
      </c>
      <c r="AC261" s="126">
        <v>47010</v>
      </c>
      <c r="AD261" s="126">
        <v>47376</v>
      </c>
      <c r="AE261" s="126">
        <v>47741</v>
      </c>
      <c r="AF261" s="126">
        <v>48106</v>
      </c>
      <c r="AG261" s="126">
        <v>48471</v>
      </c>
      <c r="AH261" s="126">
        <v>48837</v>
      </c>
      <c r="AI261" s="126">
        <v>49202</v>
      </c>
      <c r="AJ261" s="126">
        <v>49567</v>
      </c>
      <c r="AK261" s="126">
        <v>49932</v>
      </c>
      <c r="AL261" s="126">
        <v>50298</v>
      </c>
      <c r="AM261" s="126">
        <v>50663</v>
      </c>
      <c r="AN261" s="126">
        <v>51028</v>
      </c>
      <c r="AO261" s="126">
        <v>51393</v>
      </c>
      <c r="AP261" s="126">
        <v>51759</v>
      </c>
      <c r="AQ261" s="126">
        <v>52124</v>
      </c>
      <c r="AR261" s="126">
        <v>52489</v>
      </c>
      <c r="AS261" s="126">
        <v>52854</v>
      </c>
      <c r="AT261" s="126">
        <v>53220</v>
      </c>
      <c r="AU261" s="126">
        <v>53585</v>
      </c>
      <c r="AV261" s="126">
        <v>53950</v>
      </c>
      <c r="AW261" s="126">
        <v>54315</v>
      </c>
      <c r="AX261" s="126">
        <v>54681</v>
      </c>
      <c r="AY261" s="126">
        <v>55046</v>
      </c>
    </row>
    <row r="262" spans="1:51" ht="13.5" hidden="1" customHeight="1" x14ac:dyDescent="0.2">
      <c r="A262" s="145"/>
      <c r="B262" s="120"/>
      <c r="C262" s="120"/>
      <c r="D262" s="120"/>
      <c r="E262" s="120"/>
      <c r="F262" s="120"/>
      <c r="G262" s="121"/>
      <c r="H262" s="120"/>
      <c r="I262" s="126">
        <v>39706</v>
      </c>
      <c r="J262" s="126">
        <v>40072</v>
      </c>
      <c r="K262" s="126">
        <v>40437</v>
      </c>
      <c r="L262" s="126">
        <v>40802</v>
      </c>
      <c r="M262" s="126">
        <v>41167</v>
      </c>
      <c r="N262" s="126">
        <v>41533</v>
      </c>
      <c r="O262" s="126">
        <v>41898</v>
      </c>
      <c r="P262" s="126">
        <v>42263</v>
      </c>
      <c r="Q262" s="126">
        <v>42628</v>
      </c>
      <c r="R262" s="126">
        <v>42994</v>
      </c>
      <c r="S262" s="126">
        <v>43359</v>
      </c>
      <c r="T262" s="126">
        <v>43724</v>
      </c>
      <c r="U262" s="126">
        <v>44089</v>
      </c>
      <c r="V262" s="126">
        <v>44455</v>
      </c>
      <c r="W262" s="126">
        <v>44820</v>
      </c>
      <c r="X262" s="126">
        <v>45185</v>
      </c>
      <c r="Y262" s="126">
        <v>45550</v>
      </c>
      <c r="Z262" s="126">
        <v>45916</v>
      </c>
      <c r="AA262" s="126">
        <v>46281</v>
      </c>
      <c r="AB262" s="126">
        <v>46646</v>
      </c>
      <c r="AC262" s="126">
        <v>47011</v>
      </c>
      <c r="AD262" s="126">
        <v>47377</v>
      </c>
      <c r="AE262" s="126">
        <v>47742</v>
      </c>
      <c r="AF262" s="126">
        <v>48107</v>
      </c>
      <c r="AG262" s="126">
        <v>48472</v>
      </c>
      <c r="AH262" s="126">
        <v>48838</v>
      </c>
      <c r="AI262" s="126">
        <v>49203</v>
      </c>
      <c r="AJ262" s="126">
        <v>49568</v>
      </c>
      <c r="AK262" s="126">
        <v>49933</v>
      </c>
      <c r="AL262" s="126">
        <v>50299</v>
      </c>
      <c r="AM262" s="126">
        <v>50664</v>
      </c>
      <c r="AN262" s="126">
        <v>51029</v>
      </c>
      <c r="AO262" s="126">
        <v>51394</v>
      </c>
      <c r="AP262" s="126">
        <v>51760</v>
      </c>
      <c r="AQ262" s="126">
        <v>52125</v>
      </c>
      <c r="AR262" s="126">
        <v>52490</v>
      </c>
      <c r="AS262" s="126">
        <v>52855</v>
      </c>
      <c r="AT262" s="126">
        <v>53221</v>
      </c>
      <c r="AU262" s="126">
        <v>53586</v>
      </c>
      <c r="AV262" s="126">
        <v>53951</v>
      </c>
      <c r="AW262" s="126">
        <v>54316</v>
      </c>
      <c r="AX262" s="126">
        <v>54682</v>
      </c>
      <c r="AY262" s="126">
        <v>55047</v>
      </c>
    </row>
    <row r="263" spans="1:51" ht="13.5" hidden="1" customHeight="1" x14ac:dyDescent="0.2">
      <c r="A263" s="145"/>
      <c r="B263" s="120"/>
      <c r="C263" s="120"/>
      <c r="D263" s="120"/>
      <c r="E263" s="120"/>
      <c r="F263" s="120"/>
      <c r="G263" s="121"/>
      <c r="H263" s="120"/>
      <c r="I263" s="126">
        <v>39707</v>
      </c>
      <c r="J263" s="126">
        <v>40073</v>
      </c>
      <c r="K263" s="126">
        <v>40438</v>
      </c>
      <c r="L263" s="126">
        <v>40803</v>
      </c>
      <c r="M263" s="126">
        <v>41168</v>
      </c>
      <c r="N263" s="126">
        <v>41534</v>
      </c>
      <c r="O263" s="126">
        <v>41899</v>
      </c>
      <c r="P263" s="126">
        <v>42264</v>
      </c>
      <c r="Q263" s="126">
        <v>42629</v>
      </c>
      <c r="R263" s="126">
        <v>42995</v>
      </c>
      <c r="S263" s="126">
        <v>43360</v>
      </c>
      <c r="T263" s="126">
        <v>43725</v>
      </c>
      <c r="U263" s="126">
        <v>44090</v>
      </c>
      <c r="V263" s="126">
        <v>44456</v>
      </c>
      <c r="W263" s="126">
        <v>44821</v>
      </c>
      <c r="X263" s="126">
        <v>45186</v>
      </c>
      <c r="Y263" s="126">
        <v>45551</v>
      </c>
      <c r="Z263" s="126">
        <v>45917</v>
      </c>
      <c r="AA263" s="126">
        <v>46282</v>
      </c>
      <c r="AB263" s="126">
        <v>46647</v>
      </c>
      <c r="AC263" s="126">
        <v>47012</v>
      </c>
      <c r="AD263" s="126">
        <v>47378</v>
      </c>
      <c r="AE263" s="126">
        <v>47743</v>
      </c>
      <c r="AF263" s="126">
        <v>48108</v>
      </c>
      <c r="AG263" s="126">
        <v>48473</v>
      </c>
      <c r="AH263" s="126">
        <v>48839</v>
      </c>
      <c r="AI263" s="126">
        <v>49204</v>
      </c>
      <c r="AJ263" s="126">
        <v>49569</v>
      </c>
      <c r="AK263" s="126">
        <v>49934</v>
      </c>
      <c r="AL263" s="126">
        <v>50300</v>
      </c>
      <c r="AM263" s="126">
        <v>50665</v>
      </c>
      <c r="AN263" s="126">
        <v>51030</v>
      </c>
      <c r="AO263" s="126">
        <v>51395</v>
      </c>
      <c r="AP263" s="126">
        <v>51761</v>
      </c>
      <c r="AQ263" s="126">
        <v>52126</v>
      </c>
      <c r="AR263" s="126">
        <v>52491</v>
      </c>
      <c r="AS263" s="126">
        <v>52856</v>
      </c>
      <c r="AT263" s="126">
        <v>53222</v>
      </c>
      <c r="AU263" s="126">
        <v>53587</v>
      </c>
      <c r="AV263" s="126">
        <v>53952</v>
      </c>
      <c r="AW263" s="126">
        <v>54317</v>
      </c>
      <c r="AX263" s="126">
        <v>54683</v>
      </c>
      <c r="AY263" s="126">
        <v>55048</v>
      </c>
    </row>
    <row r="264" spans="1:51" ht="13.5" hidden="1" customHeight="1" x14ac:dyDescent="0.2">
      <c r="A264" s="145"/>
      <c r="B264" s="120"/>
      <c r="C264" s="120"/>
      <c r="D264" s="120"/>
      <c r="E264" s="120"/>
      <c r="F264" s="120"/>
      <c r="G264" s="121"/>
      <c r="H264" s="120"/>
      <c r="I264" s="126">
        <v>39708</v>
      </c>
      <c r="J264" s="126">
        <v>40074</v>
      </c>
      <c r="K264" s="126">
        <v>40439</v>
      </c>
      <c r="L264" s="126">
        <v>40804</v>
      </c>
      <c r="M264" s="126">
        <v>41169</v>
      </c>
      <c r="N264" s="126">
        <v>41535</v>
      </c>
      <c r="O264" s="126">
        <v>41900</v>
      </c>
      <c r="P264" s="126">
        <v>42265</v>
      </c>
      <c r="Q264" s="126">
        <v>42630</v>
      </c>
      <c r="R264" s="126">
        <v>42996</v>
      </c>
      <c r="S264" s="126">
        <v>43361</v>
      </c>
      <c r="T264" s="126">
        <v>43726</v>
      </c>
      <c r="U264" s="126">
        <v>44091</v>
      </c>
      <c r="V264" s="126">
        <v>44457</v>
      </c>
      <c r="W264" s="126">
        <v>44822</v>
      </c>
      <c r="X264" s="126">
        <v>45187</v>
      </c>
      <c r="Y264" s="126">
        <v>45552</v>
      </c>
      <c r="Z264" s="126">
        <v>45918</v>
      </c>
      <c r="AA264" s="126">
        <v>46283</v>
      </c>
      <c r="AB264" s="126">
        <v>46648</v>
      </c>
      <c r="AC264" s="126">
        <v>47013</v>
      </c>
      <c r="AD264" s="126">
        <v>47379</v>
      </c>
      <c r="AE264" s="126">
        <v>47744</v>
      </c>
      <c r="AF264" s="126">
        <v>48109</v>
      </c>
      <c r="AG264" s="126">
        <v>48474</v>
      </c>
      <c r="AH264" s="126">
        <v>48840</v>
      </c>
      <c r="AI264" s="126">
        <v>49205</v>
      </c>
      <c r="AJ264" s="126">
        <v>49570</v>
      </c>
      <c r="AK264" s="126">
        <v>49935</v>
      </c>
      <c r="AL264" s="126">
        <v>50301</v>
      </c>
      <c r="AM264" s="126">
        <v>50666</v>
      </c>
      <c r="AN264" s="126">
        <v>51031</v>
      </c>
      <c r="AO264" s="126">
        <v>51396</v>
      </c>
      <c r="AP264" s="126">
        <v>51762</v>
      </c>
      <c r="AQ264" s="126">
        <v>52127</v>
      </c>
      <c r="AR264" s="126">
        <v>52492</v>
      </c>
      <c r="AS264" s="126">
        <v>52857</v>
      </c>
      <c r="AT264" s="126">
        <v>53223</v>
      </c>
      <c r="AU264" s="126">
        <v>53588</v>
      </c>
      <c r="AV264" s="126">
        <v>53953</v>
      </c>
      <c r="AW264" s="126">
        <v>54318</v>
      </c>
      <c r="AX264" s="126">
        <v>54684</v>
      </c>
      <c r="AY264" s="126">
        <v>55049</v>
      </c>
    </row>
    <row r="265" spans="1:51" ht="13.5" hidden="1" customHeight="1" x14ac:dyDescent="0.2">
      <c r="A265" s="145"/>
      <c r="B265" s="120"/>
      <c r="C265" s="120"/>
      <c r="D265" s="120"/>
      <c r="E265" s="120"/>
      <c r="F265" s="120"/>
      <c r="G265" s="121"/>
      <c r="H265" s="120"/>
      <c r="I265" s="126">
        <v>39709</v>
      </c>
      <c r="J265" s="126">
        <v>40075</v>
      </c>
      <c r="K265" s="126">
        <v>40440</v>
      </c>
      <c r="L265" s="126">
        <v>40805</v>
      </c>
      <c r="M265" s="126">
        <v>41170</v>
      </c>
      <c r="N265" s="126">
        <v>41536</v>
      </c>
      <c r="O265" s="126">
        <v>41901</v>
      </c>
      <c r="P265" s="126">
        <v>42266</v>
      </c>
      <c r="Q265" s="126">
        <v>42631</v>
      </c>
      <c r="R265" s="126">
        <v>42997</v>
      </c>
      <c r="S265" s="126">
        <v>43362</v>
      </c>
      <c r="T265" s="126">
        <v>43727</v>
      </c>
      <c r="U265" s="126">
        <v>44092</v>
      </c>
      <c r="V265" s="126">
        <v>44458</v>
      </c>
      <c r="W265" s="126">
        <v>44823</v>
      </c>
      <c r="X265" s="126">
        <v>45188</v>
      </c>
      <c r="Y265" s="126">
        <v>45553</v>
      </c>
      <c r="Z265" s="126">
        <v>45919</v>
      </c>
      <c r="AA265" s="126">
        <v>46284</v>
      </c>
      <c r="AB265" s="126">
        <v>46649</v>
      </c>
      <c r="AC265" s="126">
        <v>47014</v>
      </c>
      <c r="AD265" s="126">
        <v>47380</v>
      </c>
      <c r="AE265" s="126">
        <v>47745</v>
      </c>
      <c r="AF265" s="126">
        <v>48110</v>
      </c>
      <c r="AG265" s="126">
        <v>48475</v>
      </c>
      <c r="AH265" s="126">
        <v>48841</v>
      </c>
      <c r="AI265" s="126">
        <v>49206</v>
      </c>
      <c r="AJ265" s="126">
        <v>49571</v>
      </c>
      <c r="AK265" s="126">
        <v>49936</v>
      </c>
      <c r="AL265" s="126">
        <v>50302</v>
      </c>
      <c r="AM265" s="126">
        <v>50667</v>
      </c>
      <c r="AN265" s="126">
        <v>51032</v>
      </c>
      <c r="AO265" s="126">
        <v>51397</v>
      </c>
      <c r="AP265" s="126">
        <v>51763</v>
      </c>
      <c r="AQ265" s="126">
        <v>52128</v>
      </c>
      <c r="AR265" s="126">
        <v>52493</v>
      </c>
      <c r="AS265" s="126">
        <v>52858</v>
      </c>
      <c r="AT265" s="126">
        <v>53224</v>
      </c>
      <c r="AU265" s="126">
        <v>53589</v>
      </c>
      <c r="AV265" s="126">
        <v>53954</v>
      </c>
      <c r="AW265" s="126">
        <v>54319</v>
      </c>
      <c r="AX265" s="126">
        <v>54685</v>
      </c>
      <c r="AY265" s="126">
        <v>55050</v>
      </c>
    </row>
    <row r="266" spans="1:51" ht="13.5" hidden="1" customHeight="1" x14ac:dyDescent="0.2">
      <c r="A266" s="145"/>
      <c r="B266" s="120"/>
      <c r="C266" s="120"/>
      <c r="D266" s="120"/>
      <c r="E266" s="120"/>
      <c r="F266" s="120"/>
      <c r="G266" s="121"/>
      <c r="H266" s="120"/>
      <c r="I266" s="126">
        <v>39710</v>
      </c>
      <c r="J266" s="126">
        <v>40076</v>
      </c>
      <c r="K266" s="126">
        <v>40441</v>
      </c>
      <c r="L266" s="126">
        <v>40806</v>
      </c>
      <c r="M266" s="126">
        <v>41171</v>
      </c>
      <c r="N266" s="126">
        <v>41537</v>
      </c>
      <c r="O266" s="126">
        <v>41902</v>
      </c>
      <c r="P266" s="126">
        <v>42267</v>
      </c>
      <c r="Q266" s="126">
        <v>42632</v>
      </c>
      <c r="R266" s="126">
        <v>42998</v>
      </c>
      <c r="S266" s="126">
        <v>43363</v>
      </c>
      <c r="T266" s="126">
        <v>43728</v>
      </c>
      <c r="U266" s="126">
        <v>44093</v>
      </c>
      <c r="V266" s="126">
        <v>44459</v>
      </c>
      <c r="W266" s="126">
        <v>44824</v>
      </c>
      <c r="X266" s="126">
        <v>45189</v>
      </c>
      <c r="Y266" s="126">
        <v>45554</v>
      </c>
      <c r="Z266" s="126">
        <v>45920</v>
      </c>
      <c r="AA266" s="126">
        <v>46285</v>
      </c>
      <c r="AB266" s="126">
        <v>46650</v>
      </c>
      <c r="AC266" s="126">
        <v>47015</v>
      </c>
      <c r="AD266" s="126">
        <v>47381</v>
      </c>
      <c r="AE266" s="126">
        <v>47746</v>
      </c>
      <c r="AF266" s="126">
        <v>48111</v>
      </c>
      <c r="AG266" s="126">
        <v>48476</v>
      </c>
      <c r="AH266" s="126">
        <v>48842</v>
      </c>
      <c r="AI266" s="126">
        <v>49207</v>
      </c>
      <c r="AJ266" s="126">
        <v>49572</v>
      </c>
      <c r="AK266" s="126">
        <v>49937</v>
      </c>
      <c r="AL266" s="126">
        <v>50303</v>
      </c>
      <c r="AM266" s="126">
        <v>50668</v>
      </c>
      <c r="AN266" s="126">
        <v>51033</v>
      </c>
      <c r="AO266" s="126">
        <v>51398</v>
      </c>
      <c r="AP266" s="126">
        <v>51764</v>
      </c>
      <c r="AQ266" s="126">
        <v>52129</v>
      </c>
      <c r="AR266" s="126">
        <v>52494</v>
      </c>
      <c r="AS266" s="126">
        <v>52859</v>
      </c>
      <c r="AT266" s="126">
        <v>53225</v>
      </c>
      <c r="AU266" s="126">
        <v>53590</v>
      </c>
      <c r="AV266" s="126">
        <v>53955</v>
      </c>
      <c r="AW266" s="126">
        <v>54320</v>
      </c>
      <c r="AX266" s="126">
        <v>54686</v>
      </c>
      <c r="AY266" s="126">
        <v>55051</v>
      </c>
    </row>
    <row r="267" spans="1:51" ht="13.5" hidden="1" customHeight="1" x14ac:dyDescent="0.2">
      <c r="A267" s="145"/>
      <c r="B267" s="120"/>
      <c r="C267" s="120"/>
      <c r="D267" s="120"/>
      <c r="E267" s="120"/>
      <c r="F267" s="120"/>
      <c r="G267" s="121"/>
      <c r="H267" s="120"/>
      <c r="I267" s="126">
        <v>39711</v>
      </c>
      <c r="J267" s="126">
        <v>40077</v>
      </c>
      <c r="K267" s="126">
        <v>40442</v>
      </c>
      <c r="L267" s="126">
        <v>40807</v>
      </c>
      <c r="M267" s="126">
        <v>41172</v>
      </c>
      <c r="N267" s="126">
        <v>41538</v>
      </c>
      <c r="O267" s="126">
        <v>41903</v>
      </c>
      <c r="P267" s="126">
        <v>42268</v>
      </c>
      <c r="Q267" s="126">
        <v>42633</v>
      </c>
      <c r="R267" s="126">
        <v>42999</v>
      </c>
      <c r="S267" s="126">
        <v>43364</v>
      </c>
      <c r="T267" s="126">
        <v>43729</v>
      </c>
      <c r="U267" s="126">
        <v>44094</v>
      </c>
      <c r="V267" s="126">
        <v>44460</v>
      </c>
      <c r="W267" s="126">
        <v>44825</v>
      </c>
      <c r="X267" s="126">
        <v>45190</v>
      </c>
      <c r="Y267" s="126">
        <v>45555</v>
      </c>
      <c r="Z267" s="126">
        <v>45921</v>
      </c>
      <c r="AA267" s="126">
        <v>46286</v>
      </c>
      <c r="AB267" s="126">
        <v>46651</v>
      </c>
      <c r="AC267" s="126">
        <v>47016</v>
      </c>
      <c r="AD267" s="126">
        <v>47382</v>
      </c>
      <c r="AE267" s="126">
        <v>47747</v>
      </c>
      <c r="AF267" s="126">
        <v>48112</v>
      </c>
      <c r="AG267" s="126">
        <v>48477</v>
      </c>
      <c r="AH267" s="126">
        <v>48843</v>
      </c>
      <c r="AI267" s="126">
        <v>49208</v>
      </c>
      <c r="AJ267" s="126">
        <v>49573</v>
      </c>
      <c r="AK267" s="126">
        <v>49938</v>
      </c>
      <c r="AL267" s="126">
        <v>50304</v>
      </c>
      <c r="AM267" s="126">
        <v>50669</v>
      </c>
      <c r="AN267" s="126">
        <v>51034</v>
      </c>
      <c r="AO267" s="126">
        <v>51399</v>
      </c>
      <c r="AP267" s="126">
        <v>51765</v>
      </c>
      <c r="AQ267" s="126">
        <v>52130</v>
      </c>
      <c r="AR267" s="126">
        <v>52495</v>
      </c>
      <c r="AS267" s="126">
        <v>52860</v>
      </c>
      <c r="AT267" s="126">
        <v>53226</v>
      </c>
      <c r="AU267" s="126">
        <v>53591</v>
      </c>
      <c r="AV267" s="126">
        <v>53956</v>
      </c>
      <c r="AW267" s="126">
        <v>54321</v>
      </c>
      <c r="AX267" s="126">
        <v>54687</v>
      </c>
      <c r="AY267" s="126">
        <v>55052</v>
      </c>
    </row>
    <row r="268" spans="1:51" ht="13.5" hidden="1" customHeight="1" x14ac:dyDescent="0.2">
      <c r="A268" s="145"/>
      <c r="B268" s="120"/>
      <c r="C268" s="120"/>
      <c r="D268" s="120"/>
      <c r="E268" s="120"/>
      <c r="F268" s="120"/>
      <c r="G268" s="121"/>
      <c r="H268" s="120"/>
      <c r="I268" s="126">
        <v>39712</v>
      </c>
      <c r="J268" s="126">
        <v>40078</v>
      </c>
      <c r="K268" s="126">
        <v>40443</v>
      </c>
      <c r="L268" s="126">
        <v>40808</v>
      </c>
      <c r="M268" s="126">
        <v>41173</v>
      </c>
      <c r="N268" s="126">
        <v>41539</v>
      </c>
      <c r="O268" s="126">
        <v>41904</v>
      </c>
      <c r="P268" s="126">
        <v>42269</v>
      </c>
      <c r="Q268" s="126">
        <v>42634</v>
      </c>
      <c r="R268" s="126">
        <v>43000</v>
      </c>
      <c r="S268" s="126">
        <v>43365</v>
      </c>
      <c r="T268" s="126">
        <v>43730</v>
      </c>
      <c r="U268" s="126">
        <v>44095</v>
      </c>
      <c r="V268" s="126">
        <v>44461</v>
      </c>
      <c r="W268" s="126">
        <v>44826</v>
      </c>
      <c r="X268" s="126">
        <v>45191</v>
      </c>
      <c r="Y268" s="126">
        <v>45556</v>
      </c>
      <c r="Z268" s="126">
        <v>45922</v>
      </c>
      <c r="AA268" s="126">
        <v>46287</v>
      </c>
      <c r="AB268" s="126">
        <v>46652</v>
      </c>
      <c r="AC268" s="126">
        <v>47017</v>
      </c>
      <c r="AD268" s="126">
        <v>47383</v>
      </c>
      <c r="AE268" s="126">
        <v>47748</v>
      </c>
      <c r="AF268" s="126">
        <v>48113</v>
      </c>
      <c r="AG268" s="126">
        <v>48478</v>
      </c>
      <c r="AH268" s="126">
        <v>48844</v>
      </c>
      <c r="AI268" s="126">
        <v>49209</v>
      </c>
      <c r="AJ268" s="126">
        <v>49574</v>
      </c>
      <c r="AK268" s="126">
        <v>49939</v>
      </c>
      <c r="AL268" s="126">
        <v>50305</v>
      </c>
      <c r="AM268" s="126">
        <v>50670</v>
      </c>
      <c r="AN268" s="126">
        <v>51035</v>
      </c>
      <c r="AO268" s="126">
        <v>51400</v>
      </c>
      <c r="AP268" s="126">
        <v>51766</v>
      </c>
      <c r="AQ268" s="126">
        <v>52131</v>
      </c>
      <c r="AR268" s="126">
        <v>52496</v>
      </c>
      <c r="AS268" s="126">
        <v>52861</v>
      </c>
      <c r="AT268" s="126">
        <v>53227</v>
      </c>
      <c r="AU268" s="126">
        <v>53592</v>
      </c>
      <c r="AV268" s="126">
        <v>53957</v>
      </c>
      <c r="AW268" s="126">
        <v>54322</v>
      </c>
      <c r="AX268" s="126">
        <v>54688</v>
      </c>
      <c r="AY268" s="126">
        <v>55053</v>
      </c>
    </row>
    <row r="269" spans="1:51" ht="13.5" hidden="1" customHeight="1" x14ac:dyDescent="0.2">
      <c r="A269" s="145"/>
      <c r="B269" s="120"/>
      <c r="C269" s="120"/>
      <c r="D269" s="120"/>
      <c r="E269" s="120"/>
      <c r="F269" s="120"/>
      <c r="G269" s="121"/>
      <c r="H269" s="120"/>
      <c r="I269" s="126">
        <v>39713</v>
      </c>
      <c r="J269" s="126">
        <v>40079</v>
      </c>
      <c r="K269" s="126">
        <v>40444</v>
      </c>
      <c r="L269" s="126">
        <v>40809</v>
      </c>
      <c r="M269" s="126">
        <v>41174</v>
      </c>
      <c r="N269" s="126">
        <v>41540</v>
      </c>
      <c r="O269" s="126">
        <v>41905</v>
      </c>
      <c r="P269" s="126">
        <v>42270</v>
      </c>
      <c r="Q269" s="126">
        <v>42635</v>
      </c>
      <c r="R269" s="126">
        <v>43001</v>
      </c>
      <c r="S269" s="126">
        <v>43366</v>
      </c>
      <c r="T269" s="126">
        <v>43731</v>
      </c>
      <c r="U269" s="126">
        <v>44096</v>
      </c>
      <c r="V269" s="126">
        <v>44462</v>
      </c>
      <c r="W269" s="126">
        <v>44827</v>
      </c>
      <c r="X269" s="126">
        <v>45192</v>
      </c>
      <c r="Y269" s="126">
        <v>45557</v>
      </c>
      <c r="Z269" s="126">
        <v>45923</v>
      </c>
      <c r="AA269" s="126">
        <v>46288</v>
      </c>
      <c r="AB269" s="126">
        <v>46653</v>
      </c>
      <c r="AC269" s="126">
        <v>47018</v>
      </c>
      <c r="AD269" s="126">
        <v>47384</v>
      </c>
      <c r="AE269" s="126">
        <v>47749</v>
      </c>
      <c r="AF269" s="126">
        <v>48114</v>
      </c>
      <c r="AG269" s="126">
        <v>48479</v>
      </c>
      <c r="AH269" s="126">
        <v>48845</v>
      </c>
      <c r="AI269" s="126">
        <v>49210</v>
      </c>
      <c r="AJ269" s="126">
        <v>49575</v>
      </c>
      <c r="AK269" s="126">
        <v>49940</v>
      </c>
      <c r="AL269" s="126">
        <v>50306</v>
      </c>
      <c r="AM269" s="126">
        <v>50671</v>
      </c>
      <c r="AN269" s="126">
        <v>51036</v>
      </c>
      <c r="AO269" s="126">
        <v>51401</v>
      </c>
      <c r="AP269" s="126">
        <v>51767</v>
      </c>
      <c r="AQ269" s="126">
        <v>52132</v>
      </c>
      <c r="AR269" s="126">
        <v>52497</v>
      </c>
      <c r="AS269" s="126">
        <v>52862</v>
      </c>
      <c r="AT269" s="126">
        <v>53228</v>
      </c>
      <c r="AU269" s="126">
        <v>53593</v>
      </c>
      <c r="AV269" s="126">
        <v>53958</v>
      </c>
      <c r="AW269" s="126">
        <v>54323</v>
      </c>
      <c r="AX269" s="126">
        <v>54689</v>
      </c>
      <c r="AY269" s="126">
        <v>55054</v>
      </c>
    </row>
    <row r="270" spans="1:51" ht="13.5" hidden="1" customHeight="1" x14ac:dyDescent="0.2">
      <c r="A270" s="145"/>
      <c r="B270" s="120"/>
      <c r="C270" s="120"/>
      <c r="D270" s="120"/>
      <c r="E270" s="120"/>
      <c r="F270" s="120"/>
      <c r="G270" s="121"/>
      <c r="H270" s="120"/>
      <c r="I270" s="126">
        <v>39714</v>
      </c>
      <c r="J270" s="126">
        <v>40080</v>
      </c>
      <c r="K270" s="126">
        <v>40445</v>
      </c>
      <c r="L270" s="126">
        <v>40810</v>
      </c>
      <c r="M270" s="126">
        <v>41175</v>
      </c>
      <c r="N270" s="126">
        <v>41541</v>
      </c>
      <c r="O270" s="126">
        <v>41906</v>
      </c>
      <c r="P270" s="126">
        <v>42271</v>
      </c>
      <c r="Q270" s="126">
        <v>42636</v>
      </c>
      <c r="R270" s="126">
        <v>43002</v>
      </c>
      <c r="S270" s="126">
        <v>43367</v>
      </c>
      <c r="T270" s="126">
        <v>43732</v>
      </c>
      <c r="U270" s="126">
        <v>44097</v>
      </c>
      <c r="V270" s="126">
        <v>44463</v>
      </c>
      <c r="W270" s="126">
        <v>44828</v>
      </c>
      <c r="X270" s="126">
        <v>45193</v>
      </c>
      <c r="Y270" s="126">
        <v>45558</v>
      </c>
      <c r="Z270" s="126">
        <v>45924</v>
      </c>
      <c r="AA270" s="126">
        <v>46289</v>
      </c>
      <c r="AB270" s="126">
        <v>46654</v>
      </c>
      <c r="AC270" s="126">
        <v>47019</v>
      </c>
      <c r="AD270" s="126">
        <v>47385</v>
      </c>
      <c r="AE270" s="126">
        <v>47750</v>
      </c>
      <c r="AF270" s="126">
        <v>48115</v>
      </c>
      <c r="AG270" s="126">
        <v>48480</v>
      </c>
      <c r="AH270" s="126">
        <v>48846</v>
      </c>
      <c r="AI270" s="126">
        <v>49211</v>
      </c>
      <c r="AJ270" s="126">
        <v>49576</v>
      </c>
      <c r="AK270" s="126">
        <v>49941</v>
      </c>
      <c r="AL270" s="126">
        <v>50307</v>
      </c>
      <c r="AM270" s="126">
        <v>50672</v>
      </c>
      <c r="AN270" s="126">
        <v>51037</v>
      </c>
      <c r="AO270" s="126">
        <v>51402</v>
      </c>
      <c r="AP270" s="126">
        <v>51768</v>
      </c>
      <c r="AQ270" s="126">
        <v>52133</v>
      </c>
      <c r="AR270" s="126">
        <v>52498</v>
      </c>
      <c r="AS270" s="126">
        <v>52863</v>
      </c>
      <c r="AT270" s="126">
        <v>53229</v>
      </c>
      <c r="AU270" s="126">
        <v>53594</v>
      </c>
      <c r="AV270" s="126">
        <v>53959</v>
      </c>
      <c r="AW270" s="126">
        <v>54324</v>
      </c>
      <c r="AX270" s="126">
        <v>54690</v>
      </c>
      <c r="AY270" s="126">
        <v>55055</v>
      </c>
    </row>
    <row r="271" spans="1:51" ht="13.5" hidden="1" customHeight="1" x14ac:dyDescent="0.2">
      <c r="A271" s="145"/>
      <c r="B271" s="120"/>
      <c r="C271" s="120"/>
      <c r="D271" s="120"/>
      <c r="E271" s="120"/>
      <c r="F271" s="120"/>
      <c r="G271" s="121"/>
      <c r="H271" s="120"/>
      <c r="I271" s="126">
        <v>39715</v>
      </c>
      <c r="J271" s="126">
        <v>40081</v>
      </c>
      <c r="K271" s="126">
        <v>40446</v>
      </c>
      <c r="L271" s="126">
        <v>40811</v>
      </c>
      <c r="M271" s="126">
        <v>41176</v>
      </c>
      <c r="N271" s="126">
        <v>41542</v>
      </c>
      <c r="O271" s="126">
        <v>41907</v>
      </c>
      <c r="P271" s="126">
        <v>42272</v>
      </c>
      <c r="Q271" s="126">
        <v>42637</v>
      </c>
      <c r="R271" s="126">
        <v>43003</v>
      </c>
      <c r="S271" s="126">
        <v>43368</v>
      </c>
      <c r="T271" s="126">
        <v>43733</v>
      </c>
      <c r="U271" s="126">
        <v>44098</v>
      </c>
      <c r="V271" s="126">
        <v>44464</v>
      </c>
      <c r="W271" s="126">
        <v>44829</v>
      </c>
      <c r="X271" s="126">
        <v>45194</v>
      </c>
      <c r="Y271" s="126">
        <v>45559</v>
      </c>
      <c r="Z271" s="126">
        <v>45925</v>
      </c>
      <c r="AA271" s="126">
        <v>46290</v>
      </c>
      <c r="AB271" s="126">
        <v>46655</v>
      </c>
      <c r="AC271" s="126">
        <v>47020</v>
      </c>
      <c r="AD271" s="126">
        <v>47386</v>
      </c>
      <c r="AE271" s="126">
        <v>47751</v>
      </c>
      <c r="AF271" s="126">
        <v>48116</v>
      </c>
      <c r="AG271" s="126">
        <v>48481</v>
      </c>
      <c r="AH271" s="126">
        <v>48847</v>
      </c>
      <c r="AI271" s="126">
        <v>49212</v>
      </c>
      <c r="AJ271" s="126">
        <v>49577</v>
      </c>
      <c r="AK271" s="126">
        <v>49942</v>
      </c>
      <c r="AL271" s="126">
        <v>50308</v>
      </c>
      <c r="AM271" s="126">
        <v>50673</v>
      </c>
      <c r="AN271" s="126">
        <v>51038</v>
      </c>
      <c r="AO271" s="126">
        <v>51403</v>
      </c>
      <c r="AP271" s="126">
        <v>51769</v>
      </c>
      <c r="AQ271" s="126">
        <v>52134</v>
      </c>
      <c r="AR271" s="126">
        <v>52499</v>
      </c>
      <c r="AS271" s="126">
        <v>52864</v>
      </c>
      <c r="AT271" s="126">
        <v>53230</v>
      </c>
      <c r="AU271" s="126">
        <v>53595</v>
      </c>
      <c r="AV271" s="126">
        <v>53960</v>
      </c>
      <c r="AW271" s="126">
        <v>54325</v>
      </c>
      <c r="AX271" s="126">
        <v>54691</v>
      </c>
      <c r="AY271" s="126">
        <v>55056</v>
      </c>
    </row>
    <row r="272" spans="1:51" ht="13.5" hidden="1" customHeight="1" x14ac:dyDescent="0.2">
      <c r="A272" s="145"/>
      <c r="B272" s="120"/>
      <c r="C272" s="120"/>
      <c r="D272" s="120"/>
      <c r="E272" s="120"/>
      <c r="F272" s="120"/>
      <c r="G272" s="121"/>
      <c r="H272" s="120"/>
      <c r="I272" s="126">
        <v>39716</v>
      </c>
      <c r="J272" s="126">
        <v>40082</v>
      </c>
      <c r="K272" s="126">
        <v>40447</v>
      </c>
      <c r="L272" s="126">
        <v>40812</v>
      </c>
      <c r="M272" s="126">
        <v>41177</v>
      </c>
      <c r="N272" s="126">
        <v>41543</v>
      </c>
      <c r="O272" s="126">
        <v>41908</v>
      </c>
      <c r="P272" s="126">
        <v>42273</v>
      </c>
      <c r="Q272" s="126">
        <v>42638</v>
      </c>
      <c r="R272" s="126">
        <v>43004</v>
      </c>
      <c r="S272" s="126">
        <v>43369</v>
      </c>
      <c r="T272" s="126">
        <v>43734</v>
      </c>
      <c r="U272" s="126">
        <v>44099</v>
      </c>
      <c r="V272" s="126">
        <v>44465</v>
      </c>
      <c r="W272" s="126">
        <v>44830</v>
      </c>
      <c r="X272" s="126">
        <v>45195</v>
      </c>
      <c r="Y272" s="126">
        <v>45560</v>
      </c>
      <c r="Z272" s="126">
        <v>45926</v>
      </c>
      <c r="AA272" s="126">
        <v>46291</v>
      </c>
      <c r="AB272" s="126">
        <v>46656</v>
      </c>
      <c r="AC272" s="126">
        <v>47021</v>
      </c>
      <c r="AD272" s="126">
        <v>47387</v>
      </c>
      <c r="AE272" s="126">
        <v>47752</v>
      </c>
      <c r="AF272" s="126">
        <v>48117</v>
      </c>
      <c r="AG272" s="126">
        <v>48482</v>
      </c>
      <c r="AH272" s="126">
        <v>48848</v>
      </c>
      <c r="AI272" s="126">
        <v>49213</v>
      </c>
      <c r="AJ272" s="126">
        <v>49578</v>
      </c>
      <c r="AK272" s="126">
        <v>49943</v>
      </c>
      <c r="AL272" s="126">
        <v>50309</v>
      </c>
      <c r="AM272" s="126">
        <v>50674</v>
      </c>
      <c r="AN272" s="126">
        <v>51039</v>
      </c>
      <c r="AO272" s="126">
        <v>51404</v>
      </c>
      <c r="AP272" s="126">
        <v>51770</v>
      </c>
      <c r="AQ272" s="126">
        <v>52135</v>
      </c>
      <c r="AR272" s="126">
        <v>52500</v>
      </c>
      <c r="AS272" s="126">
        <v>52865</v>
      </c>
      <c r="AT272" s="126">
        <v>53231</v>
      </c>
      <c r="AU272" s="126">
        <v>53596</v>
      </c>
      <c r="AV272" s="126">
        <v>53961</v>
      </c>
      <c r="AW272" s="126">
        <v>54326</v>
      </c>
      <c r="AX272" s="126">
        <v>54692</v>
      </c>
      <c r="AY272" s="126">
        <v>55057</v>
      </c>
    </row>
    <row r="273" spans="1:51" ht="13.5" hidden="1" customHeight="1" x14ac:dyDescent="0.2">
      <c r="A273" s="145"/>
      <c r="B273" s="120"/>
      <c r="C273" s="120"/>
      <c r="D273" s="120"/>
      <c r="E273" s="120"/>
      <c r="F273" s="120"/>
      <c r="G273" s="121"/>
      <c r="H273" s="120"/>
      <c r="I273" s="126">
        <v>39717</v>
      </c>
      <c r="J273" s="126">
        <v>40083</v>
      </c>
      <c r="K273" s="126">
        <v>40448</v>
      </c>
      <c r="L273" s="126">
        <v>40813</v>
      </c>
      <c r="M273" s="126">
        <v>41178</v>
      </c>
      <c r="N273" s="126">
        <v>41544</v>
      </c>
      <c r="O273" s="126">
        <v>41909</v>
      </c>
      <c r="P273" s="126">
        <v>42274</v>
      </c>
      <c r="Q273" s="126">
        <v>42639</v>
      </c>
      <c r="R273" s="126">
        <v>43005</v>
      </c>
      <c r="S273" s="126">
        <v>43370</v>
      </c>
      <c r="T273" s="126">
        <v>43735</v>
      </c>
      <c r="U273" s="126">
        <v>44100</v>
      </c>
      <c r="V273" s="126">
        <v>44466</v>
      </c>
      <c r="W273" s="126">
        <v>44831</v>
      </c>
      <c r="X273" s="126">
        <v>45196</v>
      </c>
      <c r="Y273" s="126">
        <v>45561</v>
      </c>
      <c r="Z273" s="126">
        <v>45927</v>
      </c>
      <c r="AA273" s="126">
        <v>46292</v>
      </c>
      <c r="AB273" s="126">
        <v>46657</v>
      </c>
      <c r="AC273" s="126">
        <v>47022</v>
      </c>
      <c r="AD273" s="126">
        <v>47388</v>
      </c>
      <c r="AE273" s="126">
        <v>47753</v>
      </c>
      <c r="AF273" s="126">
        <v>48118</v>
      </c>
      <c r="AG273" s="126">
        <v>48483</v>
      </c>
      <c r="AH273" s="126">
        <v>48849</v>
      </c>
      <c r="AI273" s="126">
        <v>49214</v>
      </c>
      <c r="AJ273" s="126">
        <v>49579</v>
      </c>
      <c r="AK273" s="126">
        <v>49944</v>
      </c>
      <c r="AL273" s="126">
        <v>50310</v>
      </c>
      <c r="AM273" s="126">
        <v>50675</v>
      </c>
      <c r="AN273" s="126">
        <v>51040</v>
      </c>
      <c r="AO273" s="126">
        <v>51405</v>
      </c>
      <c r="AP273" s="126">
        <v>51771</v>
      </c>
      <c r="AQ273" s="126">
        <v>52136</v>
      </c>
      <c r="AR273" s="126">
        <v>52501</v>
      </c>
      <c r="AS273" s="126">
        <v>52866</v>
      </c>
      <c r="AT273" s="126">
        <v>53232</v>
      </c>
      <c r="AU273" s="126">
        <v>53597</v>
      </c>
      <c r="AV273" s="126">
        <v>53962</v>
      </c>
      <c r="AW273" s="126">
        <v>54327</v>
      </c>
      <c r="AX273" s="126">
        <v>54693</v>
      </c>
      <c r="AY273" s="126">
        <v>55058</v>
      </c>
    </row>
    <row r="274" spans="1:51" ht="13.5" hidden="1" customHeight="1" x14ac:dyDescent="0.2">
      <c r="A274" s="145"/>
      <c r="B274" s="120"/>
      <c r="C274" s="120"/>
      <c r="D274" s="120"/>
      <c r="E274" s="120"/>
      <c r="F274" s="120"/>
      <c r="G274" s="121"/>
      <c r="H274" s="120"/>
      <c r="I274" s="126">
        <v>39718</v>
      </c>
      <c r="J274" s="126">
        <v>40084</v>
      </c>
      <c r="K274" s="126">
        <v>40449</v>
      </c>
      <c r="L274" s="126">
        <v>40814</v>
      </c>
      <c r="M274" s="126">
        <v>41179</v>
      </c>
      <c r="N274" s="126">
        <v>41545</v>
      </c>
      <c r="O274" s="126">
        <v>41910</v>
      </c>
      <c r="P274" s="126">
        <v>42275</v>
      </c>
      <c r="Q274" s="126">
        <v>42640</v>
      </c>
      <c r="R274" s="126">
        <v>43006</v>
      </c>
      <c r="S274" s="126">
        <v>43371</v>
      </c>
      <c r="T274" s="126">
        <v>43736</v>
      </c>
      <c r="U274" s="126">
        <v>44101</v>
      </c>
      <c r="V274" s="126">
        <v>44467</v>
      </c>
      <c r="W274" s="126">
        <v>44832</v>
      </c>
      <c r="X274" s="126">
        <v>45197</v>
      </c>
      <c r="Y274" s="126">
        <v>45562</v>
      </c>
      <c r="Z274" s="126">
        <v>45928</v>
      </c>
      <c r="AA274" s="126">
        <v>46293</v>
      </c>
      <c r="AB274" s="126">
        <v>46658</v>
      </c>
      <c r="AC274" s="126">
        <v>47023</v>
      </c>
      <c r="AD274" s="126">
        <v>47389</v>
      </c>
      <c r="AE274" s="126">
        <v>47754</v>
      </c>
      <c r="AF274" s="126">
        <v>48119</v>
      </c>
      <c r="AG274" s="126">
        <v>48484</v>
      </c>
      <c r="AH274" s="126">
        <v>48850</v>
      </c>
      <c r="AI274" s="126">
        <v>49215</v>
      </c>
      <c r="AJ274" s="126">
        <v>49580</v>
      </c>
      <c r="AK274" s="126">
        <v>49945</v>
      </c>
      <c r="AL274" s="126">
        <v>50311</v>
      </c>
      <c r="AM274" s="126">
        <v>50676</v>
      </c>
      <c r="AN274" s="126">
        <v>51041</v>
      </c>
      <c r="AO274" s="126">
        <v>51406</v>
      </c>
      <c r="AP274" s="126">
        <v>51772</v>
      </c>
      <c r="AQ274" s="126">
        <v>52137</v>
      </c>
      <c r="AR274" s="126">
        <v>52502</v>
      </c>
      <c r="AS274" s="126">
        <v>52867</v>
      </c>
      <c r="AT274" s="126">
        <v>53233</v>
      </c>
      <c r="AU274" s="126">
        <v>53598</v>
      </c>
      <c r="AV274" s="126">
        <v>53963</v>
      </c>
      <c r="AW274" s="126">
        <v>54328</v>
      </c>
      <c r="AX274" s="126">
        <v>54694</v>
      </c>
      <c r="AY274" s="126">
        <v>55059</v>
      </c>
    </row>
    <row r="275" spans="1:51" ht="13.5" hidden="1" customHeight="1" x14ac:dyDescent="0.2">
      <c r="A275" s="145"/>
      <c r="B275" s="120"/>
      <c r="C275" s="120"/>
      <c r="D275" s="120"/>
      <c r="E275" s="120"/>
      <c r="F275" s="120"/>
      <c r="G275" s="121"/>
      <c r="H275" s="120"/>
      <c r="I275" s="126">
        <v>39719</v>
      </c>
      <c r="J275" s="126">
        <v>40085</v>
      </c>
      <c r="K275" s="126">
        <v>40450</v>
      </c>
      <c r="L275" s="126">
        <v>40815</v>
      </c>
      <c r="M275" s="126">
        <v>41180</v>
      </c>
      <c r="N275" s="126">
        <v>41546</v>
      </c>
      <c r="O275" s="126">
        <v>41911</v>
      </c>
      <c r="P275" s="126">
        <v>42276</v>
      </c>
      <c r="Q275" s="126">
        <v>42641</v>
      </c>
      <c r="R275" s="126">
        <v>43007</v>
      </c>
      <c r="S275" s="126">
        <v>43372</v>
      </c>
      <c r="T275" s="126">
        <v>43737</v>
      </c>
      <c r="U275" s="126">
        <v>44102</v>
      </c>
      <c r="V275" s="126">
        <v>44468</v>
      </c>
      <c r="W275" s="126">
        <v>44833</v>
      </c>
      <c r="X275" s="126">
        <v>45198</v>
      </c>
      <c r="Y275" s="126">
        <v>45563</v>
      </c>
      <c r="Z275" s="126">
        <v>45929</v>
      </c>
      <c r="AA275" s="126">
        <v>46294</v>
      </c>
      <c r="AB275" s="126">
        <v>46659</v>
      </c>
      <c r="AC275" s="126">
        <v>47024</v>
      </c>
      <c r="AD275" s="126">
        <v>47390</v>
      </c>
      <c r="AE275" s="126">
        <v>47755</v>
      </c>
      <c r="AF275" s="126">
        <v>48120</v>
      </c>
      <c r="AG275" s="126">
        <v>48485</v>
      </c>
      <c r="AH275" s="126">
        <v>48851</v>
      </c>
      <c r="AI275" s="126">
        <v>49216</v>
      </c>
      <c r="AJ275" s="126">
        <v>49581</v>
      </c>
      <c r="AK275" s="126">
        <v>49946</v>
      </c>
      <c r="AL275" s="126">
        <v>50312</v>
      </c>
      <c r="AM275" s="126">
        <v>50677</v>
      </c>
      <c r="AN275" s="126">
        <v>51042</v>
      </c>
      <c r="AO275" s="126">
        <v>51407</v>
      </c>
      <c r="AP275" s="126">
        <v>51773</v>
      </c>
      <c r="AQ275" s="126">
        <v>52138</v>
      </c>
      <c r="AR275" s="126">
        <v>52503</v>
      </c>
      <c r="AS275" s="126">
        <v>52868</v>
      </c>
      <c r="AT275" s="126">
        <v>53234</v>
      </c>
      <c r="AU275" s="126">
        <v>53599</v>
      </c>
      <c r="AV275" s="126">
        <v>53964</v>
      </c>
      <c r="AW275" s="126">
        <v>54329</v>
      </c>
      <c r="AX275" s="126">
        <v>54695</v>
      </c>
      <c r="AY275" s="126">
        <v>55060</v>
      </c>
    </row>
    <row r="276" spans="1:51" ht="13.5" hidden="1" customHeight="1" x14ac:dyDescent="0.2">
      <c r="A276" s="145"/>
      <c r="B276" s="120"/>
      <c r="C276" s="120"/>
      <c r="D276" s="120"/>
      <c r="E276" s="120"/>
      <c r="F276" s="120"/>
      <c r="G276" s="121"/>
      <c r="H276" s="120"/>
      <c r="I276" s="126">
        <v>39720</v>
      </c>
      <c r="J276" s="126">
        <v>40086</v>
      </c>
      <c r="K276" s="126">
        <v>40451</v>
      </c>
      <c r="L276" s="126">
        <v>40816</v>
      </c>
      <c r="M276" s="126">
        <v>41181</v>
      </c>
      <c r="N276" s="126">
        <v>41547</v>
      </c>
      <c r="O276" s="126">
        <v>41912</v>
      </c>
      <c r="P276" s="126">
        <v>42277</v>
      </c>
      <c r="Q276" s="126">
        <v>42642</v>
      </c>
      <c r="R276" s="126">
        <v>43008</v>
      </c>
      <c r="S276" s="126">
        <v>43373</v>
      </c>
      <c r="T276" s="126">
        <v>43738</v>
      </c>
      <c r="U276" s="126">
        <v>44103</v>
      </c>
      <c r="V276" s="126">
        <v>44469</v>
      </c>
      <c r="W276" s="126">
        <v>44834</v>
      </c>
      <c r="X276" s="126">
        <v>45199</v>
      </c>
      <c r="Y276" s="126">
        <v>45564</v>
      </c>
      <c r="Z276" s="126">
        <v>45930</v>
      </c>
      <c r="AA276" s="126">
        <v>46295</v>
      </c>
      <c r="AB276" s="126">
        <v>46660</v>
      </c>
      <c r="AC276" s="126">
        <v>47025</v>
      </c>
      <c r="AD276" s="126">
        <v>47391</v>
      </c>
      <c r="AE276" s="126">
        <v>47756</v>
      </c>
      <c r="AF276" s="126">
        <v>48121</v>
      </c>
      <c r="AG276" s="126">
        <v>48486</v>
      </c>
      <c r="AH276" s="126">
        <v>48852</v>
      </c>
      <c r="AI276" s="126">
        <v>49217</v>
      </c>
      <c r="AJ276" s="126">
        <v>49582</v>
      </c>
      <c r="AK276" s="126">
        <v>49947</v>
      </c>
      <c r="AL276" s="126">
        <v>50313</v>
      </c>
      <c r="AM276" s="126">
        <v>50678</v>
      </c>
      <c r="AN276" s="126">
        <v>51043</v>
      </c>
      <c r="AO276" s="126">
        <v>51408</v>
      </c>
      <c r="AP276" s="126">
        <v>51774</v>
      </c>
      <c r="AQ276" s="126">
        <v>52139</v>
      </c>
      <c r="AR276" s="126">
        <v>52504</v>
      </c>
      <c r="AS276" s="126">
        <v>52869</v>
      </c>
      <c r="AT276" s="126">
        <v>53235</v>
      </c>
      <c r="AU276" s="126">
        <v>53600</v>
      </c>
      <c r="AV276" s="126">
        <v>53965</v>
      </c>
      <c r="AW276" s="126">
        <v>54330</v>
      </c>
      <c r="AX276" s="126">
        <v>54696</v>
      </c>
      <c r="AY276" s="126">
        <v>55061</v>
      </c>
    </row>
    <row r="277" spans="1:51" ht="13.5" hidden="1" customHeight="1" x14ac:dyDescent="0.2">
      <c r="A277" s="145"/>
      <c r="B277" s="120"/>
      <c r="C277" s="120"/>
      <c r="D277" s="120"/>
      <c r="E277" s="120"/>
      <c r="F277" s="120"/>
      <c r="G277" s="121"/>
      <c r="H277" s="120"/>
      <c r="I277" s="126">
        <v>39721</v>
      </c>
      <c r="J277" s="126">
        <v>40087</v>
      </c>
      <c r="K277" s="126">
        <v>40452</v>
      </c>
      <c r="L277" s="126">
        <v>40817</v>
      </c>
      <c r="M277" s="126">
        <v>41182</v>
      </c>
      <c r="N277" s="126">
        <v>41548</v>
      </c>
      <c r="O277" s="126">
        <v>41913</v>
      </c>
      <c r="P277" s="126">
        <v>42278</v>
      </c>
      <c r="Q277" s="126">
        <v>42643</v>
      </c>
      <c r="R277" s="126">
        <v>43009</v>
      </c>
      <c r="S277" s="126">
        <v>43374</v>
      </c>
      <c r="T277" s="126">
        <v>43739</v>
      </c>
      <c r="U277" s="126">
        <v>44104</v>
      </c>
      <c r="V277" s="126">
        <v>44470</v>
      </c>
      <c r="W277" s="126">
        <v>44835</v>
      </c>
      <c r="X277" s="126">
        <v>45200</v>
      </c>
      <c r="Y277" s="126">
        <v>45565</v>
      </c>
      <c r="Z277" s="126">
        <v>45931</v>
      </c>
      <c r="AA277" s="126">
        <v>46296</v>
      </c>
      <c r="AB277" s="126">
        <v>46661</v>
      </c>
      <c r="AC277" s="126">
        <v>47026</v>
      </c>
      <c r="AD277" s="126">
        <v>47392</v>
      </c>
      <c r="AE277" s="126">
        <v>47757</v>
      </c>
      <c r="AF277" s="126">
        <v>48122</v>
      </c>
      <c r="AG277" s="126">
        <v>48487</v>
      </c>
      <c r="AH277" s="126">
        <v>48853</v>
      </c>
      <c r="AI277" s="126">
        <v>49218</v>
      </c>
      <c r="AJ277" s="126">
        <v>49583</v>
      </c>
      <c r="AK277" s="126">
        <v>49948</v>
      </c>
      <c r="AL277" s="126">
        <v>50314</v>
      </c>
      <c r="AM277" s="126">
        <v>50679</v>
      </c>
      <c r="AN277" s="126">
        <v>51044</v>
      </c>
      <c r="AO277" s="126">
        <v>51409</v>
      </c>
      <c r="AP277" s="126">
        <v>51775</v>
      </c>
      <c r="AQ277" s="126">
        <v>52140</v>
      </c>
      <c r="AR277" s="126">
        <v>52505</v>
      </c>
      <c r="AS277" s="126">
        <v>52870</v>
      </c>
      <c r="AT277" s="126">
        <v>53236</v>
      </c>
      <c r="AU277" s="126">
        <v>53601</v>
      </c>
      <c r="AV277" s="126">
        <v>53966</v>
      </c>
      <c r="AW277" s="126">
        <v>54331</v>
      </c>
      <c r="AX277" s="126">
        <v>54697</v>
      </c>
      <c r="AY277" s="126">
        <v>55062</v>
      </c>
    </row>
    <row r="278" spans="1:51" ht="13.5" hidden="1" customHeight="1" x14ac:dyDescent="0.2">
      <c r="A278" s="145"/>
      <c r="B278" s="120"/>
      <c r="C278" s="120"/>
      <c r="D278" s="120"/>
      <c r="E278" s="120"/>
      <c r="F278" s="120"/>
      <c r="G278" s="121"/>
      <c r="H278" s="120"/>
      <c r="I278" s="126">
        <v>39722</v>
      </c>
      <c r="J278" s="126">
        <v>40088</v>
      </c>
      <c r="K278" s="126">
        <v>40453</v>
      </c>
      <c r="L278" s="126">
        <v>40818</v>
      </c>
      <c r="M278" s="126">
        <v>41183</v>
      </c>
      <c r="N278" s="126">
        <v>41549</v>
      </c>
      <c r="O278" s="126">
        <v>41914</v>
      </c>
      <c r="P278" s="126">
        <v>42279</v>
      </c>
      <c r="Q278" s="126">
        <v>42644</v>
      </c>
      <c r="R278" s="126">
        <v>43010</v>
      </c>
      <c r="S278" s="126">
        <v>43375</v>
      </c>
      <c r="T278" s="126">
        <v>43740</v>
      </c>
      <c r="U278" s="126">
        <v>44105</v>
      </c>
      <c r="V278" s="126">
        <v>44471</v>
      </c>
      <c r="W278" s="126">
        <v>44836</v>
      </c>
      <c r="X278" s="126">
        <v>45201</v>
      </c>
      <c r="Y278" s="126">
        <v>45566</v>
      </c>
      <c r="Z278" s="126">
        <v>45932</v>
      </c>
      <c r="AA278" s="126">
        <v>46297</v>
      </c>
      <c r="AB278" s="126">
        <v>46662</v>
      </c>
      <c r="AC278" s="126">
        <v>47027</v>
      </c>
      <c r="AD278" s="126">
        <v>47393</v>
      </c>
      <c r="AE278" s="126">
        <v>47758</v>
      </c>
      <c r="AF278" s="126">
        <v>48123</v>
      </c>
      <c r="AG278" s="126">
        <v>48488</v>
      </c>
      <c r="AH278" s="126">
        <v>48854</v>
      </c>
      <c r="AI278" s="126">
        <v>49219</v>
      </c>
      <c r="AJ278" s="126">
        <v>49584</v>
      </c>
      <c r="AK278" s="126">
        <v>49949</v>
      </c>
      <c r="AL278" s="126">
        <v>50315</v>
      </c>
      <c r="AM278" s="126">
        <v>50680</v>
      </c>
      <c r="AN278" s="126">
        <v>51045</v>
      </c>
      <c r="AO278" s="126">
        <v>51410</v>
      </c>
      <c r="AP278" s="126">
        <v>51776</v>
      </c>
      <c r="AQ278" s="126">
        <v>52141</v>
      </c>
      <c r="AR278" s="126">
        <v>52506</v>
      </c>
      <c r="AS278" s="126">
        <v>52871</v>
      </c>
      <c r="AT278" s="126">
        <v>53237</v>
      </c>
      <c r="AU278" s="126">
        <v>53602</v>
      </c>
      <c r="AV278" s="126">
        <v>53967</v>
      </c>
      <c r="AW278" s="126">
        <v>54332</v>
      </c>
      <c r="AX278" s="126">
        <v>54698</v>
      </c>
      <c r="AY278" s="126">
        <v>55063</v>
      </c>
    </row>
    <row r="279" spans="1:51" ht="13.5" hidden="1" customHeight="1" x14ac:dyDescent="0.2">
      <c r="A279" s="145"/>
      <c r="B279" s="120"/>
      <c r="C279" s="120"/>
      <c r="D279" s="120"/>
      <c r="E279" s="120"/>
      <c r="F279" s="120"/>
      <c r="G279" s="121"/>
      <c r="H279" s="120"/>
      <c r="I279" s="126">
        <v>39723</v>
      </c>
      <c r="J279" s="126">
        <v>40089</v>
      </c>
      <c r="K279" s="126">
        <v>40454</v>
      </c>
      <c r="L279" s="126">
        <v>40819</v>
      </c>
      <c r="M279" s="126">
        <v>41184</v>
      </c>
      <c r="N279" s="126">
        <v>41550</v>
      </c>
      <c r="O279" s="126">
        <v>41915</v>
      </c>
      <c r="P279" s="126">
        <v>42280</v>
      </c>
      <c r="Q279" s="126">
        <v>42645</v>
      </c>
      <c r="R279" s="126">
        <v>43011</v>
      </c>
      <c r="S279" s="126">
        <v>43376</v>
      </c>
      <c r="T279" s="126">
        <v>43741</v>
      </c>
      <c r="U279" s="126">
        <v>44106</v>
      </c>
      <c r="V279" s="126">
        <v>44472</v>
      </c>
      <c r="W279" s="126">
        <v>44837</v>
      </c>
      <c r="X279" s="126">
        <v>45202</v>
      </c>
      <c r="Y279" s="126">
        <v>45567</v>
      </c>
      <c r="Z279" s="126">
        <v>45933</v>
      </c>
      <c r="AA279" s="126">
        <v>46298</v>
      </c>
      <c r="AB279" s="126">
        <v>46663</v>
      </c>
      <c r="AC279" s="126">
        <v>47028</v>
      </c>
      <c r="AD279" s="126">
        <v>47394</v>
      </c>
      <c r="AE279" s="126">
        <v>47759</v>
      </c>
      <c r="AF279" s="126">
        <v>48124</v>
      </c>
      <c r="AG279" s="126">
        <v>48489</v>
      </c>
      <c r="AH279" s="126">
        <v>48855</v>
      </c>
      <c r="AI279" s="126">
        <v>49220</v>
      </c>
      <c r="AJ279" s="126">
        <v>49585</v>
      </c>
      <c r="AK279" s="126">
        <v>49950</v>
      </c>
      <c r="AL279" s="126">
        <v>50316</v>
      </c>
      <c r="AM279" s="126">
        <v>50681</v>
      </c>
      <c r="AN279" s="126">
        <v>51046</v>
      </c>
      <c r="AO279" s="126">
        <v>51411</v>
      </c>
      <c r="AP279" s="126">
        <v>51777</v>
      </c>
      <c r="AQ279" s="126">
        <v>52142</v>
      </c>
      <c r="AR279" s="126">
        <v>52507</v>
      </c>
      <c r="AS279" s="126">
        <v>52872</v>
      </c>
      <c r="AT279" s="126">
        <v>53238</v>
      </c>
      <c r="AU279" s="126">
        <v>53603</v>
      </c>
      <c r="AV279" s="126">
        <v>53968</v>
      </c>
      <c r="AW279" s="126">
        <v>54333</v>
      </c>
      <c r="AX279" s="126">
        <v>54699</v>
      </c>
      <c r="AY279" s="126">
        <v>55064</v>
      </c>
    </row>
    <row r="280" spans="1:51" ht="13.5" hidden="1" customHeight="1" x14ac:dyDescent="0.2">
      <c r="A280" s="145"/>
      <c r="B280" s="120"/>
      <c r="C280" s="120"/>
      <c r="D280" s="120"/>
      <c r="E280" s="120"/>
      <c r="F280" s="120"/>
      <c r="G280" s="121"/>
      <c r="H280" s="120"/>
      <c r="I280" s="126">
        <v>39724</v>
      </c>
      <c r="J280" s="126">
        <v>40090</v>
      </c>
      <c r="K280" s="126">
        <v>40455</v>
      </c>
      <c r="L280" s="126">
        <v>40820</v>
      </c>
      <c r="M280" s="126">
        <v>41185</v>
      </c>
      <c r="N280" s="126">
        <v>41551</v>
      </c>
      <c r="O280" s="126">
        <v>41916</v>
      </c>
      <c r="P280" s="126">
        <v>42281</v>
      </c>
      <c r="Q280" s="126">
        <v>42646</v>
      </c>
      <c r="R280" s="126">
        <v>43012</v>
      </c>
      <c r="S280" s="126">
        <v>43377</v>
      </c>
      <c r="T280" s="126">
        <v>43742</v>
      </c>
      <c r="U280" s="126">
        <v>44107</v>
      </c>
      <c r="V280" s="126">
        <v>44473</v>
      </c>
      <c r="W280" s="126">
        <v>44838</v>
      </c>
      <c r="X280" s="126">
        <v>45203</v>
      </c>
      <c r="Y280" s="126">
        <v>45568</v>
      </c>
      <c r="Z280" s="126">
        <v>45934</v>
      </c>
      <c r="AA280" s="126">
        <v>46299</v>
      </c>
      <c r="AB280" s="126">
        <v>46664</v>
      </c>
      <c r="AC280" s="126">
        <v>47029</v>
      </c>
      <c r="AD280" s="126">
        <v>47395</v>
      </c>
      <c r="AE280" s="126">
        <v>47760</v>
      </c>
      <c r="AF280" s="126">
        <v>48125</v>
      </c>
      <c r="AG280" s="126">
        <v>48490</v>
      </c>
      <c r="AH280" s="126">
        <v>48856</v>
      </c>
      <c r="AI280" s="126">
        <v>49221</v>
      </c>
      <c r="AJ280" s="126">
        <v>49586</v>
      </c>
      <c r="AK280" s="126">
        <v>49951</v>
      </c>
      <c r="AL280" s="126">
        <v>50317</v>
      </c>
      <c r="AM280" s="126">
        <v>50682</v>
      </c>
      <c r="AN280" s="126">
        <v>51047</v>
      </c>
      <c r="AO280" s="126">
        <v>51412</v>
      </c>
      <c r="AP280" s="126">
        <v>51778</v>
      </c>
      <c r="AQ280" s="126">
        <v>52143</v>
      </c>
      <c r="AR280" s="126">
        <v>52508</v>
      </c>
      <c r="AS280" s="126">
        <v>52873</v>
      </c>
      <c r="AT280" s="126">
        <v>53239</v>
      </c>
      <c r="AU280" s="126">
        <v>53604</v>
      </c>
      <c r="AV280" s="126">
        <v>53969</v>
      </c>
      <c r="AW280" s="126">
        <v>54334</v>
      </c>
      <c r="AX280" s="126">
        <v>54700</v>
      </c>
      <c r="AY280" s="126">
        <v>55065</v>
      </c>
    </row>
    <row r="281" spans="1:51" ht="13.5" hidden="1" customHeight="1" x14ac:dyDescent="0.2">
      <c r="A281" s="145"/>
      <c r="B281" s="120"/>
      <c r="C281" s="120"/>
      <c r="D281" s="120"/>
      <c r="E281" s="120"/>
      <c r="F281" s="120"/>
      <c r="G281" s="121"/>
      <c r="H281" s="120"/>
      <c r="I281" s="126">
        <v>39725</v>
      </c>
      <c r="J281" s="126">
        <v>40091</v>
      </c>
      <c r="K281" s="126">
        <v>40456</v>
      </c>
      <c r="L281" s="126">
        <v>40821</v>
      </c>
      <c r="M281" s="126">
        <v>41186</v>
      </c>
      <c r="N281" s="126">
        <v>41552</v>
      </c>
      <c r="O281" s="126">
        <v>41917</v>
      </c>
      <c r="P281" s="126">
        <v>42282</v>
      </c>
      <c r="Q281" s="126">
        <v>42647</v>
      </c>
      <c r="R281" s="126">
        <v>43013</v>
      </c>
      <c r="S281" s="126">
        <v>43378</v>
      </c>
      <c r="T281" s="126">
        <v>43743</v>
      </c>
      <c r="U281" s="126">
        <v>44108</v>
      </c>
      <c r="V281" s="126">
        <v>44474</v>
      </c>
      <c r="W281" s="126">
        <v>44839</v>
      </c>
      <c r="X281" s="126">
        <v>45204</v>
      </c>
      <c r="Y281" s="126">
        <v>45569</v>
      </c>
      <c r="Z281" s="126">
        <v>45935</v>
      </c>
      <c r="AA281" s="126">
        <v>46300</v>
      </c>
      <c r="AB281" s="126">
        <v>46665</v>
      </c>
      <c r="AC281" s="126">
        <v>47030</v>
      </c>
      <c r="AD281" s="126">
        <v>47396</v>
      </c>
      <c r="AE281" s="126">
        <v>47761</v>
      </c>
      <c r="AF281" s="126">
        <v>48126</v>
      </c>
      <c r="AG281" s="126">
        <v>48491</v>
      </c>
      <c r="AH281" s="126">
        <v>48857</v>
      </c>
      <c r="AI281" s="126">
        <v>49222</v>
      </c>
      <c r="AJ281" s="126">
        <v>49587</v>
      </c>
      <c r="AK281" s="126">
        <v>49952</v>
      </c>
      <c r="AL281" s="126">
        <v>50318</v>
      </c>
      <c r="AM281" s="126">
        <v>50683</v>
      </c>
      <c r="AN281" s="126">
        <v>51048</v>
      </c>
      <c r="AO281" s="126">
        <v>51413</v>
      </c>
      <c r="AP281" s="126">
        <v>51779</v>
      </c>
      <c r="AQ281" s="126">
        <v>52144</v>
      </c>
      <c r="AR281" s="126">
        <v>52509</v>
      </c>
      <c r="AS281" s="126">
        <v>52874</v>
      </c>
      <c r="AT281" s="126">
        <v>53240</v>
      </c>
      <c r="AU281" s="126">
        <v>53605</v>
      </c>
      <c r="AV281" s="126">
        <v>53970</v>
      </c>
      <c r="AW281" s="126">
        <v>54335</v>
      </c>
      <c r="AX281" s="126">
        <v>54701</v>
      </c>
      <c r="AY281" s="126">
        <v>55066</v>
      </c>
    </row>
    <row r="282" spans="1:51" ht="13.5" hidden="1" customHeight="1" x14ac:dyDescent="0.2">
      <c r="A282" s="145"/>
      <c r="B282" s="120"/>
      <c r="C282" s="120"/>
      <c r="D282" s="120"/>
      <c r="E282" s="120"/>
      <c r="F282" s="120"/>
      <c r="G282" s="121"/>
      <c r="H282" s="120"/>
      <c r="I282" s="126">
        <v>39726</v>
      </c>
      <c r="J282" s="126">
        <v>40092</v>
      </c>
      <c r="K282" s="126">
        <v>40457</v>
      </c>
      <c r="L282" s="126">
        <v>40822</v>
      </c>
      <c r="M282" s="126">
        <v>41187</v>
      </c>
      <c r="N282" s="126">
        <v>41553</v>
      </c>
      <c r="O282" s="126">
        <v>41918</v>
      </c>
      <c r="P282" s="126">
        <v>42283</v>
      </c>
      <c r="Q282" s="126">
        <v>42648</v>
      </c>
      <c r="R282" s="126">
        <v>43014</v>
      </c>
      <c r="S282" s="126">
        <v>43379</v>
      </c>
      <c r="T282" s="126">
        <v>43744</v>
      </c>
      <c r="U282" s="126">
        <v>44109</v>
      </c>
      <c r="V282" s="126">
        <v>44475</v>
      </c>
      <c r="W282" s="126">
        <v>44840</v>
      </c>
      <c r="X282" s="126">
        <v>45205</v>
      </c>
      <c r="Y282" s="126">
        <v>45570</v>
      </c>
      <c r="Z282" s="126">
        <v>45936</v>
      </c>
      <c r="AA282" s="126">
        <v>46301</v>
      </c>
      <c r="AB282" s="126">
        <v>46666</v>
      </c>
      <c r="AC282" s="126">
        <v>47031</v>
      </c>
      <c r="AD282" s="126">
        <v>47397</v>
      </c>
      <c r="AE282" s="126">
        <v>47762</v>
      </c>
      <c r="AF282" s="126">
        <v>48127</v>
      </c>
      <c r="AG282" s="126">
        <v>48492</v>
      </c>
      <c r="AH282" s="126">
        <v>48858</v>
      </c>
      <c r="AI282" s="126">
        <v>49223</v>
      </c>
      <c r="AJ282" s="126">
        <v>49588</v>
      </c>
      <c r="AK282" s="126">
        <v>49953</v>
      </c>
      <c r="AL282" s="126">
        <v>50319</v>
      </c>
      <c r="AM282" s="126">
        <v>50684</v>
      </c>
      <c r="AN282" s="126">
        <v>51049</v>
      </c>
      <c r="AO282" s="126">
        <v>51414</v>
      </c>
      <c r="AP282" s="126">
        <v>51780</v>
      </c>
      <c r="AQ282" s="126">
        <v>52145</v>
      </c>
      <c r="AR282" s="126">
        <v>52510</v>
      </c>
      <c r="AS282" s="126">
        <v>52875</v>
      </c>
      <c r="AT282" s="126">
        <v>53241</v>
      </c>
      <c r="AU282" s="126">
        <v>53606</v>
      </c>
      <c r="AV282" s="126">
        <v>53971</v>
      </c>
      <c r="AW282" s="126">
        <v>54336</v>
      </c>
      <c r="AX282" s="126">
        <v>54702</v>
      </c>
      <c r="AY282" s="126">
        <v>55067</v>
      </c>
    </row>
    <row r="283" spans="1:51" ht="13.5" hidden="1" customHeight="1" x14ac:dyDescent="0.2">
      <c r="A283" s="145"/>
      <c r="B283" s="120"/>
      <c r="C283" s="120"/>
      <c r="D283" s="120"/>
      <c r="E283" s="120"/>
      <c r="F283" s="120"/>
      <c r="G283" s="121"/>
      <c r="H283" s="120"/>
      <c r="I283" s="126">
        <v>39727</v>
      </c>
      <c r="J283" s="126">
        <v>40093</v>
      </c>
      <c r="K283" s="126">
        <v>40458</v>
      </c>
      <c r="L283" s="126">
        <v>40823</v>
      </c>
      <c r="M283" s="126">
        <v>41188</v>
      </c>
      <c r="N283" s="126">
        <v>41554</v>
      </c>
      <c r="O283" s="126">
        <v>41919</v>
      </c>
      <c r="P283" s="126">
        <v>42284</v>
      </c>
      <c r="Q283" s="126">
        <v>42649</v>
      </c>
      <c r="R283" s="126">
        <v>43015</v>
      </c>
      <c r="S283" s="126">
        <v>43380</v>
      </c>
      <c r="T283" s="126">
        <v>43745</v>
      </c>
      <c r="U283" s="126">
        <v>44110</v>
      </c>
      <c r="V283" s="126">
        <v>44476</v>
      </c>
      <c r="W283" s="126">
        <v>44841</v>
      </c>
      <c r="X283" s="126">
        <v>45206</v>
      </c>
      <c r="Y283" s="126">
        <v>45571</v>
      </c>
      <c r="Z283" s="126">
        <v>45937</v>
      </c>
      <c r="AA283" s="126">
        <v>46302</v>
      </c>
      <c r="AB283" s="126">
        <v>46667</v>
      </c>
      <c r="AC283" s="126">
        <v>47032</v>
      </c>
      <c r="AD283" s="126">
        <v>47398</v>
      </c>
      <c r="AE283" s="126">
        <v>47763</v>
      </c>
      <c r="AF283" s="126">
        <v>48128</v>
      </c>
      <c r="AG283" s="126">
        <v>48493</v>
      </c>
      <c r="AH283" s="126">
        <v>48859</v>
      </c>
      <c r="AI283" s="126">
        <v>49224</v>
      </c>
      <c r="AJ283" s="126">
        <v>49589</v>
      </c>
      <c r="AK283" s="126">
        <v>49954</v>
      </c>
      <c r="AL283" s="126">
        <v>50320</v>
      </c>
      <c r="AM283" s="126">
        <v>50685</v>
      </c>
      <c r="AN283" s="126">
        <v>51050</v>
      </c>
      <c r="AO283" s="126">
        <v>51415</v>
      </c>
      <c r="AP283" s="126">
        <v>51781</v>
      </c>
      <c r="AQ283" s="126">
        <v>52146</v>
      </c>
      <c r="AR283" s="126">
        <v>52511</v>
      </c>
      <c r="AS283" s="126">
        <v>52876</v>
      </c>
      <c r="AT283" s="126">
        <v>53242</v>
      </c>
      <c r="AU283" s="126">
        <v>53607</v>
      </c>
      <c r="AV283" s="126">
        <v>53972</v>
      </c>
      <c r="AW283" s="126">
        <v>54337</v>
      </c>
      <c r="AX283" s="126">
        <v>54703</v>
      </c>
      <c r="AY283" s="126">
        <v>55068</v>
      </c>
    </row>
    <row r="284" spans="1:51" ht="13.5" hidden="1" customHeight="1" x14ac:dyDescent="0.2">
      <c r="A284" s="145"/>
      <c r="B284" s="120"/>
      <c r="C284" s="120"/>
      <c r="D284" s="120"/>
      <c r="E284" s="120"/>
      <c r="F284" s="120"/>
      <c r="G284" s="121"/>
      <c r="H284" s="120"/>
      <c r="I284" s="126">
        <v>39728</v>
      </c>
      <c r="J284" s="126">
        <v>40094</v>
      </c>
      <c r="K284" s="126">
        <v>40459</v>
      </c>
      <c r="L284" s="126">
        <v>40824</v>
      </c>
      <c r="M284" s="126">
        <v>41189</v>
      </c>
      <c r="N284" s="126">
        <v>41555</v>
      </c>
      <c r="O284" s="126">
        <v>41920</v>
      </c>
      <c r="P284" s="126">
        <v>42285</v>
      </c>
      <c r="Q284" s="126">
        <v>42650</v>
      </c>
      <c r="R284" s="126">
        <v>43016</v>
      </c>
      <c r="S284" s="126">
        <v>43381</v>
      </c>
      <c r="T284" s="126">
        <v>43746</v>
      </c>
      <c r="U284" s="126">
        <v>44111</v>
      </c>
      <c r="V284" s="126">
        <v>44477</v>
      </c>
      <c r="W284" s="126">
        <v>44842</v>
      </c>
      <c r="X284" s="126">
        <v>45207</v>
      </c>
      <c r="Y284" s="126">
        <v>45572</v>
      </c>
      <c r="Z284" s="126">
        <v>45938</v>
      </c>
      <c r="AA284" s="126">
        <v>46303</v>
      </c>
      <c r="AB284" s="126">
        <v>46668</v>
      </c>
      <c r="AC284" s="126">
        <v>47033</v>
      </c>
      <c r="AD284" s="126">
        <v>47399</v>
      </c>
      <c r="AE284" s="126">
        <v>47764</v>
      </c>
      <c r="AF284" s="126">
        <v>48129</v>
      </c>
      <c r="AG284" s="126">
        <v>48494</v>
      </c>
      <c r="AH284" s="126">
        <v>48860</v>
      </c>
      <c r="AI284" s="126">
        <v>49225</v>
      </c>
      <c r="AJ284" s="126">
        <v>49590</v>
      </c>
      <c r="AK284" s="126">
        <v>49955</v>
      </c>
      <c r="AL284" s="126">
        <v>50321</v>
      </c>
      <c r="AM284" s="126">
        <v>50686</v>
      </c>
      <c r="AN284" s="126">
        <v>51051</v>
      </c>
      <c r="AO284" s="126">
        <v>51416</v>
      </c>
      <c r="AP284" s="126">
        <v>51782</v>
      </c>
      <c r="AQ284" s="126">
        <v>52147</v>
      </c>
      <c r="AR284" s="126">
        <v>52512</v>
      </c>
      <c r="AS284" s="126">
        <v>52877</v>
      </c>
      <c r="AT284" s="126">
        <v>53243</v>
      </c>
      <c r="AU284" s="126">
        <v>53608</v>
      </c>
      <c r="AV284" s="126">
        <v>53973</v>
      </c>
      <c r="AW284" s="126">
        <v>54338</v>
      </c>
      <c r="AX284" s="126">
        <v>54704</v>
      </c>
      <c r="AY284" s="126">
        <v>55069</v>
      </c>
    </row>
    <row r="285" spans="1:51" ht="13.5" hidden="1" customHeight="1" x14ac:dyDescent="0.2">
      <c r="A285" s="145"/>
      <c r="B285" s="120"/>
      <c r="C285" s="120"/>
      <c r="D285" s="120"/>
      <c r="E285" s="120"/>
      <c r="F285" s="120"/>
      <c r="G285" s="121"/>
      <c r="H285" s="120"/>
      <c r="I285" s="126">
        <v>39729</v>
      </c>
      <c r="J285" s="126">
        <v>40095</v>
      </c>
      <c r="K285" s="126">
        <v>40460</v>
      </c>
      <c r="L285" s="126">
        <v>40825</v>
      </c>
      <c r="M285" s="126">
        <v>41190</v>
      </c>
      <c r="N285" s="126">
        <v>41556</v>
      </c>
      <c r="O285" s="126">
        <v>41921</v>
      </c>
      <c r="P285" s="126">
        <v>42286</v>
      </c>
      <c r="Q285" s="126">
        <v>42651</v>
      </c>
      <c r="R285" s="126">
        <v>43017</v>
      </c>
      <c r="S285" s="126">
        <v>43382</v>
      </c>
      <c r="T285" s="126">
        <v>43747</v>
      </c>
      <c r="U285" s="126">
        <v>44112</v>
      </c>
      <c r="V285" s="126">
        <v>44478</v>
      </c>
      <c r="W285" s="126">
        <v>44843</v>
      </c>
      <c r="X285" s="126">
        <v>45208</v>
      </c>
      <c r="Y285" s="126">
        <v>45573</v>
      </c>
      <c r="Z285" s="126">
        <v>45939</v>
      </c>
      <c r="AA285" s="126">
        <v>46304</v>
      </c>
      <c r="AB285" s="126">
        <v>46669</v>
      </c>
      <c r="AC285" s="126">
        <v>47034</v>
      </c>
      <c r="AD285" s="126">
        <v>47400</v>
      </c>
      <c r="AE285" s="126">
        <v>47765</v>
      </c>
      <c r="AF285" s="126">
        <v>48130</v>
      </c>
      <c r="AG285" s="126">
        <v>48495</v>
      </c>
      <c r="AH285" s="126">
        <v>48861</v>
      </c>
      <c r="AI285" s="126">
        <v>49226</v>
      </c>
      <c r="AJ285" s="126">
        <v>49591</v>
      </c>
      <c r="AK285" s="126">
        <v>49956</v>
      </c>
      <c r="AL285" s="126">
        <v>50322</v>
      </c>
      <c r="AM285" s="126">
        <v>50687</v>
      </c>
      <c r="AN285" s="126">
        <v>51052</v>
      </c>
      <c r="AO285" s="126">
        <v>51417</v>
      </c>
      <c r="AP285" s="126">
        <v>51783</v>
      </c>
      <c r="AQ285" s="126">
        <v>52148</v>
      </c>
      <c r="AR285" s="126">
        <v>52513</v>
      </c>
      <c r="AS285" s="126">
        <v>52878</v>
      </c>
      <c r="AT285" s="126">
        <v>53244</v>
      </c>
      <c r="AU285" s="126">
        <v>53609</v>
      </c>
      <c r="AV285" s="126">
        <v>53974</v>
      </c>
      <c r="AW285" s="126">
        <v>54339</v>
      </c>
      <c r="AX285" s="126">
        <v>54705</v>
      </c>
      <c r="AY285" s="126">
        <v>55070</v>
      </c>
    </row>
    <row r="286" spans="1:51" ht="13.5" hidden="1" customHeight="1" x14ac:dyDescent="0.2">
      <c r="A286" s="145"/>
      <c r="B286" s="120"/>
      <c r="C286" s="120"/>
      <c r="D286" s="120"/>
      <c r="E286" s="120"/>
      <c r="F286" s="120"/>
      <c r="G286" s="121"/>
      <c r="H286" s="120"/>
      <c r="I286" s="126">
        <v>39730</v>
      </c>
      <c r="J286" s="126">
        <v>40096</v>
      </c>
      <c r="K286" s="126">
        <v>40461</v>
      </c>
      <c r="L286" s="126">
        <v>40826</v>
      </c>
      <c r="M286" s="126">
        <v>41191</v>
      </c>
      <c r="N286" s="126">
        <v>41557</v>
      </c>
      <c r="O286" s="126">
        <v>41922</v>
      </c>
      <c r="P286" s="126">
        <v>42287</v>
      </c>
      <c r="Q286" s="126">
        <v>42652</v>
      </c>
      <c r="R286" s="126">
        <v>43018</v>
      </c>
      <c r="S286" s="126">
        <v>43383</v>
      </c>
      <c r="T286" s="126">
        <v>43748</v>
      </c>
      <c r="U286" s="126">
        <v>44113</v>
      </c>
      <c r="V286" s="126">
        <v>44479</v>
      </c>
      <c r="W286" s="126">
        <v>44844</v>
      </c>
      <c r="X286" s="126">
        <v>45209</v>
      </c>
      <c r="Y286" s="126">
        <v>45574</v>
      </c>
      <c r="Z286" s="126">
        <v>45940</v>
      </c>
      <c r="AA286" s="126">
        <v>46305</v>
      </c>
      <c r="AB286" s="126">
        <v>46670</v>
      </c>
      <c r="AC286" s="126">
        <v>47035</v>
      </c>
      <c r="AD286" s="126">
        <v>47401</v>
      </c>
      <c r="AE286" s="126">
        <v>47766</v>
      </c>
      <c r="AF286" s="126">
        <v>48131</v>
      </c>
      <c r="AG286" s="126">
        <v>48496</v>
      </c>
      <c r="AH286" s="126">
        <v>48862</v>
      </c>
      <c r="AI286" s="126">
        <v>49227</v>
      </c>
      <c r="AJ286" s="126">
        <v>49592</v>
      </c>
      <c r="AK286" s="126">
        <v>49957</v>
      </c>
      <c r="AL286" s="126">
        <v>50323</v>
      </c>
      <c r="AM286" s="126">
        <v>50688</v>
      </c>
      <c r="AN286" s="126">
        <v>51053</v>
      </c>
      <c r="AO286" s="126">
        <v>51418</v>
      </c>
      <c r="AP286" s="126">
        <v>51784</v>
      </c>
      <c r="AQ286" s="126">
        <v>52149</v>
      </c>
      <c r="AR286" s="126">
        <v>52514</v>
      </c>
      <c r="AS286" s="126">
        <v>52879</v>
      </c>
      <c r="AT286" s="126">
        <v>53245</v>
      </c>
      <c r="AU286" s="126">
        <v>53610</v>
      </c>
      <c r="AV286" s="126">
        <v>53975</v>
      </c>
      <c r="AW286" s="126">
        <v>54340</v>
      </c>
      <c r="AX286" s="126">
        <v>54706</v>
      </c>
      <c r="AY286" s="126">
        <v>55071</v>
      </c>
    </row>
    <row r="287" spans="1:51" ht="13.5" hidden="1" customHeight="1" x14ac:dyDescent="0.2">
      <c r="A287" s="145"/>
      <c r="B287" s="120"/>
      <c r="C287" s="120"/>
      <c r="D287" s="120"/>
      <c r="E287" s="120"/>
      <c r="F287" s="120"/>
      <c r="G287" s="121"/>
      <c r="H287" s="120"/>
      <c r="I287" s="126">
        <v>39731</v>
      </c>
      <c r="J287" s="126">
        <v>40097</v>
      </c>
      <c r="K287" s="126">
        <v>40462</v>
      </c>
      <c r="L287" s="126">
        <v>40827</v>
      </c>
      <c r="M287" s="126">
        <v>41192</v>
      </c>
      <c r="N287" s="126">
        <v>41558</v>
      </c>
      <c r="O287" s="126">
        <v>41923</v>
      </c>
      <c r="P287" s="126">
        <v>42288</v>
      </c>
      <c r="Q287" s="126">
        <v>42653</v>
      </c>
      <c r="R287" s="126">
        <v>43019</v>
      </c>
      <c r="S287" s="126">
        <v>43384</v>
      </c>
      <c r="T287" s="126">
        <v>43749</v>
      </c>
      <c r="U287" s="126">
        <v>44114</v>
      </c>
      <c r="V287" s="126">
        <v>44480</v>
      </c>
      <c r="W287" s="126">
        <v>44845</v>
      </c>
      <c r="X287" s="126">
        <v>45210</v>
      </c>
      <c r="Y287" s="126">
        <v>45575</v>
      </c>
      <c r="Z287" s="126">
        <v>45941</v>
      </c>
      <c r="AA287" s="126">
        <v>46306</v>
      </c>
      <c r="AB287" s="126">
        <v>46671</v>
      </c>
      <c r="AC287" s="126">
        <v>47036</v>
      </c>
      <c r="AD287" s="126">
        <v>47402</v>
      </c>
      <c r="AE287" s="126">
        <v>47767</v>
      </c>
      <c r="AF287" s="126">
        <v>48132</v>
      </c>
      <c r="AG287" s="126">
        <v>48497</v>
      </c>
      <c r="AH287" s="126">
        <v>48863</v>
      </c>
      <c r="AI287" s="126">
        <v>49228</v>
      </c>
      <c r="AJ287" s="126">
        <v>49593</v>
      </c>
      <c r="AK287" s="126">
        <v>49958</v>
      </c>
      <c r="AL287" s="126">
        <v>50324</v>
      </c>
      <c r="AM287" s="126">
        <v>50689</v>
      </c>
      <c r="AN287" s="126">
        <v>51054</v>
      </c>
      <c r="AO287" s="126">
        <v>51419</v>
      </c>
      <c r="AP287" s="126">
        <v>51785</v>
      </c>
      <c r="AQ287" s="126">
        <v>52150</v>
      </c>
      <c r="AR287" s="126">
        <v>52515</v>
      </c>
      <c r="AS287" s="126">
        <v>52880</v>
      </c>
      <c r="AT287" s="126">
        <v>53246</v>
      </c>
      <c r="AU287" s="126">
        <v>53611</v>
      </c>
      <c r="AV287" s="126">
        <v>53976</v>
      </c>
      <c r="AW287" s="126">
        <v>54341</v>
      </c>
      <c r="AX287" s="126">
        <v>54707</v>
      </c>
      <c r="AY287" s="126">
        <v>55072</v>
      </c>
    </row>
    <row r="288" spans="1:51" ht="13.5" hidden="1" customHeight="1" x14ac:dyDescent="0.2">
      <c r="A288" s="145"/>
      <c r="B288" s="120"/>
      <c r="C288" s="120"/>
      <c r="D288" s="120"/>
      <c r="E288" s="120"/>
      <c r="F288" s="120"/>
      <c r="G288" s="121"/>
      <c r="H288" s="120"/>
      <c r="I288" s="126">
        <v>39732</v>
      </c>
      <c r="J288" s="126">
        <v>40098</v>
      </c>
      <c r="K288" s="126">
        <v>40463</v>
      </c>
      <c r="L288" s="126">
        <v>40828</v>
      </c>
      <c r="M288" s="126">
        <v>41193</v>
      </c>
      <c r="N288" s="126">
        <v>41559</v>
      </c>
      <c r="O288" s="126">
        <v>41924</v>
      </c>
      <c r="P288" s="126">
        <v>42289</v>
      </c>
      <c r="Q288" s="126">
        <v>42654</v>
      </c>
      <c r="R288" s="126">
        <v>43020</v>
      </c>
      <c r="S288" s="126">
        <v>43385</v>
      </c>
      <c r="T288" s="126">
        <v>43750</v>
      </c>
      <c r="U288" s="126">
        <v>44115</v>
      </c>
      <c r="V288" s="126">
        <v>44481</v>
      </c>
      <c r="W288" s="126">
        <v>44846</v>
      </c>
      <c r="X288" s="126">
        <v>45211</v>
      </c>
      <c r="Y288" s="126">
        <v>45576</v>
      </c>
      <c r="Z288" s="126">
        <v>45942</v>
      </c>
      <c r="AA288" s="126">
        <v>46307</v>
      </c>
      <c r="AB288" s="126">
        <v>46672</v>
      </c>
      <c r="AC288" s="126">
        <v>47037</v>
      </c>
      <c r="AD288" s="126">
        <v>47403</v>
      </c>
      <c r="AE288" s="126">
        <v>47768</v>
      </c>
      <c r="AF288" s="126">
        <v>48133</v>
      </c>
      <c r="AG288" s="126">
        <v>48498</v>
      </c>
      <c r="AH288" s="126">
        <v>48864</v>
      </c>
      <c r="AI288" s="126">
        <v>49229</v>
      </c>
      <c r="AJ288" s="126">
        <v>49594</v>
      </c>
      <c r="AK288" s="126">
        <v>49959</v>
      </c>
      <c r="AL288" s="126">
        <v>50325</v>
      </c>
      <c r="AM288" s="126">
        <v>50690</v>
      </c>
      <c r="AN288" s="126">
        <v>51055</v>
      </c>
      <c r="AO288" s="126">
        <v>51420</v>
      </c>
      <c r="AP288" s="126">
        <v>51786</v>
      </c>
      <c r="AQ288" s="126">
        <v>52151</v>
      </c>
      <c r="AR288" s="126">
        <v>52516</v>
      </c>
      <c r="AS288" s="126">
        <v>52881</v>
      </c>
      <c r="AT288" s="126">
        <v>53247</v>
      </c>
      <c r="AU288" s="126">
        <v>53612</v>
      </c>
      <c r="AV288" s="126">
        <v>53977</v>
      </c>
      <c r="AW288" s="126">
        <v>54342</v>
      </c>
      <c r="AX288" s="126">
        <v>54708</v>
      </c>
      <c r="AY288" s="126">
        <v>55073</v>
      </c>
    </row>
    <row r="289" spans="1:51" ht="13.5" hidden="1" customHeight="1" x14ac:dyDescent="0.2">
      <c r="A289" s="145"/>
      <c r="B289" s="120"/>
      <c r="C289" s="120"/>
      <c r="D289" s="120"/>
      <c r="E289" s="120"/>
      <c r="F289" s="120"/>
      <c r="G289" s="121"/>
      <c r="H289" s="120"/>
      <c r="I289" s="126">
        <v>39733</v>
      </c>
      <c r="J289" s="126">
        <v>40099</v>
      </c>
      <c r="K289" s="126">
        <v>40464</v>
      </c>
      <c r="L289" s="126">
        <v>40829</v>
      </c>
      <c r="M289" s="126">
        <v>41194</v>
      </c>
      <c r="N289" s="126">
        <v>41560</v>
      </c>
      <c r="O289" s="126">
        <v>41925</v>
      </c>
      <c r="P289" s="126">
        <v>42290</v>
      </c>
      <c r="Q289" s="126">
        <v>42655</v>
      </c>
      <c r="R289" s="126">
        <v>43021</v>
      </c>
      <c r="S289" s="126">
        <v>43386</v>
      </c>
      <c r="T289" s="126">
        <v>43751</v>
      </c>
      <c r="U289" s="126">
        <v>44116</v>
      </c>
      <c r="V289" s="126">
        <v>44482</v>
      </c>
      <c r="W289" s="126">
        <v>44847</v>
      </c>
      <c r="X289" s="126">
        <v>45212</v>
      </c>
      <c r="Y289" s="126">
        <v>45577</v>
      </c>
      <c r="Z289" s="126">
        <v>45943</v>
      </c>
      <c r="AA289" s="126">
        <v>46308</v>
      </c>
      <c r="AB289" s="126">
        <v>46673</v>
      </c>
      <c r="AC289" s="126">
        <v>47038</v>
      </c>
      <c r="AD289" s="126">
        <v>47404</v>
      </c>
      <c r="AE289" s="126">
        <v>47769</v>
      </c>
      <c r="AF289" s="126">
        <v>48134</v>
      </c>
      <c r="AG289" s="126">
        <v>48499</v>
      </c>
      <c r="AH289" s="126">
        <v>48865</v>
      </c>
      <c r="AI289" s="126">
        <v>49230</v>
      </c>
      <c r="AJ289" s="126">
        <v>49595</v>
      </c>
      <c r="AK289" s="126">
        <v>49960</v>
      </c>
      <c r="AL289" s="126">
        <v>50326</v>
      </c>
      <c r="AM289" s="126">
        <v>50691</v>
      </c>
      <c r="AN289" s="126">
        <v>51056</v>
      </c>
      <c r="AO289" s="126">
        <v>51421</v>
      </c>
      <c r="AP289" s="126">
        <v>51787</v>
      </c>
      <c r="AQ289" s="126">
        <v>52152</v>
      </c>
      <c r="AR289" s="126">
        <v>52517</v>
      </c>
      <c r="AS289" s="126">
        <v>52882</v>
      </c>
      <c r="AT289" s="126">
        <v>53248</v>
      </c>
      <c r="AU289" s="126">
        <v>53613</v>
      </c>
      <c r="AV289" s="126">
        <v>53978</v>
      </c>
      <c r="AW289" s="126">
        <v>54343</v>
      </c>
      <c r="AX289" s="126">
        <v>54709</v>
      </c>
      <c r="AY289" s="126">
        <v>55074</v>
      </c>
    </row>
    <row r="290" spans="1:51" ht="13.5" hidden="1" customHeight="1" x14ac:dyDescent="0.2">
      <c r="A290" s="145"/>
      <c r="B290" s="120"/>
      <c r="C290" s="120"/>
      <c r="D290" s="120"/>
      <c r="E290" s="120"/>
      <c r="F290" s="120"/>
      <c r="G290" s="121"/>
      <c r="H290" s="120"/>
      <c r="I290" s="126">
        <v>39734</v>
      </c>
      <c r="J290" s="126">
        <v>40100</v>
      </c>
      <c r="K290" s="126">
        <v>40465</v>
      </c>
      <c r="L290" s="126">
        <v>40830</v>
      </c>
      <c r="M290" s="126">
        <v>41195</v>
      </c>
      <c r="N290" s="126">
        <v>41561</v>
      </c>
      <c r="O290" s="126">
        <v>41926</v>
      </c>
      <c r="P290" s="126">
        <v>42291</v>
      </c>
      <c r="Q290" s="126">
        <v>42656</v>
      </c>
      <c r="R290" s="126">
        <v>43022</v>
      </c>
      <c r="S290" s="126">
        <v>43387</v>
      </c>
      <c r="T290" s="126">
        <v>43752</v>
      </c>
      <c r="U290" s="126">
        <v>44117</v>
      </c>
      <c r="V290" s="126">
        <v>44483</v>
      </c>
      <c r="W290" s="126">
        <v>44848</v>
      </c>
      <c r="X290" s="126">
        <v>45213</v>
      </c>
      <c r="Y290" s="126">
        <v>45578</v>
      </c>
      <c r="Z290" s="126">
        <v>45944</v>
      </c>
      <c r="AA290" s="126">
        <v>46309</v>
      </c>
      <c r="AB290" s="126">
        <v>46674</v>
      </c>
      <c r="AC290" s="126">
        <v>47039</v>
      </c>
      <c r="AD290" s="126">
        <v>47405</v>
      </c>
      <c r="AE290" s="126">
        <v>47770</v>
      </c>
      <c r="AF290" s="126">
        <v>48135</v>
      </c>
      <c r="AG290" s="126">
        <v>48500</v>
      </c>
      <c r="AH290" s="126">
        <v>48866</v>
      </c>
      <c r="AI290" s="126">
        <v>49231</v>
      </c>
      <c r="AJ290" s="126">
        <v>49596</v>
      </c>
      <c r="AK290" s="126">
        <v>49961</v>
      </c>
      <c r="AL290" s="126">
        <v>50327</v>
      </c>
      <c r="AM290" s="126">
        <v>50692</v>
      </c>
      <c r="AN290" s="126">
        <v>51057</v>
      </c>
      <c r="AO290" s="126">
        <v>51422</v>
      </c>
      <c r="AP290" s="126">
        <v>51788</v>
      </c>
      <c r="AQ290" s="126">
        <v>52153</v>
      </c>
      <c r="AR290" s="126">
        <v>52518</v>
      </c>
      <c r="AS290" s="126">
        <v>52883</v>
      </c>
      <c r="AT290" s="126">
        <v>53249</v>
      </c>
      <c r="AU290" s="126">
        <v>53614</v>
      </c>
      <c r="AV290" s="126">
        <v>53979</v>
      </c>
      <c r="AW290" s="126">
        <v>54344</v>
      </c>
      <c r="AX290" s="126">
        <v>54710</v>
      </c>
      <c r="AY290" s="126">
        <v>55075</v>
      </c>
    </row>
    <row r="291" spans="1:51" ht="13.5" hidden="1" customHeight="1" x14ac:dyDescent="0.2">
      <c r="A291" s="145"/>
      <c r="B291" s="120"/>
      <c r="C291" s="120"/>
      <c r="D291" s="120"/>
      <c r="E291" s="120"/>
      <c r="F291" s="120"/>
      <c r="G291" s="121"/>
      <c r="H291" s="120"/>
      <c r="I291" s="126">
        <v>39735</v>
      </c>
      <c r="J291" s="126">
        <v>40101</v>
      </c>
      <c r="K291" s="126">
        <v>40466</v>
      </c>
      <c r="L291" s="126">
        <v>40831</v>
      </c>
      <c r="M291" s="126">
        <v>41196</v>
      </c>
      <c r="N291" s="126">
        <v>41562</v>
      </c>
      <c r="O291" s="126">
        <v>41927</v>
      </c>
      <c r="P291" s="126">
        <v>42292</v>
      </c>
      <c r="Q291" s="126">
        <v>42657</v>
      </c>
      <c r="R291" s="126">
        <v>43023</v>
      </c>
      <c r="S291" s="126">
        <v>43388</v>
      </c>
      <c r="T291" s="126">
        <v>43753</v>
      </c>
      <c r="U291" s="126">
        <v>44118</v>
      </c>
      <c r="V291" s="126">
        <v>44484</v>
      </c>
      <c r="W291" s="126">
        <v>44849</v>
      </c>
      <c r="X291" s="126">
        <v>45214</v>
      </c>
      <c r="Y291" s="126">
        <v>45579</v>
      </c>
      <c r="Z291" s="126">
        <v>45945</v>
      </c>
      <c r="AA291" s="126">
        <v>46310</v>
      </c>
      <c r="AB291" s="126">
        <v>46675</v>
      </c>
      <c r="AC291" s="126">
        <v>47040</v>
      </c>
      <c r="AD291" s="126">
        <v>47406</v>
      </c>
      <c r="AE291" s="126">
        <v>47771</v>
      </c>
      <c r="AF291" s="126">
        <v>48136</v>
      </c>
      <c r="AG291" s="126">
        <v>48501</v>
      </c>
      <c r="AH291" s="126">
        <v>48867</v>
      </c>
      <c r="AI291" s="126">
        <v>49232</v>
      </c>
      <c r="AJ291" s="126">
        <v>49597</v>
      </c>
      <c r="AK291" s="126">
        <v>49962</v>
      </c>
      <c r="AL291" s="126">
        <v>50328</v>
      </c>
      <c r="AM291" s="126">
        <v>50693</v>
      </c>
      <c r="AN291" s="126">
        <v>51058</v>
      </c>
      <c r="AO291" s="126">
        <v>51423</v>
      </c>
      <c r="AP291" s="126">
        <v>51789</v>
      </c>
      <c r="AQ291" s="126">
        <v>52154</v>
      </c>
      <c r="AR291" s="126">
        <v>52519</v>
      </c>
      <c r="AS291" s="126">
        <v>52884</v>
      </c>
      <c r="AT291" s="126">
        <v>53250</v>
      </c>
      <c r="AU291" s="126">
        <v>53615</v>
      </c>
      <c r="AV291" s="126">
        <v>53980</v>
      </c>
      <c r="AW291" s="126">
        <v>54345</v>
      </c>
      <c r="AX291" s="126">
        <v>54711</v>
      </c>
      <c r="AY291" s="126">
        <v>55076</v>
      </c>
    </row>
    <row r="292" spans="1:51" ht="13.5" hidden="1" customHeight="1" x14ac:dyDescent="0.2">
      <c r="A292" s="145"/>
      <c r="B292" s="120"/>
      <c r="C292" s="120"/>
      <c r="D292" s="120"/>
      <c r="E292" s="120"/>
      <c r="F292" s="120"/>
      <c r="G292" s="121"/>
      <c r="H292" s="120"/>
      <c r="I292" s="126">
        <v>39736</v>
      </c>
      <c r="J292" s="126">
        <v>40102</v>
      </c>
      <c r="K292" s="126">
        <v>40467</v>
      </c>
      <c r="L292" s="126">
        <v>40832</v>
      </c>
      <c r="M292" s="126">
        <v>41197</v>
      </c>
      <c r="N292" s="126">
        <v>41563</v>
      </c>
      <c r="O292" s="126">
        <v>41928</v>
      </c>
      <c r="P292" s="126">
        <v>42293</v>
      </c>
      <c r="Q292" s="126">
        <v>42658</v>
      </c>
      <c r="R292" s="126">
        <v>43024</v>
      </c>
      <c r="S292" s="126">
        <v>43389</v>
      </c>
      <c r="T292" s="126">
        <v>43754</v>
      </c>
      <c r="U292" s="126">
        <v>44119</v>
      </c>
      <c r="V292" s="126">
        <v>44485</v>
      </c>
      <c r="W292" s="126">
        <v>44850</v>
      </c>
      <c r="X292" s="126">
        <v>45215</v>
      </c>
      <c r="Y292" s="126">
        <v>45580</v>
      </c>
      <c r="Z292" s="126">
        <v>45946</v>
      </c>
      <c r="AA292" s="126">
        <v>46311</v>
      </c>
      <c r="AB292" s="126">
        <v>46676</v>
      </c>
      <c r="AC292" s="126">
        <v>47041</v>
      </c>
      <c r="AD292" s="126">
        <v>47407</v>
      </c>
      <c r="AE292" s="126">
        <v>47772</v>
      </c>
      <c r="AF292" s="126">
        <v>48137</v>
      </c>
      <c r="AG292" s="126">
        <v>48502</v>
      </c>
      <c r="AH292" s="126">
        <v>48868</v>
      </c>
      <c r="AI292" s="126">
        <v>49233</v>
      </c>
      <c r="AJ292" s="126">
        <v>49598</v>
      </c>
      <c r="AK292" s="126">
        <v>49963</v>
      </c>
      <c r="AL292" s="126">
        <v>50329</v>
      </c>
      <c r="AM292" s="126">
        <v>50694</v>
      </c>
      <c r="AN292" s="126">
        <v>51059</v>
      </c>
      <c r="AO292" s="126">
        <v>51424</v>
      </c>
      <c r="AP292" s="126">
        <v>51790</v>
      </c>
      <c r="AQ292" s="126">
        <v>52155</v>
      </c>
      <c r="AR292" s="126">
        <v>52520</v>
      </c>
      <c r="AS292" s="126">
        <v>52885</v>
      </c>
      <c r="AT292" s="126">
        <v>53251</v>
      </c>
      <c r="AU292" s="126">
        <v>53616</v>
      </c>
      <c r="AV292" s="126">
        <v>53981</v>
      </c>
      <c r="AW292" s="126">
        <v>54346</v>
      </c>
      <c r="AX292" s="126">
        <v>54712</v>
      </c>
      <c r="AY292" s="126">
        <v>55077</v>
      </c>
    </row>
    <row r="293" spans="1:51" ht="13.5" hidden="1" customHeight="1" x14ac:dyDescent="0.2">
      <c r="A293" s="145"/>
      <c r="B293" s="120"/>
      <c r="C293" s="120"/>
      <c r="D293" s="120"/>
      <c r="E293" s="120"/>
      <c r="F293" s="120"/>
      <c r="G293" s="121"/>
      <c r="H293" s="120"/>
      <c r="I293" s="126">
        <v>39737</v>
      </c>
      <c r="J293" s="126">
        <v>40103</v>
      </c>
      <c r="K293" s="126">
        <v>40468</v>
      </c>
      <c r="L293" s="126">
        <v>40833</v>
      </c>
      <c r="M293" s="126">
        <v>41198</v>
      </c>
      <c r="N293" s="126">
        <v>41564</v>
      </c>
      <c r="O293" s="126">
        <v>41929</v>
      </c>
      <c r="P293" s="126">
        <v>42294</v>
      </c>
      <c r="Q293" s="126">
        <v>42659</v>
      </c>
      <c r="R293" s="126">
        <v>43025</v>
      </c>
      <c r="S293" s="126">
        <v>43390</v>
      </c>
      <c r="T293" s="126">
        <v>43755</v>
      </c>
      <c r="U293" s="126">
        <v>44120</v>
      </c>
      <c r="V293" s="126">
        <v>44486</v>
      </c>
      <c r="W293" s="126">
        <v>44851</v>
      </c>
      <c r="X293" s="126">
        <v>45216</v>
      </c>
      <c r="Y293" s="126">
        <v>45581</v>
      </c>
      <c r="Z293" s="126">
        <v>45947</v>
      </c>
      <c r="AA293" s="126">
        <v>46312</v>
      </c>
      <c r="AB293" s="126">
        <v>46677</v>
      </c>
      <c r="AC293" s="126">
        <v>47042</v>
      </c>
      <c r="AD293" s="126">
        <v>47408</v>
      </c>
      <c r="AE293" s="126">
        <v>47773</v>
      </c>
      <c r="AF293" s="126">
        <v>48138</v>
      </c>
      <c r="AG293" s="126">
        <v>48503</v>
      </c>
      <c r="AH293" s="126">
        <v>48869</v>
      </c>
      <c r="AI293" s="126">
        <v>49234</v>
      </c>
      <c r="AJ293" s="126">
        <v>49599</v>
      </c>
      <c r="AK293" s="126">
        <v>49964</v>
      </c>
      <c r="AL293" s="126">
        <v>50330</v>
      </c>
      <c r="AM293" s="126">
        <v>50695</v>
      </c>
      <c r="AN293" s="126">
        <v>51060</v>
      </c>
      <c r="AO293" s="126">
        <v>51425</v>
      </c>
      <c r="AP293" s="126">
        <v>51791</v>
      </c>
      <c r="AQ293" s="126">
        <v>52156</v>
      </c>
      <c r="AR293" s="126">
        <v>52521</v>
      </c>
      <c r="AS293" s="126">
        <v>52886</v>
      </c>
      <c r="AT293" s="126">
        <v>53252</v>
      </c>
      <c r="AU293" s="126">
        <v>53617</v>
      </c>
      <c r="AV293" s="126">
        <v>53982</v>
      </c>
      <c r="AW293" s="126">
        <v>54347</v>
      </c>
      <c r="AX293" s="126">
        <v>54713</v>
      </c>
      <c r="AY293" s="126">
        <v>55078</v>
      </c>
    </row>
    <row r="294" spans="1:51" ht="13.5" hidden="1" customHeight="1" x14ac:dyDescent="0.2">
      <c r="A294" s="145"/>
      <c r="B294" s="120"/>
      <c r="C294" s="120"/>
      <c r="D294" s="120"/>
      <c r="E294" s="120"/>
      <c r="F294" s="120"/>
      <c r="G294" s="121"/>
      <c r="H294" s="120"/>
      <c r="I294" s="126">
        <v>39738</v>
      </c>
      <c r="J294" s="126">
        <v>40104</v>
      </c>
      <c r="K294" s="126">
        <v>40469</v>
      </c>
      <c r="L294" s="126">
        <v>40834</v>
      </c>
      <c r="M294" s="126">
        <v>41199</v>
      </c>
      <c r="N294" s="126">
        <v>41565</v>
      </c>
      <c r="O294" s="126">
        <v>41930</v>
      </c>
      <c r="P294" s="126">
        <v>42295</v>
      </c>
      <c r="Q294" s="126">
        <v>42660</v>
      </c>
      <c r="R294" s="126">
        <v>43026</v>
      </c>
      <c r="S294" s="126">
        <v>43391</v>
      </c>
      <c r="T294" s="126">
        <v>43756</v>
      </c>
      <c r="U294" s="126">
        <v>44121</v>
      </c>
      <c r="V294" s="126">
        <v>44487</v>
      </c>
      <c r="W294" s="126">
        <v>44852</v>
      </c>
      <c r="X294" s="126">
        <v>45217</v>
      </c>
      <c r="Y294" s="126">
        <v>45582</v>
      </c>
      <c r="Z294" s="126">
        <v>45948</v>
      </c>
      <c r="AA294" s="126">
        <v>46313</v>
      </c>
      <c r="AB294" s="126">
        <v>46678</v>
      </c>
      <c r="AC294" s="126">
        <v>47043</v>
      </c>
      <c r="AD294" s="126">
        <v>47409</v>
      </c>
      <c r="AE294" s="126">
        <v>47774</v>
      </c>
      <c r="AF294" s="126">
        <v>48139</v>
      </c>
      <c r="AG294" s="126">
        <v>48504</v>
      </c>
      <c r="AH294" s="126">
        <v>48870</v>
      </c>
      <c r="AI294" s="126">
        <v>49235</v>
      </c>
      <c r="AJ294" s="126">
        <v>49600</v>
      </c>
      <c r="AK294" s="126">
        <v>49965</v>
      </c>
      <c r="AL294" s="126">
        <v>50331</v>
      </c>
      <c r="AM294" s="126">
        <v>50696</v>
      </c>
      <c r="AN294" s="126">
        <v>51061</v>
      </c>
      <c r="AO294" s="126">
        <v>51426</v>
      </c>
      <c r="AP294" s="126">
        <v>51792</v>
      </c>
      <c r="AQ294" s="126">
        <v>52157</v>
      </c>
      <c r="AR294" s="126">
        <v>52522</v>
      </c>
      <c r="AS294" s="126">
        <v>52887</v>
      </c>
      <c r="AT294" s="126">
        <v>53253</v>
      </c>
      <c r="AU294" s="126">
        <v>53618</v>
      </c>
      <c r="AV294" s="126">
        <v>53983</v>
      </c>
      <c r="AW294" s="126">
        <v>54348</v>
      </c>
      <c r="AX294" s="126">
        <v>54714</v>
      </c>
      <c r="AY294" s="126">
        <v>55079</v>
      </c>
    </row>
    <row r="295" spans="1:51" ht="13.5" hidden="1" customHeight="1" x14ac:dyDescent="0.2">
      <c r="A295" s="145"/>
      <c r="B295" s="120"/>
      <c r="C295" s="120"/>
      <c r="D295" s="120"/>
      <c r="E295" s="120"/>
      <c r="F295" s="120"/>
      <c r="G295" s="121"/>
      <c r="H295" s="120"/>
      <c r="I295" s="126">
        <v>39739</v>
      </c>
      <c r="J295" s="126">
        <v>40105</v>
      </c>
      <c r="K295" s="126">
        <v>40470</v>
      </c>
      <c r="L295" s="126">
        <v>40835</v>
      </c>
      <c r="M295" s="126">
        <v>41200</v>
      </c>
      <c r="N295" s="126">
        <v>41566</v>
      </c>
      <c r="O295" s="126">
        <v>41931</v>
      </c>
      <c r="P295" s="126">
        <v>42296</v>
      </c>
      <c r="Q295" s="126">
        <v>42661</v>
      </c>
      <c r="R295" s="126">
        <v>43027</v>
      </c>
      <c r="S295" s="126">
        <v>43392</v>
      </c>
      <c r="T295" s="126">
        <v>43757</v>
      </c>
      <c r="U295" s="126">
        <v>44122</v>
      </c>
      <c r="V295" s="126">
        <v>44488</v>
      </c>
      <c r="W295" s="126">
        <v>44853</v>
      </c>
      <c r="X295" s="126">
        <v>45218</v>
      </c>
      <c r="Y295" s="126">
        <v>45583</v>
      </c>
      <c r="Z295" s="126">
        <v>45949</v>
      </c>
      <c r="AA295" s="126">
        <v>46314</v>
      </c>
      <c r="AB295" s="126">
        <v>46679</v>
      </c>
      <c r="AC295" s="126">
        <v>47044</v>
      </c>
      <c r="AD295" s="126">
        <v>47410</v>
      </c>
      <c r="AE295" s="126">
        <v>47775</v>
      </c>
      <c r="AF295" s="126">
        <v>48140</v>
      </c>
      <c r="AG295" s="126">
        <v>48505</v>
      </c>
      <c r="AH295" s="126">
        <v>48871</v>
      </c>
      <c r="AI295" s="126">
        <v>49236</v>
      </c>
      <c r="AJ295" s="126">
        <v>49601</v>
      </c>
      <c r="AK295" s="126">
        <v>49966</v>
      </c>
      <c r="AL295" s="126">
        <v>50332</v>
      </c>
      <c r="AM295" s="126">
        <v>50697</v>
      </c>
      <c r="AN295" s="126">
        <v>51062</v>
      </c>
      <c r="AO295" s="126">
        <v>51427</v>
      </c>
      <c r="AP295" s="126">
        <v>51793</v>
      </c>
      <c r="AQ295" s="126">
        <v>52158</v>
      </c>
      <c r="AR295" s="126">
        <v>52523</v>
      </c>
      <c r="AS295" s="126">
        <v>52888</v>
      </c>
      <c r="AT295" s="126">
        <v>53254</v>
      </c>
      <c r="AU295" s="126">
        <v>53619</v>
      </c>
      <c r="AV295" s="126">
        <v>53984</v>
      </c>
      <c r="AW295" s="126">
        <v>54349</v>
      </c>
      <c r="AX295" s="126">
        <v>54715</v>
      </c>
      <c r="AY295" s="126">
        <v>55080</v>
      </c>
    </row>
    <row r="296" spans="1:51" ht="13.5" hidden="1" customHeight="1" x14ac:dyDescent="0.2">
      <c r="A296" s="145"/>
      <c r="B296" s="120"/>
      <c r="C296" s="120"/>
      <c r="D296" s="120"/>
      <c r="E296" s="120"/>
      <c r="F296" s="120"/>
      <c r="G296" s="121"/>
      <c r="H296" s="120"/>
      <c r="I296" s="126">
        <v>39740</v>
      </c>
      <c r="J296" s="126">
        <v>40106</v>
      </c>
      <c r="K296" s="126">
        <v>40471</v>
      </c>
      <c r="L296" s="126">
        <v>40836</v>
      </c>
      <c r="M296" s="126">
        <v>41201</v>
      </c>
      <c r="N296" s="126">
        <v>41567</v>
      </c>
      <c r="O296" s="126">
        <v>41932</v>
      </c>
      <c r="P296" s="126">
        <v>42297</v>
      </c>
      <c r="Q296" s="126">
        <v>42662</v>
      </c>
      <c r="R296" s="126">
        <v>43028</v>
      </c>
      <c r="S296" s="126">
        <v>43393</v>
      </c>
      <c r="T296" s="126">
        <v>43758</v>
      </c>
      <c r="U296" s="126">
        <v>44123</v>
      </c>
      <c r="V296" s="126">
        <v>44489</v>
      </c>
      <c r="W296" s="126">
        <v>44854</v>
      </c>
      <c r="X296" s="126">
        <v>45219</v>
      </c>
      <c r="Y296" s="126">
        <v>45584</v>
      </c>
      <c r="Z296" s="126">
        <v>45950</v>
      </c>
      <c r="AA296" s="126">
        <v>46315</v>
      </c>
      <c r="AB296" s="126">
        <v>46680</v>
      </c>
      <c r="AC296" s="126">
        <v>47045</v>
      </c>
      <c r="AD296" s="126">
        <v>47411</v>
      </c>
      <c r="AE296" s="126">
        <v>47776</v>
      </c>
      <c r="AF296" s="126">
        <v>48141</v>
      </c>
      <c r="AG296" s="126">
        <v>48506</v>
      </c>
      <c r="AH296" s="126">
        <v>48872</v>
      </c>
      <c r="AI296" s="126">
        <v>49237</v>
      </c>
      <c r="AJ296" s="126">
        <v>49602</v>
      </c>
      <c r="AK296" s="126">
        <v>49967</v>
      </c>
      <c r="AL296" s="126">
        <v>50333</v>
      </c>
      <c r="AM296" s="126">
        <v>50698</v>
      </c>
      <c r="AN296" s="126">
        <v>51063</v>
      </c>
      <c r="AO296" s="126">
        <v>51428</v>
      </c>
      <c r="AP296" s="126">
        <v>51794</v>
      </c>
      <c r="AQ296" s="126">
        <v>52159</v>
      </c>
      <c r="AR296" s="126">
        <v>52524</v>
      </c>
      <c r="AS296" s="126">
        <v>52889</v>
      </c>
      <c r="AT296" s="126">
        <v>53255</v>
      </c>
      <c r="AU296" s="126">
        <v>53620</v>
      </c>
      <c r="AV296" s="126">
        <v>53985</v>
      </c>
      <c r="AW296" s="126">
        <v>54350</v>
      </c>
      <c r="AX296" s="126">
        <v>54716</v>
      </c>
      <c r="AY296" s="126">
        <v>55081</v>
      </c>
    </row>
    <row r="297" spans="1:51" ht="13.5" hidden="1" customHeight="1" x14ac:dyDescent="0.2">
      <c r="A297" s="145"/>
      <c r="B297" s="120"/>
      <c r="C297" s="120"/>
      <c r="D297" s="120"/>
      <c r="E297" s="120"/>
      <c r="F297" s="120"/>
      <c r="G297" s="121"/>
      <c r="H297" s="120"/>
      <c r="I297" s="126">
        <v>39741</v>
      </c>
      <c r="J297" s="126">
        <v>40107</v>
      </c>
      <c r="K297" s="126">
        <v>40472</v>
      </c>
      <c r="L297" s="126">
        <v>40837</v>
      </c>
      <c r="M297" s="126">
        <v>41202</v>
      </c>
      <c r="N297" s="126">
        <v>41568</v>
      </c>
      <c r="O297" s="126">
        <v>41933</v>
      </c>
      <c r="P297" s="126">
        <v>42298</v>
      </c>
      <c r="Q297" s="126">
        <v>42663</v>
      </c>
      <c r="R297" s="126">
        <v>43029</v>
      </c>
      <c r="S297" s="126">
        <v>43394</v>
      </c>
      <c r="T297" s="126">
        <v>43759</v>
      </c>
      <c r="U297" s="126">
        <v>44124</v>
      </c>
      <c r="V297" s="126">
        <v>44490</v>
      </c>
      <c r="W297" s="126">
        <v>44855</v>
      </c>
      <c r="X297" s="126">
        <v>45220</v>
      </c>
      <c r="Y297" s="126">
        <v>45585</v>
      </c>
      <c r="Z297" s="126">
        <v>45951</v>
      </c>
      <c r="AA297" s="126">
        <v>46316</v>
      </c>
      <c r="AB297" s="126">
        <v>46681</v>
      </c>
      <c r="AC297" s="126">
        <v>47046</v>
      </c>
      <c r="AD297" s="126">
        <v>47412</v>
      </c>
      <c r="AE297" s="126">
        <v>47777</v>
      </c>
      <c r="AF297" s="126">
        <v>48142</v>
      </c>
      <c r="AG297" s="126">
        <v>48507</v>
      </c>
      <c r="AH297" s="126">
        <v>48873</v>
      </c>
      <c r="AI297" s="126">
        <v>49238</v>
      </c>
      <c r="AJ297" s="126">
        <v>49603</v>
      </c>
      <c r="AK297" s="126">
        <v>49968</v>
      </c>
      <c r="AL297" s="126">
        <v>50334</v>
      </c>
      <c r="AM297" s="126">
        <v>50699</v>
      </c>
      <c r="AN297" s="126">
        <v>51064</v>
      </c>
      <c r="AO297" s="126">
        <v>51429</v>
      </c>
      <c r="AP297" s="126">
        <v>51795</v>
      </c>
      <c r="AQ297" s="126">
        <v>52160</v>
      </c>
      <c r="AR297" s="126">
        <v>52525</v>
      </c>
      <c r="AS297" s="126">
        <v>52890</v>
      </c>
      <c r="AT297" s="126">
        <v>53256</v>
      </c>
      <c r="AU297" s="126">
        <v>53621</v>
      </c>
      <c r="AV297" s="126">
        <v>53986</v>
      </c>
      <c r="AW297" s="126">
        <v>54351</v>
      </c>
      <c r="AX297" s="126">
        <v>54717</v>
      </c>
      <c r="AY297" s="126">
        <v>55082</v>
      </c>
    </row>
    <row r="298" spans="1:51" ht="13.5" hidden="1" customHeight="1" x14ac:dyDescent="0.2">
      <c r="A298" s="145"/>
      <c r="B298" s="120"/>
      <c r="C298" s="120"/>
      <c r="D298" s="120"/>
      <c r="E298" s="120"/>
      <c r="F298" s="120"/>
      <c r="G298" s="121"/>
      <c r="H298" s="120"/>
      <c r="I298" s="126">
        <v>39742</v>
      </c>
      <c r="J298" s="126">
        <v>40108</v>
      </c>
      <c r="K298" s="126">
        <v>40473</v>
      </c>
      <c r="L298" s="126">
        <v>40838</v>
      </c>
      <c r="M298" s="126">
        <v>41203</v>
      </c>
      <c r="N298" s="126">
        <v>41569</v>
      </c>
      <c r="O298" s="126">
        <v>41934</v>
      </c>
      <c r="P298" s="126">
        <v>42299</v>
      </c>
      <c r="Q298" s="126">
        <v>42664</v>
      </c>
      <c r="R298" s="126">
        <v>43030</v>
      </c>
      <c r="S298" s="126">
        <v>43395</v>
      </c>
      <c r="T298" s="126">
        <v>43760</v>
      </c>
      <c r="U298" s="126">
        <v>44125</v>
      </c>
      <c r="V298" s="126">
        <v>44491</v>
      </c>
      <c r="W298" s="126">
        <v>44856</v>
      </c>
      <c r="X298" s="126">
        <v>45221</v>
      </c>
      <c r="Y298" s="126">
        <v>45586</v>
      </c>
      <c r="Z298" s="126">
        <v>45952</v>
      </c>
      <c r="AA298" s="126">
        <v>46317</v>
      </c>
      <c r="AB298" s="126">
        <v>46682</v>
      </c>
      <c r="AC298" s="126">
        <v>47047</v>
      </c>
      <c r="AD298" s="126">
        <v>47413</v>
      </c>
      <c r="AE298" s="126">
        <v>47778</v>
      </c>
      <c r="AF298" s="126">
        <v>48143</v>
      </c>
      <c r="AG298" s="126">
        <v>48508</v>
      </c>
      <c r="AH298" s="126">
        <v>48874</v>
      </c>
      <c r="AI298" s="126">
        <v>49239</v>
      </c>
      <c r="AJ298" s="126">
        <v>49604</v>
      </c>
      <c r="AK298" s="126">
        <v>49969</v>
      </c>
      <c r="AL298" s="126">
        <v>50335</v>
      </c>
      <c r="AM298" s="126">
        <v>50700</v>
      </c>
      <c r="AN298" s="126">
        <v>51065</v>
      </c>
      <c r="AO298" s="126">
        <v>51430</v>
      </c>
      <c r="AP298" s="126">
        <v>51796</v>
      </c>
      <c r="AQ298" s="126">
        <v>52161</v>
      </c>
      <c r="AR298" s="126">
        <v>52526</v>
      </c>
      <c r="AS298" s="126">
        <v>52891</v>
      </c>
      <c r="AT298" s="126">
        <v>53257</v>
      </c>
      <c r="AU298" s="126">
        <v>53622</v>
      </c>
      <c r="AV298" s="126">
        <v>53987</v>
      </c>
      <c r="AW298" s="126">
        <v>54352</v>
      </c>
      <c r="AX298" s="126">
        <v>54718</v>
      </c>
      <c r="AY298" s="126">
        <v>55083</v>
      </c>
    </row>
    <row r="299" spans="1:51" ht="13.5" hidden="1" customHeight="1" x14ac:dyDescent="0.2">
      <c r="A299" s="145"/>
      <c r="B299" s="120"/>
      <c r="C299" s="120"/>
      <c r="D299" s="120"/>
      <c r="E299" s="120"/>
      <c r="F299" s="120"/>
      <c r="G299" s="121"/>
      <c r="H299" s="120"/>
      <c r="I299" s="126">
        <v>39743</v>
      </c>
      <c r="J299" s="126">
        <v>40109</v>
      </c>
      <c r="K299" s="126">
        <v>40474</v>
      </c>
      <c r="L299" s="126">
        <v>40839</v>
      </c>
      <c r="M299" s="126">
        <v>41204</v>
      </c>
      <c r="N299" s="126">
        <v>41570</v>
      </c>
      <c r="O299" s="126">
        <v>41935</v>
      </c>
      <c r="P299" s="126">
        <v>42300</v>
      </c>
      <c r="Q299" s="126">
        <v>42665</v>
      </c>
      <c r="R299" s="126">
        <v>43031</v>
      </c>
      <c r="S299" s="126">
        <v>43396</v>
      </c>
      <c r="T299" s="126">
        <v>43761</v>
      </c>
      <c r="U299" s="126">
        <v>44126</v>
      </c>
      <c r="V299" s="126">
        <v>44492</v>
      </c>
      <c r="W299" s="126">
        <v>44857</v>
      </c>
      <c r="X299" s="126">
        <v>45222</v>
      </c>
      <c r="Y299" s="126">
        <v>45587</v>
      </c>
      <c r="Z299" s="126">
        <v>45953</v>
      </c>
      <c r="AA299" s="126">
        <v>46318</v>
      </c>
      <c r="AB299" s="126">
        <v>46683</v>
      </c>
      <c r="AC299" s="126">
        <v>47048</v>
      </c>
      <c r="AD299" s="126">
        <v>47414</v>
      </c>
      <c r="AE299" s="126">
        <v>47779</v>
      </c>
      <c r="AF299" s="126">
        <v>48144</v>
      </c>
      <c r="AG299" s="126">
        <v>48509</v>
      </c>
      <c r="AH299" s="126">
        <v>48875</v>
      </c>
      <c r="AI299" s="126">
        <v>49240</v>
      </c>
      <c r="AJ299" s="126">
        <v>49605</v>
      </c>
      <c r="AK299" s="126">
        <v>49970</v>
      </c>
      <c r="AL299" s="126">
        <v>50336</v>
      </c>
      <c r="AM299" s="126">
        <v>50701</v>
      </c>
      <c r="AN299" s="126">
        <v>51066</v>
      </c>
      <c r="AO299" s="126">
        <v>51431</v>
      </c>
      <c r="AP299" s="126">
        <v>51797</v>
      </c>
      <c r="AQ299" s="126">
        <v>52162</v>
      </c>
      <c r="AR299" s="126">
        <v>52527</v>
      </c>
      <c r="AS299" s="126">
        <v>52892</v>
      </c>
      <c r="AT299" s="126">
        <v>53258</v>
      </c>
      <c r="AU299" s="126">
        <v>53623</v>
      </c>
      <c r="AV299" s="126">
        <v>53988</v>
      </c>
      <c r="AW299" s="126">
        <v>54353</v>
      </c>
      <c r="AX299" s="126">
        <v>54719</v>
      </c>
      <c r="AY299" s="126">
        <v>55084</v>
      </c>
    </row>
    <row r="300" spans="1:51" ht="13.5" hidden="1" customHeight="1" x14ac:dyDescent="0.2">
      <c r="A300" s="145"/>
      <c r="B300" s="120"/>
      <c r="C300" s="120"/>
      <c r="D300" s="120"/>
      <c r="E300" s="120"/>
      <c r="F300" s="120"/>
      <c r="G300" s="121"/>
      <c r="H300" s="120"/>
      <c r="I300" s="126">
        <v>39744</v>
      </c>
      <c r="J300" s="126">
        <v>40110</v>
      </c>
      <c r="K300" s="126">
        <v>40475</v>
      </c>
      <c r="L300" s="126">
        <v>40840</v>
      </c>
      <c r="M300" s="126">
        <v>41205</v>
      </c>
      <c r="N300" s="126">
        <v>41571</v>
      </c>
      <c r="O300" s="126">
        <v>41936</v>
      </c>
      <c r="P300" s="126">
        <v>42301</v>
      </c>
      <c r="Q300" s="126">
        <v>42666</v>
      </c>
      <c r="R300" s="126">
        <v>43032</v>
      </c>
      <c r="S300" s="126">
        <v>43397</v>
      </c>
      <c r="T300" s="126">
        <v>43762</v>
      </c>
      <c r="U300" s="126">
        <v>44127</v>
      </c>
      <c r="V300" s="126">
        <v>44493</v>
      </c>
      <c r="W300" s="126">
        <v>44858</v>
      </c>
      <c r="X300" s="126">
        <v>45223</v>
      </c>
      <c r="Y300" s="126">
        <v>45588</v>
      </c>
      <c r="Z300" s="126">
        <v>45954</v>
      </c>
      <c r="AA300" s="126">
        <v>46319</v>
      </c>
      <c r="AB300" s="126">
        <v>46684</v>
      </c>
      <c r="AC300" s="126">
        <v>47049</v>
      </c>
      <c r="AD300" s="126">
        <v>47415</v>
      </c>
      <c r="AE300" s="126">
        <v>47780</v>
      </c>
      <c r="AF300" s="126">
        <v>48145</v>
      </c>
      <c r="AG300" s="126">
        <v>48510</v>
      </c>
      <c r="AH300" s="126">
        <v>48876</v>
      </c>
      <c r="AI300" s="126">
        <v>49241</v>
      </c>
      <c r="AJ300" s="126">
        <v>49606</v>
      </c>
      <c r="AK300" s="126">
        <v>49971</v>
      </c>
      <c r="AL300" s="126">
        <v>50337</v>
      </c>
      <c r="AM300" s="126">
        <v>50702</v>
      </c>
      <c r="AN300" s="126">
        <v>51067</v>
      </c>
      <c r="AO300" s="126">
        <v>51432</v>
      </c>
      <c r="AP300" s="126">
        <v>51798</v>
      </c>
      <c r="AQ300" s="126">
        <v>52163</v>
      </c>
      <c r="AR300" s="126">
        <v>52528</v>
      </c>
      <c r="AS300" s="126">
        <v>52893</v>
      </c>
      <c r="AT300" s="126">
        <v>53259</v>
      </c>
      <c r="AU300" s="126">
        <v>53624</v>
      </c>
      <c r="AV300" s="126">
        <v>53989</v>
      </c>
      <c r="AW300" s="126">
        <v>54354</v>
      </c>
      <c r="AX300" s="126">
        <v>54720</v>
      </c>
      <c r="AY300" s="126">
        <v>55085</v>
      </c>
    </row>
    <row r="301" spans="1:51" ht="13.5" hidden="1" customHeight="1" x14ac:dyDescent="0.2">
      <c r="A301" s="145"/>
      <c r="B301" s="120"/>
      <c r="C301" s="120"/>
      <c r="D301" s="120"/>
      <c r="E301" s="120"/>
      <c r="F301" s="120"/>
      <c r="G301" s="121"/>
      <c r="H301" s="120"/>
      <c r="I301" s="126">
        <v>39745</v>
      </c>
      <c r="J301" s="126">
        <v>40111</v>
      </c>
      <c r="K301" s="126">
        <v>40476</v>
      </c>
      <c r="L301" s="126">
        <v>40841</v>
      </c>
      <c r="M301" s="126">
        <v>41206</v>
      </c>
      <c r="N301" s="126">
        <v>41572</v>
      </c>
      <c r="O301" s="126">
        <v>41937</v>
      </c>
      <c r="P301" s="126">
        <v>42302</v>
      </c>
      <c r="Q301" s="126">
        <v>42667</v>
      </c>
      <c r="R301" s="126">
        <v>43033</v>
      </c>
      <c r="S301" s="126">
        <v>43398</v>
      </c>
      <c r="T301" s="126">
        <v>43763</v>
      </c>
      <c r="U301" s="126">
        <v>44128</v>
      </c>
      <c r="V301" s="126">
        <v>44494</v>
      </c>
      <c r="W301" s="126">
        <v>44859</v>
      </c>
      <c r="X301" s="126">
        <v>45224</v>
      </c>
      <c r="Y301" s="126">
        <v>45589</v>
      </c>
      <c r="Z301" s="126">
        <v>45955</v>
      </c>
      <c r="AA301" s="126">
        <v>46320</v>
      </c>
      <c r="AB301" s="126">
        <v>46685</v>
      </c>
      <c r="AC301" s="126">
        <v>47050</v>
      </c>
      <c r="AD301" s="126">
        <v>47416</v>
      </c>
      <c r="AE301" s="126">
        <v>47781</v>
      </c>
      <c r="AF301" s="126">
        <v>48146</v>
      </c>
      <c r="AG301" s="126">
        <v>48511</v>
      </c>
      <c r="AH301" s="126">
        <v>48877</v>
      </c>
      <c r="AI301" s="126">
        <v>49242</v>
      </c>
      <c r="AJ301" s="126">
        <v>49607</v>
      </c>
      <c r="AK301" s="126">
        <v>49972</v>
      </c>
      <c r="AL301" s="126">
        <v>50338</v>
      </c>
      <c r="AM301" s="126">
        <v>50703</v>
      </c>
      <c r="AN301" s="126">
        <v>51068</v>
      </c>
      <c r="AO301" s="126">
        <v>51433</v>
      </c>
      <c r="AP301" s="126">
        <v>51799</v>
      </c>
      <c r="AQ301" s="126">
        <v>52164</v>
      </c>
      <c r="AR301" s="126">
        <v>52529</v>
      </c>
      <c r="AS301" s="126">
        <v>52894</v>
      </c>
      <c r="AT301" s="126">
        <v>53260</v>
      </c>
      <c r="AU301" s="126">
        <v>53625</v>
      </c>
      <c r="AV301" s="126">
        <v>53990</v>
      </c>
      <c r="AW301" s="126">
        <v>54355</v>
      </c>
      <c r="AX301" s="126">
        <v>54721</v>
      </c>
      <c r="AY301" s="126">
        <v>55086</v>
      </c>
    </row>
    <row r="302" spans="1:51" ht="13.5" hidden="1" customHeight="1" x14ac:dyDescent="0.2">
      <c r="A302" s="145"/>
      <c r="B302" s="120"/>
      <c r="C302" s="120"/>
      <c r="D302" s="120"/>
      <c r="E302" s="120"/>
      <c r="F302" s="120"/>
      <c r="G302" s="121"/>
      <c r="H302" s="120"/>
      <c r="I302" s="126">
        <v>39746</v>
      </c>
      <c r="J302" s="126">
        <v>40112</v>
      </c>
      <c r="K302" s="126">
        <v>40477</v>
      </c>
      <c r="L302" s="126">
        <v>40842</v>
      </c>
      <c r="M302" s="126">
        <v>41207</v>
      </c>
      <c r="N302" s="126">
        <v>41573</v>
      </c>
      <c r="O302" s="126">
        <v>41938</v>
      </c>
      <c r="P302" s="126">
        <v>42303</v>
      </c>
      <c r="Q302" s="126">
        <v>42668</v>
      </c>
      <c r="R302" s="126">
        <v>43034</v>
      </c>
      <c r="S302" s="126">
        <v>43399</v>
      </c>
      <c r="T302" s="126">
        <v>43764</v>
      </c>
      <c r="U302" s="126">
        <v>44129</v>
      </c>
      <c r="V302" s="126">
        <v>44495</v>
      </c>
      <c r="W302" s="126">
        <v>44860</v>
      </c>
      <c r="X302" s="126">
        <v>45225</v>
      </c>
      <c r="Y302" s="126">
        <v>45590</v>
      </c>
      <c r="Z302" s="126">
        <v>45956</v>
      </c>
      <c r="AA302" s="126">
        <v>46321</v>
      </c>
      <c r="AB302" s="126">
        <v>46686</v>
      </c>
      <c r="AC302" s="126">
        <v>47051</v>
      </c>
      <c r="AD302" s="126">
        <v>47417</v>
      </c>
      <c r="AE302" s="126">
        <v>47782</v>
      </c>
      <c r="AF302" s="126">
        <v>48147</v>
      </c>
      <c r="AG302" s="126">
        <v>48512</v>
      </c>
      <c r="AH302" s="126">
        <v>48878</v>
      </c>
      <c r="AI302" s="126">
        <v>49243</v>
      </c>
      <c r="AJ302" s="126">
        <v>49608</v>
      </c>
      <c r="AK302" s="126">
        <v>49973</v>
      </c>
      <c r="AL302" s="126">
        <v>50339</v>
      </c>
      <c r="AM302" s="126">
        <v>50704</v>
      </c>
      <c r="AN302" s="126">
        <v>51069</v>
      </c>
      <c r="AO302" s="126">
        <v>51434</v>
      </c>
      <c r="AP302" s="126">
        <v>51800</v>
      </c>
      <c r="AQ302" s="126">
        <v>52165</v>
      </c>
      <c r="AR302" s="126">
        <v>52530</v>
      </c>
      <c r="AS302" s="126">
        <v>52895</v>
      </c>
      <c r="AT302" s="126">
        <v>53261</v>
      </c>
      <c r="AU302" s="126">
        <v>53626</v>
      </c>
      <c r="AV302" s="126">
        <v>53991</v>
      </c>
      <c r="AW302" s="126">
        <v>54356</v>
      </c>
      <c r="AX302" s="126">
        <v>54722</v>
      </c>
      <c r="AY302" s="126">
        <v>55087</v>
      </c>
    </row>
    <row r="303" spans="1:51" ht="13.5" hidden="1" customHeight="1" x14ac:dyDescent="0.2">
      <c r="A303" s="145"/>
      <c r="B303" s="120"/>
      <c r="C303" s="120"/>
      <c r="D303" s="120"/>
      <c r="E303" s="120"/>
      <c r="F303" s="120"/>
      <c r="G303" s="121"/>
      <c r="H303" s="120"/>
      <c r="I303" s="126">
        <v>39747</v>
      </c>
      <c r="J303" s="126">
        <v>40113</v>
      </c>
      <c r="K303" s="126">
        <v>40478</v>
      </c>
      <c r="L303" s="126">
        <v>40843</v>
      </c>
      <c r="M303" s="126">
        <v>41208</v>
      </c>
      <c r="N303" s="126">
        <v>41574</v>
      </c>
      <c r="O303" s="126">
        <v>41939</v>
      </c>
      <c r="P303" s="126">
        <v>42304</v>
      </c>
      <c r="Q303" s="126">
        <v>42669</v>
      </c>
      <c r="R303" s="126">
        <v>43035</v>
      </c>
      <c r="S303" s="126">
        <v>43400</v>
      </c>
      <c r="T303" s="126">
        <v>43765</v>
      </c>
      <c r="U303" s="126">
        <v>44130</v>
      </c>
      <c r="V303" s="126">
        <v>44496</v>
      </c>
      <c r="W303" s="126">
        <v>44861</v>
      </c>
      <c r="X303" s="126">
        <v>45226</v>
      </c>
      <c r="Y303" s="126">
        <v>45591</v>
      </c>
      <c r="Z303" s="126">
        <v>45957</v>
      </c>
      <c r="AA303" s="126">
        <v>46322</v>
      </c>
      <c r="AB303" s="126">
        <v>46687</v>
      </c>
      <c r="AC303" s="126">
        <v>47052</v>
      </c>
      <c r="AD303" s="126">
        <v>47418</v>
      </c>
      <c r="AE303" s="126">
        <v>47783</v>
      </c>
      <c r="AF303" s="126">
        <v>48148</v>
      </c>
      <c r="AG303" s="126">
        <v>48513</v>
      </c>
      <c r="AH303" s="126">
        <v>48879</v>
      </c>
      <c r="AI303" s="126">
        <v>49244</v>
      </c>
      <c r="AJ303" s="126">
        <v>49609</v>
      </c>
      <c r="AK303" s="126">
        <v>49974</v>
      </c>
      <c r="AL303" s="126">
        <v>50340</v>
      </c>
      <c r="AM303" s="126">
        <v>50705</v>
      </c>
      <c r="AN303" s="126">
        <v>51070</v>
      </c>
      <c r="AO303" s="126">
        <v>51435</v>
      </c>
      <c r="AP303" s="126">
        <v>51801</v>
      </c>
      <c r="AQ303" s="126">
        <v>52166</v>
      </c>
      <c r="AR303" s="126">
        <v>52531</v>
      </c>
      <c r="AS303" s="126">
        <v>52896</v>
      </c>
      <c r="AT303" s="126">
        <v>53262</v>
      </c>
      <c r="AU303" s="126">
        <v>53627</v>
      </c>
      <c r="AV303" s="126">
        <v>53992</v>
      </c>
      <c r="AW303" s="126">
        <v>54357</v>
      </c>
      <c r="AX303" s="126">
        <v>54723</v>
      </c>
      <c r="AY303" s="126">
        <v>55088</v>
      </c>
    </row>
    <row r="304" spans="1:51" ht="13.5" hidden="1" customHeight="1" x14ac:dyDescent="0.2">
      <c r="A304" s="145"/>
      <c r="B304" s="120"/>
      <c r="C304" s="120"/>
      <c r="D304" s="120"/>
      <c r="E304" s="120"/>
      <c r="F304" s="120"/>
      <c r="G304" s="121"/>
      <c r="H304" s="120"/>
      <c r="I304" s="126">
        <v>39748</v>
      </c>
      <c r="J304" s="126">
        <v>40114</v>
      </c>
      <c r="K304" s="126">
        <v>40479</v>
      </c>
      <c r="L304" s="126">
        <v>40844</v>
      </c>
      <c r="M304" s="126">
        <v>41209</v>
      </c>
      <c r="N304" s="126">
        <v>41575</v>
      </c>
      <c r="O304" s="126">
        <v>41940</v>
      </c>
      <c r="P304" s="126">
        <v>42305</v>
      </c>
      <c r="Q304" s="126">
        <v>42670</v>
      </c>
      <c r="R304" s="126">
        <v>43036</v>
      </c>
      <c r="S304" s="126">
        <v>43401</v>
      </c>
      <c r="T304" s="126">
        <v>43766</v>
      </c>
      <c r="U304" s="126">
        <v>44131</v>
      </c>
      <c r="V304" s="126">
        <v>44497</v>
      </c>
      <c r="W304" s="126">
        <v>44862</v>
      </c>
      <c r="X304" s="126">
        <v>45227</v>
      </c>
      <c r="Y304" s="126">
        <v>45592</v>
      </c>
      <c r="Z304" s="126">
        <v>45958</v>
      </c>
      <c r="AA304" s="126">
        <v>46323</v>
      </c>
      <c r="AB304" s="126">
        <v>46688</v>
      </c>
      <c r="AC304" s="126">
        <v>47053</v>
      </c>
      <c r="AD304" s="126">
        <v>47419</v>
      </c>
      <c r="AE304" s="126">
        <v>47784</v>
      </c>
      <c r="AF304" s="126">
        <v>48149</v>
      </c>
      <c r="AG304" s="126">
        <v>48514</v>
      </c>
      <c r="AH304" s="126">
        <v>48880</v>
      </c>
      <c r="AI304" s="126">
        <v>49245</v>
      </c>
      <c r="AJ304" s="126">
        <v>49610</v>
      </c>
      <c r="AK304" s="126">
        <v>49975</v>
      </c>
      <c r="AL304" s="126">
        <v>50341</v>
      </c>
      <c r="AM304" s="126">
        <v>50706</v>
      </c>
      <c r="AN304" s="126">
        <v>51071</v>
      </c>
      <c r="AO304" s="126">
        <v>51436</v>
      </c>
      <c r="AP304" s="126">
        <v>51802</v>
      </c>
      <c r="AQ304" s="126">
        <v>52167</v>
      </c>
      <c r="AR304" s="126">
        <v>52532</v>
      </c>
      <c r="AS304" s="126">
        <v>52897</v>
      </c>
      <c r="AT304" s="126">
        <v>53263</v>
      </c>
      <c r="AU304" s="126">
        <v>53628</v>
      </c>
      <c r="AV304" s="126">
        <v>53993</v>
      </c>
      <c r="AW304" s="126">
        <v>54358</v>
      </c>
      <c r="AX304" s="126">
        <v>54724</v>
      </c>
      <c r="AY304" s="126">
        <v>55089</v>
      </c>
    </row>
    <row r="305" spans="1:51" ht="13.5" hidden="1" customHeight="1" x14ac:dyDescent="0.2">
      <c r="A305" s="145"/>
      <c r="B305" s="120"/>
      <c r="C305" s="120"/>
      <c r="D305" s="120"/>
      <c r="E305" s="120"/>
      <c r="F305" s="120"/>
      <c r="G305" s="121"/>
      <c r="H305" s="120"/>
      <c r="I305" s="126">
        <v>39749</v>
      </c>
      <c r="J305" s="126">
        <v>40115</v>
      </c>
      <c r="K305" s="126">
        <v>40480</v>
      </c>
      <c r="L305" s="126">
        <v>40845</v>
      </c>
      <c r="M305" s="126">
        <v>41210</v>
      </c>
      <c r="N305" s="126">
        <v>41576</v>
      </c>
      <c r="O305" s="126">
        <v>41941</v>
      </c>
      <c r="P305" s="126">
        <v>42306</v>
      </c>
      <c r="Q305" s="126">
        <v>42671</v>
      </c>
      <c r="R305" s="126">
        <v>43037</v>
      </c>
      <c r="S305" s="126">
        <v>43402</v>
      </c>
      <c r="T305" s="126">
        <v>43767</v>
      </c>
      <c r="U305" s="126">
        <v>44132</v>
      </c>
      <c r="V305" s="126">
        <v>44498</v>
      </c>
      <c r="W305" s="126">
        <v>44863</v>
      </c>
      <c r="X305" s="126">
        <v>45228</v>
      </c>
      <c r="Y305" s="126">
        <v>45593</v>
      </c>
      <c r="Z305" s="126">
        <v>45959</v>
      </c>
      <c r="AA305" s="126">
        <v>46324</v>
      </c>
      <c r="AB305" s="126">
        <v>46689</v>
      </c>
      <c r="AC305" s="126">
        <v>47054</v>
      </c>
      <c r="AD305" s="126">
        <v>47420</v>
      </c>
      <c r="AE305" s="126">
        <v>47785</v>
      </c>
      <c r="AF305" s="126">
        <v>48150</v>
      </c>
      <c r="AG305" s="126">
        <v>48515</v>
      </c>
      <c r="AH305" s="126">
        <v>48881</v>
      </c>
      <c r="AI305" s="126">
        <v>49246</v>
      </c>
      <c r="AJ305" s="126">
        <v>49611</v>
      </c>
      <c r="AK305" s="126">
        <v>49976</v>
      </c>
      <c r="AL305" s="126">
        <v>50342</v>
      </c>
      <c r="AM305" s="126">
        <v>50707</v>
      </c>
      <c r="AN305" s="126">
        <v>51072</v>
      </c>
      <c r="AO305" s="126">
        <v>51437</v>
      </c>
      <c r="AP305" s="126">
        <v>51803</v>
      </c>
      <c r="AQ305" s="126">
        <v>52168</v>
      </c>
      <c r="AR305" s="126">
        <v>52533</v>
      </c>
      <c r="AS305" s="126">
        <v>52898</v>
      </c>
      <c r="AT305" s="126">
        <v>53264</v>
      </c>
      <c r="AU305" s="126">
        <v>53629</v>
      </c>
      <c r="AV305" s="126">
        <v>53994</v>
      </c>
      <c r="AW305" s="126">
        <v>54359</v>
      </c>
      <c r="AX305" s="126">
        <v>54725</v>
      </c>
      <c r="AY305" s="126">
        <v>55090</v>
      </c>
    </row>
    <row r="306" spans="1:51" ht="13.5" hidden="1" customHeight="1" x14ac:dyDescent="0.2">
      <c r="A306" s="145"/>
      <c r="B306" s="120"/>
      <c r="C306" s="120"/>
      <c r="D306" s="120"/>
      <c r="E306" s="120"/>
      <c r="F306" s="120"/>
      <c r="G306" s="121"/>
      <c r="H306" s="120"/>
      <c r="I306" s="126">
        <v>39750</v>
      </c>
      <c r="J306" s="126">
        <v>40116</v>
      </c>
      <c r="K306" s="126">
        <v>40481</v>
      </c>
      <c r="L306" s="126">
        <v>40846</v>
      </c>
      <c r="M306" s="126">
        <v>41211</v>
      </c>
      <c r="N306" s="126">
        <v>41577</v>
      </c>
      <c r="O306" s="126">
        <v>41942</v>
      </c>
      <c r="P306" s="126">
        <v>42307</v>
      </c>
      <c r="Q306" s="126">
        <v>42672</v>
      </c>
      <c r="R306" s="126">
        <v>43038</v>
      </c>
      <c r="S306" s="126">
        <v>43403</v>
      </c>
      <c r="T306" s="126">
        <v>43768</v>
      </c>
      <c r="U306" s="126">
        <v>44133</v>
      </c>
      <c r="V306" s="126">
        <v>44499</v>
      </c>
      <c r="W306" s="126">
        <v>44864</v>
      </c>
      <c r="X306" s="126">
        <v>45229</v>
      </c>
      <c r="Y306" s="126">
        <v>45594</v>
      </c>
      <c r="Z306" s="126">
        <v>45960</v>
      </c>
      <c r="AA306" s="126">
        <v>46325</v>
      </c>
      <c r="AB306" s="126">
        <v>46690</v>
      </c>
      <c r="AC306" s="126">
        <v>47055</v>
      </c>
      <c r="AD306" s="126">
        <v>47421</v>
      </c>
      <c r="AE306" s="126">
        <v>47786</v>
      </c>
      <c r="AF306" s="126">
        <v>48151</v>
      </c>
      <c r="AG306" s="126">
        <v>48516</v>
      </c>
      <c r="AH306" s="126">
        <v>48882</v>
      </c>
      <c r="AI306" s="126">
        <v>49247</v>
      </c>
      <c r="AJ306" s="126">
        <v>49612</v>
      </c>
      <c r="AK306" s="126">
        <v>49977</v>
      </c>
      <c r="AL306" s="126">
        <v>50343</v>
      </c>
      <c r="AM306" s="126">
        <v>50708</v>
      </c>
      <c r="AN306" s="126">
        <v>51073</v>
      </c>
      <c r="AO306" s="126">
        <v>51438</v>
      </c>
      <c r="AP306" s="126">
        <v>51804</v>
      </c>
      <c r="AQ306" s="126">
        <v>52169</v>
      </c>
      <c r="AR306" s="126">
        <v>52534</v>
      </c>
      <c r="AS306" s="126">
        <v>52899</v>
      </c>
      <c r="AT306" s="126">
        <v>53265</v>
      </c>
      <c r="AU306" s="126">
        <v>53630</v>
      </c>
      <c r="AV306" s="126">
        <v>53995</v>
      </c>
      <c r="AW306" s="126">
        <v>54360</v>
      </c>
      <c r="AX306" s="126">
        <v>54726</v>
      </c>
      <c r="AY306" s="126">
        <v>55091</v>
      </c>
    </row>
    <row r="307" spans="1:51" ht="13.5" hidden="1" customHeight="1" x14ac:dyDescent="0.2">
      <c r="A307" s="145"/>
      <c r="B307" s="120"/>
      <c r="C307" s="120"/>
      <c r="D307" s="120"/>
      <c r="E307" s="120"/>
      <c r="F307" s="120"/>
      <c r="G307" s="121"/>
      <c r="H307" s="120"/>
      <c r="I307" s="126">
        <v>39751</v>
      </c>
      <c r="J307" s="126">
        <v>40117</v>
      </c>
      <c r="K307" s="126">
        <v>40482</v>
      </c>
      <c r="L307" s="126">
        <v>40847</v>
      </c>
      <c r="M307" s="126">
        <v>41212</v>
      </c>
      <c r="N307" s="126">
        <v>41578</v>
      </c>
      <c r="O307" s="126">
        <v>41943</v>
      </c>
      <c r="P307" s="126">
        <v>42308</v>
      </c>
      <c r="Q307" s="126">
        <v>42673</v>
      </c>
      <c r="R307" s="126">
        <v>43039</v>
      </c>
      <c r="S307" s="126">
        <v>43404</v>
      </c>
      <c r="T307" s="126">
        <v>43769</v>
      </c>
      <c r="U307" s="126">
        <v>44134</v>
      </c>
      <c r="V307" s="126">
        <v>44500</v>
      </c>
      <c r="W307" s="126">
        <v>44865</v>
      </c>
      <c r="X307" s="126">
        <v>45230</v>
      </c>
      <c r="Y307" s="126">
        <v>45595</v>
      </c>
      <c r="Z307" s="126">
        <v>45961</v>
      </c>
      <c r="AA307" s="126">
        <v>46326</v>
      </c>
      <c r="AB307" s="126">
        <v>46691</v>
      </c>
      <c r="AC307" s="126">
        <v>47056</v>
      </c>
      <c r="AD307" s="126">
        <v>47422</v>
      </c>
      <c r="AE307" s="126">
        <v>47787</v>
      </c>
      <c r="AF307" s="126">
        <v>48152</v>
      </c>
      <c r="AG307" s="126">
        <v>48517</v>
      </c>
      <c r="AH307" s="126">
        <v>48883</v>
      </c>
      <c r="AI307" s="126">
        <v>49248</v>
      </c>
      <c r="AJ307" s="126">
        <v>49613</v>
      </c>
      <c r="AK307" s="126">
        <v>49978</v>
      </c>
      <c r="AL307" s="126">
        <v>50344</v>
      </c>
      <c r="AM307" s="126">
        <v>50709</v>
      </c>
      <c r="AN307" s="126">
        <v>51074</v>
      </c>
      <c r="AO307" s="126">
        <v>51439</v>
      </c>
      <c r="AP307" s="126">
        <v>51805</v>
      </c>
      <c r="AQ307" s="126">
        <v>52170</v>
      </c>
      <c r="AR307" s="126">
        <v>52535</v>
      </c>
      <c r="AS307" s="126">
        <v>52900</v>
      </c>
      <c r="AT307" s="126">
        <v>53266</v>
      </c>
      <c r="AU307" s="126">
        <v>53631</v>
      </c>
      <c r="AV307" s="126">
        <v>53996</v>
      </c>
      <c r="AW307" s="126">
        <v>54361</v>
      </c>
      <c r="AX307" s="126">
        <v>54727</v>
      </c>
      <c r="AY307" s="126">
        <v>55092</v>
      </c>
    </row>
    <row r="308" spans="1:51" ht="13.5" hidden="1" customHeight="1" x14ac:dyDescent="0.2">
      <c r="A308" s="145"/>
      <c r="B308" s="120"/>
      <c r="C308" s="120"/>
      <c r="D308" s="120"/>
      <c r="E308" s="120"/>
      <c r="F308" s="120"/>
      <c r="G308" s="121"/>
      <c r="H308" s="120"/>
      <c r="I308" s="126">
        <v>39752</v>
      </c>
      <c r="J308" s="126">
        <v>40118</v>
      </c>
      <c r="K308" s="126">
        <v>40483</v>
      </c>
      <c r="L308" s="126">
        <v>40848</v>
      </c>
      <c r="M308" s="126">
        <v>41213</v>
      </c>
      <c r="N308" s="126">
        <v>41579</v>
      </c>
      <c r="O308" s="126">
        <v>41944</v>
      </c>
      <c r="P308" s="126">
        <v>42309</v>
      </c>
      <c r="Q308" s="126">
        <v>42674</v>
      </c>
      <c r="R308" s="126">
        <v>43040</v>
      </c>
      <c r="S308" s="126">
        <v>43405</v>
      </c>
      <c r="T308" s="126">
        <v>43770</v>
      </c>
      <c r="U308" s="126">
        <v>44135</v>
      </c>
      <c r="V308" s="126">
        <v>44501</v>
      </c>
      <c r="W308" s="126">
        <v>44866</v>
      </c>
      <c r="X308" s="126">
        <v>45231</v>
      </c>
      <c r="Y308" s="126">
        <v>45596</v>
      </c>
      <c r="Z308" s="126">
        <v>45962</v>
      </c>
      <c r="AA308" s="126">
        <v>46327</v>
      </c>
      <c r="AB308" s="126">
        <v>46692</v>
      </c>
      <c r="AC308" s="126">
        <v>47057</v>
      </c>
      <c r="AD308" s="126">
        <v>47423</v>
      </c>
      <c r="AE308" s="126">
        <v>47788</v>
      </c>
      <c r="AF308" s="126">
        <v>48153</v>
      </c>
      <c r="AG308" s="126">
        <v>48518</v>
      </c>
      <c r="AH308" s="126">
        <v>48884</v>
      </c>
      <c r="AI308" s="126">
        <v>49249</v>
      </c>
      <c r="AJ308" s="126">
        <v>49614</v>
      </c>
      <c r="AK308" s="126">
        <v>49979</v>
      </c>
      <c r="AL308" s="126">
        <v>50345</v>
      </c>
      <c r="AM308" s="126">
        <v>50710</v>
      </c>
      <c r="AN308" s="126">
        <v>51075</v>
      </c>
      <c r="AO308" s="126">
        <v>51440</v>
      </c>
      <c r="AP308" s="126">
        <v>51806</v>
      </c>
      <c r="AQ308" s="126">
        <v>52171</v>
      </c>
      <c r="AR308" s="126">
        <v>52536</v>
      </c>
      <c r="AS308" s="126">
        <v>52901</v>
      </c>
      <c r="AT308" s="126">
        <v>53267</v>
      </c>
      <c r="AU308" s="126">
        <v>53632</v>
      </c>
      <c r="AV308" s="126">
        <v>53997</v>
      </c>
      <c r="AW308" s="126">
        <v>54362</v>
      </c>
      <c r="AX308" s="126">
        <v>54728</v>
      </c>
      <c r="AY308" s="126">
        <v>55093</v>
      </c>
    </row>
    <row r="309" spans="1:51" ht="13.5" hidden="1" customHeight="1" x14ac:dyDescent="0.2">
      <c r="A309" s="145"/>
      <c r="B309" s="120"/>
      <c r="C309" s="120"/>
      <c r="D309" s="120"/>
      <c r="E309" s="120"/>
      <c r="F309" s="120"/>
      <c r="G309" s="121"/>
      <c r="H309" s="120"/>
      <c r="I309" s="126">
        <v>39753</v>
      </c>
      <c r="J309" s="126">
        <v>40119</v>
      </c>
      <c r="K309" s="126">
        <v>40484</v>
      </c>
      <c r="L309" s="126">
        <v>40849</v>
      </c>
      <c r="M309" s="126">
        <v>41214</v>
      </c>
      <c r="N309" s="126">
        <v>41580</v>
      </c>
      <c r="O309" s="126">
        <v>41945</v>
      </c>
      <c r="P309" s="126">
        <v>42310</v>
      </c>
      <c r="Q309" s="126">
        <v>42675</v>
      </c>
      <c r="R309" s="126">
        <v>43041</v>
      </c>
      <c r="S309" s="126">
        <v>43406</v>
      </c>
      <c r="T309" s="126">
        <v>43771</v>
      </c>
      <c r="U309" s="126">
        <v>44136</v>
      </c>
      <c r="V309" s="126">
        <v>44502</v>
      </c>
      <c r="W309" s="126">
        <v>44867</v>
      </c>
      <c r="X309" s="126">
        <v>45232</v>
      </c>
      <c r="Y309" s="126">
        <v>45597</v>
      </c>
      <c r="Z309" s="126">
        <v>45963</v>
      </c>
      <c r="AA309" s="126">
        <v>46328</v>
      </c>
      <c r="AB309" s="126">
        <v>46693</v>
      </c>
      <c r="AC309" s="126">
        <v>47058</v>
      </c>
      <c r="AD309" s="126">
        <v>47424</v>
      </c>
      <c r="AE309" s="126">
        <v>47789</v>
      </c>
      <c r="AF309" s="126">
        <v>48154</v>
      </c>
      <c r="AG309" s="126">
        <v>48519</v>
      </c>
      <c r="AH309" s="126">
        <v>48885</v>
      </c>
      <c r="AI309" s="126">
        <v>49250</v>
      </c>
      <c r="AJ309" s="126">
        <v>49615</v>
      </c>
      <c r="AK309" s="126">
        <v>49980</v>
      </c>
      <c r="AL309" s="126">
        <v>50346</v>
      </c>
      <c r="AM309" s="126">
        <v>50711</v>
      </c>
      <c r="AN309" s="126">
        <v>51076</v>
      </c>
      <c r="AO309" s="126">
        <v>51441</v>
      </c>
      <c r="AP309" s="126">
        <v>51807</v>
      </c>
      <c r="AQ309" s="126">
        <v>52172</v>
      </c>
      <c r="AR309" s="126">
        <v>52537</v>
      </c>
      <c r="AS309" s="126">
        <v>52902</v>
      </c>
      <c r="AT309" s="126">
        <v>53268</v>
      </c>
      <c r="AU309" s="126">
        <v>53633</v>
      </c>
      <c r="AV309" s="126">
        <v>53998</v>
      </c>
      <c r="AW309" s="126">
        <v>54363</v>
      </c>
      <c r="AX309" s="126">
        <v>54729</v>
      </c>
      <c r="AY309" s="126">
        <v>55094</v>
      </c>
    </row>
    <row r="310" spans="1:51" ht="13.5" hidden="1" customHeight="1" x14ac:dyDescent="0.2">
      <c r="A310" s="145"/>
      <c r="B310" s="120"/>
      <c r="C310" s="120"/>
      <c r="D310" s="120"/>
      <c r="E310" s="120"/>
      <c r="F310" s="120"/>
      <c r="G310" s="121"/>
      <c r="H310" s="120"/>
      <c r="I310" s="126">
        <v>39754</v>
      </c>
      <c r="J310" s="126">
        <v>40120</v>
      </c>
      <c r="K310" s="126">
        <v>40485</v>
      </c>
      <c r="L310" s="126">
        <v>40850</v>
      </c>
      <c r="M310" s="126">
        <v>41215</v>
      </c>
      <c r="N310" s="126">
        <v>41581</v>
      </c>
      <c r="O310" s="126">
        <v>41946</v>
      </c>
      <c r="P310" s="126">
        <v>42311</v>
      </c>
      <c r="Q310" s="126">
        <v>42676</v>
      </c>
      <c r="R310" s="126">
        <v>43042</v>
      </c>
      <c r="S310" s="126">
        <v>43407</v>
      </c>
      <c r="T310" s="126">
        <v>43772</v>
      </c>
      <c r="U310" s="126">
        <v>44137</v>
      </c>
      <c r="V310" s="126">
        <v>44503</v>
      </c>
      <c r="W310" s="126">
        <v>44868</v>
      </c>
      <c r="X310" s="126">
        <v>45233</v>
      </c>
      <c r="Y310" s="126">
        <v>45598</v>
      </c>
      <c r="Z310" s="126">
        <v>45964</v>
      </c>
      <c r="AA310" s="126">
        <v>46329</v>
      </c>
      <c r="AB310" s="126">
        <v>46694</v>
      </c>
      <c r="AC310" s="126">
        <v>47059</v>
      </c>
      <c r="AD310" s="126">
        <v>47425</v>
      </c>
      <c r="AE310" s="126">
        <v>47790</v>
      </c>
      <c r="AF310" s="126">
        <v>48155</v>
      </c>
      <c r="AG310" s="126">
        <v>48520</v>
      </c>
      <c r="AH310" s="126">
        <v>48886</v>
      </c>
      <c r="AI310" s="126">
        <v>49251</v>
      </c>
      <c r="AJ310" s="126">
        <v>49616</v>
      </c>
      <c r="AK310" s="126">
        <v>49981</v>
      </c>
      <c r="AL310" s="126">
        <v>50347</v>
      </c>
      <c r="AM310" s="126">
        <v>50712</v>
      </c>
      <c r="AN310" s="126">
        <v>51077</v>
      </c>
      <c r="AO310" s="126">
        <v>51442</v>
      </c>
      <c r="AP310" s="126">
        <v>51808</v>
      </c>
      <c r="AQ310" s="126">
        <v>52173</v>
      </c>
      <c r="AR310" s="126">
        <v>52538</v>
      </c>
      <c r="AS310" s="126">
        <v>52903</v>
      </c>
      <c r="AT310" s="126">
        <v>53269</v>
      </c>
      <c r="AU310" s="126">
        <v>53634</v>
      </c>
      <c r="AV310" s="126">
        <v>53999</v>
      </c>
      <c r="AW310" s="126">
        <v>54364</v>
      </c>
      <c r="AX310" s="126">
        <v>54730</v>
      </c>
      <c r="AY310" s="126">
        <v>55095</v>
      </c>
    </row>
    <row r="311" spans="1:51" ht="13.5" hidden="1" customHeight="1" x14ac:dyDescent="0.2">
      <c r="A311" s="145"/>
      <c r="B311" s="120"/>
      <c r="C311" s="120"/>
      <c r="D311" s="120"/>
      <c r="E311" s="120"/>
      <c r="F311" s="120"/>
      <c r="G311" s="121"/>
      <c r="H311" s="120"/>
      <c r="I311" s="126">
        <v>39755</v>
      </c>
      <c r="J311" s="126">
        <v>40121</v>
      </c>
      <c r="K311" s="126">
        <v>40486</v>
      </c>
      <c r="L311" s="126">
        <v>40851</v>
      </c>
      <c r="M311" s="126">
        <v>41216</v>
      </c>
      <c r="N311" s="126">
        <v>41582</v>
      </c>
      <c r="O311" s="126">
        <v>41947</v>
      </c>
      <c r="P311" s="126">
        <v>42312</v>
      </c>
      <c r="Q311" s="126">
        <v>42677</v>
      </c>
      <c r="R311" s="126">
        <v>43043</v>
      </c>
      <c r="S311" s="126">
        <v>43408</v>
      </c>
      <c r="T311" s="126">
        <v>43773</v>
      </c>
      <c r="U311" s="126">
        <v>44138</v>
      </c>
      <c r="V311" s="126">
        <v>44504</v>
      </c>
      <c r="W311" s="126">
        <v>44869</v>
      </c>
      <c r="X311" s="126">
        <v>45234</v>
      </c>
      <c r="Y311" s="126">
        <v>45599</v>
      </c>
      <c r="Z311" s="126">
        <v>45965</v>
      </c>
      <c r="AA311" s="126">
        <v>46330</v>
      </c>
      <c r="AB311" s="126">
        <v>46695</v>
      </c>
      <c r="AC311" s="126">
        <v>47060</v>
      </c>
      <c r="AD311" s="126">
        <v>47426</v>
      </c>
      <c r="AE311" s="126">
        <v>47791</v>
      </c>
      <c r="AF311" s="126">
        <v>48156</v>
      </c>
      <c r="AG311" s="126">
        <v>48521</v>
      </c>
      <c r="AH311" s="126">
        <v>48887</v>
      </c>
      <c r="AI311" s="126">
        <v>49252</v>
      </c>
      <c r="AJ311" s="126">
        <v>49617</v>
      </c>
      <c r="AK311" s="126">
        <v>49982</v>
      </c>
      <c r="AL311" s="126">
        <v>50348</v>
      </c>
      <c r="AM311" s="126">
        <v>50713</v>
      </c>
      <c r="AN311" s="126">
        <v>51078</v>
      </c>
      <c r="AO311" s="126">
        <v>51443</v>
      </c>
      <c r="AP311" s="126">
        <v>51809</v>
      </c>
      <c r="AQ311" s="126">
        <v>52174</v>
      </c>
      <c r="AR311" s="126">
        <v>52539</v>
      </c>
      <c r="AS311" s="126">
        <v>52904</v>
      </c>
      <c r="AT311" s="126">
        <v>53270</v>
      </c>
      <c r="AU311" s="126">
        <v>53635</v>
      </c>
      <c r="AV311" s="126">
        <v>54000</v>
      </c>
      <c r="AW311" s="126">
        <v>54365</v>
      </c>
      <c r="AX311" s="126">
        <v>54731</v>
      </c>
      <c r="AY311" s="126">
        <v>55096</v>
      </c>
    </row>
    <row r="312" spans="1:51" ht="13.5" hidden="1" customHeight="1" x14ac:dyDescent="0.2">
      <c r="A312" s="145"/>
      <c r="B312" s="120"/>
      <c r="C312" s="120"/>
      <c r="D312" s="120"/>
      <c r="E312" s="120"/>
      <c r="F312" s="120"/>
      <c r="G312" s="121"/>
      <c r="H312" s="120"/>
      <c r="I312" s="126">
        <v>39756</v>
      </c>
      <c r="J312" s="126">
        <v>40122</v>
      </c>
      <c r="K312" s="126">
        <v>40487</v>
      </c>
      <c r="L312" s="126">
        <v>40852</v>
      </c>
      <c r="M312" s="126">
        <v>41217</v>
      </c>
      <c r="N312" s="126">
        <v>41583</v>
      </c>
      <c r="O312" s="126">
        <v>41948</v>
      </c>
      <c r="P312" s="126">
        <v>42313</v>
      </c>
      <c r="Q312" s="126">
        <v>42678</v>
      </c>
      <c r="R312" s="126">
        <v>43044</v>
      </c>
      <c r="S312" s="126">
        <v>43409</v>
      </c>
      <c r="T312" s="126">
        <v>43774</v>
      </c>
      <c r="U312" s="126">
        <v>44139</v>
      </c>
      <c r="V312" s="126">
        <v>44505</v>
      </c>
      <c r="W312" s="126">
        <v>44870</v>
      </c>
      <c r="X312" s="126">
        <v>45235</v>
      </c>
      <c r="Y312" s="126">
        <v>45600</v>
      </c>
      <c r="Z312" s="126">
        <v>45966</v>
      </c>
      <c r="AA312" s="126">
        <v>46331</v>
      </c>
      <c r="AB312" s="126">
        <v>46696</v>
      </c>
      <c r="AC312" s="126">
        <v>47061</v>
      </c>
      <c r="AD312" s="126">
        <v>47427</v>
      </c>
      <c r="AE312" s="126">
        <v>47792</v>
      </c>
      <c r="AF312" s="126">
        <v>48157</v>
      </c>
      <c r="AG312" s="126">
        <v>48522</v>
      </c>
      <c r="AH312" s="126">
        <v>48888</v>
      </c>
      <c r="AI312" s="126">
        <v>49253</v>
      </c>
      <c r="AJ312" s="126">
        <v>49618</v>
      </c>
      <c r="AK312" s="126">
        <v>49983</v>
      </c>
      <c r="AL312" s="126">
        <v>50349</v>
      </c>
      <c r="AM312" s="126">
        <v>50714</v>
      </c>
      <c r="AN312" s="126">
        <v>51079</v>
      </c>
      <c r="AO312" s="126">
        <v>51444</v>
      </c>
      <c r="AP312" s="126">
        <v>51810</v>
      </c>
      <c r="AQ312" s="126">
        <v>52175</v>
      </c>
      <c r="AR312" s="126">
        <v>52540</v>
      </c>
      <c r="AS312" s="126">
        <v>52905</v>
      </c>
      <c r="AT312" s="126">
        <v>53271</v>
      </c>
      <c r="AU312" s="126">
        <v>53636</v>
      </c>
      <c r="AV312" s="126">
        <v>54001</v>
      </c>
      <c r="AW312" s="126">
        <v>54366</v>
      </c>
      <c r="AX312" s="126">
        <v>54732</v>
      </c>
      <c r="AY312" s="126">
        <v>55097</v>
      </c>
    </row>
    <row r="313" spans="1:51" ht="13.5" hidden="1" customHeight="1" x14ac:dyDescent="0.2">
      <c r="A313" s="145"/>
      <c r="B313" s="120"/>
      <c r="C313" s="120"/>
      <c r="D313" s="120"/>
      <c r="E313" s="120"/>
      <c r="F313" s="120"/>
      <c r="G313" s="121"/>
      <c r="H313" s="120"/>
      <c r="I313" s="126">
        <v>39757</v>
      </c>
      <c r="J313" s="126">
        <v>40123</v>
      </c>
      <c r="K313" s="126">
        <v>40488</v>
      </c>
      <c r="L313" s="126">
        <v>40853</v>
      </c>
      <c r="M313" s="126">
        <v>41218</v>
      </c>
      <c r="N313" s="126">
        <v>41584</v>
      </c>
      <c r="O313" s="126">
        <v>41949</v>
      </c>
      <c r="P313" s="126">
        <v>42314</v>
      </c>
      <c r="Q313" s="126">
        <v>42679</v>
      </c>
      <c r="R313" s="126">
        <v>43045</v>
      </c>
      <c r="S313" s="126">
        <v>43410</v>
      </c>
      <c r="T313" s="126">
        <v>43775</v>
      </c>
      <c r="U313" s="126">
        <v>44140</v>
      </c>
      <c r="V313" s="126">
        <v>44506</v>
      </c>
      <c r="W313" s="126">
        <v>44871</v>
      </c>
      <c r="X313" s="126">
        <v>45236</v>
      </c>
      <c r="Y313" s="126">
        <v>45601</v>
      </c>
      <c r="Z313" s="126">
        <v>45967</v>
      </c>
      <c r="AA313" s="126">
        <v>46332</v>
      </c>
      <c r="AB313" s="126">
        <v>46697</v>
      </c>
      <c r="AC313" s="126">
        <v>47062</v>
      </c>
      <c r="AD313" s="126">
        <v>47428</v>
      </c>
      <c r="AE313" s="126">
        <v>47793</v>
      </c>
      <c r="AF313" s="126">
        <v>48158</v>
      </c>
      <c r="AG313" s="126">
        <v>48523</v>
      </c>
      <c r="AH313" s="126">
        <v>48889</v>
      </c>
      <c r="AI313" s="126">
        <v>49254</v>
      </c>
      <c r="AJ313" s="126">
        <v>49619</v>
      </c>
      <c r="AK313" s="126">
        <v>49984</v>
      </c>
      <c r="AL313" s="126">
        <v>50350</v>
      </c>
      <c r="AM313" s="126">
        <v>50715</v>
      </c>
      <c r="AN313" s="126">
        <v>51080</v>
      </c>
      <c r="AO313" s="126">
        <v>51445</v>
      </c>
      <c r="AP313" s="126">
        <v>51811</v>
      </c>
      <c r="AQ313" s="126">
        <v>52176</v>
      </c>
      <c r="AR313" s="126">
        <v>52541</v>
      </c>
      <c r="AS313" s="126">
        <v>52906</v>
      </c>
      <c r="AT313" s="126">
        <v>53272</v>
      </c>
      <c r="AU313" s="126">
        <v>53637</v>
      </c>
      <c r="AV313" s="126">
        <v>54002</v>
      </c>
      <c r="AW313" s="126">
        <v>54367</v>
      </c>
      <c r="AX313" s="126">
        <v>54733</v>
      </c>
      <c r="AY313" s="126">
        <v>55098</v>
      </c>
    </row>
    <row r="314" spans="1:51" ht="13.5" hidden="1" customHeight="1" x14ac:dyDescent="0.2">
      <c r="A314" s="145"/>
      <c r="B314" s="120"/>
      <c r="C314" s="120"/>
      <c r="D314" s="120"/>
      <c r="E314" s="120"/>
      <c r="F314" s="120"/>
      <c r="G314" s="121"/>
      <c r="H314" s="120"/>
      <c r="I314" s="126">
        <v>39758</v>
      </c>
      <c r="J314" s="126">
        <v>40124</v>
      </c>
      <c r="K314" s="126">
        <v>40489</v>
      </c>
      <c r="L314" s="126">
        <v>40854</v>
      </c>
      <c r="M314" s="126">
        <v>41219</v>
      </c>
      <c r="N314" s="126">
        <v>41585</v>
      </c>
      <c r="O314" s="126">
        <v>41950</v>
      </c>
      <c r="P314" s="126">
        <v>42315</v>
      </c>
      <c r="Q314" s="126">
        <v>42680</v>
      </c>
      <c r="R314" s="126">
        <v>43046</v>
      </c>
      <c r="S314" s="126">
        <v>43411</v>
      </c>
      <c r="T314" s="126">
        <v>43776</v>
      </c>
      <c r="U314" s="126">
        <v>44141</v>
      </c>
      <c r="V314" s="126">
        <v>44507</v>
      </c>
      <c r="W314" s="126">
        <v>44872</v>
      </c>
      <c r="X314" s="126">
        <v>45237</v>
      </c>
      <c r="Y314" s="126">
        <v>45602</v>
      </c>
      <c r="Z314" s="126">
        <v>45968</v>
      </c>
      <c r="AA314" s="126">
        <v>46333</v>
      </c>
      <c r="AB314" s="126">
        <v>46698</v>
      </c>
      <c r="AC314" s="126">
        <v>47063</v>
      </c>
      <c r="AD314" s="126">
        <v>47429</v>
      </c>
      <c r="AE314" s="126">
        <v>47794</v>
      </c>
      <c r="AF314" s="126">
        <v>48159</v>
      </c>
      <c r="AG314" s="126">
        <v>48524</v>
      </c>
      <c r="AH314" s="126">
        <v>48890</v>
      </c>
      <c r="AI314" s="126">
        <v>49255</v>
      </c>
      <c r="AJ314" s="126">
        <v>49620</v>
      </c>
      <c r="AK314" s="126">
        <v>49985</v>
      </c>
      <c r="AL314" s="126">
        <v>50351</v>
      </c>
      <c r="AM314" s="126">
        <v>50716</v>
      </c>
      <c r="AN314" s="126">
        <v>51081</v>
      </c>
      <c r="AO314" s="126">
        <v>51446</v>
      </c>
      <c r="AP314" s="126">
        <v>51812</v>
      </c>
      <c r="AQ314" s="126">
        <v>52177</v>
      </c>
      <c r="AR314" s="126">
        <v>52542</v>
      </c>
      <c r="AS314" s="126">
        <v>52907</v>
      </c>
      <c r="AT314" s="126">
        <v>53273</v>
      </c>
      <c r="AU314" s="126">
        <v>53638</v>
      </c>
      <c r="AV314" s="126">
        <v>54003</v>
      </c>
      <c r="AW314" s="126">
        <v>54368</v>
      </c>
      <c r="AX314" s="126">
        <v>54734</v>
      </c>
      <c r="AY314" s="126">
        <v>55099</v>
      </c>
    </row>
    <row r="315" spans="1:51" ht="13.5" hidden="1" customHeight="1" x14ac:dyDescent="0.2">
      <c r="A315" s="145"/>
      <c r="B315" s="120"/>
      <c r="C315" s="120"/>
      <c r="D315" s="120"/>
      <c r="E315" s="120"/>
      <c r="F315" s="120"/>
      <c r="G315" s="121"/>
      <c r="H315" s="120"/>
      <c r="I315" s="126">
        <v>39759</v>
      </c>
      <c r="J315" s="126">
        <v>40125</v>
      </c>
      <c r="K315" s="126">
        <v>40490</v>
      </c>
      <c r="L315" s="126">
        <v>40855</v>
      </c>
      <c r="M315" s="126">
        <v>41220</v>
      </c>
      <c r="N315" s="126">
        <v>41586</v>
      </c>
      <c r="O315" s="126">
        <v>41951</v>
      </c>
      <c r="P315" s="126">
        <v>42316</v>
      </c>
      <c r="Q315" s="126">
        <v>42681</v>
      </c>
      <c r="R315" s="126">
        <v>43047</v>
      </c>
      <c r="S315" s="126">
        <v>43412</v>
      </c>
      <c r="T315" s="126">
        <v>43777</v>
      </c>
      <c r="U315" s="126">
        <v>44142</v>
      </c>
      <c r="V315" s="126">
        <v>44508</v>
      </c>
      <c r="W315" s="126">
        <v>44873</v>
      </c>
      <c r="X315" s="126">
        <v>45238</v>
      </c>
      <c r="Y315" s="126">
        <v>45603</v>
      </c>
      <c r="Z315" s="126">
        <v>45969</v>
      </c>
      <c r="AA315" s="126">
        <v>46334</v>
      </c>
      <c r="AB315" s="126">
        <v>46699</v>
      </c>
      <c r="AC315" s="126">
        <v>47064</v>
      </c>
      <c r="AD315" s="126">
        <v>47430</v>
      </c>
      <c r="AE315" s="126">
        <v>47795</v>
      </c>
      <c r="AF315" s="126">
        <v>48160</v>
      </c>
      <c r="AG315" s="126">
        <v>48525</v>
      </c>
      <c r="AH315" s="126">
        <v>48891</v>
      </c>
      <c r="AI315" s="126">
        <v>49256</v>
      </c>
      <c r="AJ315" s="126">
        <v>49621</v>
      </c>
      <c r="AK315" s="126">
        <v>49986</v>
      </c>
      <c r="AL315" s="126">
        <v>50352</v>
      </c>
      <c r="AM315" s="126">
        <v>50717</v>
      </c>
      <c r="AN315" s="126">
        <v>51082</v>
      </c>
      <c r="AO315" s="126">
        <v>51447</v>
      </c>
      <c r="AP315" s="126">
        <v>51813</v>
      </c>
      <c r="AQ315" s="126">
        <v>52178</v>
      </c>
      <c r="AR315" s="126">
        <v>52543</v>
      </c>
      <c r="AS315" s="126">
        <v>52908</v>
      </c>
      <c r="AT315" s="126">
        <v>53274</v>
      </c>
      <c r="AU315" s="126">
        <v>53639</v>
      </c>
      <c r="AV315" s="126">
        <v>54004</v>
      </c>
      <c r="AW315" s="126">
        <v>54369</v>
      </c>
      <c r="AX315" s="126">
        <v>54735</v>
      </c>
      <c r="AY315" s="126">
        <v>55100</v>
      </c>
    </row>
    <row r="316" spans="1:51" ht="13.5" hidden="1" customHeight="1" x14ac:dyDescent="0.2">
      <c r="A316" s="145"/>
      <c r="B316" s="120"/>
      <c r="C316" s="120"/>
      <c r="D316" s="120"/>
      <c r="E316" s="120"/>
      <c r="F316" s="120"/>
      <c r="G316" s="121"/>
      <c r="H316" s="120"/>
      <c r="I316" s="126">
        <v>39760</v>
      </c>
      <c r="J316" s="126">
        <v>40126</v>
      </c>
      <c r="K316" s="126">
        <v>40491</v>
      </c>
      <c r="L316" s="126">
        <v>40856</v>
      </c>
      <c r="M316" s="126">
        <v>41221</v>
      </c>
      <c r="N316" s="126">
        <v>41587</v>
      </c>
      <c r="O316" s="126">
        <v>41952</v>
      </c>
      <c r="P316" s="126">
        <v>42317</v>
      </c>
      <c r="Q316" s="126">
        <v>42682</v>
      </c>
      <c r="R316" s="126">
        <v>43048</v>
      </c>
      <c r="S316" s="126">
        <v>43413</v>
      </c>
      <c r="T316" s="126">
        <v>43778</v>
      </c>
      <c r="U316" s="126">
        <v>44143</v>
      </c>
      <c r="V316" s="126">
        <v>44509</v>
      </c>
      <c r="W316" s="126">
        <v>44874</v>
      </c>
      <c r="X316" s="126">
        <v>45239</v>
      </c>
      <c r="Y316" s="126">
        <v>45604</v>
      </c>
      <c r="Z316" s="126">
        <v>45970</v>
      </c>
      <c r="AA316" s="126">
        <v>46335</v>
      </c>
      <c r="AB316" s="126">
        <v>46700</v>
      </c>
      <c r="AC316" s="126">
        <v>47065</v>
      </c>
      <c r="AD316" s="126">
        <v>47431</v>
      </c>
      <c r="AE316" s="126">
        <v>47796</v>
      </c>
      <c r="AF316" s="126">
        <v>48161</v>
      </c>
      <c r="AG316" s="126">
        <v>48526</v>
      </c>
      <c r="AH316" s="126">
        <v>48892</v>
      </c>
      <c r="AI316" s="126">
        <v>49257</v>
      </c>
      <c r="AJ316" s="126">
        <v>49622</v>
      </c>
      <c r="AK316" s="126">
        <v>49987</v>
      </c>
      <c r="AL316" s="126">
        <v>50353</v>
      </c>
      <c r="AM316" s="126">
        <v>50718</v>
      </c>
      <c r="AN316" s="126">
        <v>51083</v>
      </c>
      <c r="AO316" s="126">
        <v>51448</v>
      </c>
      <c r="AP316" s="126">
        <v>51814</v>
      </c>
      <c r="AQ316" s="126">
        <v>52179</v>
      </c>
      <c r="AR316" s="126">
        <v>52544</v>
      </c>
      <c r="AS316" s="126">
        <v>52909</v>
      </c>
      <c r="AT316" s="126">
        <v>53275</v>
      </c>
      <c r="AU316" s="126">
        <v>53640</v>
      </c>
      <c r="AV316" s="126">
        <v>54005</v>
      </c>
      <c r="AW316" s="126">
        <v>54370</v>
      </c>
      <c r="AX316" s="126">
        <v>54736</v>
      </c>
      <c r="AY316" s="126">
        <v>55101</v>
      </c>
    </row>
    <row r="317" spans="1:51" ht="13.5" hidden="1" customHeight="1" x14ac:dyDescent="0.2">
      <c r="A317" s="145"/>
      <c r="B317" s="120"/>
      <c r="C317" s="120"/>
      <c r="D317" s="120"/>
      <c r="E317" s="120"/>
      <c r="F317" s="120"/>
      <c r="G317" s="121"/>
      <c r="H317" s="120"/>
      <c r="I317" s="126">
        <v>39761</v>
      </c>
      <c r="J317" s="126">
        <v>40127</v>
      </c>
      <c r="K317" s="126">
        <v>40492</v>
      </c>
      <c r="L317" s="126">
        <v>40857</v>
      </c>
      <c r="M317" s="126">
        <v>41222</v>
      </c>
      <c r="N317" s="126">
        <v>41588</v>
      </c>
      <c r="O317" s="126">
        <v>41953</v>
      </c>
      <c r="P317" s="126">
        <v>42318</v>
      </c>
      <c r="Q317" s="126">
        <v>42683</v>
      </c>
      <c r="R317" s="126">
        <v>43049</v>
      </c>
      <c r="S317" s="126">
        <v>43414</v>
      </c>
      <c r="T317" s="126">
        <v>43779</v>
      </c>
      <c r="U317" s="126">
        <v>44144</v>
      </c>
      <c r="V317" s="126">
        <v>44510</v>
      </c>
      <c r="W317" s="126">
        <v>44875</v>
      </c>
      <c r="X317" s="126">
        <v>45240</v>
      </c>
      <c r="Y317" s="126">
        <v>45605</v>
      </c>
      <c r="Z317" s="126">
        <v>45971</v>
      </c>
      <c r="AA317" s="126">
        <v>46336</v>
      </c>
      <c r="AB317" s="126">
        <v>46701</v>
      </c>
      <c r="AC317" s="126">
        <v>47066</v>
      </c>
      <c r="AD317" s="126">
        <v>47432</v>
      </c>
      <c r="AE317" s="126">
        <v>47797</v>
      </c>
      <c r="AF317" s="126">
        <v>48162</v>
      </c>
      <c r="AG317" s="126">
        <v>48527</v>
      </c>
      <c r="AH317" s="126">
        <v>48893</v>
      </c>
      <c r="AI317" s="126">
        <v>49258</v>
      </c>
      <c r="AJ317" s="126">
        <v>49623</v>
      </c>
      <c r="AK317" s="126">
        <v>49988</v>
      </c>
      <c r="AL317" s="126">
        <v>50354</v>
      </c>
      <c r="AM317" s="126">
        <v>50719</v>
      </c>
      <c r="AN317" s="126">
        <v>51084</v>
      </c>
      <c r="AO317" s="126">
        <v>51449</v>
      </c>
      <c r="AP317" s="126">
        <v>51815</v>
      </c>
      <c r="AQ317" s="126">
        <v>52180</v>
      </c>
      <c r="AR317" s="126">
        <v>52545</v>
      </c>
      <c r="AS317" s="126">
        <v>52910</v>
      </c>
      <c r="AT317" s="126">
        <v>53276</v>
      </c>
      <c r="AU317" s="126">
        <v>53641</v>
      </c>
      <c r="AV317" s="126">
        <v>54006</v>
      </c>
      <c r="AW317" s="126">
        <v>54371</v>
      </c>
      <c r="AX317" s="126">
        <v>54737</v>
      </c>
      <c r="AY317" s="126">
        <v>55102</v>
      </c>
    </row>
    <row r="318" spans="1:51" ht="13.5" hidden="1" customHeight="1" x14ac:dyDescent="0.2">
      <c r="A318" s="145"/>
      <c r="B318" s="120"/>
      <c r="C318" s="120"/>
      <c r="D318" s="120"/>
      <c r="E318" s="120"/>
      <c r="F318" s="120"/>
      <c r="G318" s="121"/>
      <c r="H318" s="120"/>
      <c r="I318" s="126">
        <v>39762</v>
      </c>
      <c r="J318" s="126">
        <v>40128</v>
      </c>
      <c r="K318" s="126">
        <v>40493</v>
      </c>
      <c r="L318" s="126">
        <v>40858</v>
      </c>
      <c r="M318" s="126">
        <v>41223</v>
      </c>
      <c r="N318" s="126">
        <v>41589</v>
      </c>
      <c r="O318" s="126">
        <v>41954</v>
      </c>
      <c r="P318" s="126">
        <v>42319</v>
      </c>
      <c r="Q318" s="126">
        <v>42684</v>
      </c>
      <c r="R318" s="126">
        <v>43050</v>
      </c>
      <c r="S318" s="126">
        <v>43415</v>
      </c>
      <c r="T318" s="126">
        <v>43780</v>
      </c>
      <c r="U318" s="126">
        <v>44145</v>
      </c>
      <c r="V318" s="126">
        <v>44511</v>
      </c>
      <c r="W318" s="126">
        <v>44876</v>
      </c>
      <c r="X318" s="126">
        <v>45241</v>
      </c>
      <c r="Y318" s="126">
        <v>45606</v>
      </c>
      <c r="Z318" s="126">
        <v>45972</v>
      </c>
      <c r="AA318" s="126">
        <v>46337</v>
      </c>
      <c r="AB318" s="126">
        <v>46702</v>
      </c>
      <c r="AC318" s="126">
        <v>47067</v>
      </c>
      <c r="AD318" s="126">
        <v>47433</v>
      </c>
      <c r="AE318" s="126">
        <v>47798</v>
      </c>
      <c r="AF318" s="126">
        <v>48163</v>
      </c>
      <c r="AG318" s="126">
        <v>48528</v>
      </c>
      <c r="AH318" s="126">
        <v>48894</v>
      </c>
      <c r="AI318" s="126">
        <v>49259</v>
      </c>
      <c r="AJ318" s="126">
        <v>49624</v>
      </c>
      <c r="AK318" s="126">
        <v>49989</v>
      </c>
      <c r="AL318" s="126">
        <v>50355</v>
      </c>
      <c r="AM318" s="126">
        <v>50720</v>
      </c>
      <c r="AN318" s="126">
        <v>51085</v>
      </c>
      <c r="AO318" s="126">
        <v>51450</v>
      </c>
      <c r="AP318" s="126">
        <v>51816</v>
      </c>
      <c r="AQ318" s="126">
        <v>52181</v>
      </c>
      <c r="AR318" s="126">
        <v>52546</v>
      </c>
      <c r="AS318" s="126">
        <v>52911</v>
      </c>
      <c r="AT318" s="126">
        <v>53277</v>
      </c>
      <c r="AU318" s="126">
        <v>53642</v>
      </c>
      <c r="AV318" s="126">
        <v>54007</v>
      </c>
      <c r="AW318" s="126">
        <v>54372</v>
      </c>
      <c r="AX318" s="126">
        <v>54738</v>
      </c>
      <c r="AY318" s="126">
        <v>55103</v>
      </c>
    </row>
    <row r="319" spans="1:51" ht="13.5" hidden="1" customHeight="1" x14ac:dyDescent="0.2">
      <c r="A319" s="145"/>
      <c r="B319" s="120"/>
      <c r="C319" s="120"/>
      <c r="D319" s="120"/>
      <c r="E319" s="120"/>
      <c r="F319" s="120"/>
      <c r="G319" s="121"/>
      <c r="H319" s="120"/>
      <c r="I319" s="126">
        <v>39763</v>
      </c>
      <c r="J319" s="126">
        <v>40129</v>
      </c>
      <c r="K319" s="126">
        <v>40494</v>
      </c>
      <c r="L319" s="126">
        <v>40859</v>
      </c>
      <c r="M319" s="126">
        <v>41224</v>
      </c>
      <c r="N319" s="126">
        <v>41590</v>
      </c>
      <c r="O319" s="126">
        <v>41955</v>
      </c>
      <c r="P319" s="126">
        <v>42320</v>
      </c>
      <c r="Q319" s="126">
        <v>42685</v>
      </c>
      <c r="R319" s="126">
        <v>43051</v>
      </c>
      <c r="S319" s="126">
        <v>43416</v>
      </c>
      <c r="T319" s="126">
        <v>43781</v>
      </c>
      <c r="U319" s="126">
        <v>44146</v>
      </c>
      <c r="V319" s="126">
        <v>44512</v>
      </c>
      <c r="W319" s="126">
        <v>44877</v>
      </c>
      <c r="X319" s="126">
        <v>45242</v>
      </c>
      <c r="Y319" s="126">
        <v>45607</v>
      </c>
      <c r="Z319" s="126">
        <v>45973</v>
      </c>
      <c r="AA319" s="126">
        <v>46338</v>
      </c>
      <c r="AB319" s="126">
        <v>46703</v>
      </c>
      <c r="AC319" s="126">
        <v>47068</v>
      </c>
      <c r="AD319" s="126">
        <v>47434</v>
      </c>
      <c r="AE319" s="126">
        <v>47799</v>
      </c>
      <c r="AF319" s="126">
        <v>48164</v>
      </c>
      <c r="AG319" s="126">
        <v>48529</v>
      </c>
      <c r="AH319" s="126">
        <v>48895</v>
      </c>
      <c r="AI319" s="126">
        <v>49260</v>
      </c>
      <c r="AJ319" s="126">
        <v>49625</v>
      </c>
      <c r="AK319" s="126">
        <v>49990</v>
      </c>
      <c r="AL319" s="126">
        <v>50356</v>
      </c>
      <c r="AM319" s="126">
        <v>50721</v>
      </c>
      <c r="AN319" s="126">
        <v>51086</v>
      </c>
      <c r="AO319" s="126">
        <v>51451</v>
      </c>
      <c r="AP319" s="126">
        <v>51817</v>
      </c>
      <c r="AQ319" s="126">
        <v>52182</v>
      </c>
      <c r="AR319" s="126">
        <v>52547</v>
      </c>
      <c r="AS319" s="126">
        <v>52912</v>
      </c>
      <c r="AT319" s="126">
        <v>53278</v>
      </c>
      <c r="AU319" s="126">
        <v>53643</v>
      </c>
      <c r="AV319" s="126">
        <v>54008</v>
      </c>
      <c r="AW319" s="126">
        <v>54373</v>
      </c>
      <c r="AX319" s="126">
        <v>54739</v>
      </c>
      <c r="AY319" s="126">
        <v>55104</v>
      </c>
    </row>
    <row r="320" spans="1:51" ht="13.5" hidden="1" customHeight="1" x14ac:dyDescent="0.2">
      <c r="A320" s="145"/>
      <c r="B320" s="120"/>
      <c r="C320" s="120"/>
      <c r="D320" s="120"/>
      <c r="E320" s="120"/>
      <c r="F320" s="120"/>
      <c r="G320" s="121"/>
      <c r="H320" s="120"/>
      <c r="I320" s="126">
        <v>39764</v>
      </c>
      <c r="J320" s="126">
        <v>40130</v>
      </c>
      <c r="K320" s="126">
        <v>40495</v>
      </c>
      <c r="L320" s="126">
        <v>40860</v>
      </c>
      <c r="M320" s="126">
        <v>41225</v>
      </c>
      <c r="N320" s="126">
        <v>41591</v>
      </c>
      <c r="O320" s="126">
        <v>41956</v>
      </c>
      <c r="P320" s="126">
        <v>42321</v>
      </c>
      <c r="Q320" s="126">
        <v>42686</v>
      </c>
      <c r="R320" s="126">
        <v>43052</v>
      </c>
      <c r="S320" s="126">
        <v>43417</v>
      </c>
      <c r="T320" s="126">
        <v>43782</v>
      </c>
      <c r="U320" s="126">
        <v>44147</v>
      </c>
      <c r="V320" s="126">
        <v>44513</v>
      </c>
      <c r="W320" s="126">
        <v>44878</v>
      </c>
      <c r="X320" s="126">
        <v>45243</v>
      </c>
      <c r="Y320" s="126">
        <v>45608</v>
      </c>
      <c r="Z320" s="126">
        <v>45974</v>
      </c>
      <c r="AA320" s="126">
        <v>46339</v>
      </c>
      <c r="AB320" s="126">
        <v>46704</v>
      </c>
      <c r="AC320" s="126">
        <v>47069</v>
      </c>
      <c r="AD320" s="126">
        <v>47435</v>
      </c>
      <c r="AE320" s="126">
        <v>47800</v>
      </c>
      <c r="AF320" s="126">
        <v>48165</v>
      </c>
      <c r="AG320" s="126">
        <v>48530</v>
      </c>
      <c r="AH320" s="126">
        <v>48896</v>
      </c>
      <c r="AI320" s="126">
        <v>49261</v>
      </c>
      <c r="AJ320" s="126">
        <v>49626</v>
      </c>
      <c r="AK320" s="126">
        <v>49991</v>
      </c>
      <c r="AL320" s="126">
        <v>50357</v>
      </c>
      <c r="AM320" s="126">
        <v>50722</v>
      </c>
      <c r="AN320" s="126">
        <v>51087</v>
      </c>
      <c r="AO320" s="126">
        <v>51452</v>
      </c>
      <c r="AP320" s="126">
        <v>51818</v>
      </c>
      <c r="AQ320" s="126">
        <v>52183</v>
      </c>
      <c r="AR320" s="126">
        <v>52548</v>
      </c>
      <c r="AS320" s="126">
        <v>52913</v>
      </c>
      <c r="AT320" s="126">
        <v>53279</v>
      </c>
      <c r="AU320" s="126">
        <v>53644</v>
      </c>
      <c r="AV320" s="126">
        <v>54009</v>
      </c>
      <c r="AW320" s="126">
        <v>54374</v>
      </c>
      <c r="AX320" s="126">
        <v>54740</v>
      </c>
      <c r="AY320" s="126">
        <v>55105</v>
      </c>
    </row>
    <row r="321" spans="1:51" ht="13.5" hidden="1" customHeight="1" x14ac:dyDescent="0.2">
      <c r="A321" s="145"/>
      <c r="B321" s="120"/>
      <c r="C321" s="120"/>
      <c r="D321" s="120"/>
      <c r="E321" s="120"/>
      <c r="F321" s="120"/>
      <c r="G321" s="121"/>
      <c r="H321" s="120"/>
      <c r="I321" s="126">
        <v>39765</v>
      </c>
      <c r="J321" s="126">
        <v>40131</v>
      </c>
      <c r="K321" s="126">
        <v>40496</v>
      </c>
      <c r="L321" s="126">
        <v>40861</v>
      </c>
      <c r="M321" s="126">
        <v>41226</v>
      </c>
      <c r="N321" s="126">
        <v>41592</v>
      </c>
      <c r="O321" s="126">
        <v>41957</v>
      </c>
      <c r="P321" s="126">
        <v>42322</v>
      </c>
      <c r="Q321" s="126">
        <v>42687</v>
      </c>
      <c r="R321" s="126">
        <v>43053</v>
      </c>
      <c r="S321" s="126">
        <v>43418</v>
      </c>
      <c r="T321" s="126">
        <v>43783</v>
      </c>
      <c r="U321" s="126">
        <v>44148</v>
      </c>
      <c r="V321" s="126">
        <v>44514</v>
      </c>
      <c r="W321" s="126">
        <v>44879</v>
      </c>
      <c r="X321" s="126">
        <v>45244</v>
      </c>
      <c r="Y321" s="126">
        <v>45609</v>
      </c>
      <c r="Z321" s="126">
        <v>45975</v>
      </c>
      <c r="AA321" s="126">
        <v>46340</v>
      </c>
      <c r="AB321" s="126">
        <v>46705</v>
      </c>
      <c r="AC321" s="126">
        <v>47070</v>
      </c>
      <c r="AD321" s="126">
        <v>47436</v>
      </c>
      <c r="AE321" s="126">
        <v>47801</v>
      </c>
      <c r="AF321" s="126">
        <v>48166</v>
      </c>
      <c r="AG321" s="126">
        <v>48531</v>
      </c>
      <c r="AH321" s="126">
        <v>48897</v>
      </c>
      <c r="AI321" s="126">
        <v>49262</v>
      </c>
      <c r="AJ321" s="126">
        <v>49627</v>
      </c>
      <c r="AK321" s="126">
        <v>49992</v>
      </c>
      <c r="AL321" s="126">
        <v>50358</v>
      </c>
      <c r="AM321" s="126">
        <v>50723</v>
      </c>
      <c r="AN321" s="126">
        <v>51088</v>
      </c>
      <c r="AO321" s="126">
        <v>51453</v>
      </c>
      <c r="AP321" s="126">
        <v>51819</v>
      </c>
      <c r="AQ321" s="126">
        <v>52184</v>
      </c>
      <c r="AR321" s="126">
        <v>52549</v>
      </c>
      <c r="AS321" s="126">
        <v>52914</v>
      </c>
      <c r="AT321" s="126">
        <v>53280</v>
      </c>
      <c r="AU321" s="126">
        <v>53645</v>
      </c>
      <c r="AV321" s="126">
        <v>54010</v>
      </c>
      <c r="AW321" s="126">
        <v>54375</v>
      </c>
      <c r="AX321" s="126">
        <v>54741</v>
      </c>
      <c r="AY321" s="126">
        <v>55106</v>
      </c>
    </row>
    <row r="322" spans="1:51" ht="13.5" hidden="1" customHeight="1" x14ac:dyDescent="0.2">
      <c r="A322" s="145"/>
      <c r="B322" s="120"/>
      <c r="C322" s="120"/>
      <c r="D322" s="120"/>
      <c r="E322" s="120"/>
      <c r="F322" s="120"/>
      <c r="G322" s="121"/>
      <c r="H322" s="120"/>
      <c r="I322" s="126">
        <v>39766</v>
      </c>
      <c r="J322" s="126">
        <v>40132</v>
      </c>
      <c r="K322" s="126">
        <v>40497</v>
      </c>
      <c r="L322" s="126">
        <v>40862</v>
      </c>
      <c r="M322" s="126">
        <v>41227</v>
      </c>
      <c r="N322" s="126">
        <v>41593</v>
      </c>
      <c r="O322" s="126">
        <v>41958</v>
      </c>
      <c r="P322" s="126">
        <v>42323</v>
      </c>
      <c r="Q322" s="126">
        <v>42688</v>
      </c>
      <c r="R322" s="126">
        <v>43054</v>
      </c>
      <c r="S322" s="126">
        <v>43419</v>
      </c>
      <c r="T322" s="126">
        <v>43784</v>
      </c>
      <c r="U322" s="126">
        <v>44149</v>
      </c>
      <c r="V322" s="126">
        <v>44515</v>
      </c>
      <c r="W322" s="126">
        <v>44880</v>
      </c>
      <c r="X322" s="126">
        <v>45245</v>
      </c>
      <c r="Y322" s="126">
        <v>45610</v>
      </c>
      <c r="Z322" s="126">
        <v>45976</v>
      </c>
      <c r="AA322" s="126">
        <v>46341</v>
      </c>
      <c r="AB322" s="126">
        <v>46706</v>
      </c>
      <c r="AC322" s="126">
        <v>47071</v>
      </c>
      <c r="AD322" s="126">
        <v>47437</v>
      </c>
      <c r="AE322" s="126">
        <v>47802</v>
      </c>
      <c r="AF322" s="126">
        <v>48167</v>
      </c>
      <c r="AG322" s="126">
        <v>48532</v>
      </c>
      <c r="AH322" s="126">
        <v>48898</v>
      </c>
      <c r="AI322" s="126">
        <v>49263</v>
      </c>
      <c r="AJ322" s="126">
        <v>49628</v>
      </c>
      <c r="AK322" s="126">
        <v>49993</v>
      </c>
      <c r="AL322" s="126">
        <v>50359</v>
      </c>
      <c r="AM322" s="126">
        <v>50724</v>
      </c>
      <c r="AN322" s="126">
        <v>51089</v>
      </c>
      <c r="AO322" s="126">
        <v>51454</v>
      </c>
      <c r="AP322" s="126">
        <v>51820</v>
      </c>
      <c r="AQ322" s="126">
        <v>52185</v>
      </c>
      <c r="AR322" s="126">
        <v>52550</v>
      </c>
      <c r="AS322" s="126">
        <v>52915</v>
      </c>
      <c r="AT322" s="126">
        <v>53281</v>
      </c>
      <c r="AU322" s="126">
        <v>53646</v>
      </c>
      <c r="AV322" s="126">
        <v>54011</v>
      </c>
      <c r="AW322" s="126">
        <v>54376</v>
      </c>
      <c r="AX322" s="126">
        <v>54742</v>
      </c>
      <c r="AY322" s="126">
        <v>55107</v>
      </c>
    </row>
    <row r="323" spans="1:51" ht="13.5" hidden="1" customHeight="1" x14ac:dyDescent="0.2">
      <c r="A323" s="145"/>
      <c r="B323" s="120"/>
      <c r="C323" s="120"/>
      <c r="D323" s="120"/>
      <c r="E323" s="120"/>
      <c r="F323" s="120"/>
      <c r="G323" s="121"/>
      <c r="H323" s="120"/>
      <c r="I323" s="126">
        <v>39767</v>
      </c>
      <c r="J323" s="126">
        <v>40133</v>
      </c>
      <c r="K323" s="126">
        <v>40498</v>
      </c>
      <c r="L323" s="126">
        <v>40863</v>
      </c>
      <c r="M323" s="126">
        <v>41228</v>
      </c>
      <c r="N323" s="126">
        <v>41594</v>
      </c>
      <c r="O323" s="126">
        <v>41959</v>
      </c>
      <c r="P323" s="126">
        <v>42324</v>
      </c>
      <c r="Q323" s="126">
        <v>42689</v>
      </c>
      <c r="R323" s="126">
        <v>43055</v>
      </c>
      <c r="S323" s="126">
        <v>43420</v>
      </c>
      <c r="T323" s="126">
        <v>43785</v>
      </c>
      <c r="U323" s="126">
        <v>44150</v>
      </c>
      <c r="V323" s="126">
        <v>44516</v>
      </c>
      <c r="W323" s="126">
        <v>44881</v>
      </c>
      <c r="X323" s="126">
        <v>45246</v>
      </c>
      <c r="Y323" s="126">
        <v>45611</v>
      </c>
      <c r="Z323" s="126">
        <v>45977</v>
      </c>
      <c r="AA323" s="126">
        <v>46342</v>
      </c>
      <c r="AB323" s="126">
        <v>46707</v>
      </c>
      <c r="AC323" s="126">
        <v>47072</v>
      </c>
      <c r="AD323" s="126">
        <v>47438</v>
      </c>
      <c r="AE323" s="126">
        <v>47803</v>
      </c>
      <c r="AF323" s="126">
        <v>48168</v>
      </c>
      <c r="AG323" s="126">
        <v>48533</v>
      </c>
      <c r="AH323" s="126">
        <v>48899</v>
      </c>
      <c r="AI323" s="126">
        <v>49264</v>
      </c>
      <c r="AJ323" s="126">
        <v>49629</v>
      </c>
      <c r="AK323" s="126">
        <v>49994</v>
      </c>
      <c r="AL323" s="126">
        <v>50360</v>
      </c>
      <c r="AM323" s="126">
        <v>50725</v>
      </c>
      <c r="AN323" s="126">
        <v>51090</v>
      </c>
      <c r="AO323" s="126">
        <v>51455</v>
      </c>
      <c r="AP323" s="126">
        <v>51821</v>
      </c>
      <c r="AQ323" s="126">
        <v>52186</v>
      </c>
      <c r="AR323" s="126">
        <v>52551</v>
      </c>
      <c r="AS323" s="126">
        <v>52916</v>
      </c>
      <c r="AT323" s="126">
        <v>53282</v>
      </c>
      <c r="AU323" s="126">
        <v>53647</v>
      </c>
      <c r="AV323" s="126">
        <v>54012</v>
      </c>
      <c r="AW323" s="126">
        <v>54377</v>
      </c>
      <c r="AX323" s="126">
        <v>54743</v>
      </c>
      <c r="AY323" s="126">
        <v>55108</v>
      </c>
    </row>
    <row r="324" spans="1:51" ht="13.5" hidden="1" customHeight="1" x14ac:dyDescent="0.2">
      <c r="A324" s="145"/>
      <c r="B324" s="120"/>
      <c r="C324" s="120"/>
      <c r="D324" s="120"/>
      <c r="E324" s="120"/>
      <c r="F324" s="120"/>
      <c r="G324" s="121"/>
      <c r="H324" s="120"/>
      <c r="I324" s="126">
        <v>39768</v>
      </c>
      <c r="J324" s="126">
        <v>40134</v>
      </c>
      <c r="K324" s="126">
        <v>40499</v>
      </c>
      <c r="L324" s="126">
        <v>40864</v>
      </c>
      <c r="M324" s="126">
        <v>41229</v>
      </c>
      <c r="N324" s="126">
        <v>41595</v>
      </c>
      <c r="O324" s="126">
        <v>41960</v>
      </c>
      <c r="P324" s="126">
        <v>42325</v>
      </c>
      <c r="Q324" s="126">
        <v>42690</v>
      </c>
      <c r="R324" s="126">
        <v>43056</v>
      </c>
      <c r="S324" s="126">
        <v>43421</v>
      </c>
      <c r="T324" s="126">
        <v>43786</v>
      </c>
      <c r="U324" s="126">
        <v>44151</v>
      </c>
      <c r="V324" s="126">
        <v>44517</v>
      </c>
      <c r="W324" s="126">
        <v>44882</v>
      </c>
      <c r="X324" s="126">
        <v>45247</v>
      </c>
      <c r="Y324" s="126">
        <v>45612</v>
      </c>
      <c r="Z324" s="126">
        <v>45978</v>
      </c>
      <c r="AA324" s="126">
        <v>46343</v>
      </c>
      <c r="AB324" s="126">
        <v>46708</v>
      </c>
      <c r="AC324" s="126">
        <v>47073</v>
      </c>
      <c r="AD324" s="126">
        <v>47439</v>
      </c>
      <c r="AE324" s="126">
        <v>47804</v>
      </c>
      <c r="AF324" s="126">
        <v>48169</v>
      </c>
      <c r="AG324" s="126">
        <v>48534</v>
      </c>
      <c r="AH324" s="126">
        <v>48900</v>
      </c>
      <c r="AI324" s="126">
        <v>49265</v>
      </c>
      <c r="AJ324" s="126">
        <v>49630</v>
      </c>
      <c r="AK324" s="126">
        <v>49995</v>
      </c>
      <c r="AL324" s="126">
        <v>50361</v>
      </c>
      <c r="AM324" s="126">
        <v>50726</v>
      </c>
      <c r="AN324" s="126">
        <v>51091</v>
      </c>
      <c r="AO324" s="126">
        <v>51456</v>
      </c>
      <c r="AP324" s="126">
        <v>51822</v>
      </c>
      <c r="AQ324" s="126">
        <v>52187</v>
      </c>
      <c r="AR324" s="126">
        <v>52552</v>
      </c>
      <c r="AS324" s="126">
        <v>52917</v>
      </c>
      <c r="AT324" s="126">
        <v>53283</v>
      </c>
      <c r="AU324" s="126">
        <v>53648</v>
      </c>
      <c r="AV324" s="126">
        <v>54013</v>
      </c>
      <c r="AW324" s="126">
        <v>54378</v>
      </c>
      <c r="AX324" s="126">
        <v>54744</v>
      </c>
      <c r="AY324" s="126">
        <v>55109</v>
      </c>
    </row>
    <row r="325" spans="1:51" ht="13.5" hidden="1" customHeight="1" x14ac:dyDescent="0.2">
      <c r="A325" s="145"/>
      <c r="B325" s="120"/>
      <c r="C325" s="120"/>
      <c r="D325" s="120"/>
      <c r="E325" s="120"/>
      <c r="F325" s="120"/>
      <c r="G325" s="121"/>
      <c r="H325" s="120"/>
      <c r="I325" s="126">
        <v>39769</v>
      </c>
      <c r="J325" s="126">
        <v>40135</v>
      </c>
      <c r="K325" s="126">
        <v>40500</v>
      </c>
      <c r="L325" s="126">
        <v>40865</v>
      </c>
      <c r="M325" s="126">
        <v>41230</v>
      </c>
      <c r="N325" s="126">
        <v>41596</v>
      </c>
      <c r="O325" s="126">
        <v>41961</v>
      </c>
      <c r="P325" s="126">
        <v>42326</v>
      </c>
      <c r="Q325" s="126">
        <v>42691</v>
      </c>
      <c r="R325" s="126">
        <v>43057</v>
      </c>
      <c r="S325" s="126">
        <v>43422</v>
      </c>
      <c r="T325" s="126">
        <v>43787</v>
      </c>
      <c r="U325" s="126">
        <v>44152</v>
      </c>
      <c r="V325" s="126">
        <v>44518</v>
      </c>
      <c r="W325" s="126">
        <v>44883</v>
      </c>
      <c r="X325" s="126">
        <v>45248</v>
      </c>
      <c r="Y325" s="126">
        <v>45613</v>
      </c>
      <c r="Z325" s="126">
        <v>45979</v>
      </c>
      <c r="AA325" s="126">
        <v>46344</v>
      </c>
      <c r="AB325" s="126">
        <v>46709</v>
      </c>
      <c r="AC325" s="126">
        <v>47074</v>
      </c>
      <c r="AD325" s="126">
        <v>47440</v>
      </c>
      <c r="AE325" s="126">
        <v>47805</v>
      </c>
      <c r="AF325" s="126">
        <v>48170</v>
      </c>
      <c r="AG325" s="126">
        <v>48535</v>
      </c>
      <c r="AH325" s="126">
        <v>48901</v>
      </c>
      <c r="AI325" s="126">
        <v>49266</v>
      </c>
      <c r="AJ325" s="126">
        <v>49631</v>
      </c>
      <c r="AK325" s="126">
        <v>49996</v>
      </c>
      <c r="AL325" s="126">
        <v>50362</v>
      </c>
      <c r="AM325" s="126">
        <v>50727</v>
      </c>
      <c r="AN325" s="126">
        <v>51092</v>
      </c>
      <c r="AO325" s="126">
        <v>51457</v>
      </c>
      <c r="AP325" s="126">
        <v>51823</v>
      </c>
      <c r="AQ325" s="126">
        <v>52188</v>
      </c>
      <c r="AR325" s="126">
        <v>52553</v>
      </c>
      <c r="AS325" s="126">
        <v>52918</v>
      </c>
      <c r="AT325" s="126">
        <v>53284</v>
      </c>
      <c r="AU325" s="126">
        <v>53649</v>
      </c>
      <c r="AV325" s="126">
        <v>54014</v>
      </c>
      <c r="AW325" s="126">
        <v>54379</v>
      </c>
      <c r="AX325" s="126">
        <v>54745</v>
      </c>
      <c r="AY325" s="126">
        <v>55110</v>
      </c>
    </row>
    <row r="326" spans="1:51" ht="13.5" hidden="1" customHeight="1" x14ac:dyDescent="0.2">
      <c r="A326" s="145"/>
      <c r="B326" s="120"/>
      <c r="C326" s="120"/>
      <c r="D326" s="120"/>
      <c r="E326" s="120"/>
      <c r="F326" s="120"/>
      <c r="G326" s="121"/>
      <c r="H326" s="120"/>
      <c r="I326" s="126">
        <v>39770</v>
      </c>
      <c r="J326" s="126">
        <v>40136</v>
      </c>
      <c r="K326" s="126">
        <v>40501</v>
      </c>
      <c r="L326" s="126">
        <v>40866</v>
      </c>
      <c r="M326" s="126">
        <v>41231</v>
      </c>
      <c r="N326" s="126">
        <v>41597</v>
      </c>
      <c r="O326" s="126">
        <v>41962</v>
      </c>
      <c r="P326" s="126">
        <v>42327</v>
      </c>
      <c r="Q326" s="126">
        <v>42692</v>
      </c>
      <c r="R326" s="126">
        <v>43058</v>
      </c>
      <c r="S326" s="126">
        <v>43423</v>
      </c>
      <c r="T326" s="126">
        <v>43788</v>
      </c>
      <c r="U326" s="126">
        <v>44153</v>
      </c>
      <c r="V326" s="126">
        <v>44519</v>
      </c>
      <c r="W326" s="126">
        <v>44884</v>
      </c>
      <c r="X326" s="126">
        <v>45249</v>
      </c>
      <c r="Y326" s="126">
        <v>45614</v>
      </c>
      <c r="Z326" s="126">
        <v>45980</v>
      </c>
      <c r="AA326" s="126">
        <v>46345</v>
      </c>
      <c r="AB326" s="126">
        <v>46710</v>
      </c>
      <c r="AC326" s="126">
        <v>47075</v>
      </c>
      <c r="AD326" s="126">
        <v>47441</v>
      </c>
      <c r="AE326" s="126">
        <v>47806</v>
      </c>
      <c r="AF326" s="126">
        <v>48171</v>
      </c>
      <c r="AG326" s="126">
        <v>48536</v>
      </c>
      <c r="AH326" s="126">
        <v>48902</v>
      </c>
      <c r="AI326" s="126">
        <v>49267</v>
      </c>
      <c r="AJ326" s="126">
        <v>49632</v>
      </c>
      <c r="AK326" s="126">
        <v>49997</v>
      </c>
      <c r="AL326" s="126">
        <v>50363</v>
      </c>
      <c r="AM326" s="126">
        <v>50728</v>
      </c>
      <c r="AN326" s="126">
        <v>51093</v>
      </c>
      <c r="AO326" s="126">
        <v>51458</v>
      </c>
      <c r="AP326" s="126">
        <v>51824</v>
      </c>
      <c r="AQ326" s="126">
        <v>52189</v>
      </c>
      <c r="AR326" s="126">
        <v>52554</v>
      </c>
      <c r="AS326" s="126">
        <v>52919</v>
      </c>
      <c r="AT326" s="126">
        <v>53285</v>
      </c>
      <c r="AU326" s="126">
        <v>53650</v>
      </c>
      <c r="AV326" s="126">
        <v>54015</v>
      </c>
      <c r="AW326" s="126">
        <v>54380</v>
      </c>
      <c r="AX326" s="126">
        <v>54746</v>
      </c>
      <c r="AY326" s="126">
        <v>55111</v>
      </c>
    </row>
    <row r="327" spans="1:51" ht="13.5" hidden="1" customHeight="1" x14ac:dyDescent="0.2">
      <c r="A327" s="145"/>
      <c r="B327" s="120"/>
      <c r="C327" s="120"/>
      <c r="D327" s="120"/>
      <c r="E327" s="120"/>
      <c r="F327" s="120"/>
      <c r="G327" s="121"/>
      <c r="H327" s="120"/>
      <c r="I327" s="126">
        <v>39771</v>
      </c>
      <c r="J327" s="126">
        <v>40137</v>
      </c>
      <c r="K327" s="126">
        <v>40502</v>
      </c>
      <c r="L327" s="126">
        <v>40867</v>
      </c>
      <c r="M327" s="126">
        <v>41232</v>
      </c>
      <c r="N327" s="126">
        <v>41598</v>
      </c>
      <c r="O327" s="126">
        <v>41963</v>
      </c>
      <c r="P327" s="126">
        <v>42328</v>
      </c>
      <c r="Q327" s="126">
        <v>42693</v>
      </c>
      <c r="R327" s="126">
        <v>43059</v>
      </c>
      <c r="S327" s="126">
        <v>43424</v>
      </c>
      <c r="T327" s="126">
        <v>43789</v>
      </c>
      <c r="U327" s="126">
        <v>44154</v>
      </c>
      <c r="V327" s="126">
        <v>44520</v>
      </c>
      <c r="W327" s="126">
        <v>44885</v>
      </c>
      <c r="X327" s="126">
        <v>45250</v>
      </c>
      <c r="Y327" s="126">
        <v>45615</v>
      </c>
      <c r="Z327" s="126">
        <v>45981</v>
      </c>
      <c r="AA327" s="126">
        <v>46346</v>
      </c>
      <c r="AB327" s="126">
        <v>46711</v>
      </c>
      <c r="AC327" s="126">
        <v>47076</v>
      </c>
      <c r="AD327" s="126">
        <v>47442</v>
      </c>
      <c r="AE327" s="126">
        <v>47807</v>
      </c>
      <c r="AF327" s="126">
        <v>48172</v>
      </c>
      <c r="AG327" s="126">
        <v>48537</v>
      </c>
      <c r="AH327" s="126">
        <v>48903</v>
      </c>
      <c r="AI327" s="126">
        <v>49268</v>
      </c>
      <c r="AJ327" s="126">
        <v>49633</v>
      </c>
      <c r="AK327" s="126">
        <v>49998</v>
      </c>
      <c r="AL327" s="126">
        <v>50364</v>
      </c>
      <c r="AM327" s="126">
        <v>50729</v>
      </c>
      <c r="AN327" s="126">
        <v>51094</v>
      </c>
      <c r="AO327" s="126">
        <v>51459</v>
      </c>
      <c r="AP327" s="126">
        <v>51825</v>
      </c>
      <c r="AQ327" s="126">
        <v>52190</v>
      </c>
      <c r="AR327" s="126">
        <v>52555</v>
      </c>
      <c r="AS327" s="126">
        <v>52920</v>
      </c>
      <c r="AT327" s="126">
        <v>53286</v>
      </c>
      <c r="AU327" s="126">
        <v>53651</v>
      </c>
      <c r="AV327" s="126">
        <v>54016</v>
      </c>
      <c r="AW327" s="126">
        <v>54381</v>
      </c>
      <c r="AX327" s="126">
        <v>54747</v>
      </c>
      <c r="AY327" s="126">
        <v>55112</v>
      </c>
    </row>
    <row r="328" spans="1:51" ht="13.5" hidden="1" customHeight="1" x14ac:dyDescent="0.2">
      <c r="A328" s="145"/>
      <c r="B328" s="120"/>
      <c r="C328" s="120"/>
      <c r="D328" s="120"/>
      <c r="E328" s="120"/>
      <c r="F328" s="120"/>
      <c r="G328" s="121"/>
      <c r="H328" s="120"/>
      <c r="I328" s="126">
        <v>39772</v>
      </c>
      <c r="J328" s="126">
        <v>40138</v>
      </c>
      <c r="K328" s="126">
        <v>40503</v>
      </c>
      <c r="L328" s="126">
        <v>40868</v>
      </c>
      <c r="M328" s="126">
        <v>41233</v>
      </c>
      <c r="N328" s="126">
        <v>41599</v>
      </c>
      <c r="O328" s="126">
        <v>41964</v>
      </c>
      <c r="P328" s="126">
        <v>42329</v>
      </c>
      <c r="Q328" s="126">
        <v>42694</v>
      </c>
      <c r="R328" s="126">
        <v>43060</v>
      </c>
      <c r="S328" s="126">
        <v>43425</v>
      </c>
      <c r="T328" s="126">
        <v>43790</v>
      </c>
      <c r="U328" s="126">
        <v>44155</v>
      </c>
      <c r="V328" s="126">
        <v>44521</v>
      </c>
      <c r="W328" s="126">
        <v>44886</v>
      </c>
      <c r="X328" s="126">
        <v>45251</v>
      </c>
      <c r="Y328" s="126">
        <v>45616</v>
      </c>
      <c r="Z328" s="126">
        <v>45982</v>
      </c>
      <c r="AA328" s="126">
        <v>46347</v>
      </c>
      <c r="AB328" s="126">
        <v>46712</v>
      </c>
      <c r="AC328" s="126">
        <v>47077</v>
      </c>
      <c r="AD328" s="126">
        <v>47443</v>
      </c>
      <c r="AE328" s="126">
        <v>47808</v>
      </c>
      <c r="AF328" s="126">
        <v>48173</v>
      </c>
      <c r="AG328" s="126">
        <v>48538</v>
      </c>
      <c r="AH328" s="126">
        <v>48904</v>
      </c>
      <c r="AI328" s="126">
        <v>49269</v>
      </c>
      <c r="AJ328" s="126">
        <v>49634</v>
      </c>
      <c r="AK328" s="126">
        <v>49999</v>
      </c>
      <c r="AL328" s="126">
        <v>50365</v>
      </c>
      <c r="AM328" s="126">
        <v>50730</v>
      </c>
      <c r="AN328" s="126">
        <v>51095</v>
      </c>
      <c r="AO328" s="126">
        <v>51460</v>
      </c>
      <c r="AP328" s="126">
        <v>51826</v>
      </c>
      <c r="AQ328" s="126">
        <v>52191</v>
      </c>
      <c r="AR328" s="126">
        <v>52556</v>
      </c>
      <c r="AS328" s="126">
        <v>52921</v>
      </c>
      <c r="AT328" s="126">
        <v>53287</v>
      </c>
      <c r="AU328" s="126">
        <v>53652</v>
      </c>
      <c r="AV328" s="126">
        <v>54017</v>
      </c>
      <c r="AW328" s="126">
        <v>54382</v>
      </c>
      <c r="AX328" s="126">
        <v>54748</v>
      </c>
      <c r="AY328" s="126">
        <v>55113</v>
      </c>
    </row>
    <row r="329" spans="1:51" ht="13.5" hidden="1" customHeight="1" x14ac:dyDescent="0.2">
      <c r="A329" s="145"/>
      <c r="B329" s="120"/>
      <c r="C329" s="120"/>
      <c r="D329" s="120"/>
      <c r="E329" s="120"/>
      <c r="F329" s="120"/>
      <c r="G329" s="121"/>
      <c r="H329" s="120"/>
      <c r="I329" s="126">
        <v>39773</v>
      </c>
      <c r="J329" s="126">
        <v>40139</v>
      </c>
      <c r="K329" s="126">
        <v>40504</v>
      </c>
      <c r="L329" s="126">
        <v>40869</v>
      </c>
      <c r="M329" s="126">
        <v>41234</v>
      </c>
      <c r="N329" s="126">
        <v>41600</v>
      </c>
      <c r="O329" s="126">
        <v>41965</v>
      </c>
      <c r="P329" s="126">
        <v>42330</v>
      </c>
      <c r="Q329" s="126">
        <v>42695</v>
      </c>
      <c r="R329" s="126">
        <v>43061</v>
      </c>
      <c r="S329" s="126">
        <v>43426</v>
      </c>
      <c r="T329" s="126">
        <v>43791</v>
      </c>
      <c r="U329" s="126">
        <v>44156</v>
      </c>
      <c r="V329" s="126">
        <v>44522</v>
      </c>
      <c r="W329" s="126">
        <v>44887</v>
      </c>
      <c r="X329" s="126">
        <v>45252</v>
      </c>
      <c r="Y329" s="126">
        <v>45617</v>
      </c>
      <c r="Z329" s="126">
        <v>45983</v>
      </c>
      <c r="AA329" s="126">
        <v>46348</v>
      </c>
      <c r="AB329" s="126">
        <v>46713</v>
      </c>
      <c r="AC329" s="126">
        <v>47078</v>
      </c>
      <c r="AD329" s="126">
        <v>47444</v>
      </c>
      <c r="AE329" s="126">
        <v>47809</v>
      </c>
      <c r="AF329" s="126">
        <v>48174</v>
      </c>
      <c r="AG329" s="126">
        <v>48539</v>
      </c>
      <c r="AH329" s="126">
        <v>48905</v>
      </c>
      <c r="AI329" s="126">
        <v>49270</v>
      </c>
      <c r="AJ329" s="126">
        <v>49635</v>
      </c>
      <c r="AK329" s="126">
        <v>50000</v>
      </c>
      <c r="AL329" s="126">
        <v>50366</v>
      </c>
      <c r="AM329" s="126">
        <v>50731</v>
      </c>
      <c r="AN329" s="126">
        <v>51096</v>
      </c>
      <c r="AO329" s="126">
        <v>51461</v>
      </c>
      <c r="AP329" s="126">
        <v>51827</v>
      </c>
      <c r="AQ329" s="126">
        <v>52192</v>
      </c>
      <c r="AR329" s="126">
        <v>52557</v>
      </c>
      <c r="AS329" s="126">
        <v>52922</v>
      </c>
      <c r="AT329" s="126">
        <v>53288</v>
      </c>
      <c r="AU329" s="126">
        <v>53653</v>
      </c>
      <c r="AV329" s="126">
        <v>54018</v>
      </c>
      <c r="AW329" s="126">
        <v>54383</v>
      </c>
      <c r="AX329" s="126">
        <v>54749</v>
      </c>
      <c r="AY329" s="126">
        <v>55114</v>
      </c>
    </row>
    <row r="330" spans="1:51" ht="13.5" hidden="1" customHeight="1" x14ac:dyDescent="0.2">
      <c r="A330" s="145"/>
      <c r="B330" s="120"/>
      <c r="C330" s="120"/>
      <c r="D330" s="120"/>
      <c r="E330" s="120"/>
      <c r="F330" s="120"/>
      <c r="G330" s="121"/>
      <c r="H330" s="120"/>
      <c r="I330" s="126">
        <v>39774</v>
      </c>
      <c r="J330" s="126">
        <v>40140</v>
      </c>
      <c r="K330" s="126">
        <v>40505</v>
      </c>
      <c r="L330" s="126">
        <v>40870</v>
      </c>
      <c r="M330" s="126">
        <v>41235</v>
      </c>
      <c r="N330" s="126">
        <v>41601</v>
      </c>
      <c r="O330" s="126">
        <v>41966</v>
      </c>
      <c r="P330" s="126">
        <v>42331</v>
      </c>
      <c r="Q330" s="126">
        <v>42696</v>
      </c>
      <c r="R330" s="126">
        <v>43062</v>
      </c>
      <c r="S330" s="126">
        <v>43427</v>
      </c>
      <c r="T330" s="126">
        <v>43792</v>
      </c>
      <c r="U330" s="126">
        <v>44157</v>
      </c>
      <c r="V330" s="126">
        <v>44523</v>
      </c>
      <c r="W330" s="126">
        <v>44888</v>
      </c>
      <c r="X330" s="126">
        <v>45253</v>
      </c>
      <c r="Y330" s="126">
        <v>45618</v>
      </c>
      <c r="Z330" s="126">
        <v>45984</v>
      </c>
      <c r="AA330" s="126">
        <v>46349</v>
      </c>
      <c r="AB330" s="126">
        <v>46714</v>
      </c>
      <c r="AC330" s="126">
        <v>47079</v>
      </c>
      <c r="AD330" s="126">
        <v>47445</v>
      </c>
      <c r="AE330" s="126">
        <v>47810</v>
      </c>
      <c r="AF330" s="126">
        <v>48175</v>
      </c>
      <c r="AG330" s="126">
        <v>48540</v>
      </c>
      <c r="AH330" s="126">
        <v>48906</v>
      </c>
      <c r="AI330" s="126">
        <v>49271</v>
      </c>
      <c r="AJ330" s="126">
        <v>49636</v>
      </c>
      <c r="AK330" s="126">
        <v>50001</v>
      </c>
      <c r="AL330" s="126">
        <v>50367</v>
      </c>
      <c r="AM330" s="126">
        <v>50732</v>
      </c>
      <c r="AN330" s="126">
        <v>51097</v>
      </c>
      <c r="AO330" s="126">
        <v>51462</v>
      </c>
      <c r="AP330" s="126">
        <v>51828</v>
      </c>
      <c r="AQ330" s="126">
        <v>52193</v>
      </c>
      <c r="AR330" s="126">
        <v>52558</v>
      </c>
      <c r="AS330" s="126">
        <v>52923</v>
      </c>
      <c r="AT330" s="126">
        <v>53289</v>
      </c>
      <c r="AU330" s="126">
        <v>53654</v>
      </c>
      <c r="AV330" s="126">
        <v>54019</v>
      </c>
      <c r="AW330" s="126">
        <v>54384</v>
      </c>
      <c r="AX330" s="126">
        <v>54750</v>
      </c>
      <c r="AY330" s="126">
        <v>55115</v>
      </c>
    </row>
    <row r="331" spans="1:51" ht="13.5" hidden="1" customHeight="1" x14ac:dyDescent="0.2">
      <c r="A331" s="145"/>
      <c r="B331" s="120"/>
      <c r="C331" s="120"/>
      <c r="D331" s="120"/>
      <c r="E331" s="120"/>
      <c r="F331" s="120"/>
      <c r="G331" s="121"/>
      <c r="H331" s="120"/>
      <c r="I331" s="126">
        <v>39775</v>
      </c>
      <c r="J331" s="126">
        <v>40141</v>
      </c>
      <c r="K331" s="126">
        <v>40506</v>
      </c>
      <c r="L331" s="126">
        <v>40871</v>
      </c>
      <c r="M331" s="126">
        <v>41236</v>
      </c>
      <c r="N331" s="126">
        <v>41602</v>
      </c>
      <c r="O331" s="126">
        <v>41967</v>
      </c>
      <c r="P331" s="126">
        <v>42332</v>
      </c>
      <c r="Q331" s="126">
        <v>42697</v>
      </c>
      <c r="R331" s="126">
        <v>43063</v>
      </c>
      <c r="S331" s="126">
        <v>43428</v>
      </c>
      <c r="T331" s="126">
        <v>43793</v>
      </c>
      <c r="U331" s="126">
        <v>44158</v>
      </c>
      <c r="V331" s="126">
        <v>44524</v>
      </c>
      <c r="W331" s="126">
        <v>44889</v>
      </c>
      <c r="X331" s="126">
        <v>45254</v>
      </c>
      <c r="Y331" s="126">
        <v>45619</v>
      </c>
      <c r="Z331" s="126">
        <v>45985</v>
      </c>
      <c r="AA331" s="126">
        <v>46350</v>
      </c>
      <c r="AB331" s="126">
        <v>46715</v>
      </c>
      <c r="AC331" s="126">
        <v>47080</v>
      </c>
      <c r="AD331" s="126">
        <v>47446</v>
      </c>
      <c r="AE331" s="126">
        <v>47811</v>
      </c>
      <c r="AF331" s="126">
        <v>48176</v>
      </c>
      <c r="AG331" s="126">
        <v>48541</v>
      </c>
      <c r="AH331" s="126">
        <v>48907</v>
      </c>
      <c r="AI331" s="126">
        <v>49272</v>
      </c>
      <c r="AJ331" s="126">
        <v>49637</v>
      </c>
      <c r="AK331" s="126">
        <v>50002</v>
      </c>
      <c r="AL331" s="126">
        <v>50368</v>
      </c>
      <c r="AM331" s="126">
        <v>50733</v>
      </c>
      <c r="AN331" s="126">
        <v>51098</v>
      </c>
      <c r="AO331" s="126">
        <v>51463</v>
      </c>
      <c r="AP331" s="126">
        <v>51829</v>
      </c>
      <c r="AQ331" s="126">
        <v>52194</v>
      </c>
      <c r="AR331" s="126">
        <v>52559</v>
      </c>
      <c r="AS331" s="126">
        <v>52924</v>
      </c>
      <c r="AT331" s="126">
        <v>53290</v>
      </c>
      <c r="AU331" s="126">
        <v>53655</v>
      </c>
      <c r="AV331" s="126">
        <v>54020</v>
      </c>
      <c r="AW331" s="126">
        <v>54385</v>
      </c>
      <c r="AX331" s="126">
        <v>54751</v>
      </c>
      <c r="AY331" s="126">
        <v>55116</v>
      </c>
    </row>
    <row r="332" spans="1:51" ht="13.5" hidden="1" customHeight="1" x14ac:dyDescent="0.2">
      <c r="A332" s="145"/>
      <c r="B332" s="120"/>
      <c r="C332" s="120"/>
      <c r="D332" s="120"/>
      <c r="E332" s="120"/>
      <c r="F332" s="120"/>
      <c r="G332" s="121"/>
      <c r="H332" s="120"/>
      <c r="I332" s="126">
        <v>39776</v>
      </c>
      <c r="J332" s="126">
        <v>40142</v>
      </c>
      <c r="K332" s="126">
        <v>40507</v>
      </c>
      <c r="L332" s="126">
        <v>40872</v>
      </c>
      <c r="M332" s="126">
        <v>41237</v>
      </c>
      <c r="N332" s="126">
        <v>41603</v>
      </c>
      <c r="O332" s="126">
        <v>41968</v>
      </c>
      <c r="P332" s="126">
        <v>42333</v>
      </c>
      <c r="Q332" s="126">
        <v>42698</v>
      </c>
      <c r="R332" s="126">
        <v>43064</v>
      </c>
      <c r="S332" s="126">
        <v>43429</v>
      </c>
      <c r="T332" s="126">
        <v>43794</v>
      </c>
      <c r="U332" s="126">
        <v>44159</v>
      </c>
      <c r="V332" s="126">
        <v>44525</v>
      </c>
      <c r="W332" s="126">
        <v>44890</v>
      </c>
      <c r="X332" s="126">
        <v>45255</v>
      </c>
      <c r="Y332" s="126">
        <v>45620</v>
      </c>
      <c r="Z332" s="126">
        <v>45986</v>
      </c>
      <c r="AA332" s="126">
        <v>46351</v>
      </c>
      <c r="AB332" s="126">
        <v>46716</v>
      </c>
      <c r="AC332" s="126">
        <v>47081</v>
      </c>
      <c r="AD332" s="126">
        <v>47447</v>
      </c>
      <c r="AE332" s="126">
        <v>47812</v>
      </c>
      <c r="AF332" s="126">
        <v>48177</v>
      </c>
      <c r="AG332" s="126">
        <v>48542</v>
      </c>
      <c r="AH332" s="126">
        <v>48908</v>
      </c>
      <c r="AI332" s="126">
        <v>49273</v>
      </c>
      <c r="AJ332" s="126">
        <v>49638</v>
      </c>
      <c r="AK332" s="126">
        <v>50003</v>
      </c>
      <c r="AL332" s="126">
        <v>50369</v>
      </c>
      <c r="AM332" s="126">
        <v>50734</v>
      </c>
      <c r="AN332" s="126">
        <v>51099</v>
      </c>
      <c r="AO332" s="126">
        <v>51464</v>
      </c>
      <c r="AP332" s="126">
        <v>51830</v>
      </c>
      <c r="AQ332" s="126">
        <v>52195</v>
      </c>
      <c r="AR332" s="126">
        <v>52560</v>
      </c>
      <c r="AS332" s="126">
        <v>52925</v>
      </c>
      <c r="AT332" s="126">
        <v>53291</v>
      </c>
      <c r="AU332" s="126">
        <v>53656</v>
      </c>
      <c r="AV332" s="126">
        <v>54021</v>
      </c>
      <c r="AW332" s="126">
        <v>54386</v>
      </c>
      <c r="AX332" s="126">
        <v>54752</v>
      </c>
      <c r="AY332" s="126">
        <v>55117</v>
      </c>
    </row>
    <row r="333" spans="1:51" ht="13.5" hidden="1" customHeight="1" x14ac:dyDescent="0.2">
      <c r="A333" s="145"/>
      <c r="B333" s="120"/>
      <c r="C333" s="120"/>
      <c r="D333" s="120"/>
      <c r="E333" s="120"/>
      <c r="F333" s="120"/>
      <c r="G333" s="121"/>
      <c r="H333" s="120"/>
      <c r="I333" s="126">
        <v>39777</v>
      </c>
      <c r="J333" s="126">
        <v>40143</v>
      </c>
      <c r="K333" s="126">
        <v>40508</v>
      </c>
      <c r="L333" s="126">
        <v>40873</v>
      </c>
      <c r="M333" s="126">
        <v>41238</v>
      </c>
      <c r="N333" s="126">
        <v>41604</v>
      </c>
      <c r="O333" s="126">
        <v>41969</v>
      </c>
      <c r="P333" s="126">
        <v>42334</v>
      </c>
      <c r="Q333" s="126">
        <v>42699</v>
      </c>
      <c r="R333" s="126">
        <v>43065</v>
      </c>
      <c r="S333" s="126">
        <v>43430</v>
      </c>
      <c r="T333" s="126">
        <v>43795</v>
      </c>
      <c r="U333" s="126">
        <v>44160</v>
      </c>
      <c r="V333" s="126">
        <v>44526</v>
      </c>
      <c r="W333" s="126">
        <v>44891</v>
      </c>
      <c r="X333" s="126">
        <v>45256</v>
      </c>
      <c r="Y333" s="126">
        <v>45621</v>
      </c>
      <c r="Z333" s="126">
        <v>45987</v>
      </c>
      <c r="AA333" s="126">
        <v>46352</v>
      </c>
      <c r="AB333" s="126">
        <v>46717</v>
      </c>
      <c r="AC333" s="126">
        <v>47082</v>
      </c>
      <c r="AD333" s="126">
        <v>47448</v>
      </c>
      <c r="AE333" s="126">
        <v>47813</v>
      </c>
      <c r="AF333" s="126">
        <v>48178</v>
      </c>
      <c r="AG333" s="126">
        <v>48543</v>
      </c>
      <c r="AH333" s="126">
        <v>48909</v>
      </c>
      <c r="AI333" s="126">
        <v>49274</v>
      </c>
      <c r="AJ333" s="126">
        <v>49639</v>
      </c>
      <c r="AK333" s="126">
        <v>50004</v>
      </c>
      <c r="AL333" s="126">
        <v>50370</v>
      </c>
      <c r="AM333" s="126">
        <v>50735</v>
      </c>
      <c r="AN333" s="126">
        <v>51100</v>
      </c>
      <c r="AO333" s="126">
        <v>51465</v>
      </c>
      <c r="AP333" s="126">
        <v>51831</v>
      </c>
      <c r="AQ333" s="126">
        <v>52196</v>
      </c>
      <c r="AR333" s="126">
        <v>52561</v>
      </c>
      <c r="AS333" s="126">
        <v>52926</v>
      </c>
      <c r="AT333" s="126">
        <v>53292</v>
      </c>
      <c r="AU333" s="126">
        <v>53657</v>
      </c>
      <c r="AV333" s="126">
        <v>54022</v>
      </c>
      <c r="AW333" s="126">
        <v>54387</v>
      </c>
      <c r="AX333" s="126">
        <v>54753</v>
      </c>
      <c r="AY333" s="126">
        <v>55118</v>
      </c>
    </row>
    <row r="334" spans="1:51" ht="13.5" hidden="1" customHeight="1" x14ac:dyDescent="0.2">
      <c r="A334" s="145"/>
      <c r="B334" s="120"/>
      <c r="C334" s="120"/>
      <c r="D334" s="120"/>
      <c r="E334" s="120"/>
      <c r="F334" s="120"/>
      <c r="G334" s="121"/>
      <c r="H334" s="120"/>
      <c r="I334" s="126">
        <v>39778</v>
      </c>
      <c r="J334" s="126">
        <v>40144</v>
      </c>
      <c r="K334" s="126">
        <v>40509</v>
      </c>
      <c r="L334" s="126">
        <v>40874</v>
      </c>
      <c r="M334" s="126">
        <v>41239</v>
      </c>
      <c r="N334" s="126">
        <v>41605</v>
      </c>
      <c r="O334" s="126">
        <v>41970</v>
      </c>
      <c r="P334" s="126">
        <v>42335</v>
      </c>
      <c r="Q334" s="126">
        <v>42700</v>
      </c>
      <c r="R334" s="126">
        <v>43066</v>
      </c>
      <c r="S334" s="126">
        <v>43431</v>
      </c>
      <c r="T334" s="126">
        <v>43796</v>
      </c>
      <c r="U334" s="126">
        <v>44161</v>
      </c>
      <c r="V334" s="126">
        <v>44527</v>
      </c>
      <c r="W334" s="126">
        <v>44892</v>
      </c>
      <c r="X334" s="126">
        <v>45257</v>
      </c>
      <c r="Y334" s="126">
        <v>45622</v>
      </c>
      <c r="Z334" s="126">
        <v>45988</v>
      </c>
      <c r="AA334" s="126">
        <v>46353</v>
      </c>
      <c r="AB334" s="126">
        <v>46718</v>
      </c>
      <c r="AC334" s="126">
        <v>47083</v>
      </c>
      <c r="AD334" s="126">
        <v>47449</v>
      </c>
      <c r="AE334" s="126">
        <v>47814</v>
      </c>
      <c r="AF334" s="126">
        <v>48179</v>
      </c>
      <c r="AG334" s="126">
        <v>48544</v>
      </c>
      <c r="AH334" s="126">
        <v>48910</v>
      </c>
      <c r="AI334" s="126">
        <v>49275</v>
      </c>
      <c r="AJ334" s="126">
        <v>49640</v>
      </c>
      <c r="AK334" s="126">
        <v>50005</v>
      </c>
      <c r="AL334" s="126">
        <v>50371</v>
      </c>
      <c r="AM334" s="126">
        <v>50736</v>
      </c>
      <c r="AN334" s="126">
        <v>51101</v>
      </c>
      <c r="AO334" s="126">
        <v>51466</v>
      </c>
      <c r="AP334" s="126">
        <v>51832</v>
      </c>
      <c r="AQ334" s="126">
        <v>52197</v>
      </c>
      <c r="AR334" s="126">
        <v>52562</v>
      </c>
      <c r="AS334" s="126">
        <v>52927</v>
      </c>
      <c r="AT334" s="126">
        <v>53293</v>
      </c>
      <c r="AU334" s="126">
        <v>53658</v>
      </c>
      <c r="AV334" s="126">
        <v>54023</v>
      </c>
      <c r="AW334" s="126">
        <v>54388</v>
      </c>
      <c r="AX334" s="126">
        <v>54754</v>
      </c>
      <c r="AY334" s="126">
        <v>55119</v>
      </c>
    </row>
    <row r="335" spans="1:51" ht="13.5" hidden="1" customHeight="1" x14ac:dyDescent="0.2">
      <c r="A335" s="145"/>
      <c r="B335" s="120"/>
      <c r="C335" s="120"/>
      <c r="D335" s="120"/>
      <c r="E335" s="120"/>
      <c r="F335" s="120"/>
      <c r="G335" s="121"/>
      <c r="H335" s="120"/>
      <c r="I335" s="126">
        <v>39779</v>
      </c>
      <c r="J335" s="126">
        <v>40145</v>
      </c>
      <c r="K335" s="126">
        <v>40510</v>
      </c>
      <c r="L335" s="126">
        <v>40875</v>
      </c>
      <c r="M335" s="126">
        <v>41240</v>
      </c>
      <c r="N335" s="126">
        <v>41606</v>
      </c>
      <c r="O335" s="126">
        <v>41971</v>
      </c>
      <c r="P335" s="126">
        <v>42336</v>
      </c>
      <c r="Q335" s="126">
        <v>42701</v>
      </c>
      <c r="R335" s="126">
        <v>43067</v>
      </c>
      <c r="S335" s="126">
        <v>43432</v>
      </c>
      <c r="T335" s="126">
        <v>43797</v>
      </c>
      <c r="U335" s="126">
        <v>44162</v>
      </c>
      <c r="V335" s="126">
        <v>44528</v>
      </c>
      <c r="W335" s="126">
        <v>44893</v>
      </c>
      <c r="X335" s="126">
        <v>45258</v>
      </c>
      <c r="Y335" s="126">
        <v>45623</v>
      </c>
      <c r="Z335" s="126">
        <v>45989</v>
      </c>
      <c r="AA335" s="126">
        <v>46354</v>
      </c>
      <c r="AB335" s="126">
        <v>46719</v>
      </c>
      <c r="AC335" s="126">
        <v>47084</v>
      </c>
      <c r="AD335" s="126">
        <v>47450</v>
      </c>
      <c r="AE335" s="126">
        <v>47815</v>
      </c>
      <c r="AF335" s="126">
        <v>48180</v>
      </c>
      <c r="AG335" s="126">
        <v>48545</v>
      </c>
      <c r="AH335" s="126">
        <v>48911</v>
      </c>
      <c r="AI335" s="126">
        <v>49276</v>
      </c>
      <c r="AJ335" s="126">
        <v>49641</v>
      </c>
      <c r="AK335" s="126">
        <v>50006</v>
      </c>
      <c r="AL335" s="126">
        <v>50372</v>
      </c>
      <c r="AM335" s="126">
        <v>50737</v>
      </c>
      <c r="AN335" s="126">
        <v>51102</v>
      </c>
      <c r="AO335" s="126">
        <v>51467</v>
      </c>
      <c r="AP335" s="126">
        <v>51833</v>
      </c>
      <c r="AQ335" s="126">
        <v>52198</v>
      </c>
      <c r="AR335" s="126">
        <v>52563</v>
      </c>
      <c r="AS335" s="126">
        <v>52928</v>
      </c>
      <c r="AT335" s="126">
        <v>53294</v>
      </c>
      <c r="AU335" s="126">
        <v>53659</v>
      </c>
      <c r="AV335" s="126">
        <v>54024</v>
      </c>
      <c r="AW335" s="126">
        <v>54389</v>
      </c>
      <c r="AX335" s="126">
        <v>54755</v>
      </c>
      <c r="AY335" s="126">
        <v>55120</v>
      </c>
    </row>
    <row r="336" spans="1:51" ht="13.5" hidden="1" customHeight="1" x14ac:dyDescent="0.2">
      <c r="A336" s="145"/>
      <c r="B336" s="120"/>
      <c r="C336" s="120"/>
      <c r="D336" s="120"/>
      <c r="E336" s="120"/>
      <c r="F336" s="120"/>
      <c r="G336" s="121"/>
      <c r="H336" s="120"/>
      <c r="I336" s="126">
        <v>39780</v>
      </c>
      <c r="J336" s="126">
        <v>40146</v>
      </c>
      <c r="K336" s="126">
        <v>40511</v>
      </c>
      <c r="L336" s="126">
        <v>40876</v>
      </c>
      <c r="M336" s="126">
        <v>41241</v>
      </c>
      <c r="N336" s="126">
        <v>41607</v>
      </c>
      <c r="O336" s="126">
        <v>41972</v>
      </c>
      <c r="P336" s="126">
        <v>42337</v>
      </c>
      <c r="Q336" s="126">
        <v>42702</v>
      </c>
      <c r="R336" s="126">
        <v>43068</v>
      </c>
      <c r="S336" s="126">
        <v>43433</v>
      </c>
      <c r="T336" s="126">
        <v>43798</v>
      </c>
      <c r="U336" s="126">
        <v>44163</v>
      </c>
      <c r="V336" s="126">
        <v>44529</v>
      </c>
      <c r="W336" s="126">
        <v>44894</v>
      </c>
      <c r="X336" s="126">
        <v>45259</v>
      </c>
      <c r="Y336" s="126">
        <v>45624</v>
      </c>
      <c r="Z336" s="126">
        <v>45990</v>
      </c>
      <c r="AA336" s="126">
        <v>46355</v>
      </c>
      <c r="AB336" s="126">
        <v>46720</v>
      </c>
      <c r="AC336" s="126">
        <v>47085</v>
      </c>
      <c r="AD336" s="126">
        <v>47451</v>
      </c>
      <c r="AE336" s="126">
        <v>47816</v>
      </c>
      <c r="AF336" s="126">
        <v>48181</v>
      </c>
      <c r="AG336" s="126">
        <v>48546</v>
      </c>
      <c r="AH336" s="126">
        <v>48912</v>
      </c>
      <c r="AI336" s="126">
        <v>49277</v>
      </c>
      <c r="AJ336" s="126">
        <v>49642</v>
      </c>
      <c r="AK336" s="126">
        <v>50007</v>
      </c>
      <c r="AL336" s="126">
        <v>50373</v>
      </c>
      <c r="AM336" s="126">
        <v>50738</v>
      </c>
      <c r="AN336" s="126">
        <v>51103</v>
      </c>
      <c r="AO336" s="126">
        <v>51468</v>
      </c>
      <c r="AP336" s="126">
        <v>51834</v>
      </c>
      <c r="AQ336" s="126">
        <v>52199</v>
      </c>
      <c r="AR336" s="126">
        <v>52564</v>
      </c>
      <c r="AS336" s="126">
        <v>52929</v>
      </c>
      <c r="AT336" s="126">
        <v>53295</v>
      </c>
      <c r="AU336" s="126">
        <v>53660</v>
      </c>
      <c r="AV336" s="126">
        <v>54025</v>
      </c>
      <c r="AW336" s="126">
        <v>54390</v>
      </c>
      <c r="AX336" s="126">
        <v>54756</v>
      </c>
      <c r="AY336" s="126">
        <v>55121</v>
      </c>
    </row>
    <row r="337" spans="1:51" ht="13.5" hidden="1" customHeight="1" x14ac:dyDescent="0.2">
      <c r="A337" s="145"/>
      <c r="B337" s="120"/>
      <c r="C337" s="120"/>
      <c r="D337" s="120"/>
      <c r="E337" s="120"/>
      <c r="F337" s="120"/>
      <c r="G337" s="121"/>
      <c r="H337" s="120"/>
      <c r="I337" s="126">
        <v>39781</v>
      </c>
      <c r="J337" s="126">
        <v>40147</v>
      </c>
      <c r="K337" s="126">
        <v>40512</v>
      </c>
      <c r="L337" s="126">
        <v>40877</v>
      </c>
      <c r="M337" s="126">
        <v>41242</v>
      </c>
      <c r="N337" s="126">
        <v>41608</v>
      </c>
      <c r="O337" s="126">
        <v>41973</v>
      </c>
      <c r="P337" s="126">
        <v>42338</v>
      </c>
      <c r="Q337" s="126">
        <v>42703</v>
      </c>
      <c r="R337" s="126">
        <v>43069</v>
      </c>
      <c r="S337" s="126">
        <v>43434</v>
      </c>
      <c r="T337" s="126">
        <v>43799</v>
      </c>
      <c r="U337" s="126">
        <v>44164</v>
      </c>
      <c r="V337" s="126">
        <v>44530</v>
      </c>
      <c r="W337" s="126">
        <v>44895</v>
      </c>
      <c r="X337" s="126">
        <v>45260</v>
      </c>
      <c r="Y337" s="126">
        <v>45625</v>
      </c>
      <c r="Z337" s="126">
        <v>45991</v>
      </c>
      <c r="AA337" s="126">
        <v>46356</v>
      </c>
      <c r="AB337" s="126">
        <v>46721</v>
      </c>
      <c r="AC337" s="126">
        <v>47086</v>
      </c>
      <c r="AD337" s="126">
        <v>47452</v>
      </c>
      <c r="AE337" s="126">
        <v>47817</v>
      </c>
      <c r="AF337" s="126">
        <v>48182</v>
      </c>
      <c r="AG337" s="126">
        <v>48547</v>
      </c>
      <c r="AH337" s="126">
        <v>48913</v>
      </c>
      <c r="AI337" s="126">
        <v>49278</v>
      </c>
      <c r="AJ337" s="126">
        <v>49643</v>
      </c>
      <c r="AK337" s="126">
        <v>50008</v>
      </c>
      <c r="AL337" s="126">
        <v>50374</v>
      </c>
      <c r="AM337" s="126">
        <v>50739</v>
      </c>
      <c r="AN337" s="126">
        <v>51104</v>
      </c>
      <c r="AO337" s="126">
        <v>51469</v>
      </c>
      <c r="AP337" s="126">
        <v>51835</v>
      </c>
      <c r="AQ337" s="126">
        <v>52200</v>
      </c>
      <c r="AR337" s="126">
        <v>52565</v>
      </c>
      <c r="AS337" s="126">
        <v>52930</v>
      </c>
      <c r="AT337" s="126">
        <v>53296</v>
      </c>
      <c r="AU337" s="126">
        <v>53661</v>
      </c>
      <c r="AV337" s="126">
        <v>54026</v>
      </c>
      <c r="AW337" s="126">
        <v>54391</v>
      </c>
      <c r="AX337" s="126">
        <v>54757</v>
      </c>
      <c r="AY337" s="126">
        <v>55122</v>
      </c>
    </row>
    <row r="338" spans="1:51" ht="13.5" hidden="1" customHeight="1" x14ac:dyDescent="0.2">
      <c r="A338" s="145"/>
      <c r="B338" s="120"/>
      <c r="C338" s="120"/>
      <c r="D338" s="120"/>
      <c r="E338" s="120"/>
      <c r="F338" s="120"/>
      <c r="G338" s="121"/>
      <c r="H338" s="120"/>
      <c r="I338" s="126">
        <v>39782</v>
      </c>
      <c r="J338" s="126">
        <v>40148</v>
      </c>
      <c r="K338" s="126">
        <v>40513</v>
      </c>
      <c r="L338" s="126">
        <v>40878</v>
      </c>
      <c r="M338" s="126">
        <v>41243</v>
      </c>
      <c r="N338" s="126">
        <v>41609</v>
      </c>
      <c r="O338" s="126">
        <v>41974</v>
      </c>
      <c r="P338" s="126">
        <v>42339</v>
      </c>
      <c r="Q338" s="126">
        <v>42704</v>
      </c>
      <c r="R338" s="126">
        <v>43070</v>
      </c>
      <c r="S338" s="126">
        <v>43435</v>
      </c>
      <c r="T338" s="126">
        <v>43800</v>
      </c>
      <c r="U338" s="126">
        <v>44165</v>
      </c>
      <c r="V338" s="126">
        <v>44531</v>
      </c>
      <c r="W338" s="126">
        <v>44896</v>
      </c>
      <c r="X338" s="126">
        <v>45261</v>
      </c>
      <c r="Y338" s="126">
        <v>45626</v>
      </c>
      <c r="Z338" s="126">
        <v>45992</v>
      </c>
      <c r="AA338" s="126">
        <v>46357</v>
      </c>
      <c r="AB338" s="126">
        <v>46722</v>
      </c>
      <c r="AC338" s="126">
        <v>47087</v>
      </c>
      <c r="AD338" s="126">
        <v>47453</v>
      </c>
      <c r="AE338" s="126">
        <v>47818</v>
      </c>
      <c r="AF338" s="126">
        <v>48183</v>
      </c>
      <c r="AG338" s="126">
        <v>48548</v>
      </c>
      <c r="AH338" s="126">
        <v>48914</v>
      </c>
      <c r="AI338" s="126">
        <v>49279</v>
      </c>
      <c r="AJ338" s="126">
        <v>49644</v>
      </c>
      <c r="AK338" s="126">
        <v>50009</v>
      </c>
      <c r="AL338" s="126">
        <v>50375</v>
      </c>
      <c r="AM338" s="126">
        <v>50740</v>
      </c>
      <c r="AN338" s="126">
        <v>51105</v>
      </c>
      <c r="AO338" s="126">
        <v>51470</v>
      </c>
      <c r="AP338" s="126">
        <v>51836</v>
      </c>
      <c r="AQ338" s="126">
        <v>52201</v>
      </c>
      <c r="AR338" s="126">
        <v>52566</v>
      </c>
      <c r="AS338" s="126">
        <v>52931</v>
      </c>
      <c r="AT338" s="126">
        <v>53297</v>
      </c>
      <c r="AU338" s="126">
        <v>53662</v>
      </c>
      <c r="AV338" s="126">
        <v>54027</v>
      </c>
      <c r="AW338" s="126">
        <v>54392</v>
      </c>
      <c r="AX338" s="126">
        <v>54758</v>
      </c>
      <c r="AY338" s="126">
        <v>55123</v>
      </c>
    </row>
    <row r="339" spans="1:51" ht="13.5" hidden="1" customHeight="1" x14ac:dyDescent="0.2">
      <c r="A339" s="145"/>
      <c r="B339" s="120"/>
      <c r="C339" s="120"/>
      <c r="D339" s="120"/>
      <c r="E339" s="120"/>
      <c r="F339" s="120"/>
      <c r="G339" s="121"/>
      <c r="H339" s="120"/>
      <c r="I339" s="126">
        <v>39783</v>
      </c>
      <c r="J339" s="126">
        <v>40149</v>
      </c>
      <c r="K339" s="126">
        <v>40514</v>
      </c>
      <c r="L339" s="126">
        <v>40879</v>
      </c>
      <c r="M339" s="126">
        <v>41244</v>
      </c>
      <c r="N339" s="126">
        <v>41610</v>
      </c>
      <c r="O339" s="126">
        <v>41975</v>
      </c>
      <c r="P339" s="126">
        <v>42340</v>
      </c>
      <c r="Q339" s="126">
        <v>42705</v>
      </c>
      <c r="R339" s="126">
        <v>43071</v>
      </c>
      <c r="S339" s="126">
        <v>43436</v>
      </c>
      <c r="T339" s="126">
        <v>43801</v>
      </c>
      <c r="U339" s="126">
        <v>44166</v>
      </c>
      <c r="V339" s="126">
        <v>44532</v>
      </c>
      <c r="W339" s="126">
        <v>44897</v>
      </c>
      <c r="X339" s="126">
        <v>45262</v>
      </c>
      <c r="Y339" s="126">
        <v>45627</v>
      </c>
      <c r="Z339" s="126">
        <v>45993</v>
      </c>
      <c r="AA339" s="126">
        <v>46358</v>
      </c>
      <c r="AB339" s="126">
        <v>46723</v>
      </c>
      <c r="AC339" s="126">
        <v>47088</v>
      </c>
      <c r="AD339" s="126">
        <v>47454</v>
      </c>
      <c r="AE339" s="126">
        <v>47819</v>
      </c>
      <c r="AF339" s="126">
        <v>48184</v>
      </c>
      <c r="AG339" s="126">
        <v>48549</v>
      </c>
      <c r="AH339" s="126">
        <v>48915</v>
      </c>
      <c r="AI339" s="126">
        <v>49280</v>
      </c>
      <c r="AJ339" s="126">
        <v>49645</v>
      </c>
      <c r="AK339" s="126">
        <v>50010</v>
      </c>
      <c r="AL339" s="126">
        <v>50376</v>
      </c>
      <c r="AM339" s="126">
        <v>50741</v>
      </c>
      <c r="AN339" s="126">
        <v>51106</v>
      </c>
      <c r="AO339" s="126">
        <v>51471</v>
      </c>
      <c r="AP339" s="126">
        <v>51837</v>
      </c>
      <c r="AQ339" s="126">
        <v>52202</v>
      </c>
      <c r="AR339" s="126">
        <v>52567</v>
      </c>
      <c r="AS339" s="126">
        <v>52932</v>
      </c>
      <c r="AT339" s="126">
        <v>53298</v>
      </c>
      <c r="AU339" s="126">
        <v>53663</v>
      </c>
      <c r="AV339" s="126">
        <v>54028</v>
      </c>
      <c r="AW339" s="126">
        <v>54393</v>
      </c>
      <c r="AX339" s="126">
        <v>54759</v>
      </c>
      <c r="AY339" s="126">
        <v>55124</v>
      </c>
    </row>
    <row r="340" spans="1:51" ht="13.5" hidden="1" customHeight="1" x14ac:dyDescent="0.2">
      <c r="A340" s="145"/>
      <c r="B340" s="120"/>
      <c r="C340" s="120"/>
      <c r="D340" s="120"/>
      <c r="E340" s="120"/>
      <c r="F340" s="120"/>
      <c r="G340" s="121"/>
      <c r="H340" s="120"/>
      <c r="I340" s="126">
        <v>39784</v>
      </c>
      <c r="J340" s="126">
        <v>40150</v>
      </c>
      <c r="K340" s="126">
        <v>40515</v>
      </c>
      <c r="L340" s="126">
        <v>40880</v>
      </c>
      <c r="M340" s="126">
        <v>41245</v>
      </c>
      <c r="N340" s="126">
        <v>41611</v>
      </c>
      <c r="O340" s="126">
        <v>41976</v>
      </c>
      <c r="P340" s="126">
        <v>42341</v>
      </c>
      <c r="Q340" s="126">
        <v>42706</v>
      </c>
      <c r="R340" s="126">
        <v>43072</v>
      </c>
      <c r="S340" s="126">
        <v>43437</v>
      </c>
      <c r="T340" s="126">
        <v>43802</v>
      </c>
      <c r="U340" s="126">
        <v>44167</v>
      </c>
      <c r="V340" s="126">
        <v>44533</v>
      </c>
      <c r="W340" s="126">
        <v>44898</v>
      </c>
      <c r="X340" s="126">
        <v>45263</v>
      </c>
      <c r="Y340" s="126">
        <v>45628</v>
      </c>
      <c r="Z340" s="126">
        <v>45994</v>
      </c>
      <c r="AA340" s="126">
        <v>46359</v>
      </c>
      <c r="AB340" s="126">
        <v>46724</v>
      </c>
      <c r="AC340" s="126">
        <v>47089</v>
      </c>
      <c r="AD340" s="126">
        <v>47455</v>
      </c>
      <c r="AE340" s="126">
        <v>47820</v>
      </c>
      <c r="AF340" s="126">
        <v>48185</v>
      </c>
      <c r="AG340" s="126">
        <v>48550</v>
      </c>
      <c r="AH340" s="126">
        <v>48916</v>
      </c>
      <c r="AI340" s="126">
        <v>49281</v>
      </c>
      <c r="AJ340" s="126">
        <v>49646</v>
      </c>
      <c r="AK340" s="126">
        <v>50011</v>
      </c>
      <c r="AL340" s="126">
        <v>50377</v>
      </c>
      <c r="AM340" s="126">
        <v>50742</v>
      </c>
      <c r="AN340" s="126">
        <v>51107</v>
      </c>
      <c r="AO340" s="126">
        <v>51472</v>
      </c>
      <c r="AP340" s="126">
        <v>51838</v>
      </c>
      <c r="AQ340" s="126">
        <v>52203</v>
      </c>
      <c r="AR340" s="126">
        <v>52568</v>
      </c>
      <c r="AS340" s="126">
        <v>52933</v>
      </c>
      <c r="AT340" s="126">
        <v>53299</v>
      </c>
      <c r="AU340" s="126">
        <v>53664</v>
      </c>
      <c r="AV340" s="126">
        <v>54029</v>
      </c>
      <c r="AW340" s="126">
        <v>54394</v>
      </c>
      <c r="AX340" s="126">
        <v>54760</v>
      </c>
      <c r="AY340" s="126">
        <v>55125</v>
      </c>
    </row>
    <row r="341" spans="1:51" ht="13.5" hidden="1" customHeight="1" x14ac:dyDescent="0.2">
      <c r="A341" s="145"/>
      <c r="B341" s="120"/>
      <c r="C341" s="120"/>
      <c r="D341" s="120"/>
      <c r="E341" s="120"/>
      <c r="F341" s="120"/>
      <c r="G341" s="121"/>
      <c r="H341" s="120"/>
      <c r="I341" s="126">
        <v>39785</v>
      </c>
      <c r="J341" s="126">
        <v>40151</v>
      </c>
      <c r="K341" s="126">
        <v>40516</v>
      </c>
      <c r="L341" s="126">
        <v>40881</v>
      </c>
      <c r="M341" s="126">
        <v>41246</v>
      </c>
      <c r="N341" s="126">
        <v>41612</v>
      </c>
      <c r="O341" s="126">
        <v>41977</v>
      </c>
      <c r="P341" s="126">
        <v>42342</v>
      </c>
      <c r="Q341" s="126">
        <v>42707</v>
      </c>
      <c r="R341" s="126">
        <v>43073</v>
      </c>
      <c r="S341" s="126">
        <v>43438</v>
      </c>
      <c r="T341" s="126">
        <v>43803</v>
      </c>
      <c r="U341" s="126">
        <v>44168</v>
      </c>
      <c r="V341" s="126">
        <v>44534</v>
      </c>
      <c r="W341" s="126">
        <v>44899</v>
      </c>
      <c r="X341" s="126">
        <v>45264</v>
      </c>
      <c r="Y341" s="126">
        <v>45629</v>
      </c>
      <c r="Z341" s="126">
        <v>45995</v>
      </c>
      <c r="AA341" s="126">
        <v>46360</v>
      </c>
      <c r="AB341" s="126">
        <v>46725</v>
      </c>
      <c r="AC341" s="126">
        <v>47090</v>
      </c>
      <c r="AD341" s="126">
        <v>47456</v>
      </c>
      <c r="AE341" s="126">
        <v>47821</v>
      </c>
      <c r="AF341" s="126">
        <v>48186</v>
      </c>
      <c r="AG341" s="126">
        <v>48551</v>
      </c>
      <c r="AH341" s="126">
        <v>48917</v>
      </c>
      <c r="AI341" s="126">
        <v>49282</v>
      </c>
      <c r="AJ341" s="126">
        <v>49647</v>
      </c>
      <c r="AK341" s="126">
        <v>50012</v>
      </c>
      <c r="AL341" s="126">
        <v>50378</v>
      </c>
      <c r="AM341" s="126">
        <v>50743</v>
      </c>
      <c r="AN341" s="126">
        <v>51108</v>
      </c>
      <c r="AO341" s="126">
        <v>51473</v>
      </c>
      <c r="AP341" s="126">
        <v>51839</v>
      </c>
      <c r="AQ341" s="126">
        <v>52204</v>
      </c>
      <c r="AR341" s="126">
        <v>52569</v>
      </c>
      <c r="AS341" s="126">
        <v>52934</v>
      </c>
      <c r="AT341" s="126">
        <v>53300</v>
      </c>
      <c r="AU341" s="126">
        <v>53665</v>
      </c>
      <c r="AV341" s="126">
        <v>54030</v>
      </c>
      <c r="AW341" s="126">
        <v>54395</v>
      </c>
      <c r="AX341" s="126">
        <v>54761</v>
      </c>
      <c r="AY341" s="126">
        <v>55126</v>
      </c>
    </row>
    <row r="342" spans="1:51" ht="13.5" hidden="1" customHeight="1" x14ac:dyDescent="0.2">
      <c r="A342" s="145"/>
      <c r="B342" s="120"/>
      <c r="C342" s="120"/>
      <c r="D342" s="120"/>
      <c r="E342" s="120"/>
      <c r="F342" s="120"/>
      <c r="G342" s="121"/>
      <c r="H342" s="120"/>
      <c r="I342" s="126">
        <v>39786</v>
      </c>
      <c r="J342" s="126">
        <v>40152</v>
      </c>
      <c r="K342" s="126">
        <v>40517</v>
      </c>
      <c r="L342" s="126">
        <v>40882</v>
      </c>
      <c r="M342" s="126">
        <v>41247</v>
      </c>
      <c r="N342" s="126">
        <v>41613</v>
      </c>
      <c r="O342" s="126">
        <v>41978</v>
      </c>
      <c r="P342" s="126">
        <v>42343</v>
      </c>
      <c r="Q342" s="126">
        <v>42708</v>
      </c>
      <c r="R342" s="126">
        <v>43074</v>
      </c>
      <c r="S342" s="126">
        <v>43439</v>
      </c>
      <c r="T342" s="126">
        <v>43804</v>
      </c>
      <c r="U342" s="126">
        <v>44169</v>
      </c>
      <c r="V342" s="126">
        <v>44535</v>
      </c>
      <c r="W342" s="126">
        <v>44900</v>
      </c>
      <c r="X342" s="126">
        <v>45265</v>
      </c>
      <c r="Y342" s="126">
        <v>45630</v>
      </c>
      <c r="Z342" s="126">
        <v>45996</v>
      </c>
      <c r="AA342" s="126">
        <v>46361</v>
      </c>
      <c r="AB342" s="126">
        <v>46726</v>
      </c>
      <c r="AC342" s="126">
        <v>47091</v>
      </c>
      <c r="AD342" s="126">
        <v>47457</v>
      </c>
      <c r="AE342" s="126">
        <v>47822</v>
      </c>
      <c r="AF342" s="126">
        <v>48187</v>
      </c>
      <c r="AG342" s="126">
        <v>48552</v>
      </c>
      <c r="AH342" s="126">
        <v>48918</v>
      </c>
      <c r="AI342" s="126">
        <v>49283</v>
      </c>
      <c r="AJ342" s="126">
        <v>49648</v>
      </c>
      <c r="AK342" s="126">
        <v>50013</v>
      </c>
      <c r="AL342" s="126">
        <v>50379</v>
      </c>
      <c r="AM342" s="126">
        <v>50744</v>
      </c>
      <c r="AN342" s="126">
        <v>51109</v>
      </c>
      <c r="AO342" s="126">
        <v>51474</v>
      </c>
      <c r="AP342" s="126">
        <v>51840</v>
      </c>
      <c r="AQ342" s="126">
        <v>52205</v>
      </c>
      <c r="AR342" s="126">
        <v>52570</v>
      </c>
      <c r="AS342" s="126">
        <v>52935</v>
      </c>
      <c r="AT342" s="126">
        <v>53301</v>
      </c>
      <c r="AU342" s="126">
        <v>53666</v>
      </c>
      <c r="AV342" s="126">
        <v>54031</v>
      </c>
      <c r="AW342" s="126">
        <v>54396</v>
      </c>
      <c r="AX342" s="126">
        <v>54762</v>
      </c>
      <c r="AY342" s="126">
        <v>55127</v>
      </c>
    </row>
    <row r="343" spans="1:51" ht="13.5" hidden="1" customHeight="1" x14ac:dyDescent="0.2">
      <c r="A343" s="145"/>
      <c r="B343" s="120"/>
      <c r="C343" s="120"/>
      <c r="D343" s="120"/>
      <c r="E343" s="120"/>
      <c r="F343" s="120"/>
      <c r="G343" s="121"/>
      <c r="H343" s="120"/>
      <c r="I343" s="126">
        <v>39787</v>
      </c>
      <c r="J343" s="126">
        <v>40153</v>
      </c>
      <c r="K343" s="126">
        <v>40518</v>
      </c>
      <c r="L343" s="126">
        <v>40883</v>
      </c>
      <c r="M343" s="126">
        <v>41248</v>
      </c>
      <c r="N343" s="126">
        <v>41614</v>
      </c>
      <c r="O343" s="126">
        <v>41979</v>
      </c>
      <c r="P343" s="126">
        <v>42344</v>
      </c>
      <c r="Q343" s="126">
        <v>42709</v>
      </c>
      <c r="R343" s="126">
        <v>43075</v>
      </c>
      <c r="S343" s="126">
        <v>43440</v>
      </c>
      <c r="T343" s="126">
        <v>43805</v>
      </c>
      <c r="U343" s="126">
        <v>44170</v>
      </c>
      <c r="V343" s="126">
        <v>44536</v>
      </c>
      <c r="W343" s="126">
        <v>44901</v>
      </c>
      <c r="X343" s="126">
        <v>45266</v>
      </c>
      <c r="Y343" s="126">
        <v>45631</v>
      </c>
      <c r="Z343" s="126">
        <v>45997</v>
      </c>
      <c r="AA343" s="126">
        <v>46362</v>
      </c>
      <c r="AB343" s="126">
        <v>46727</v>
      </c>
      <c r="AC343" s="126">
        <v>47092</v>
      </c>
      <c r="AD343" s="126">
        <v>47458</v>
      </c>
      <c r="AE343" s="126">
        <v>47823</v>
      </c>
      <c r="AF343" s="126">
        <v>48188</v>
      </c>
      <c r="AG343" s="126">
        <v>48553</v>
      </c>
      <c r="AH343" s="126">
        <v>48919</v>
      </c>
      <c r="AI343" s="126">
        <v>49284</v>
      </c>
      <c r="AJ343" s="126">
        <v>49649</v>
      </c>
      <c r="AK343" s="126">
        <v>50014</v>
      </c>
      <c r="AL343" s="126">
        <v>50380</v>
      </c>
      <c r="AM343" s="126">
        <v>50745</v>
      </c>
      <c r="AN343" s="126">
        <v>51110</v>
      </c>
      <c r="AO343" s="126">
        <v>51475</v>
      </c>
      <c r="AP343" s="126">
        <v>51841</v>
      </c>
      <c r="AQ343" s="126">
        <v>52206</v>
      </c>
      <c r="AR343" s="126">
        <v>52571</v>
      </c>
      <c r="AS343" s="126">
        <v>52936</v>
      </c>
      <c r="AT343" s="126">
        <v>53302</v>
      </c>
      <c r="AU343" s="126">
        <v>53667</v>
      </c>
      <c r="AV343" s="126">
        <v>54032</v>
      </c>
      <c r="AW343" s="126">
        <v>54397</v>
      </c>
      <c r="AX343" s="126">
        <v>54763</v>
      </c>
      <c r="AY343" s="126">
        <v>55128</v>
      </c>
    </row>
    <row r="344" spans="1:51" ht="13.5" hidden="1" customHeight="1" x14ac:dyDescent="0.2">
      <c r="A344" s="145"/>
      <c r="B344" s="120"/>
      <c r="C344" s="120"/>
      <c r="D344" s="120"/>
      <c r="E344" s="120"/>
      <c r="F344" s="120"/>
      <c r="G344" s="121"/>
      <c r="H344" s="120"/>
      <c r="I344" s="126">
        <v>39788</v>
      </c>
      <c r="J344" s="126">
        <v>40154</v>
      </c>
      <c r="K344" s="126">
        <v>40519</v>
      </c>
      <c r="L344" s="126">
        <v>40884</v>
      </c>
      <c r="M344" s="126">
        <v>41249</v>
      </c>
      <c r="N344" s="126">
        <v>41615</v>
      </c>
      <c r="O344" s="126">
        <v>41980</v>
      </c>
      <c r="P344" s="126">
        <v>42345</v>
      </c>
      <c r="Q344" s="126">
        <v>42710</v>
      </c>
      <c r="R344" s="126">
        <v>43076</v>
      </c>
      <c r="S344" s="126">
        <v>43441</v>
      </c>
      <c r="T344" s="126">
        <v>43806</v>
      </c>
      <c r="U344" s="126">
        <v>44171</v>
      </c>
      <c r="V344" s="126">
        <v>44537</v>
      </c>
      <c r="W344" s="126">
        <v>44902</v>
      </c>
      <c r="X344" s="126">
        <v>45267</v>
      </c>
      <c r="Y344" s="126">
        <v>45632</v>
      </c>
      <c r="Z344" s="126">
        <v>45998</v>
      </c>
      <c r="AA344" s="126">
        <v>46363</v>
      </c>
      <c r="AB344" s="126">
        <v>46728</v>
      </c>
      <c r="AC344" s="126">
        <v>47093</v>
      </c>
      <c r="AD344" s="126">
        <v>47459</v>
      </c>
      <c r="AE344" s="126">
        <v>47824</v>
      </c>
      <c r="AF344" s="126">
        <v>48189</v>
      </c>
      <c r="AG344" s="126">
        <v>48554</v>
      </c>
      <c r="AH344" s="126">
        <v>48920</v>
      </c>
      <c r="AI344" s="126">
        <v>49285</v>
      </c>
      <c r="AJ344" s="126">
        <v>49650</v>
      </c>
      <c r="AK344" s="126">
        <v>50015</v>
      </c>
      <c r="AL344" s="126">
        <v>50381</v>
      </c>
      <c r="AM344" s="126">
        <v>50746</v>
      </c>
      <c r="AN344" s="126">
        <v>51111</v>
      </c>
      <c r="AO344" s="126">
        <v>51476</v>
      </c>
      <c r="AP344" s="126">
        <v>51842</v>
      </c>
      <c r="AQ344" s="126">
        <v>52207</v>
      </c>
      <c r="AR344" s="126">
        <v>52572</v>
      </c>
      <c r="AS344" s="126">
        <v>52937</v>
      </c>
      <c r="AT344" s="126">
        <v>53303</v>
      </c>
      <c r="AU344" s="126">
        <v>53668</v>
      </c>
      <c r="AV344" s="126">
        <v>54033</v>
      </c>
      <c r="AW344" s="126">
        <v>54398</v>
      </c>
      <c r="AX344" s="126">
        <v>54764</v>
      </c>
      <c r="AY344" s="126">
        <v>55129</v>
      </c>
    </row>
    <row r="345" spans="1:51" ht="13.5" hidden="1" customHeight="1" x14ac:dyDescent="0.2">
      <c r="A345" s="145"/>
      <c r="B345" s="120"/>
      <c r="C345" s="120"/>
      <c r="D345" s="120"/>
      <c r="E345" s="120"/>
      <c r="F345" s="120"/>
      <c r="G345" s="121"/>
      <c r="H345" s="120"/>
      <c r="I345" s="126">
        <v>39789</v>
      </c>
      <c r="J345" s="126">
        <v>40155</v>
      </c>
      <c r="K345" s="126">
        <v>40520</v>
      </c>
      <c r="L345" s="126">
        <v>40885</v>
      </c>
      <c r="M345" s="126">
        <v>41250</v>
      </c>
      <c r="N345" s="126">
        <v>41616</v>
      </c>
      <c r="O345" s="126">
        <v>41981</v>
      </c>
      <c r="P345" s="126">
        <v>42346</v>
      </c>
      <c r="Q345" s="126">
        <v>42711</v>
      </c>
      <c r="R345" s="126">
        <v>43077</v>
      </c>
      <c r="S345" s="126">
        <v>43442</v>
      </c>
      <c r="T345" s="126">
        <v>43807</v>
      </c>
      <c r="U345" s="126">
        <v>44172</v>
      </c>
      <c r="V345" s="126">
        <v>44538</v>
      </c>
      <c r="W345" s="126">
        <v>44903</v>
      </c>
      <c r="X345" s="126">
        <v>45268</v>
      </c>
      <c r="Y345" s="126">
        <v>45633</v>
      </c>
      <c r="Z345" s="126">
        <v>45999</v>
      </c>
      <c r="AA345" s="126">
        <v>46364</v>
      </c>
      <c r="AB345" s="126">
        <v>46729</v>
      </c>
      <c r="AC345" s="126">
        <v>47094</v>
      </c>
      <c r="AD345" s="126">
        <v>47460</v>
      </c>
      <c r="AE345" s="126">
        <v>47825</v>
      </c>
      <c r="AF345" s="126">
        <v>48190</v>
      </c>
      <c r="AG345" s="126">
        <v>48555</v>
      </c>
      <c r="AH345" s="126">
        <v>48921</v>
      </c>
      <c r="AI345" s="126">
        <v>49286</v>
      </c>
      <c r="AJ345" s="126">
        <v>49651</v>
      </c>
      <c r="AK345" s="126">
        <v>50016</v>
      </c>
      <c r="AL345" s="126">
        <v>50382</v>
      </c>
      <c r="AM345" s="126">
        <v>50747</v>
      </c>
      <c r="AN345" s="126">
        <v>51112</v>
      </c>
      <c r="AO345" s="126">
        <v>51477</v>
      </c>
      <c r="AP345" s="126">
        <v>51843</v>
      </c>
      <c r="AQ345" s="126">
        <v>52208</v>
      </c>
      <c r="AR345" s="126">
        <v>52573</v>
      </c>
      <c r="AS345" s="126">
        <v>52938</v>
      </c>
      <c r="AT345" s="126">
        <v>53304</v>
      </c>
      <c r="AU345" s="126">
        <v>53669</v>
      </c>
      <c r="AV345" s="126">
        <v>54034</v>
      </c>
      <c r="AW345" s="126">
        <v>54399</v>
      </c>
      <c r="AX345" s="126">
        <v>54765</v>
      </c>
      <c r="AY345" s="126">
        <v>55130</v>
      </c>
    </row>
    <row r="346" spans="1:51" ht="13.5" hidden="1" customHeight="1" x14ac:dyDescent="0.2">
      <c r="A346" s="145"/>
      <c r="B346" s="120"/>
      <c r="C346" s="120"/>
      <c r="D346" s="120"/>
      <c r="E346" s="120"/>
      <c r="F346" s="120"/>
      <c r="G346" s="121"/>
      <c r="H346" s="120"/>
      <c r="I346" s="126">
        <v>39790</v>
      </c>
      <c r="J346" s="126">
        <v>40156</v>
      </c>
      <c r="K346" s="126">
        <v>40521</v>
      </c>
      <c r="L346" s="126">
        <v>40886</v>
      </c>
      <c r="M346" s="126">
        <v>41251</v>
      </c>
      <c r="N346" s="126">
        <v>41617</v>
      </c>
      <c r="O346" s="126">
        <v>41982</v>
      </c>
      <c r="P346" s="126">
        <v>42347</v>
      </c>
      <c r="Q346" s="126">
        <v>42712</v>
      </c>
      <c r="R346" s="126">
        <v>43078</v>
      </c>
      <c r="S346" s="126">
        <v>43443</v>
      </c>
      <c r="T346" s="126">
        <v>43808</v>
      </c>
      <c r="U346" s="126">
        <v>44173</v>
      </c>
      <c r="V346" s="126">
        <v>44539</v>
      </c>
      <c r="W346" s="126">
        <v>44904</v>
      </c>
      <c r="X346" s="126">
        <v>45269</v>
      </c>
      <c r="Y346" s="126">
        <v>45634</v>
      </c>
      <c r="Z346" s="126">
        <v>46000</v>
      </c>
      <c r="AA346" s="126">
        <v>46365</v>
      </c>
      <c r="AB346" s="126">
        <v>46730</v>
      </c>
      <c r="AC346" s="126">
        <v>47095</v>
      </c>
      <c r="AD346" s="126">
        <v>47461</v>
      </c>
      <c r="AE346" s="126">
        <v>47826</v>
      </c>
      <c r="AF346" s="126">
        <v>48191</v>
      </c>
      <c r="AG346" s="126">
        <v>48556</v>
      </c>
      <c r="AH346" s="126">
        <v>48922</v>
      </c>
      <c r="AI346" s="126">
        <v>49287</v>
      </c>
      <c r="AJ346" s="126">
        <v>49652</v>
      </c>
      <c r="AK346" s="126">
        <v>50017</v>
      </c>
      <c r="AL346" s="126">
        <v>50383</v>
      </c>
      <c r="AM346" s="126">
        <v>50748</v>
      </c>
      <c r="AN346" s="126">
        <v>51113</v>
      </c>
      <c r="AO346" s="126">
        <v>51478</v>
      </c>
      <c r="AP346" s="126">
        <v>51844</v>
      </c>
      <c r="AQ346" s="126">
        <v>52209</v>
      </c>
      <c r="AR346" s="126">
        <v>52574</v>
      </c>
      <c r="AS346" s="126">
        <v>52939</v>
      </c>
      <c r="AT346" s="126">
        <v>53305</v>
      </c>
      <c r="AU346" s="126">
        <v>53670</v>
      </c>
      <c r="AV346" s="126">
        <v>54035</v>
      </c>
      <c r="AW346" s="126">
        <v>54400</v>
      </c>
      <c r="AX346" s="126">
        <v>54766</v>
      </c>
      <c r="AY346" s="126">
        <v>55131</v>
      </c>
    </row>
    <row r="347" spans="1:51" ht="13.5" hidden="1" customHeight="1" x14ac:dyDescent="0.2">
      <c r="A347" s="145"/>
      <c r="B347" s="120"/>
      <c r="C347" s="120"/>
      <c r="D347" s="120"/>
      <c r="E347" s="120"/>
      <c r="F347" s="120"/>
      <c r="G347" s="121"/>
      <c r="H347" s="120"/>
      <c r="I347" s="126">
        <v>39791</v>
      </c>
      <c r="J347" s="126">
        <v>40157</v>
      </c>
      <c r="K347" s="126">
        <v>40522</v>
      </c>
      <c r="L347" s="126">
        <v>40887</v>
      </c>
      <c r="M347" s="126">
        <v>41252</v>
      </c>
      <c r="N347" s="126">
        <v>41618</v>
      </c>
      <c r="O347" s="126">
        <v>41983</v>
      </c>
      <c r="P347" s="126">
        <v>42348</v>
      </c>
      <c r="Q347" s="126">
        <v>42713</v>
      </c>
      <c r="R347" s="126">
        <v>43079</v>
      </c>
      <c r="S347" s="126">
        <v>43444</v>
      </c>
      <c r="T347" s="126">
        <v>43809</v>
      </c>
      <c r="U347" s="126">
        <v>44174</v>
      </c>
      <c r="V347" s="126">
        <v>44540</v>
      </c>
      <c r="W347" s="126">
        <v>44905</v>
      </c>
      <c r="X347" s="126">
        <v>45270</v>
      </c>
      <c r="Y347" s="126">
        <v>45635</v>
      </c>
      <c r="Z347" s="126">
        <v>46001</v>
      </c>
      <c r="AA347" s="126">
        <v>46366</v>
      </c>
      <c r="AB347" s="126">
        <v>46731</v>
      </c>
      <c r="AC347" s="126">
        <v>47096</v>
      </c>
      <c r="AD347" s="126">
        <v>47462</v>
      </c>
      <c r="AE347" s="126">
        <v>47827</v>
      </c>
      <c r="AF347" s="126">
        <v>48192</v>
      </c>
      <c r="AG347" s="126">
        <v>48557</v>
      </c>
      <c r="AH347" s="126">
        <v>48923</v>
      </c>
      <c r="AI347" s="126">
        <v>49288</v>
      </c>
      <c r="AJ347" s="126">
        <v>49653</v>
      </c>
      <c r="AK347" s="126">
        <v>50018</v>
      </c>
      <c r="AL347" s="126">
        <v>50384</v>
      </c>
      <c r="AM347" s="126">
        <v>50749</v>
      </c>
      <c r="AN347" s="126">
        <v>51114</v>
      </c>
      <c r="AO347" s="126">
        <v>51479</v>
      </c>
      <c r="AP347" s="126">
        <v>51845</v>
      </c>
      <c r="AQ347" s="126">
        <v>52210</v>
      </c>
      <c r="AR347" s="126">
        <v>52575</v>
      </c>
      <c r="AS347" s="126">
        <v>52940</v>
      </c>
      <c r="AT347" s="126">
        <v>53306</v>
      </c>
      <c r="AU347" s="126">
        <v>53671</v>
      </c>
      <c r="AV347" s="126">
        <v>54036</v>
      </c>
      <c r="AW347" s="126">
        <v>54401</v>
      </c>
      <c r="AX347" s="126">
        <v>54767</v>
      </c>
      <c r="AY347" s="126">
        <v>55132</v>
      </c>
    </row>
    <row r="348" spans="1:51" ht="13.5" hidden="1" customHeight="1" x14ac:dyDescent="0.2">
      <c r="A348" s="145"/>
      <c r="B348" s="120"/>
      <c r="C348" s="120"/>
      <c r="D348" s="120"/>
      <c r="E348" s="120"/>
      <c r="F348" s="120"/>
      <c r="G348" s="121"/>
      <c r="H348" s="120"/>
      <c r="I348" s="126">
        <v>39792</v>
      </c>
      <c r="J348" s="126">
        <v>40158</v>
      </c>
      <c r="K348" s="126">
        <v>40523</v>
      </c>
      <c r="L348" s="126">
        <v>40888</v>
      </c>
      <c r="M348" s="126">
        <v>41253</v>
      </c>
      <c r="N348" s="126">
        <v>41619</v>
      </c>
      <c r="O348" s="126">
        <v>41984</v>
      </c>
      <c r="P348" s="126">
        <v>42349</v>
      </c>
      <c r="Q348" s="126">
        <v>42714</v>
      </c>
      <c r="R348" s="126">
        <v>43080</v>
      </c>
      <c r="S348" s="126">
        <v>43445</v>
      </c>
      <c r="T348" s="126">
        <v>43810</v>
      </c>
      <c r="U348" s="126">
        <v>44175</v>
      </c>
      <c r="V348" s="126">
        <v>44541</v>
      </c>
      <c r="W348" s="126">
        <v>44906</v>
      </c>
      <c r="X348" s="126">
        <v>45271</v>
      </c>
      <c r="Y348" s="126">
        <v>45636</v>
      </c>
      <c r="Z348" s="126">
        <v>46002</v>
      </c>
      <c r="AA348" s="126">
        <v>46367</v>
      </c>
      <c r="AB348" s="126">
        <v>46732</v>
      </c>
      <c r="AC348" s="126">
        <v>47097</v>
      </c>
      <c r="AD348" s="126">
        <v>47463</v>
      </c>
      <c r="AE348" s="126">
        <v>47828</v>
      </c>
      <c r="AF348" s="126">
        <v>48193</v>
      </c>
      <c r="AG348" s="126">
        <v>48558</v>
      </c>
      <c r="AH348" s="126">
        <v>48924</v>
      </c>
      <c r="AI348" s="126">
        <v>49289</v>
      </c>
      <c r="AJ348" s="126">
        <v>49654</v>
      </c>
      <c r="AK348" s="126">
        <v>50019</v>
      </c>
      <c r="AL348" s="126">
        <v>50385</v>
      </c>
      <c r="AM348" s="126">
        <v>50750</v>
      </c>
      <c r="AN348" s="126">
        <v>51115</v>
      </c>
      <c r="AO348" s="126">
        <v>51480</v>
      </c>
      <c r="AP348" s="126">
        <v>51846</v>
      </c>
      <c r="AQ348" s="126">
        <v>52211</v>
      </c>
      <c r="AR348" s="126">
        <v>52576</v>
      </c>
      <c r="AS348" s="126">
        <v>52941</v>
      </c>
      <c r="AT348" s="126">
        <v>53307</v>
      </c>
      <c r="AU348" s="126">
        <v>53672</v>
      </c>
      <c r="AV348" s="126">
        <v>54037</v>
      </c>
      <c r="AW348" s="126">
        <v>54402</v>
      </c>
      <c r="AX348" s="126">
        <v>54768</v>
      </c>
      <c r="AY348" s="126">
        <v>55133</v>
      </c>
    </row>
    <row r="349" spans="1:51" ht="13.5" hidden="1" customHeight="1" x14ac:dyDescent="0.2">
      <c r="A349" s="145"/>
      <c r="B349" s="120"/>
      <c r="C349" s="120"/>
      <c r="D349" s="120"/>
      <c r="E349" s="120"/>
      <c r="F349" s="120"/>
      <c r="G349" s="121"/>
      <c r="H349" s="120"/>
      <c r="I349" s="126">
        <v>39793</v>
      </c>
      <c r="J349" s="126">
        <v>40159</v>
      </c>
      <c r="K349" s="126">
        <v>40524</v>
      </c>
      <c r="L349" s="126">
        <v>40889</v>
      </c>
      <c r="M349" s="126">
        <v>41254</v>
      </c>
      <c r="N349" s="126">
        <v>41620</v>
      </c>
      <c r="O349" s="126">
        <v>41985</v>
      </c>
      <c r="P349" s="126">
        <v>42350</v>
      </c>
      <c r="Q349" s="126">
        <v>42715</v>
      </c>
      <c r="R349" s="126">
        <v>43081</v>
      </c>
      <c r="S349" s="126">
        <v>43446</v>
      </c>
      <c r="T349" s="126">
        <v>43811</v>
      </c>
      <c r="U349" s="126">
        <v>44176</v>
      </c>
      <c r="V349" s="126">
        <v>44542</v>
      </c>
      <c r="W349" s="126">
        <v>44907</v>
      </c>
      <c r="X349" s="126">
        <v>45272</v>
      </c>
      <c r="Y349" s="126">
        <v>45637</v>
      </c>
      <c r="Z349" s="126">
        <v>46003</v>
      </c>
      <c r="AA349" s="126">
        <v>46368</v>
      </c>
      <c r="AB349" s="126">
        <v>46733</v>
      </c>
      <c r="AC349" s="126">
        <v>47098</v>
      </c>
      <c r="AD349" s="126">
        <v>47464</v>
      </c>
      <c r="AE349" s="126">
        <v>47829</v>
      </c>
      <c r="AF349" s="126">
        <v>48194</v>
      </c>
      <c r="AG349" s="126">
        <v>48559</v>
      </c>
      <c r="AH349" s="126">
        <v>48925</v>
      </c>
      <c r="AI349" s="126">
        <v>49290</v>
      </c>
      <c r="AJ349" s="126">
        <v>49655</v>
      </c>
      <c r="AK349" s="126">
        <v>50020</v>
      </c>
      <c r="AL349" s="126">
        <v>50386</v>
      </c>
      <c r="AM349" s="126">
        <v>50751</v>
      </c>
      <c r="AN349" s="126">
        <v>51116</v>
      </c>
      <c r="AO349" s="126">
        <v>51481</v>
      </c>
      <c r="AP349" s="126">
        <v>51847</v>
      </c>
      <c r="AQ349" s="126">
        <v>52212</v>
      </c>
      <c r="AR349" s="126">
        <v>52577</v>
      </c>
      <c r="AS349" s="126">
        <v>52942</v>
      </c>
      <c r="AT349" s="126">
        <v>53308</v>
      </c>
      <c r="AU349" s="126">
        <v>53673</v>
      </c>
      <c r="AV349" s="126">
        <v>54038</v>
      </c>
      <c r="AW349" s="126">
        <v>54403</v>
      </c>
      <c r="AX349" s="126">
        <v>54769</v>
      </c>
      <c r="AY349" s="126">
        <v>55134</v>
      </c>
    </row>
    <row r="350" spans="1:51" ht="13.5" hidden="1" customHeight="1" x14ac:dyDescent="0.2">
      <c r="A350" s="145"/>
      <c r="B350" s="120"/>
      <c r="C350" s="120"/>
      <c r="D350" s="120"/>
      <c r="E350" s="120"/>
      <c r="F350" s="120"/>
      <c r="G350" s="121"/>
      <c r="H350" s="120"/>
      <c r="I350" s="126">
        <v>39794</v>
      </c>
      <c r="J350" s="126">
        <v>40160</v>
      </c>
      <c r="K350" s="126">
        <v>40525</v>
      </c>
      <c r="L350" s="126">
        <v>40890</v>
      </c>
      <c r="M350" s="126">
        <v>41255</v>
      </c>
      <c r="N350" s="126">
        <v>41621</v>
      </c>
      <c r="O350" s="126">
        <v>41986</v>
      </c>
      <c r="P350" s="126">
        <v>42351</v>
      </c>
      <c r="Q350" s="126">
        <v>42716</v>
      </c>
      <c r="R350" s="126">
        <v>43082</v>
      </c>
      <c r="S350" s="126">
        <v>43447</v>
      </c>
      <c r="T350" s="126">
        <v>43812</v>
      </c>
      <c r="U350" s="126">
        <v>44177</v>
      </c>
      <c r="V350" s="126">
        <v>44543</v>
      </c>
      <c r="W350" s="126">
        <v>44908</v>
      </c>
      <c r="X350" s="126">
        <v>45273</v>
      </c>
      <c r="Y350" s="126">
        <v>45638</v>
      </c>
      <c r="Z350" s="126">
        <v>46004</v>
      </c>
      <c r="AA350" s="126">
        <v>46369</v>
      </c>
      <c r="AB350" s="126">
        <v>46734</v>
      </c>
      <c r="AC350" s="126">
        <v>47099</v>
      </c>
      <c r="AD350" s="126">
        <v>47465</v>
      </c>
      <c r="AE350" s="126">
        <v>47830</v>
      </c>
      <c r="AF350" s="126">
        <v>48195</v>
      </c>
      <c r="AG350" s="126">
        <v>48560</v>
      </c>
      <c r="AH350" s="126">
        <v>48926</v>
      </c>
      <c r="AI350" s="126">
        <v>49291</v>
      </c>
      <c r="AJ350" s="126">
        <v>49656</v>
      </c>
      <c r="AK350" s="126">
        <v>50021</v>
      </c>
      <c r="AL350" s="126">
        <v>50387</v>
      </c>
      <c r="AM350" s="126">
        <v>50752</v>
      </c>
      <c r="AN350" s="126">
        <v>51117</v>
      </c>
      <c r="AO350" s="126">
        <v>51482</v>
      </c>
      <c r="AP350" s="126">
        <v>51848</v>
      </c>
      <c r="AQ350" s="126">
        <v>52213</v>
      </c>
      <c r="AR350" s="126">
        <v>52578</v>
      </c>
      <c r="AS350" s="126">
        <v>52943</v>
      </c>
      <c r="AT350" s="126">
        <v>53309</v>
      </c>
      <c r="AU350" s="126">
        <v>53674</v>
      </c>
      <c r="AV350" s="126">
        <v>54039</v>
      </c>
      <c r="AW350" s="126">
        <v>54404</v>
      </c>
      <c r="AX350" s="126">
        <v>54770</v>
      </c>
      <c r="AY350" s="126">
        <v>55135</v>
      </c>
    </row>
    <row r="351" spans="1:51" ht="13.5" hidden="1" customHeight="1" x14ac:dyDescent="0.2">
      <c r="A351" s="145"/>
      <c r="B351" s="120"/>
      <c r="C351" s="120"/>
      <c r="D351" s="120"/>
      <c r="E351" s="120"/>
      <c r="F351" s="120"/>
      <c r="G351" s="121"/>
      <c r="H351" s="120"/>
      <c r="I351" s="126">
        <v>39795</v>
      </c>
      <c r="J351" s="126">
        <v>40161</v>
      </c>
      <c r="K351" s="126">
        <v>40526</v>
      </c>
      <c r="L351" s="126">
        <v>40891</v>
      </c>
      <c r="M351" s="126">
        <v>41256</v>
      </c>
      <c r="N351" s="126">
        <v>41622</v>
      </c>
      <c r="O351" s="126">
        <v>41987</v>
      </c>
      <c r="P351" s="126">
        <v>42352</v>
      </c>
      <c r="Q351" s="126">
        <v>42717</v>
      </c>
      <c r="R351" s="126">
        <v>43083</v>
      </c>
      <c r="S351" s="126">
        <v>43448</v>
      </c>
      <c r="T351" s="126">
        <v>43813</v>
      </c>
      <c r="U351" s="126">
        <v>44178</v>
      </c>
      <c r="V351" s="126">
        <v>44544</v>
      </c>
      <c r="W351" s="126">
        <v>44909</v>
      </c>
      <c r="X351" s="126">
        <v>45274</v>
      </c>
      <c r="Y351" s="126">
        <v>45639</v>
      </c>
      <c r="Z351" s="126">
        <v>46005</v>
      </c>
      <c r="AA351" s="126">
        <v>46370</v>
      </c>
      <c r="AB351" s="126">
        <v>46735</v>
      </c>
      <c r="AC351" s="126">
        <v>47100</v>
      </c>
      <c r="AD351" s="126">
        <v>47466</v>
      </c>
      <c r="AE351" s="126">
        <v>47831</v>
      </c>
      <c r="AF351" s="126">
        <v>48196</v>
      </c>
      <c r="AG351" s="126">
        <v>48561</v>
      </c>
      <c r="AH351" s="126">
        <v>48927</v>
      </c>
      <c r="AI351" s="126">
        <v>49292</v>
      </c>
      <c r="AJ351" s="126">
        <v>49657</v>
      </c>
      <c r="AK351" s="126">
        <v>50022</v>
      </c>
      <c r="AL351" s="126">
        <v>50388</v>
      </c>
      <c r="AM351" s="126">
        <v>50753</v>
      </c>
      <c r="AN351" s="126">
        <v>51118</v>
      </c>
      <c r="AO351" s="126">
        <v>51483</v>
      </c>
      <c r="AP351" s="126">
        <v>51849</v>
      </c>
      <c r="AQ351" s="126">
        <v>52214</v>
      </c>
      <c r="AR351" s="126">
        <v>52579</v>
      </c>
      <c r="AS351" s="126">
        <v>52944</v>
      </c>
      <c r="AT351" s="126">
        <v>53310</v>
      </c>
      <c r="AU351" s="126">
        <v>53675</v>
      </c>
      <c r="AV351" s="126">
        <v>54040</v>
      </c>
      <c r="AW351" s="126">
        <v>54405</v>
      </c>
      <c r="AX351" s="126">
        <v>54771</v>
      </c>
      <c r="AY351" s="126">
        <v>55136</v>
      </c>
    </row>
    <row r="352" spans="1:51" ht="13.5" hidden="1" customHeight="1" x14ac:dyDescent="0.2">
      <c r="A352" s="145"/>
      <c r="B352" s="120"/>
      <c r="C352" s="120"/>
      <c r="D352" s="120"/>
      <c r="E352" s="120"/>
      <c r="F352" s="120"/>
      <c r="G352" s="121"/>
      <c r="H352" s="120"/>
      <c r="I352" s="126">
        <v>39796</v>
      </c>
      <c r="J352" s="126">
        <v>40162</v>
      </c>
      <c r="K352" s="126">
        <v>40527</v>
      </c>
      <c r="L352" s="126">
        <v>40892</v>
      </c>
      <c r="M352" s="126">
        <v>41257</v>
      </c>
      <c r="N352" s="126">
        <v>41623</v>
      </c>
      <c r="O352" s="126">
        <v>41988</v>
      </c>
      <c r="P352" s="126">
        <v>42353</v>
      </c>
      <c r="Q352" s="126">
        <v>42718</v>
      </c>
      <c r="R352" s="126">
        <v>43084</v>
      </c>
      <c r="S352" s="126">
        <v>43449</v>
      </c>
      <c r="T352" s="126">
        <v>43814</v>
      </c>
      <c r="U352" s="126">
        <v>44179</v>
      </c>
      <c r="V352" s="126">
        <v>44545</v>
      </c>
      <c r="W352" s="126">
        <v>44910</v>
      </c>
      <c r="X352" s="126">
        <v>45275</v>
      </c>
      <c r="Y352" s="126">
        <v>45640</v>
      </c>
      <c r="Z352" s="126">
        <v>46006</v>
      </c>
      <c r="AA352" s="126">
        <v>46371</v>
      </c>
      <c r="AB352" s="126">
        <v>46736</v>
      </c>
      <c r="AC352" s="126">
        <v>47101</v>
      </c>
      <c r="AD352" s="126">
        <v>47467</v>
      </c>
      <c r="AE352" s="126">
        <v>47832</v>
      </c>
      <c r="AF352" s="126">
        <v>48197</v>
      </c>
      <c r="AG352" s="126">
        <v>48562</v>
      </c>
      <c r="AH352" s="126">
        <v>48928</v>
      </c>
      <c r="AI352" s="126">
        <v>49293</v>
      </c>
      <c r="AJ352" s="126">
        <v>49658</v>
      </c>
      <c r="AK352" s="126">
        <v>50023</v>
      </c>
      <c r="AL352" s="126">
        <v>50389</v>
      </c>
      <c r="AM352" s="126">
        <v>50754</v>
      </c>
      <c r="AN352" s="126">
        <v>51119</v>
      </c>
      <c r="AO352" s="126">
        <v>51484</v>
      </c>
      <c r="AP352" s="126">
        <v>51850</v>
      </c>
      <c r="AQ352" s="126">
        <v>52215</v>
      </c>
      <c r="AR352" s="126">
        <v>52580</v>
      </c>
      <c r="AS352" s="126">
        <v>52945</v>
      </c>
      <c r="AT352" s="126">
        <v>53311</v>
      </c>
      <c r="AU352" s="126">
        <v>53676</v>
      </c>
      <c r="AV352" s="126">
        <v>54041</v>
      </c>
      <c r="AW352" s="126">
        <v>54406</v>
      </c>
      <c r="AX352" s="126">
        <v>54772</v>
      </c>
      <c r="AY352" s="126">
        <v>55137</v>
      </c>
    </row>
    <row r="353" spans="1:51" ht="13.5" hidden="1" customHeight="1" x14ac:dyDescent="0.2">
      <c r="A353" s="145"/>
      <c r="B353" s="120"/>
      <c r="C353" s="120"/>
      <c r="D353" s="120"/>
      <c r="E353" s="120"/>
      <c r="F353" s="120"/>
      <c r="G353" s="121"/>
      <c r="H353" s="120"/>
      <c r="I353" s="126">
        <v>39797</v>
      </c>
      <c r="J353" s="126">
        <v>40163</v>
      </c>
      <c r="K353" s="126">
        <v>40528</v>
      </c>
      <c r="L353" s="126">
        <v>40893</v>
      </c>
      <c r="M353" s="126">
        <v>41258</v>
      </c>
      <c r="N353" s="126">
        <v>41624</v>
      </c>
      <c r="O353" s="126">
        <v>41989</v>
      </c>
      <c r="P353" s="126">
        <v>42354</v>
      </c>
      <c r="Q353" s="126">
        <v>42719</v>
      </c>
      <c r="R353" s="126">
        <v>43085</v>
      </c>
      <c r="S353" s="126">
        <v>43450</v>
      </c>
      <c r="T353" s="126">
        <v>43815</v>
      </c>
      <c r="U353" s="126">
        <v>44180</v>
      </c>
      <c r="V353" s="126">
        <v>44546</v>
      </c>
      <c r="W353" s="126">
        <v>44911</v>
      </c>
      <c r="X353" s="126">
        <v>45276</v>
      </c>
      <c r="Y353" s="126">
        <v>45641</v>
      </c>
      <c r="Z353" s="126">
        <v>46007</v>
      </c>
      <c r="AA353" s="126">
        <v>46372</v>
      </c>
      <c r="AB353" s="126">
        <v>46737</v>
      </c>
      <c r="AC353" s="126">
        <v>47102</v>
      </c>
      <c r="AD353" s="126">
        <v>47468</v>
      </c>
      <c r="AE353" s="126">
        <v>47833</v>
      </c>
      <c r="AF353" s="126">
        <v>48198</v>
      </c>
      <c r="AG353" s="126">
        <v>48563</v>
      </c>
      <c r="AH353" s="126">
        <v>48929</v>
      </c>
      <c r="AI353" s="126">
        <v>49294</v>
      </c>
      <c r="AJ353" s="126">
        <v>49659</v>
      </c>
      <c r="AK353" s="126">
        <v>50024</v>
      </c>
      <c r="AL353" s="126">
        <v>50390</v>
      </c>
      <c r="AM353" s="126">
        <v>50755</v>
      </c>
      <c r="AN353" s="126">
        <v>51120</v>
      </c>
      <c r="AO353" s="126">
        <v>51485</v>
      </c>
      <c r="AP353" s="126">
        <v>51851</v>
      </c>
      <c r="AQ353" s="126">
        <v>52216</v>
      </c>
      <c r="AR353" s="126">
        <v>52581</v>
      </c>
      <c r="AS353" s="126">
        <v>52946</v>
      </c>
      <c r="AT353" s="126">
        <v>53312</v>
      </c>
      <c r="AU353" s="126">
        <v>53677</v>
      </c>
      <c r="AV353" s="126">
        <v>54042</v>
      </c>
      <c r="AW353" s="126">
        <v>54407</v>
      </c>
      <c r="AX353" s="126">
        <v>54773</v>
      </c>
      <c r="AY353" s="126">
        <v>55138</v>
      </c>
    </row>
    <row r="354" spans="1:51" ht="13.5" hidden="1" customHeight="1" x14ac:dyDescent="0.2">
      <c r="A354" s="145"/>
      <c r="B354" s="120"/>
      <c r="C354" s="120"/>
      <c r="D354" s="120"/>
      <c r="E354" s="120"/>
      <c r="F354" s="120"/>
      <c r="G354" s="121"/>
      <c r="H354" s="120"/>
      <c r="I354" s="126">
        <v>39798</v>
      </c>
      <c r="J354" s="126">
        <v>40164</v>
      </c>
      <c r="K354" s="126">
        <v>40529</v>
      </c>
      <c r="L354" s="126">
        <v>40894</v>
      </c>
      <c r="M354" s="126">
        <v>41259</v>
      </c>
      <c r="N354" s="126">
        <v>41625</v>
      </c>
      <c r="O354" s="126">
        <v>41990</v>
      </c>
      <c r="P354" s="126">
        <v>42355</v>
      </c>
      <c r="Q354" s="126">
        <v>42720</v>
      </c>
      <c r="R354" s="126">
        <v>43086</v>
      </c>
      <c r="S354" s="126">
        <v>43451</v>
      </c>
      <c r="T354" s="126">
        <v>43816</v>
      </c>
      <c r="U354" s="126">
        <v>44181</v>
      </c>
      <c r="V354" s="126">
        <v>44547</v>
      </c>
      <c r="W354" s="126">
        <v>44912</v>
      </c>
      <c r="X354" s="126">
        <v>45277</v>
      </c>
      <c r="Y354" s="126">
        <v>45642</v>
      </c>
      <c r="Z354" s="126">
        <v>46008</v>
      </c>
      <c r="AA354" s="126">
        <v>46373</v>
      </c>
      <c r="AB354" s="126">
        <v>46738</v>
      </c>
      <c r="AC354" s="126">
        <v>47103</v>
      </c>
      <c r="AD354" s="126">
        <v>47469</v>
      </c>
      <c r="AE354" s="126">
        <v>47834</v>
      </c>
      <c r="AF354" s="126">
        <v>48199</v>
      </c>
      <c r="AG354" s="126">
        <v>48564</v>
      </c>
      <c r="AH354" s="126">
        <v>48930</v>
      </c>
      <c r="AI354" s="126">
        <v>49295</v>
      </c>
      <c r="AJ354" s="126">
        <v>49660</v>
      </c>
      <c r="AK354" s="126">
        <v>50025</v>
      </c>
      <c r="AL354" s="126">
        <v>50391</v>
      </c>
      <c r="AM354" s="126">
        <v>50756</v>
      </c>
      <c r="AN354" s="126">
        <v>51121</v>
      </c>
      <c r="AO354" s="126">
        <v>51486</v>
      </c>
      <c r="AP354" s="126">
        <v>51852</v>
      </c>
      <c r="AQ354" s="126">
        <v>52217</v>
      </c>
      <c r="AR354" s="126">
        <v>52582</v>
      </c>
      <c r="AS354" s="126">
        <v>52947</v>
      </c>
      <c r="AT354" s="126">
        <v>53313</v>
      </c>
      <c r="AU354" s="126">
        <v>53678</v>
      </c>
      <c r="AV354" s="126">
        <v>54043</v>
      </c>
      <c r="AW354" s="126">
        <v>54408</v>
      </c>
      <c r="AX354" s="126">
        <v>54774</v>
      </c>
      <c r="AY354" s="126">
        <v>55139</v>
      </c>
    </row>
    <row r="355" spans="1:51" ht="13.5" hidden="1" customHeight="1" x14ac:dyDescent="0.2">
      <c r="A355" s="145"/>
      <c r="B355" s="120"/>
      <c r="C355" s="120"/>
      <c r="D355" s="120"/>
      <c r="E355" s="120"/>
      <c r="F355" s="120"/>
      <c r="G355" s="121"/>
      <c r="H355" s="120"/>
      <c r="I355" s="126">
        <v>39799</v>
      </c>
      <c r="J355" s="126">
        <v>40165</v>
      </c>
      <c r="K355" s="126">
        <v>40530</v>
      </c>
      <c r="L355" s="126">
        <v>40895</v>
      </c>
      <c r="M355" s="126">
        <v>41260</v>
      </c>
      <c r="N355" s="126">
        <v>41626</v>
      </c>
      <c r="O355" s="126">
        <v>41991</v>
      </c>
      <c r="P355" s="126">
        <v>42356</v>
      </c>
      <c r="Q355" s="126">
        <v>42721</v>
      </c>
      <c r="R355" s="126">
        <v>43087</v>
      </c>
      <c r="S355" s="126">
        <v>43452</v>
      </c>
      <c r="T355" s="126">
        <v>43817</v>
      </c>
      <c r="U355" s="126">
        <v>44182</v>
      </c>
      <c r="V355" s="126">
        <v>44548</v>
      </c>
      <c r="W355" s="126">
        <v>44913</v>
      </c>
      <c r="X355" s="126">
        <v>45278</v>
      </c>
      <c r="Y355" s="126">
        <v>45643</v>
      </c>
      <c r="Z355" s="126">
        <v>46009</v>
      </c>
      <c r="AA355" s="126">
        <v>46374</v>
      </c>
      <c r="AB355" s="126">
        <v>46739</v>
      </c>
      <c r="AC355" s="126">
        <v>47104</v>
      </c>
      <c r="AD355" s="126">
        <v>47470</v>
      </c>
      <c r="AE355" s="126">
        <v>47835</v>
      </c>
      <c r="AF355" s="126">
        <v>48200</v>
      </c>
      <c r="AG355" s="126">
        <v>48565</v>
      </c>
      <c r="AH355" s="126">
        <v>48931</v>
      </c>
      <c r="AI355" s="126">
        <v>49296</v>
      </c>
      <c r="AJ355" s="126">
        <v>49661</v>
      </c>
      <c r="AK355" s="126">
        <v>50026</v>
      </c>
      <c r="AL355" s="126">
        <v>50392</v>
      </c>
      <c r="AM355" s="126">
        <v>50757</v>
      </c>
      <c r="AN355" s="126">
        <v>51122</v>
      </c>
      <c r="AO355" s="126">
        <v>51487</v>
      </c>
      <c r="AP355" s="126">
        <v>51853</v>
      </c>
      <c r="AQ355" s="126">
        <v>52218</v>
      </c>
      <c r="AR355" s="126">
        <v>52583</v>
      </c>
      <c r="AS355" s="126">
        <v>52948</v>
      </c>
      <c r="AT355" s="126">
        <v>53314</v>
      </c>
      <c r="AU355" s="126">
        <v>53679</v>
      </c>
      <c r="AV355" s="126">
        <v>54044</v>
      </c>
      <c r="AW355" s="126">
        <v>54409</v>
      </c>
      <c r="AX355" s="126">
        <v>54775</v>
      </c>
      <c r="AY355" s="126">
        <v>55140</v>
      </c>
    </row>
    <row r="356" spans="1:51" ht="13.5" hidden="1" customHeight="1" x14ac:dyDescent="0.2">
      <c r="A356" s="145"/>
      <c r="B356" s="120"/>
      <c r="C356" s="120"/>
      <c r="D356" s="120"/>
      <c r="E356" s="120"/>
      <c r="F356" s="120"/>
      <c r="G356" s="121"/>
      <c r="H356" s="120"/>
      <c r="I356" s="126">
        <v>39800</v>
      </c>
      <c r="J356" s="126">
        <v>40166</v>
      </c>
      <c r="K356" s="126">
        <v>40531</v>
      </c>
      <c r="L356" s="126">
        <v>40896</v>
      </c>
      <c r="M356" s="126">
        <v>41261</v>
      </c>
      <c r="N356" s="126">
        <v>41627</v>
      </c>
      <c r="O356" s="126">
        <v>41992</v>
      </c>
      <c r="P356" s="126">
        <v>42357</v>
      </c>
      <c r="Q356" s="126">
        <v>42722</v>
      </c>
      <c r="R356" s="126">
        <v>43088</v>
      </c>
      <c r="S356" s="126">
        <v>43453</v>
      </c>
      <c r="T356" s="126">
        <v>43818</v>
      </c>
      <c r="U356" s="126">
        <v>44183</v>
      </c>
      <c r="V356" s="126">
        <v>44549</v>
      </c>
      <c r="W356" s="126">
        <v>44914</v>
      </c>
      <c r="X356" s="126">
        <v>45279</v>
      </c>
      <c r="Y356" s="126">
        <v>45644</v>
      </c>
      <c r="Z356" s="126">
        <v>46010</v>
      </c>
      <c r="AA356" s="126">
        <v>46375</v>
      </c>
      <c r="AB356" s="126">
        <v>46740</v>
      </c>
      <c r="AC356" s="126">
        <v>47105</v>
      </c>
      <c r="AD356" s="126">
        <v>47471</v>
      </c>
      <c r="AE356" s="126">
        <v>47836</v>
      </c>
      <c r="AF356" s="126">
        <v>48201</v>
      </c>
      <c r="AG356" s="126">
        <v>48566</v>
      </c>
      <c r="AH356" s="126">
        <v>48932</v>
      </c>
      <c r="AI356" s="126">
        <v>49297</v>
      </c>
      <c r="AJ356" s="126">
        <v>49662</v>
      </c>
      <c r="AK356" s="126">
        <v>50027</v>
      </c>
      <c r="AL356" s="126">
        <v>50393</v>
      </c>
      <c r="AM356" s="126">
        <v>50758</v>
      </c>
      <c r="AN356" s="126">
        <v>51123</v>
      </c>
      <c r="AO356" s="126">
        <v>51488</v>
      </c>
      <c r="AP356" s="126">
        <v>51854</v>
      </c>
      <c r="AQ356" s="126">
        <v>52219</v>
      </c>
      <c r="AR356" s="126">
        <v>52584</v>
      </c>
      <c r="AS356" s="126">
        <v>52949</v>
      </c>
      <c r="AT356" s="126">
        <v>53315</v>
      </c>
      <c r="AU356" s="126">
        <v>53680</v>
      </c>
      <c r="AV356" s="126">
        <v>54045</v>
      </c>
      <c r="AW356" s="126">
        <v>54410</v>
      </c>
      <c r="AX356" s="126">
        <v>54776</v>
      </c>
      <c r="AY356" s="126">
        <v>55141</v>
      </c>
    </row>
    <row r="357" spans="1:51" ht="13.5" hidden="1" customHeight="1" x14ac:dyDescent="0.2">
      <c r="A357" s="145"/>
      <c r="B357" s="120"/>
      <c r="C357" s="120"/>
      <c r="D357" s="120"/>
      <c r="E357" s="120"/>
      <c r="F357" s="120"/>
      <c r="G357" s="121"/>
      <c r="H357" s="120"/>
      <c r="I357" s="126">
        <v>39801</v>
      </c>
      <c r="J357" s="126">
        <v>40167</v>
      </c>
      <c r="K357" s="126">
        <v>40532</v>
      </c>
      <c r="L357" s="126">
        <v>40897</v>
      </c>
      <c r="M357" s="126">
        <v>41262</v>
      </c>
      <c r="N357" s="126">
        <v>41628</v>
      </c>
      <c r="O357" s="126">
        <v>41993</v>
      </c>
      <c r="P357" s="126">
        <v>42358</v>
      </c>
      <c r="Q357" s="126">
        <v>42723</v>
      </c>
      <c r="R357" s="126">
        <v>43089</v>
      </c>
      <c r="S357" s="126">
        <v>43454</v>
      </c>
      <c r="T357" s="126">
        <v>43819</v>
      </c>
      <c r="U357" s="126">
        <v>44184</v>
      </c>
      <c r="V357" s="126">
        <v>44550</v>
      </c>
      <c r="W357" s="126">
        <v>44915</v>
      </c>
      <c r="X357" s="126">
        <v>45280</v>
      </c>
      <c r="Y357" s="126">
        <v>45645</v>
      </c>
      <c r="Z357" s="126">
        <v>46011</v>
      </c>
      <c r="AA357" s="126">
        <v>46376</v>
      </c>
      <c r="AB357" s="126">
        <v>46741</v>
      </c>
      <c r="AC357" s="126">
        <v>47106</v>
      </c>
      <c r="AD357" s="126">
        <v>47472</v>
      </c>
      <c r="AE357" s="126">
        <v>47837</v>
      </c>
      <c r="AF357" s="126">
        <v>48202</v>
      </c>
      <c r="AG357" s="126">
        <v>48567</v>
      </c>
      <c r="AH357" s="126">
        <v>48933</v>
      </c>
      <c r="AI357" s="126">
        <v>49298</v>
      </c>
      <c r="AJ357" s="126">
        <v>49663</v>
      </c>
      <c r="AK357" s="126">
        <v>50028</v>
      </c>
      <c r="AL357" s="126">
        <v>50394</v>
      </c>
      <c r="AM357" s="126">
        <v>50759</v>
      </c>
      <c r="AN357" s="126">
        <v>51124</v>
      </c>
      <c r="AO357" s="126">
        <v>51489</v>
      </c>
      <c r="AP357" s="126">
        <v>51855</v>
      </c>
      <c r="AQ357" s="126">
        <v>52220</v>
      </c>
      <c r="AR357" s="126">
        <v>52585</v>
      </c>
      <c r="AS357" s="126">
        <v>52950</v>
      </c>
      <c r="AT357" s="126">
        <v>53316</v>
      </c>
      <c r="AU357" s="126">
        <v>53681</v>
      </c>
      <c r="AV357" s="126">
        <v>54046</v>
      </c>
      <c r="AW357" s="126">
        <v>54411</v>
      </c>
      <c r="AX357" s="126">
        <v>54777</v>
      </c>
      <c r="AY357" s="126">
        <v>55142</v>
      </c>
    </row>
    <row r="358" spans="1:51" ht="13.5" hidden="1" customHeight="1" x14ac:dyDescent="0.2">
      <c r="A358" s="145"/>
      <c r="B358" s="120"/>
      <c r="C358" s="120"/>
      <c r="D358" s="120"/>
      <c r="E358" s="120"/>
      <c r="F358" s="120"/>
      <c r="G358" s="121"/>
      <c r="H358" s="120"/>
      <c r="I358" s="126">
        <v>39802</v>
      </c>
      <c r="J358" s="126">
        <v>40168</v>
      </c>
      <c r="K358" s="126">
        <v>40533</v>
      </c>
      <c r="L358" s="126">
        <v>40898</v>
      </c>
      <c r="M358" s="126">
        <v>41263</v>
      </c>
      <c r="N358" s="126">
        <v>41629</v>
      </c>
      <c r="O358" s="126">
        <v>41994</v>
      </c>
      <c r="P358" s="126">
        <v>42359</v>
      </c>
      <c r="Q358" s="126">
        <v>42724</v>
      </c>
      <c r="R358" s="126">
        <v>43090</v>
      </c>
      <c r="S358" s="126">
        <v>43455</v>
      </c>
      <c r="T358" s="126">
        <v>43820</v>
      </c>
      <c r="U358" s="126">
        <v>44185</v>
      </c>
      <c r="V358" s="126">
        <v>44551</v>
      </c>
      <c r="W358" s="126">
        <v>44916</v>
      </c>
      <c r="X358" s="126">
        <v>45281</v>
      </c>
      <c r="Y358" s="126">
        <v>45646</v>
      </c>
      <c r="Z358" s="126">
        <v>46012</v>
      </c>
      <c r="AA358" s="126">
        <v>46377</v>
      </c>
      <c r="AB358" s="126">
        <v>46742</v>
      </c>
      <c r="AC358" s="126">
        <v>47107</v>
      </c>
      <c r="AD358" s="126">
        <v>47473</v>
      </c>
      <c r="AE358" s="126">
        <v>47838</v>
      </c>
      <c r="AF358" s="126">
        <v>48203</v>
      </c>
      <c r="AG358" s="126">
        <v>48568</v>
      </c>
      <c r="AH358" s="126">
        <v>48934</v>
      </c>
      <c r="AI358" s="126">
        <v>49299</v>
      </c>
      <c r="AJ358" s="126">
        <v>49664</v>
      </c>
      <c r="AK358" s="126">
        <v>50029</v>
      </c>
      <c r="AL358" s="126">
        <v>50395</v>
      </c>
      <c r="AM358" s="126">
        <v>50760</v>
      </c>
      <c r="AN358" s="126">
        <v>51125</v>
      </c>
      <c r="AO358" s="126">
        <v>51490</v>
      </c>
      <c r="AP358" s="126">
        <v>51856</v>
      </c>
      <c r="AQ358" s="126">
        <v>52221</v>
      </c>
      <c r="AR358" s="126">
        <v>52586</v>
      </c>
      <c r="AS358" s="126">
        <v>52951</v>
      </c>
      <c r="AT358" s="126">
        <v>53317</v>
      </c>
      <c r="AU358" s="126">
        <v>53682</v>
      </c>
      <c r="AV358" s="126">
        <v>54047</v>
      </c>
      <c r="AW358" s="126">
        <v>54412</v>
      </c>
      <c r="AX358" s="126">
        <v>54778</v>
      </c>
      <c r="AY358" s="126">
        <v>55143</v>
      </c>
    </row>
    <row r="359" spans="1:51" ht="13.5" hidden="1" customHeight="1" x14ac:dyDescent="0.2">
      <c r="A359" s="145"/>
      <c r="B359" s="120"/>
      <c r="C359" s="120"/>
      <c r="D359" s="120"/>
      <c r="E359" s="120"/>
      <c r="F359" s="120"/>
      <c r="G359" s="121"/>
      <c r="H359" s="120"/>
      <c r="I359" s="126">
        <v>39803</v>
      </c>
      <c r="J359" s="126">
        <v>40169</v>
      </c>
      <c r="K359" s="126">
        <v>40534</v>
      </c>
      <c r="L359" s="126">
        <v>40899</v>
      </c>
      <c r="M359" s="126">
        <v>41264</v>
      </c>
      <c r="N359" s="126">
        <v>41630</v>
      </c>
      <c r="O359" s="126">
        <v>41995</v>
      </c>
      <c r="P359" s="126">
        <v>42360</v>
      </c>
      <c r="Q359" s="126">
        <v>42725</v>
      </c>
      <c r="R359" s="126">
        <v>43091</v>
      </c>
      <c r="S359" s="126">
        <v>43456</v>
      </c>
      <c r="T359" s="126">
        <v>43821</v>
      </c>
      <c r="U359" s="126">
        <v>44186</v>
      </c>
      <c r="V359" s="126">
        <v>44552</v>
      </c>
      <c r="W359" s="126">
        <v>44917</v>
      </c>
      <c r="X359" s="126">
        <v>45282</v>
      </c>
      <c r="Y359" s="126">
        <v>45647</v>
      </c>
      <c r="Z359" s="126">
        <v>46013</v>
      </c>
      <c r="AA359" s="126">
        <v>46378</v>
      </c>
      <c r="AB359" s="126">
        <v>46743</v>
      </c>
      <c r="AC359" s="126">
        <v>47108</v>
      </c>
      <c r="AD359" s="126">
        <v>47474</v>
      </c>
      <c r="AE359" s="126">
        <v>47839</v>
      </c>
      <c r="AF359" s="126">
        <v>48204</v>
      </c>
      <c r="AG359" s="126">
        <v>48569</v>
      </c>
      <c r="AH359" s="126">
        <v>48935</v>
      </c>
      <c r="AI359" s="126">
        <v>49300</v>
      </c>
      <c r="AJ359" s="126">
        <v>49665</v>
      </c>
      <c r="AK359" s="126">
        <v>50030</v>
      </c>
      <c r="AL359" s="126">
        <v>50396</v>
      </c>
      <c r="AM359" s="126">
        <v>50761</v>
      </c>
      <c r="AN359" s="126">
        <v>51126</v>
      </c>
      <c r="AO359" s="126">
        <v>51491</v>
      </c>
      <c r="AP359" s="126">
        <v>51857</v>
      </c>
      <c r="AQ359" s="126">
        <v>52222</v>
      </c>
      <c r="AR359" s="126">
        <v>52587</v>
      </c>
      <c r="AS359" s="126">
        <v>52952</v>
      </c>
      <c r="AT359" s="126">
        <v>53318</v>
      </c>
      <c r="AU359" s="126">
        <v>53683</v>
      </c>
      <c r="AV359" s="126">
        <v>54048</v>
      </c>
      <c r="AW359" s="126">
        <v>54413</v>
      </c>
      <c r="AX359" s="126">
        <v>54779</v>
      </c>
      <c r="AY359" s="126">
        <v>55144</v>
      </c>
    </row>
    <row r="360" spans="1:51" ht="13.5" hidden="1" customHeight="1" x14ac:dyDescent="0.2">
      <c r="A360" s="145"/>
      <c r="B360" s="120"/>
      <c r="C360" s="120"/>
      <c r="D360" s="120"/>
      <c r="E360" s="120"/>
      <c r="F360" s="120"/>
      <c r="G360" s="121"/>
      <c r="H360" s="120"/>
      <c r="I360" s="126">
        <v>39804</v>
      </c>
      <c r="J360" s="126">
        <v>40170</v>
      </c>
      <c r="K360" s="126">
        <v>40535</v>
      </c>
      <c r="L360" s="126">
        <v>40900</v>
      </c>
      <c r="M360" s="126">
        <v>41265</v>
      </c>
      <c r="N360" s="126">
        <v>41631</v>
      </c>
      <c r="O360" s="126">
        <v>41996</v>
      </c>
      <c r="P360" s="126">
        <v>42361</v>
      </c>
      <c r="Q360" s="126">
        <v>42726</v>
      </c>
      <c r="R360" s="126">
        <v>43092</v>
      </c>
      <c r="S360" s="126">
        <v>43457</v>
      </c>
      <c r="T360" s="126">
        <v>43822</v>
      </c>
      <c r="U360" s="126">
        <v>44187</v>
      </c>
      <c r="V360" s="126">
        <v>44553</v>
      </c>
      <c r="W360" s="126">
        <v>44918</v>
      </c>
      <c r="X360" s="126">
        <v>45283</v>
      </c>
      <c r="Y360" s="126">
        <v>45648</v>
      </c>
      <c r="Z360" s="126">
        <v>46014</v>
      </c>
      <c r="AA360" s="126">
        <v>46379</v>
      </c>
      <c r="AB360" s="126">
        <v>46744</v>
      </c>
      <c r="AC360" s="126">
        <v>47109</v>
      </c>
      <c r="AD360" s="126">
        <v>47475</v>
      </c>
      <c r="AE360" s="126">
        <v>47840</v>
      </c>
      <c r="AF360" s="126">
        <v>48205</v>
      </c>
      <c r="AG360" s="126">
        <v>48570</v>
      </c>
      <c r="AH360" s="126">
        <v>48936</v>
      </c>
      <c r="AI360" s="126">
        <v>49301</v>
      </c>
      <c r="AJ360" s="126">
        <v>49666</v>
      </c>
      <c r="AK360" s="126">
        <v>50031</v>
      </c>
      <c r="AL360" s="126">
        <v>50397</v>
      </c>
      <c r="AM360" s="126">
        <v>50762</v>
      </c>
      <c r="AN360" s="126">
        <v>51127</v>
      </c>
      <c r="AO360" s="126">
        <v>51492</v>
      </c>
      <c r="AP360" s="126">
        <v>51858</v>
      </c>
      <c r="AQ360" s="126">
        <v>52223</v>
      </c>
      <c r="AR360" s="126">
        <v>52588</v>
      </c>
      <c r="AS360" s="126">
        <v>52953</v>
      </c>
      <c r="AT360" s="126">
        <v>53319</v>
      </c>
      <c r="AU360" s="126">
        <v>53684</v>
      </c>
      <c r="AV360" s="126">
        <v>54049</v>
      </c>
      <c r="AW360" s="126">
        <v>54414</v>
      </c>
      <c r="AX360" s="126">
        <v>54780</v>
      </c>
      <c r="AY360" s="126">
        <v>55145</v>
      </c>
    </row>
    <row r="361" spans="1:51" ht="13.5" hidden="1" customHeight="1" x14ac:dyDescent="0.2">
      <c r="A361" s="145"/>
      <c r="B361" s="120"/>
      <c r="C361" s="120"/>
      <c r="D361" s="120"/>
      <c r="E361" s="120"/>
      <c r="F361" s="120"/>
      <c r="G361" s="121"/>
      <c r="H361" s="120"/>
      <c r="I361" s="126">
        <v>39805</v>
      </c>
      <c r="J361" s="126">
        <v>40171</v>
      </c>
      <c r="K361" s="126">
        <v>40536</v>
      </c>
      <c r="L361" s="126">
        <v>40901</v>
      </c>
      <c r="M361" s="126">
        <v>41266</v>
      </c>
      <c r="N361" s="126">
        <v>41632</v>
      </c>
      <c r="O361" s="126">
        <v>41997</v>
      </c>
      <c r="P361" s="126">
        <v>42362</v>
      </c>
      <c r="Q361" s="126">
        <v>42727</v>
      </c>
      <c r="R361" s="126">
        <v>43093</v>
      </c>
      <c r="S361" s="126">
        <v>43458</v>
      </c>
      <c r="T361" s="126">
        <v>43823</v>
      </c>
      <c r="U361" s="126">
        <v>44188</v>
      </c>
      <c r="V361" s="126">
        <v>44554</v>
      </c>
      <c r="W361" s="126">
        <v>44919</v>
      </c>
      <c r="X361" s="126">
        <v>45284</v>
      </c>
      <c r="Y361" s="126">
        <v>45649</v>
      </c>
      <c r="Z361" s="126">
        <v>46015</v>
      </c>
      <c r="AA361" s="126">
        <v>46380</v>
      </c>
      <c r="AB361" s="126">
        <v>46745</v>
      </c>
      <c r="AC361" s="126">
        <v>47110</v>
      </c>
      <c r="AD361" s="126">
        <v>47476</v>
      </c>
      <c r="AE361" s="126">
        <v>47841</v>
      </c>
      <c r="AF361" s="126">
        <v>48206</v>
      </c>
      <c r="AG361" s="126">
        <v>48571</v>
      </c>
      <c r="AH361" s="126">
        <v>48937</v>
      </c>
      <c r="AI361" s="126">
        <v>49302</v>
      </c>
      <c r="AJ361" s="126">
        <v>49667</v>
      </c>
      <c r="AK361" s="126">
        <v>50032</v>
      </c>
      <c r="AL361" s="126">
        <v>50398</v>
      </c>
      <c r="AM361" s="126">
        <v>50763</v>
      </c>
      <c r="AN361" s="126">
        <v>51128</v>
      </c>
      <c r="AO361" s="126">
        <v>51493</v>
      </c>
      <c r="AP361" s="126">
        <v>51859</v>
      </c>
      <c r="AQ361" s="126">
        <v>52224</v>
      </c>
      <c r="AR361" s="126">
        <v>52589</v>
      </c>
      <c r="AS361" s="126">
        <v>52954</v>
      </c>
      <c r="AT361" s="126">
        <v>53320</v>
      </c>
      <c r="AU361" s="126">
        <v>53685</v>
      </c>
      <c r="AV361" s="126">
        <v>54050</v>
      </c>
      <c r="AW361" s="126">
        <v>54415</v>
      </c>
      <c r="AX361" s="126">
        <v>54781</v>
      </c>
      <c r="AY361" s="126">
        <v>55146</v>
      </c>
    </row>
    <row r="362" spans="1:51" ht="13.5" hidden="1" customHeight="1" x14ac:dyDescent="0.2">
      <c r="A362" s="145"/>
      <c r="B362" s="120"/>
      <c r="C362" s="120"/>
      <c r="D362" s="120"/>
      <c r="E362" s="120"/>
      <c r="F362" s="120"/>
      <c r="G362" s="121"/>
      <c r="H362" s="120"/>
      <c r="I362" s="126">
        <v>39806</v>
      </c>
      <c r="J362" s="126">
        <v>40172</v>
      </c>
      <c r="K362" s="126">
        <v>40537</v>
      </c>
      <c r="L362" s="126">
        <v>40902</v>
      </c>
      <c r="M362" s="126">
        <v>41267</v>
      </c>
      <c r="N362" s="126">
        <v>41633</v>
      </c>
      <c r="O362" s="126">
        <v>41998</v>
      </c>
      <c r="P362" s="126">
        <v>42363</v>
      </c>
      <c r="Q362" s="126">
        <v>42728</v>
      </c>
      <c r="R362" s="126">
        <v>43094</v>
      </c>
      <c r="S362" s="126">
        <v>43459</v>
      </c>
      <c r="T362" s="126">
        <v>43824</v>
      </c>
      <c r="U362" s="126">
        <v>44189</v>
      </c>
      <c r="V362" s="126">
        <v>44555</v>
      </c>
      <c r="W362" s="126">
        <v>44920</v>
      </c>
      <c r="X362" s="126">
        <v>45285</v>
      </c>
      <c r="Y362" s="126">
        <v>45650</v>
      </c>
      <c r="Z362" s="126">
        <v>46016</v>
      </c>
      <c r="AA362" s="126">
        <v>46381</v>
      </c>
      <c r="AB362" s="126">
        <v>46746</v>
      </c>
      <c r="AC362" s="126">
        <v>47111</v>
      </c>
      <c r="AD362" s="126">
        <v>47477</v>
      </c>
      <c r="AE362" s="126">
        <v>47842</v>
      </c>
      <c r="AF362" s="126">
        <v>48207</v>
      </c>
      <c r="AG362" s="126">
        <v>48572</v>
      </c>
      <c r="AH362" s="126">
        <v>48938</v>
      </c>
      <c r="AI362" s="126">
        <v>49303</v>
      </c>
      <c r="AJ362" s="126">
        <v>49668</v>
      </c>
      <c r="AK362" s="126">
        <v>50033</v>
      </c>
      <c r="AL362" s="126">
        <v>50399</v>
      </c>
      <c r="AM362" s="126">
        <v>50764</v>
      </c>
      <c r="AN362" s="126">
        <v>51129</v>
      </c>
      <c r="AO362" s="126">
        <v>51494</v>
      </c>
      <c r="AP362" s="126">
        <v>51860</v>
      </c>
      <c r="AQ362" s="126">
        <v>52225</v>
      </c>
      <c r="AR362" s="126">
        <v>52590</v>
      </c>
      <c r="AS362" s="126">
        <v>52955</v>
      </c>
      <c r="AT362" s="126">
        <v>53321</v>
      </c>
      <c r="AU362" s="126">
        <v>53686</v>
      </c>
      <c r="AV362" s="126">
        <v>54051</v>
      </c>
      <c r="AW362" s="126">
        <v>54416</v>
      </c>
      <c r="AX362" s="126">
        <v>54782</v>
      </c>
      <c r="AY362" s="126">
        <v>55147</v>
      </c>
    </row>
    <row r="363" spans="1:51" ht="13.5" hidden="1" customHeight="1" x14ac:dyDescent="0.2">
      <c r="A363" s="145"/>
      <c r="B363" s="120"/>
      <c r="C363" s="120"/>
      <c r="D363" s="120"/>
      <c r="E363" s="120"/>
      <c r="F363" s="120"/>
      <c r="G363" s="121"/>
      <c r="H363" s="120"/>
      <c r="I363" s="126">
        <v>39807</v>
      </c>
      <c r="J363" s="126">
        <v>40173</v>
      </c>
      <c r="K363" s="126">
        <v>40538</v>
      </c>
      <c r="L363" s="126">
        <v>40903</v>
      </c>
      <c r="M363" s="126">
        <v>41268</v>
      </c>
      <c r="N363" s="126">
        <v>41634</v>
      </c>
      <c r="O363" s="126">
        <v>41999</v>
      </c>
      <c r="P363" s="126">
        <v>42364</v>
      </c>
      <c r="Q363" s="126">
        <v>42729</v>
      </c>
      <c r="R363" s="126">
        <v>43095</v>
      </c>
      <c r="S363" s="126">
        <v>43460</v>
      </c>
      <c r="T363" s="126">
        <v>43825</v>
      </c>
      <c r="U363" s="126">
        <v>44190</v>
      </c>
      <c r="V363" s="126">
        <v>44556</v>
      </c>
      <c r="W363" s="126">
        <v>44921</v>
      </c>
      <c r="X363" s="126">
        <v>45286</v>
      </c>
      <c r="Y363" s="126">
        <v>45651</v>
      </c>
      <c r="Z363" s="126">
        <v>46017</v>
      </c>
      <c r="AA363" s="126">
        <v>46382</v>
      </c>
      <c r="AB363" s="126">
        <v>46747</v>
      </c>
      <c r="AC363" s="126">
        <v>47112</v>
      </c>
      <c r="AD363" s="126">
        <v>47478</v>
      </c>
      <c r="AE363" s="126">
        <v>47843</v>
      </c>
      <c r="AF363" s="126">
        <v>48208</v>
      </c>
      <c r="AG363" s="126">
        <v>48573</v>
      </c>
      <c r="AH363" s="126">
        <v>48939</v>
      </c>
      <c r="AI363" s="126">
        <v>49304</v>
      </c>
      <c r="AJ363" s="126">
        <v>49669</v>
      </c>
      <c r="AK363" s="126">
        <v>50034</v>
      </c>
      <c r="AL363" s="126">
        <v>50400</v>
      </c>
      <c r="AM363" s="126">
        <v>50765</v>
      </c>
      <c r="AN363" s="126">
        <v>51130</v>
      </c>
      <c r="AO363" s="126">
        <v>51495</v>
      </c>
      <c r="AP363" s="126">
        <v>51861</v>
      </c>
      <c r="AQ363" s="126">
        <v>52226</v>
      </c>
      <c r="AR363" s="126">
        <v>52591</v>
      </c>
      <c r="AS363" s="126">
        <v>52956</v>
      </c>
      <c r="AT363" s="126">
        <v>53322</v>
      </c>
      <c r="AU363" s="126">
        <v>53687</v>
      </c>
      <c r="AV363" s="126">
        <v>54052</v>
      </c>
      <c r="AW363" s="126">
        <v>54417</v>
      </c>
      <c r="AX363" s="126">
        <v>54783</v>
      </c>
      <c r="AY363" s="126">
        <v>55148</v>
      </c>
    </row>
    <row r="364" spans="1:51" ht="13.5" hidden="1" customHeight="1" x14ac:dyDescent="0.2">
      <c r="A364" s="145"/>
      <c r="B364" s="120"/>
      <c r="C364" s="120"/>
      <c r="D364" s="120"/>
      <c r="E364" s="120"/>
      <c r="F364" s="120"/>
      <c r="G364" s="121"/>
      <c r="H364" s="120"/>
      <c r="I364" s="126">
        <v>39808</v>
      </c>
      <c r="J364" s="126">
        <v>40174</v>
      </c>
      <c r="K364" s="126">
        <v>40539</v>
      </c>
      <c r="L364" s="126">
        <v>40904</v>
      </c>
      <c r="M364" s="126">
        <v>41269</v>
      </c>
      <c r="N364" s="126">
        <v>41635</v>
      </c>
      <c r="O364" s="126">
        <v>42000</v>
      </c>
      <c r="P364" s="126">
        <v>42365</v>
      </c>
      <c r="Q364" s="126">
        <v>42730</v>
      </c>
      <c r="R364" s="126">
        <v>43096</v>
      </c>
      <c r="S364" s="126">
        <v>43461</v>
      </c>
      <c r="T364" s="126">
        <v>43826</v>
      </c>
      <c r="U364" s="126">
        <v>44191</v>
      </c>
      <c r="V364" s="126">
        <v>44557</v>
      </c>
      <c r="W364" s="126">
        <v>44922</v>
      </c>
      <c r="X364" s="126">
        <v>45287</v>
      </c>
      <c r="Y364" s="126">
        <v>45652</v>
      </c>
      <c r="Z364" s="126">
        <v>46018</v>
      </c>
      <c r="AA364" s="126">
        <v>46383</v>
      </c>
      <c r="AB364" s="126">
        <v>46748</v>
      </c>
      <c r="AC364" s="126">
        <v>47113</v>
      </c>
      <c r="AD364" s="126">
        <v>47479</v>
      </c>
      <c r="AE364" s="126">
        <v>47844</v>
      </c>
      <c r="AF364" s="126">
        <v>48209</v>
      </c>
      <c r="AG364" s="126">
        <v>48574</v>
      </c>
      <c r="AH364" s="126">
        <v>48940</v>
      </c>
      <c r="AI364" s="126">
        <v>49305</v>
      </c>
      <c r="AJ364" s="126">
        <v>49670</v>
      </c>
      <c r="AK364" s="126">
        <v>50035</v>
      </c>
      <c r="AL364" s="126">
        <v>50401</v>
      </c>
      <c r="AM364" s="126">
        <v>50766</v>
      </c>
      <c r="AN364" s="126">
        <v>51131</v>
      </c>
      <c r="AO364" s="126">
        <v>51496</v>
      </c>
      <c r="AP364" s="126">
        <v>51862</v>
      </c>
      <c r="AQ364" s="126">
        <v>52227</v>
      </c>
      <c r="AR364" s="126">
        <v>52592</v>
      </c>
      <c r="AS364" s="126">
        <v>52957</v>
      </c>
      <c r="AT364" s="126">
        <v>53323</v>
      </c>
      <c r="AU364" s="126">
        <v>53688</v>
      </c>
      <c r="AV364" s="126">
        <v>54053</v>
      </c>
      <c r="AW364" s="126">
        <v>54418</v>
      </c>
      <c r="AX364" s="126">
        <v>54784</v>
      </c>
      <c r="AY364" s="126">
        <v>55149</v>
      </c>
    </row>
    <row r="365" spans="1:51" ht="13.5" hidden="1" customHeight="1" x14ac:dyDescent="0.2">
      <c r="A365" s="145"/>
      <c r="B365" s="120"/>
      <c r="C365" s="120"/>
      <c r="D365" s="120"/>
      <c r="E365" s="120"/>
      <c r="F365" s="120"/>
      <c r="G365" s="121"/>
      <c r="H365" s="120"/>
      <c r="I365" s="126">
        <v>39809</v>
      </c>
      <c r="J365" s="126">
        <v>40175</v>
      </c>
      <c r="K365" s="126">
        <v>40540</v>
      </c>
      <c r="L365" s="126">
        <v>40905</v>
      </c>
      <c r="M365" s="126">
        <v>41270</v>
      </c>
      <c r="N365" s="126">
        <v>41636</v>
      </c>
      <c r="O365" s="126">
        <v>42001</v>
      </c>
      <c r="P365" s="126">
        <v>42366</v>
      </c>
      <c r="Q365" s="126">
        <v>42731</v>
      </c>
      <c r="R365" s="126">
        <v>43097</v>
      </c>
      <c r="S365" s="126">
        <v>43462</v>
      </c>
      <c r="T365" s="126">
        <v>43827</v>
      </c>
      <c r="U365" s="126">
        <v>44192</v>
      </c>
      <c r="V365" s="126">
        <v>44558</v>
      </c>
      <c r="W365" s="126">
        <v>44923</v>
      </c>
      <c r="X365" s="126">
        <v>45288</v>
      </c>
      <c r="Y365" s="126">
        <v>45653</v>
      </c>
      <c r="Z365" s="126">
        <v>46019</v>
      </c>
      <c r="AA365" s="126">
        <v>46384</v>
      </c>
      <c r="AB365" s="126">
        <v>46749</v>
      </c>
      <c r="AC365" s="126">
        <v>47114</v>
      </c>
      <c r="AD365" s="126">
        <v>47480</v>
      </c>
      <c r="AE365" s="126">
        <v>47845</v>
      </c>
      <c r="AF365" s="126">
        <v>48210</v>
      </c>
      <c r="AG365" s="126">
        <v>48575</v>
      </c>
      <c r="AH365" s="126">
        <v>48941</v>
      </c>
      <c r="AI365" s="126">
        <v>49306</v>
      </c>
      <c r="AJ365" s="126">
        <v>49671</v>
      </c>
      <c r="AK365" s="126">
        <v>50036</v>
      </c>
      <c r="AL365" s="126">
        <v>50402</v>
      </c>
      <c r="AM365" s="126">
        <v>50767</v>
      </c>
      <c r="AN365" s="126">
        <v>51132</v>
      </c>
      <c r="AO365" s="126">
        <v>51497</v>
      </c>
      <c r="AP365" s="126">
        <v>51863</v>
      </c>
      <c r="AQ365" s="126">
        <v>52228</v>
      </c>
      <c r="AR365" s="126">
        <v>52593</v>
      </c>
      <c r="AS365" s="126">
        <v>52958</v>
      </c>
      <c r="AT365" s="126">
        <v>53324</v>
      </c>
      <c r="AU365" s="126">
        <v>53689</v>
      </c>
      <c r="AV365" s="126">
        <v>54054</v>
      </c>
      <c r="AW365" s="126">
        <v>54419</v>
      </c>
      <c r="AX365" s="126">
        <v>54785</v>
      </c>
      <c r="AY365" s="126">
        <v>55150</v>
      </c>
    </row>
    <row r="366" spans="1:51" ht="13.5" hidden="1" customHeight="1" x14ac:dyDescent="0.2">
      <c r="A366" s="145"/>
      <c r="B366" s="120"/>
      <c r="C366" s="120"/>
      <c r="D366" s="120"/>
      <c r="E366" s="120"/>
      <c r="F366" s="120"/>
      <c r="G366" s="121"/>
      <c r="H366" s="120"/>
      <c r="I366" s="126">
        <v>39810</v>
      </c>
      <c r="J366" s="126">
        <v>40176</v>
      </c>
      <c r="K366" s="126">
        <v>40541</v>
      </c>
      <c r="L366" s="126">
        <v>40906</v>
      </c>
      <c r="M366" s="126">
        <v>41271</v>
      </c>
      <c r="N366" s="126">
        <v>41637</v>
      </c>
      <c r="O366" s="126">
        <v>42002</v>
      </c>
      <c r="P366" s="126">
        <v>42367</v>
      </c>
      <c r="Q366" s="126">
        <v>42732</v>
      </c>
      <c r="R366" s="126">
        <v>43098</v>
      </c>
      <c r="S366" s="126">
        <v>43463</v>
      </c>
      <c r="T366" s="126">
        <v>43828</v>
      </c>
      <c r="U366" s="126">
        <v>44193</v>
      </c>
      <c r="V366" s="126">
        <v>44559</v>
      </c>
      <c r="W366" s="126">
        <v>44924</v>
      </c>
      <c r="X366" s="126">
        <v>45289</v>
      </c>
      <c r="Y366" s="126">
        <v>45654</v>
      </c>
      <c r="Z366" s="126">
        <v>46020</v>
      </c>
      <c r="AA366" s="126">
        <v>46385</v>
      </c>
      <c r="AB366" s="126">
        <v>46750</v>
      </c>
      <c r="AC366" s="126">
        <v>47115</v>
      </c>
      <c r="AD366" s="126">
        <v>47481</v>
      </c>
      <c r="AE366" s="126">
        <v>47846</v>
      </c>
      <c r="AF366" s="126">
        <v>48211</v>
      </c>
      <c r="AG366" s="126">
        <v>48576</v>
      </c>
      <c r="AH366" s="126">
        <v>48942</v>
      </c>
      <c r="AI366" s="126">
        <v>49307</v>
      </c>
      <c r="AJ366" s="126">
        <v>49672</v>
      </c>
      <c r="AK366" s="126">
        <v>50037</v>
      </c>
      <c r="AL366" s="126">
        <v>50403</v>
      </c>
      <c r="AM366" s="126">
        <v>50768</v>
      </c>
      <c r="AN366" s="126">
        <v>51133</v>
      </c>
      <c r="AO366" s="126">
        <v>51498</v>
      </c>
      <c r="AP366" s="126">
        <v>51864</v>
      </c>
      <c r="AQ366" s="126">
        <v>52229</v>
      </c>
      <c r="AR366" s="126">
        <v>52594</v>
      </c>
      <c r="AS366" s="126">
        <v>52959</v>
      </c>
      <c r="AT366" s="126">
        <v>53325</v>
      </c>
      <c r="AU366" s="126">
        <v>53690</v>
      </c>
      <c r="AV366" s="126">
        <v>54055</v>
      </c>
      <c r="AW366" s="126">
        <v>54420</v>
      </c>
      <c r="AX366" s="126">
        <v>54786</v>
      </c>
      <c r="AY366" s="126">
        <v>55151</v>
      </c>
    </row>
    <row r="367" spans="1:51" ht="13.5" hidden="1" customHeight="1" x14ac:dyDescent="0.2">
      <c r="A367" s="145"/>
      <c r="B367" s="120"/>
      <c r="C367" s="120"/>
      <c r="D367" s="120"/>
      <c r="E367" s="120"/>
      <c r="F367" s="120"/>
      <c r="G367" s="121"/>
      <c r="H367" s="120"/>
      <c r="I367" s="126">
        <v>39811</v>
      </c>
      <c r="J367" s="126">
        <v>40177</v>
      </c>
      <c r="K367" s="126">
        <v>40542</v>
      </c>
      <c r="L367" s="126">
        <v>40907</v>
      </c>
      <c r="M367" s="126">
        <v>41272</v>
      </c>
      <c r="N367" s="126">
        <v>41638</v>
      </c>
      <c r="O367" s="126">
        <v>42003</v>
      </c>
      <c r="P367" s="126">
        <v>42368</v>
      </c>
      <c r="Q367" s="126">
        <v>42733</v>
      </c>
      <c r="R367" s="126">
        <v>43099</v>
      </c>
      <c r="S367" s="126">
        <v>43464</v>
      </c>
      <c r="T367" s="126">
        <v>43829</v>
      </c>
      <c r="U367" s="126">
        <v>44194</v>
      </c>
      <c r="V367" s="126">
        <v>44560</v>
      </c>
      <c r="W367" s="126">
        <v>44925</v>
      </c>
      <c r="X367" s="126">
        <v>45290</v>
      </c>
      <c r="Y367" s="126">
        <v>45655</v>
      </c>
      <c r="Z367" s="126">
        <v>46021</v>
      </c>
      <c r="AA367" s="126">
        <v>46386</v>
      </c>
      <c r="AB367" s="126">
        <v>46751</v>
      </c>
      <c r="AC367" s="126">
        <v>47116</v>
      </c>
      <c r="AD367" s="126">
        <v>47482</v>
      </c>
      <c r="AE367" s="126">
        <v>47847</v>
      </c>
      <c r="AF367" s="126">
        <v>48212</v>
      </c>
      <c r="AG367" s="126">
        <v>48577</v>
      </c>
      <c r="AH367" s="126">
        <v>48943</v>
      </c>
      <c r="AI367" s="126">
        <v>49308</v>
      </c>
      <c r="AJ367" s="126">
        <v>49673</v>
      </c>
      <c r="AK367" s="126">
        <v>50038</v>
      </c>
      <c r="AL367" s="126">
        <v>50404</v>
      </c>
      <c r="AM367" s="126">
        <v>50769</v>
      </c>
      <c r="AN367" s="126">
        <v>51134</v>
      </c>
      <c r="AO367" s="126">
        <v>51499</v>
      </c>
      <c r="AP367" s="126">
        <v>51865</v>
      </c>
      <c r="AQ367" s="126">
        <v>52230</v>
      </c>
      <c r="AR367" s="126">
        <v>52595</v>
      </c>
      <c r="AS367" s="126">
        <v>52960</v>
      </c>
      <c r="AT367" s="126">
        <v>53326</v>
      </c>
      <c r="AU367" s="126">
        <v>53691</v>
      </c>
      <c r="AV367" s="126">
        <v>54056</v>
      </c>
      <c r="AW367" s="126">
        <v>54421</v>
      </c>
      <c r="AX367" s="126">
        <v>54787</v>
      </c>
      <c r="AY367" s="126">
        <v>55152</v>
      </c>
    </row>
    <row r="368" spans="1:51" ht="13.5" hidden="1" customHeight="1" x14ac:dyDescent="0.2">
      <c r="A368" s="145"/>
      <c r="B368" s="120"/>
      <c r="C368" s="120"/>
      <c r="D368" s="120"/>
      <c r="E368" s="120"/>
      <c r="F368" s="120"/>
      <c r="G368" s="121"/>
      <c r="H368" s="120"/>
      <c r="I368" s="126">
        <v>39812</v>
      </c>
      <c r="J368" s="126">
        <v>40178</v>
      </c>
      <c r="K368" s="126">
        <v>40543</v>
      </c>
      <c r="L368" s="126">
        <v>40908</v>
      </c>
      <c r="M368" s="126">
        <v>41273</v>
      </c>
      <c r="N368" s="126">
        <v>41639</v>
      </c>
      <c r="O368" s="126">
        <v>42004</v>
      </c>
      <c r="P368" s="126">
        <v>42369</v>
      </c>
      <c r="Q368" s="126">
        <v>42734</v>
      </c>
      <c r="R368" s="126">
        <v>43100</v>
      </c>
      <c r="S368" s="126">
        <v>43465</v>
      </c>
      <c r="T368" s="126">
        <v>43830</v>
      </c>
      <c r="U368" s="126">
        <v>44195</v>
      </c>
      <c r="V368" s="126">
        <v>44561</v>
      </c>
      <c r="W368" s="126">
        <v>44926</v>
      </c>
      <c r="X368" s="126">
        <v>45291</v>
      </c>
      <c r="Y368" s="126">
        <v>45656</v>
      </c>
      <c r="Z368" s="126">
        <v>46022</v>
      </c>
      <c r="AA368" s="126">
        <v>46387</v>
      </c>
      <c r="AB368" s="126">
        <v>46752</v>
      </c>
      <c r="AC368" s="126">
        <v>47117</v>
      </c>
      <c r="AD368" s="126">
        <v>47483</v>
      </c>
      <c r="AE368" s="126">
        <v>47848</v>
      </c>
      <c r="AF368" s="126">
        <v>48213</v>
      </c>
      <c r="AG368" s="126">
        <v>48578</v>
      </c>
      <c r="AH368" s="126">
        <v>48944</v>
      </c>
      <c r="AI368" s="126">
        <v>49309</v>
      </c>
      <c r="AJ368" s="126">
        <v>49674</v>
      </c>
      <c r="AK368" s="126">
        <v>50039</v>
      </c>
      <c r="AL368" s="126">
        <v>50405</v>
      </c>
      <c r="AM368" s="126">
        <v>50770</v>
      </c>
      <c r="AN368" s="126">
        <v>51135</v>
      </c>
      <c r="AO368" s="126">
        <v>51500</v>
      </c>
      <c r="AP368" s="126">
        <v>51866</v>
      </c>
      <c r="AQ368" s="126">
        <v>52231</v>
      </c>
      <c r="AR368" s="126">
        <v>52596</v>
      </c>
      <c r="AS368" s="126">
        <v>52961</v>
      </c>
      <c r="AT368" s="126">
        <v>53327</v>
      </c>
      <c r="AU368" s="126">
        <v>53692</v>
      </c>
      <c r="AV368" s="126">
        <v>54057</v>
      </c>
      <c r="AW368" s="126">
        <v>54422</v>
      </c>
      <c r="AX368" s="126">
        <v>54788</v>
      </c>
      <c r="AY368" s="126">
        <v>55153</v>
      </c>
    </row>
    <row r="369" spans="1:51" ht="13.5" hidden="1" customHeight="1" x14ac:dyDescent="0.2">
      <c r="A369" s="145"/>
      <c r="B369" s="120"/>
      <c r="C369" s="120"/>
      <c r="D369" s="120"/>
      <c r="E369" s="120"/>
      <c r="F369" s="120"/>
      <c r="G369" s="121"/>
      <c r="H369" s="120"/>
      <c r="I369" s="126">
        <v>39813</v>
      </c>
      <c r="J369" s="126"/>
      <c r="K369" s="126"/>
      <c r="L369" s="126"/>
      <c r="M369" s="126">
        <v>41274</v>
      </c>
      <c r="N369" s="126"/>
      <c r="O369" s="126"/>
      <c r="P369" s="126"/>
      <c r="Q369" s="126">
        <v>42735</v>
      </c>
      <c r="R369" s="126"/>
      <c r="S369" s="126"/>
      <c r="T369" s="126"/>
      <c r="U369" s="126">
        <v>44196</v>
      </c>
      <c r="V369" s="126"/>
      <c r="W369" s="126"/>
      <c r="X369" s="126"/>
      <c r="Y369" s="126">
        <v>45657</v>
      </c>
      <c r="Z369" s="126"/>
      <c r="AA369" s="126"/>
      <c r="AB369" s="126"/>
      <c r="AC369" s="126">
        <v>47118</v>
      </c>
      <c r="AD369" s="126"/>
      <c r="AE369" s="126"/>
      <c r="AF369" s="126"/>
      <c r="AG369" s="126">
        <v>48579</v>
      </c>
      <c r="AH369" s="126"/>
      <c r="AI369" s="126"/>
      <c r="AJ369" s="126"/>
      <c r="AK369" s="126">
        <v>50040</v>
      </c>
      <c r="AL369" s="126"/>
      <c r="AM369" s="126"/>
      <c r="AN369" s="126"/>
      <c r="AO369" s="126">
        <v>51501</v>
      </c>
      <c r="AP369" s="126"/>
      <c r="AQ369" s="126"/>
      <c r="AR369" s="126"/>
      <c r="AS369" s="126">
        <v>52962</v>
      </c>
      <c r="AT369" s="126"/>
      <c r="AU369" s="126"/>
      <c r="AV369" s="126"/>
      <c r="AW369" s="126">
        <v>54423</v>
      </c>
      <c r="AX369" s="126"/>
      <c r="AY369" s="126"/>
    </row>
    <row r="370" spans="1:51" ht="13.5" hidden="1" customHeight="1" x14ac:dyDescent="0.2">
      <c r="A370" s="145"/>
      <c r="B370" s="120"/>
      <c r="C370" s="120"/>
      <c r="D370" s="120"/>
      <c r="E370" s="120"/>
      <c r="F370" s="120"/>
      <c r="G370" s="121"/>
      <c r="H370" s="120"/>
      <c r="I370" s="126"/>
      <c r="J370" s="126"/>
      <c r="K370" s="126"/>
      <c r="L370" s="126"/>
      <c r="M370" s="126"/>
      <c r="N370" s="126"/>
      <c r="O370" s="126"/>
      <c r="P370" s="126"/>
      <c r="Q370" s="126"/>
      <c r="R370" s="126"/>
      <c r="S370" s="126"/>
      <c r="T370" s="126"/>
      <c r="U370" s="126"/>
      <c r="V370" s="126"/>
      <c r="W370" s="126"/>
      <c r="X370" s="126"/>
      <c r="Y370" s="126"/>
      <c r="Z370" s="126"/>
      <c r="AA370" s="126"/>
      <c r="AB370" s="126"/>
      <c r="AC370" s="126"/>
      <c r="AD370" s="126"/>
      <c r="AE370" s="126"/>
      <c r="AF370" s="126"/>
      <c r="AG370" s="126"/>
      <c r="AH370" s="126"/>
      <c r="AI370" s="126"/>
      <c r="AJ370" s="126"/>
      <c r="AK370" s="126"/>
      <c r="AL370" s="126"/>
      <c r="AM370" s="126"/>
      <c r="AN370" s="126"/>
      <c r="AO370" s="126"/>
      <c r="AP370" s="126"/>
      <c r="AQ370" s="126"/>
      <c r="AR370" s="126"/>
      <c r="AS370" s="126"/>
      <c r="AT370" s="126"/>
      <c r="AU370" s="126"/>
      <c r="AV370" s="126"/>
      <c r="AW370" s="126"/>
      <c r="AX370" s="126"/>
      <c r="AY370" s="126"/>
    </row>
    <row r="371" spans="1:51" ht="13.5" hidden="1" customHeight="1" x14ac:dyDescent="0.2">
      <c r="A371" s="145"/>
      <c r="B371" s="120"/>
      <c r="C371" s="120"/>
      <c r="D371" s="120"/>
      <c r="E371" s="120"/>
      <c r="F371" s="120"/>
      <c r="G371" s="121"/>
      <c r="H371" s="120"/>
      <c r="I371" s="126"/>
      <c r="J371" s="126"/>
      <c r="K371" s="146"/>
      <c r="L371" s="146"/>
      <c r="M371" s="126"/>
      <c r="N371" s="146"/>
      <c r="O371" s="126"/>
      <c r="P371" s="126"/>
      <c r="Q371" s="126"/>
      <c r="R371" s="126"/>
      <c r="S371" s="126"/>
      <c r="T371" s="126"/>
      <c r="U371" s="126"/>
      <c r="V371" s="126"/>
      <c r="W371" s="126"/>
      <c r="X371" s="126"/>
      <c r="Y371" s="126"/>
      <c r="Z371" s="126"/>
      <c r="AA371" s="126"/>
      <c r="AB371" s="126"/>
      <c r="AC371" s="126"/>
      <c r="AD371" s="126"/>
      <c r="AE371" s="126"/>
      <c r="AF371" s="126"/>
      <c r="AG371" s="126"/>
      <c r="AH371" s="126"/>
      <c r="AI371" s="126"/>
      <c r="AJ371" s="126"/>
      <c r="AK371" s="126"/>
      <c r="AL371" s="126"/>
      <c r="AM371" s="126"/>
      <c r="AN371" s="126"/>
      <c r="AO371" s="126"/>
      <c r="AP371" s="126"/>
      <c r="AQ371" s="126"/>
      <c r="AR371" s="126"/>
      <c r="AS371" s="126"/>
      <c r="AT371" s="126"/>
      <c r="AU371" s="126"/>
      <c r="AV371" s="126"/>
      <c r="AW371" s="126"/>
      <c r="AX371" s="126"/>
      <c r="AY371" s="126"/>
    </row>
    <row r="372" spans="1:51" ht="13.5" hidden="1" customHeight="1" x14ac:dyDescent="0.2">
      <c r="A372" s="145"/>
      <c r="B372" s="120"/>
      <c r="C372" s="120"/>
      <c r="D372" s="120"/>
      <c r="E372" s="120"/>
      <c r="F372" s="120"/>
      <c r="G372" s="121"/>
      <c r="H372" s="120"/>
      <c r="I372" s="126"/>
      <c r="J372" s="126"/>
      <c r="K372" s="126"/>
      <c r="L372" s="126"/>
      <c r="M372" s="126"/>
      <c r="N372" s="126"/>
      <c r="O372" s="126"/>
      <c r="P372" s="126"/>
      <c r="Q372" s="126"/>
      <c r="R372" s="126"/>
      <c r="S372" s="126"/>
      <c r="T372" s="126"/>
      <c r="U372" s="126"/>
      <c r="V372" s="126"/>
      <c r="W372" s="126"/>
      <c r="X372" s="126"/>
      <c r="Y372" s="126"/>
      <c r="Z372" s="126"/>
      <c r="AA372" s="126"/>
      <c r="AB372" s="126"/>
      <c r="AC372" s="126"/>
      <c r="AD372" s="126"/>
      <c r="AE372" s="126"/>
      <c r="AF372" s="126"/>
      <c r="AG372" s="126"/>
      <c r="AH372" s="126"/>
      <c r="AI372" s="126"/>
      <c r="AJ372" s="126"/>
      <c r="AK372" s="126"/>
      <c r="AL372" s="126"/>
      <c r="AM372" s="126"/>
      <c r="AN372" s="126"/>
      <c r="AO372" s="126"/>
      <c r="AP372" s="126"/>
      <c r="AQ372" s="126"/>
      <c r="AR372" s="126"/>
      <c r="AS372" s="126"/>
      <c r="AT372" s="126"/>
      <c r="AU372" s="126"/>
      <c r="AV372" s="126"/>
      <c r="AW372" s="126"/>
      <c r="AX372" s="126"/>
      <c r="AY372" s="126"/>
    </row>
    <row r="373" spans="1:51" ht="13.5" hidden="1" customHeight="1" x14ac:dyDescent="0.2">
      <c r="A373" s="145"/>
      <c r="B373" s="120"/>
      <c r="C373" s="120"/>
      <c r="D373" s="120"/>
      <c r="E373" s="120"/>
      <c r="F373" s="120"/>
      <c r="G373" s="121"/>
      <c r="H373" s="120"/>
      <c r="I373" s="126"/>
      <c r="J373" s="126"/>
      <c r="K373" s="126"/>
      <c r="L373" s="126"/>
      <c r="M373" s="126"/>
      <c r="N373" s="126"/>
      <c r="O373" s="126"/>
      <c r="P373" s="126"/>
      <c r="Q373" s="126"/>
      <c r="R373" s="126"/>
      <c r="S373" s="126"/>
      <c r="T373" s="126"/>
      <c r="U373" s="126"/>
      <c r="V373" s="126"/>
      <c r="W373" s="126"/>
      <c r="X373" s="126"/>
      <c r="Y373" s="126"/>
      <c r="Z373" s="126"/>
      <c r="AA373" s="126"/>
      <c r="AB373" s="126"/>
      <c r="AC373" s="126"/>
      <c r="AD373" s="126"/>
      <c r="AE373" s="126"/>
      <c r="AF373" s="126"/>
      <c r="AG373" s="126"/>
      <c r="AH373" s="126"/>
      <c r="AI373" s="126"/>
      <c r="AJ373" s="126"/>
      <c r="AK373" s="126"/>
      <c r="AL373" s="126"/>
      <c r="AM373" s="126"/>
      <c r="AN373" s="126"/>
      <c r="AO373" s="126"/>
      <c r="AP373" s="126"/>
      <c r="AQ373" s="126"/>
      <c r="AR373" s="126"/>
      <c r="AS373" s="126"/>
      <c r="AT373" s="126"/>
      <c r="AU373" s="126"/>
      <c r="AV373" s="126"/>
      <c r="AW373" s="126"/>
      <c r="AX373" s="126"/>
      <c r="AY373" s="126"/>
    </row>
    <row r="374" spans="1:51" ht="12.75" customHeight="1" x14ac:dyDescent="0.2">
      <c r="A374" s="145"/>
      <c r="B374" s="120"/>
      <c r="C374" s="120"/>
      <c r="D374" s="120"/>
      <c r="E374" s="120"/>
      <c r="F374" s="120"/>
      <c r="G374" s="121"/>
      <c r="H374" s="120"/>
      <c r="I374" s="147"/>
      <c r="J374" s="147"/>
      <c r="K374" s="147"/>
      <c r="L374" s="147"/>
      <c r="M374" s="147"/>
      <c r="N374" s="147"/>
      <c r="O374" s="147"/>
      <c r="P374" s="147"/>
      <c r="Q374" s="147"/>
      <c r="R374" s="147"/>
      <c r="S374" s="147"/>
      <c r="T374" s="147"/>
      <c r="U374" s="147"/>
      <c r="V374" s="147"/>
      <c r="W374" s="147"/>
      <c r="X374" s="147"/>
      <c r="Y374" s="147"/>
      <c r="Z374" s="147"/>
      <c r="AA374" s="147"/>
      <c r="AB374" s="147"/>
      <c r="AC374" s="147"/>
      <c r="AD374" s="147"/>
      <c r="AE374" s="147"/>
      <c r="AF374" s="147"/>
      <c r="AG374" s="147"/>
      <c r="AH374" s="147"/>
      <c r="AI374" s="147"/>
      <c r="AJ374" s="147"/>
      <c r="AK374" s="147"/>
      <c r="AL374" s="147"/>
      <c r="AM374" s="147"/>
      <c r="AN374" s="147"/>
      <c r="AO374" s="147"/>
      <c r="AP374" s="147"/>
      <c r="AQ374" s="147"/>
      <c r="AR374" s="147"/>
      <c r="AS374" s="147"/>
      <c r="AT374" s="147"/>
      <c r="AU374" s="147"/>
      <c r="AV374" s="147"/>
      <c r="AW374" s="147"/>
      <c r="AX374" s="147"/>
      <c r="AY374" s="147"/>
    </row>
    <row r="375" spans="1:51" ht="12.75" customHeight="1" x14ac:dyDescent="0.2">
      <c r="A375" s="145"/>
      <c r="B375" s="120"/>
      <c r="C375" s="120"/>
      <c r="D375" s="120"/>
      <c r="E375" s="120"/>
      <c r="F375" s="120"/>
      <c r="G375" s="121"/>
      <c r="H375" s="120"/>
      <c r="I375" s="147"/>
      <c r="J375" s="147"/>
      <c r="K375" s="147"/>
      <c r="L375" s="147"/>
      <c r="M375" s="147"/>
      <c r="N375" s="147"/>
      <c r="O375" s="147"/>
      <c r="P375" s="147"/>
      <c r="Q375" s="147"/>
      <c r="R375" s="147"/>
      <c r="S375" s="147"/>
      <c r="T375" s="147"/>
      <c r="U375" s="147"/>
      <c r="V375" s="147"/>
      <c r="W375" s="147"/>
      <c r="X375" s="147"/>
      <c r="Y375" s="147"/>
      <c r="Z375" s="147"/>
      <c r="AA375" s="147"/>
      <c r="AB375" s="147"/>
      <c r="AC375" s="147"/>
      <c r="AD375" s="147"/>
      <c r="AE375" s="147"/>
      <c r="AF375" s="147"/>
      <c r="AG375" s="147"/>
      <c r="AH375" s="147"/>
      <c r="AI375" s="147"/>
      <c r="AJ375" s="147"/>
      <c r="AK375" s="147"/>
      <c r="AL375" s="147"/>
      <c r="AM375" s="147"/>
      <c r="AN375" s="147"/>
      <c r="AO375" s="147"/>
      <c r="AP375" s="147"/>
      <c r="AQ375" s="147"/>
      <c r="AR375" s="147"/>
      <c r="AS375" s="147"/>
      <c r="AT375" s="147"/>
      <c r="AU375" s="147"/>
      <c r="AV375" s="147"/>
      <c r="AW375" s="147"/>
      <c r="AX375" s="147"/>
      <c r="AY375" s="147"/>
    </row>
    <row r="376" spans="1:51" ht="12.75" customHeight="1" x14ac:dyDescent="0.2">
      <c r="A376" s="145"/>
      <c r="B376" s="120"/>
      <c r="C376" s="120"/>
      <c r="D376" s="120"/>
      <c r="E376" s="120"/>
      <c r="F376" s="120"/>
      <c r="G376" s="121"/>
      <c r="H376" s="120"/>
      <c r="I376" s="147"/>
      <c r="J376" s="147"/>
      <c r="K376" s="147"/>
      <c r="L376" s="147"/>
      <c r="M376" s="147"/>
      <c r="N376" s="147"/>
      <c r="O376" s="147"/>
      <c r="P376" s="147"/>
      <c r="Q376" s="147"/>
      <c r="R376" s="147"/>
      <c r="S376" s="147"/>
      <c r="T376" s="147"/>
      <c r="U376" s="147"/>
      <c r="V376" s="147"/>
      <c r="W376" s="147"/>
      <c r="X376" s="147"/>
      <c r="Y376" s="147"/>
      <c r="Z376" s="147"/>
      <c r="AA376" s="147"/>
      <c r="AB376" s="147"/>
      <c r="AC376" s="147"/>
      <c r="AD376" s="147"/>
      <c r="AE376" s="147"/>
      <c r="AF376" s="147"/>
      <c r="AG376" s="147"/>
      <c r="AH376" s="147"/>
      <c r="AI376" s="147"/>
      <c r="AJ376" s="147"/>
      <c r="AK376" s="147"/>
      <c r="AL376" s="147"/>
      <c r="AM376" s="147"/>
      <c r="AN376" s="147"/>
      <c r="AO376" s="147"/>
      <c r="AP376" s="147"/>
      <c r="AQ376" s="147"/>
      <c r="AR376" s="147"/>
      <c r="AS376" s="147"/>
      <c r="AT376" s="147"/>
      <c r="AU376" s="147"/>
      <c r="AV376" s="147"/>
      <c r="AW376" s="147"/>
      <c r="AX376" s="147"/>
      <c r="AY376" s="147"/>
    </row>
    <row r="377" spans="1:51" ht="12.75" customHeight="1" x14ac:dyDescent="0.3">
      <c r="A377" s="187" t="s">
        <v>323</v>
      </c>
      <c r="B377" s="185"/>
      <c r="C377" s="185"/>
      <c r="D377" s="185"/>
      <c r="E377" s="185"/>
      <c r="F377" s="185"/>
      <c r="G377" s="186"/>
      <c r="H377" s="120"/>
      <c r="I377" s="147"/>
      <c r="J377" s="147"/>
      <c r="K377" s="147"/>
      <c r="L377" s="147"/>
      <c r="M377" s="147"/>
      <c r="N377" s="147"/>
      <c r="O377" s="147"/>
      <c r="P377" s="147"/>
      <c r="Q377" s="147"/>
      <c r="R377" s="147"/>
      <c r="S377" s="147"/>
      <c r="T377" s="147"/>
      <c r="U377" s="147"/>
      <c r="V377" s="147"/>
      <c r="W377" s="147"/>
      <c r="X377" s="147"/>
      <c r="Y377" s="147"/>
      <c r="Z377" s="147"/>
      <c r="AA377" s="147"/>
      <c r="AB377" s="147"/>
      <c r="AC377" s="147"/>
      <c r="AD377" s="147"/>
      <c r="AE377" s="147"/>
      <c r="AF377" s="147"/>
      <c r="AG377" s="147"/>
      <c r="AH377" s="147"/>
      <c r="AI377" s="147"/>
      <c r="AJ377" s="147"/>
      <c r="AK377" s="147"/>
      <c r="AL377" s="147"/>
      <c r="AM377" s="147"/>
      <c r="AN377" s="147"/>
      <c r="AO377" s="147"/>
      <c r="AP377" s="147"/>
      <c r="AQ377" s="147"/>
      <c r="AR377" s="147"/>
      <c r="AS377" s="147"/>
      <c r="AT377" s="147"/>
      <c r="AU377" s="147"/>
      <c r="AV377" s="147"/>
      <c r="AW377" s="147"/>
      <c r="AX377" s="147"/>
      <c r="AY377" s="147"/>
    </row>
    <row r="378" spans="1:51" ht="12.75" customHeight="1" x14ac:dyDescent="0.2">
      <c r="A378" s="145"/>
      <c r="B378" s="120"/>
      <c r="C378" s="120"/>
      <c r="D378" s="120"/>
      <c r="E378" s="120"/>
      <c r="F378" s="120"/>
      <c r="G378" s="121"/>
      <c r="H378" s="120"/>
      <c r="I378" s="147"/>
      <c r="J378" s="147"/>
      <c r="K378" s="147"/>
      <c r="L378" s="147"/>
      <c r="M378" s="147"/>
      <c r="N378" s="147"/>
      <c r="O378" s="147"/>
      <c r="P378" s="147"/>
      <c r="Q378" s="147"/>
      <c r="R378" s="147"/>
      <c r="S378" s="147"/>
      <c r="T378" s="147"/>
      <c r="U378" s="147"/>
      <c r="V378" s="147"/>
      <c r="W378" s="147"/>
      <c r="X378" s="147"/>
      <c r="Y378" s="147"/>
      <c r="Z378" s="147"/>
      <c r="AA378" s="147"/>
      <c r="AB378" s="147"/>
      <c r="AC378" s="147"/>
      <c r="AD378" s="147"/>
      <c r="AE378" s="147"/>
      <c r="AF378" s="147"/>
      <c r="AG378" s="147"/>
      <c r="AH378" s="147"/>
      <c r="AI378" s="147"/>
      <c r="AJ378" s="147"/>
      <c r="AK378" s="147"/>
      <c r="AL378" s="147"/>
      <c r="AM378" s="147"/>
      <c r="AN378" s="147"/>
      <c r="AO378" s="147"/>
      <c r="AP378" s="147"/>
      <c r="AQ378" s="147"/>
      <c r="AR378" s="147"/>
      <c r="AS378" s="147"/>
      <c r="AT378" s="147"/>
      <c r="AU378" s="147"/>
      <c r="AV378" s="147"/>
      <c r="AW378" s="147"/>
      <c r="AX378" s="147"/>
      <c r="AY378" s="147"/>
    </row>
    <row r="379" spans="1:51" ht="12.75" customHeight="1" x14ac:dyDescent="0.2">
      <c r="A379" s="145"/>
      <c r="B379" s="120"/>
      <c r="C379" s="120"/>
      <c r="D379" s="120"/>
      <c r="E379" s="120"/>
      <c r="F379" s="120"/>
      <c r="G379" s="121"/>
      <c r="H379" s="120"/>
      <c r="I379" s="147"/>
      <c r="J379" s="147"/>
      <c r="K379" s="147"/>
      <c r="L379" s="147"/>
      <c r="M379" s="147"/>
      <c r="N379" s="147"/>
      <c r="O379" s="147"/>
      <c r="P379" s="147"/>
      <c r="Q379" s="147"/>
      <c r="R379" s="147"/>
      <c r="S379" s="147"/>
      <c r="T379" s="147"/>
      <c r="U379" s="147"/>
      <c r="V379" s="147"/>
      <c r="W379" s="147"/>
      <c r="X379" s="147"/>
      <c r="Y379" s="147"/>
      <c r="Z379" s="147"/>
      <c r="AA379" s="147"/>
      <c r="AB379" s="147"/>
      <c r="AC379" s="147"/>
      <c r="AD379" s="147"/>
      <c r="AE379" s="147"/>
      <c r="AF379" s="147"/>
      <c r="AG379" s="147"/>
      <c r="AH379" s="147"/>
      <c r="AI379" s="147"/>
      <c r="AJ379" s="147"/>
      <c r="AK379" s="147"/>
      <c r="AL379" s="147"/>
      <c r="AM379" s="147"/>
      <c r="AN379" s="147"/>
      <c r="AO379" s="147"/>
      <c r="AP379" s="147"/>
      <c r="AQ379" s="147"/>
      <c r="AR379" s="147"/>
      <c r="AS379" s="147"/>
      <c r="AT379" s="147"/>
      <c r="AU379" s="147"/>
      <c r="AV379" s="147"/>
      <c r="AW379" s="147"/>
      <c r="AX379" s="147"/>
      <c r="AY379" s="147"/>
    </row>
    <row r="380" spans="1:51" ht="12.75" customHeight="1" x14ac:dyDescent="0.2">
      <c r="A380" s="145"/>
      <c r="B380" s="120"/>
      <c r="C380" s="120"/>
      <c r="D380" s="120"/>
      <c r="E380" s="120"/>
      <c r="F380" s="120"/>
      <c r="G380" s="121"/>
      <c r="H380" s="120"/>
      <c r="I380" s="147"/>
      <c r="J380" s="147"/>
      <c r="K380" s="147"/>
      <c r="L380" s="147"/>
      <c r="M380" s="147"/>
      <c r="N380" s="147"/>
      <c r="O380" s="147"/>
      <c r="P380" s="147"/>
      <c r="Q380" s="147"/>
      <c r="R380" s="147"/>
      <c r="S380" s="147"/>
      <c r="T380" s="147"/>
      <c r="U380" s="147"/>
      <c r="V380" s="147"/>
      <c r="W380" s="147"/>
      <c r="X380" s="147"/>
      <c r="Y380" s="147"/>
      <c r="Z380" s="147"/>
      <c r="AA380" s="147"/>
      <c r="AB380" s="147"/>
      <c r="AC380" s="147"/>
      <c r="AD380" s="147"/>
      <c r="AE380" s="147"/>
      <c r="AF380" s="147"/>
      <c r="AG380" s="147"/>
      <c r="AH380" s="147"/>
      <c r="AI380" s="147"/>
      <c r="AJ380" s="147"/>
      <c r="AK380" s="147"/>
      <c r="AL380" s="147"/>
      <c r="AM380" s="147"/>
      <c r="AN380" s="147"/>
      <c r="AO380" s="147"/>
      <c r="AP380" s="147"/>
      <c r="AQ380" s="147"/>
      <c r="AR380" s="147"/>
      <c r="AS380" s="147"/>
      <c r="AT380" s="147"/>
      <c r="AU380" s="147"/>
      <c r="AV380" s="147"/>
      <c r="AW380" s="147"/>
      <c r="AX380" s="147"/>
      <c r="AY380" s="147"/>
    </row>
    <row r="381" spans="1:51" ht="12.75" customHeight="1" x14ac:dyDescent="0.2">
      <c r="A381" s="145"/>
      <c r="B381" s="120"/>
      <c r="C381" s="120"/>
      <c r="D381" s="120"/>
      <c r="E381" s="120"/>
      <c r="F381" s="120"/>
      <c r="G381" s="121"/>
      <c r="H381" s="120"/>
      <c r="I381" s="147"/>
      <c r="J381" s="147"/>
      <c r="K381" s="147"/>
      <c r="L381" s="147"/>
      <c r="M381" s="147"/>
      <c r="N381" s="147"/>
      <c r="O381" s="147"/>
      <c r="P381" s="147"/>
      <c r="Q381" s="147"/>
      <c r="R381" s="147"/>
      <c r="S381" s="147"/>
      <c r="T381" s="147"/>
      <c r="U381" s="147"/>
      <c r="V381" s="147"/>
      <c r="W381" s="147"/>
      <c r="X381" s="147"/>
      <c r="Y381" s="147"/>
      <c r="Z381" s="147"/>
      <c r="AA381" s="147"/>
      <c r="AB381" s="147"/>
      <c r="AC381" s="147"/>
      <c r="AD381" s="147"/>
      <c r="AE381" s="147"/>
      <c r="AF381" s="147"/>
      <c r="AG381" s="147"/>
      <c r="AH381" s="147"/>
      <c r="AI381" s="147"/>
      <c r="AJ381" s="147"/>
      <c r="AK381" s="147"/>
      <c r="AL381" s="147"/>
      <c r="AM381" s="147"/>
      <c r="AN381" s="147"/>
      <c r="AO381" s="147"/>
      <c r="AP381" s="147"/>
      <c r="AQ381" s="147"/>
      <c r="AR381" s="147"/>
      <c r="AS381" s="147"/>
      <c r="AT381" s="147"/>
      <c r="AU381" s="147"/>
      <c r="AV381" s="147"/>
      <c r="AW381" s="147"/>
      <c r="AX381" s="147"/>
      <c r="AY381" s="147"/>
    </row>
    <row r="382" spans="1:51" ht="12.75" customHeight="1" x14ac:dyDescent="0.2">
      <c r="A382" s="145"/>
      <c r="B382" s="120"/>
      <c r="C382" s="120"/>
      <c r="D382" s="120"/>
      <c r="E382" s="120"/>
      <c r="F382" s="120"/>
      <c r="G382" s="121"/>
      <c r="H382" s="120"/>
      <c r="I382" s="147"/>
      <c r="J382" s="147"/>
      <c r="K382" s="147"/>
      <c r="L382" s="147"/>
      <c r="M382" s="147"/>
      <c r="N382" s="147"/>
      <c r="O382" s="147"/>
      <c r="P382" s="147"/>
      <c r="Q382" s="147"/>
      <c r="R382" s="147"/>
      <c r="S382" s="147"/>
      <c r="T382" s="147"/>
      <c r="U382" s="147"/>
      <c r="V382" s="147"/>
      <c r="W382" s="147"/>
      <c r="X382" s="147"/>
      <c r="Y382" s="147"/>
      <c r="Z382" s="147"/>
      <c r="AA382" s="147"/>
      <c r="AB382" s="147"/>
      <c r="AC382" s="147"/>
      <c r="AD382" s="147"/>
      <c r="AE382" s="147"/>
      <c r="AF382" s="147"/>
      <c r="AG382" s="147"/>
      <c r="AH382" s="147"/>
      <c r="AI382" s="147"/>
      <c r="AJ382" s="147"/>
      <c r="AK382" s="147"/>
      <c r="AL382" s="147"/>
      <c r="AM382" s="147"/>
      <c r="AN382" s="147"/>
      <c r="AO382" s="147"/>
      <c r="AP382" s="147"/>
      <c r="AQ382" s="147"/>
      <c r="AR382" s="147"/>
      <c r="AS382" s="147"/>
      <c r="AT382" s="147"/>
      <c r="AU382" s="147"/>
      <c r="AV382" s="147"/>
      <c r="AW382" s="147"/>
      <c r="AX382" s="147"/>
      <c r="AY382" s="147"/>
    </row>
    <row r="383" spans="1:51" ht="12.75" customHeight="1" x14ac:dyDescent="0.2">
      <c r="A383" s="145"/>
      <c r="B383" s="120"/>
      <c r="C383" s="120"/>
      <c r="D383" s="120"/>
      <c r="E383" s="120"/>
      <c r="F383" s="120"/>
      <c r="G383" s="121"/>
      <c r="H383" s="120"/>
      <c r="I383" s="147"/>
      <c r="J383" s="147"/>
      <c r="K383" s="147"/>
      <c r="L383" s="147"/>
      <c r="M383" s="147"/>
      <c r="N383" s="147"/>
      <c r="O383" s="147"/>
      <c r="P383" s="147"/>
      <c r="Q383" s="147"/>
      <c r="R383" s="147"/>
      <c r="S383" s="147"/>
      <c r="T383" s="147"/>
      <c r="U383" s="147"/>
      <c r="V383" s="147"/>
      <c r="W383" s="147"/>
      <c r="X383" s="147"/>
      <c r="Y383" s="147"/>
      <c r="Z383" s="147"/>
      <c r="AA383" s="147"/>
      <c r="AB383" s="147"/>
      <c r="AC383" s="147"/>
      <c r="AD383" s="147"/>
      <c r="AE383" s="147"/>
      <c r="AF383" s="147"/>
      <c r="AG383" s="147"/>
      <c r="AH383" s="147"/>
      <c r="AI383" s="147"/>
      <c r="AJ383" s="147"/>
      <c r="AK383" s="147"/>
      <c r="AL383" s="147"/>
      <c r="AM383" s="147"/>
      <c r="AN383" s="147"/>
      <c r="AO383" s="147"/>
      <c r="AP383" s="147"/>
      <c r="AQ383" s="147"/>
      <c r="AR383" s="147"/>
      <c r="AS383" s="147"/>
      <c r="AT383" s="147"/>
      <c r="AU383" s="147"/>
      <c r="AV383" s="147"/>
      <c r="AW383" s="147"/>
      <c r="AX383" s="147"/>
      <c r="AY383" s="147"/>
    </row>
    <row r="384" spans="1:51" ht="12.75" customHeight="1" x14ac:dyDescent="0.2">
      <c r="A384" s="145"/>
      <c r="B384" s="120"/>
      <c r="C384" s="120"/>
      <c r="D384" s="120"/>
      <c r="E384" s="120"/>
      <c r="F384" s="120"/>
      <c r="G384" s="121"/>
      <c r="H384" s="120"/>
      <c r="I384" s="147"/>
      <c r="J384" s="147"/>
      <c r="K384" s="147"/>
      <c r="L384" s="147"/>
      <c r="M384" s="147"/>
      <c r="N384" s="147"/>
      <c r="O384" s="147"/>
      <c r="P384" s="147"/>
      <c r="Q384" s="147"/>
      <c r="R384" s="147"/>
      <c r="S384" s="147"/>
      <c r="T384" s="147"/>
      <c r="U384" s="147"/>
      <c r="V384" s="147"/>
      <c r="W384" s="147"/>
      <c r="X384" s="147"/>
      <c r="Y384" s="147"/>
      <c r="Z384" s="147"/>
      <c r="AA384" s="147"/>
      <c r="AB384" s="147"/>
      <c r="AC384" s="147"/>
      <c r="AD384" s="147"/>
      <c r="AE384" s="147"/>
      <c r="AF384" s="147"/>
      <c r="AG384" s="147"/>
      <c r="AH384" s="147"/>
      <c r="AI384" s="147"/>
      <c r="AJ384" s="147"/>
      <c r="AK384" s="147"/>
      <c r="AL384" s="147"/>
      <c r="AM384" s="147"/>
      <c r="AN384" s="147"/>
      <c r="AO384" s="147"/>
      <c r="AP384" s="147"/>
      <c r="AQ384" s="147"/>
      <c r="AR384" s="147"/>
      <c r="AS384" s="147"/>
      <c r="AT384" s="147"/>
      <c r="AU384" s="147"/>
      <c r="AV384" s="147"/>
      <c r="AW384" s="147"/>
      <c r="AX384" s="147"/>
      <c r="AY384" s="147"/>
    </row>
    <row r="385" spans="1:51" ht="12.75" customHeight="1" x14ac:dyDescent="0.2">
      <c r="A385" s="145"/>
      <c r="B385" s="120"/>
      <c r="C385" s="120"/>
      <c r="D385" s="120"/>
      <c r="E385" s="120"/>
      <c r="F385" s="120"/>
      <c r="G385" s="121"/>
      <c r="H385" s="120"/>
      <c r="I385" s="147"/>
      <c r="J385" s="147"/>
      <c r="K385" s="147"/>
      <c r="L385" s="147"/>
      <c r="M385" s="147"/>
      <c r="N385" s="147"/>
      <c r="O385" s="147"/>
      <c r="P385" s="147"/>
      <c r="Q385" s="147"/>
      <c r="R385" s="147"/>
      <c r="S385" s="147"/>
      <c r="T385" s="147"/>
      <c r="U385" s="147"/>
      <c r="V385" s="147"/>
      <c r="W385" s="147"/>
      <c r="X385" s="147"/>
      <c r="Y385" s="147"/>
      <c r="Z385" s="147"/>
      <c r="AA385" s="147"/>
      <c r="AB385" s="147"/>
      <c r="AC385" s="147"/>
      <c r="AD385" s="147"/>
      <c r="AE385" s="147"/>
      <c r="AF385" s="147"/>
      <c r="AG385" s="147"/>
      <c r="AH385" s="147"/>
      <c r="AI385" s="147"/>
      <c r="AJ385" s="147"/>
      <c r="AK385" s="147"/>
      <c r="AL385" s="147"/>
      <c r="AM385" s="147"/>
      <c r="AN385" s="147"/>
      <c r="AO385" s="147"/>
      <c r="AP385" s="147"/>
      <c r="AQ385" s="147"/>
      <c r="AR385" s="147"/>
      <c r="AS385" s="147"/>
      <c r="AT385" s="147"/>
      <c r="AU385" s="147"/>
      <c r="AV385" s="147"/>
      <c r="AW385" s="147"/>
      <c r="AX385" s="147"/>
      <c r="AY385" s="147"/>
    </row>
    <row r="386" spans="1:51" ht="12.75" customHeight="1" x14ac:dyDescent="0.2">
      <c r="A386" s="145"/>
      <c r="B386" s="120"/>
      <c r="C386" s="120"/>
      <c r="D386" s="120"/>
      <c r="E386" s="120"/>
      <c r="F386" s="120"/>
      <c r="G386" s="121"/>
      <c r="H386" s="120"/>
      <c r="I386" s="147"/>
      <c r="J386" s="147"/>
      <c r="K386" s="147"/>
      <c r="L386" s="147"/>
      <c r="M386" s="147"/>
      <c r="N386" s="147"/>
      <c r="O386" s="147"/>
      <c r="P386" s="147"/>
      <c r="Q386" s="147"/>
      <c r="R386" s="147"/>
      <c r="S386" s="147"/>
      <c r="T386" s="147"/>
      <c r="U386" s="147"/>
      <c r="V386" s="147"/>
      <c r="W386" s="147"/>
      <c r="X386" s="147"/>
      <c r="Y386" s="147"/>
      <c r="Z386" s="147"/>
      <c r="AA386" s="147"/>
      <c r="AB386" s="147"/>
      <c r="AC386" s="147"/>
      <c r="AD386" s="147"/>
      <c r="AE386" s="147"/>
      <c r="AF386" s="147"/>
      <c r="AG386" s="147"/>
      <c r="AH386" s="147"/>
      <c r="AI386" s="147"/>
      <c r="AJ386" s="147"/>
      <c r="AK386" s="147"/>
      <c r="AL386" s="147"/>
      <c r="AM386" s="147"/>
      <c r="AN386" s="147"/>
      <c r="AO386" s="147"/>
      <c r="AP386" s="147"/>
      <c r="AQ386" s="147"/>
      <c r="AR386" s="147"/>
      <c r="AS386" s="147"/>
      <c r="AT386" s="147"/>
      <c r="AU386" s="147"/>
      <c r="AV386" s="147"/>
      <c r="AW386" s="147"/>
      <c r="AX386" s="147"/>
      <c r="AY386" s="147"/>
    </row>
    <row r="387" spans="1:51" ht="12.75" customHeight="1" x14ac:dyDescent="0.2">
      <c r="A387" s="145"/>
      <c r="B387" s="120"/>
      <c r="C387" s="120"/>
      <c r="D387" s="120"/>
      <c r="E387" s="120"/>
      <c r="F387" s="120"/>
      <c r="G387" s="121"/>
      <c r="H387" s="120"/>
      <c r="I387" s="147"/>
      <c r="J387" s="147"/>
      <c r="K387" s="147"/>
      <c r="L387" s="147"/>
      <c r="M387" s="147"/>
      <c r="N387" s="147"/>
      <c r="O387" s="147"/>
      <c r="P387" s="147"/>
      <c r="Q387" s="147"/>
      <c r="R387" s="147"/>
      <c r="S387" s="147"/>
      <c r="T387" s="147"/>
      <c r="U387" s="147"/>
      <c r="V387" s="147"/>
      <c r="W387" s="147"/>
      <c r="X387" s="147"/>
      <c r="Y387" s="147"/>
      <c r="Z387" s="147"/>
      <c r="AA387" s="147"/>
      <c r="AB387" s="147"/>
      <c r="AC387" s="147"/>
      <c r="AD387" s="147"/>
      <c r="AE387" s="147"/>
      <c r="AF387" s="147"/>
      <c r="AG387" s="147"/>
      <c r="AH387" s="147"/>
      <c r="AI387" s="147"/>
      <c r="AJ387" s="147"/>
      <c r="AK387" s="147"/>
      <c r="AL387" s="147"/>
      <c r="AM387" s="147"/>
      <c r="AN387" s="147"/>
      <c r="AO387" s="147"/>
      <c r="AP387" s="147"/>
      <c r="AQ387" s="147"/>
      <c r="AR387" s="147"/>
      <c r="AS387" s="147"/>
      <c r="AT387" s="147"/>
      <c r="AU387" s="147"/>
      <c r="AV387" s="147"/>
      <c r="AW387" s="147"/>
      <c r="AX387" s="147"/>
      <c r="AY387" s="147"/>
    </row>
    <row r="388" spans="1:51" ht="12.75" customHeight="1" x14ac:dyDescent="0.2">
      <c r="A388" s="145"/>
      <c r="B388" s="120"/>
      <c r="C388" s="120"/>
      <c r="D388" s="120"/>
      <c r="E388" s="120"/>
      <c r="F388" s="120"/>
      <c r="G388" s="121"/>
      <c r="H388" s="120"/>
      <c r="I388" s="147"/>
      <c r="J388" s="147"/>
      <c r="K388" s="147"/>
      <c r="L388" s="147"/>
      <c r="M388" s="147"/>
      <c r="N388" s="147"/>
      <c r="O388" s="147"/>
      <c r="P388" s="147"/>
      <c r="Q388" s="147"/>
      <c r="R388" s="147"/>
      <c r="S388" s="147"/>
      <c r="T388" s="147"/>
      <c r="U388" s="147"/>
      <c r="V388" s="147"/>
      <c r="W388" s="147"/>
      <c r="X388" s="147"/>
      <c r="Y388" s="147"/>
      <c r="Z388" s="147"/>
      <c r="AA388" s="147"/>
      <c r="AB388" s="147"/>
      <c r="AC388" s="147"/>
      <c r="AD388" s="147"/>
      <c r="AE388" s="147"/>
      <c r="AF388" s="147"/>
      <c r="AG388" s="147"/>
      <c r="AH388" s="147"/>
      <c r="AI388" s="147"/>
      <c r="AJ388" s="147"/>
      <c r="AK388" s="147"/>
      <c r="AL388" s="147"/>
      <c r="AM388" s="147"/>
      <c r="AN388" s="147"/>
      <c r="AO388" s="147"/>
      <c r="AP388" s="147"/>
      <c r="AQ388" s="147"/>
      <c r="AR388" s="147"/>
      <c r="AS388" s="147"/>
      <c r="AT388" s="147"/>
      <c r="AU388" s="147"/>
      <c r="AV388" s="147"/>
      <c r="AW388" s="147"/>
      <c r="AX388" s="147"/>
      <c r="AY388" s="147"/>
    </row>
    <row r="389" spans="1:51" ht="12.75" customHeight="1" x14ac:dyDescent="0.2">
      <c r="A389" s="145"/>
      <c r="B389" s="120"/>
      <c r="C389" s="120"/>
      <c r="D389" s="120"/>
      <c r="E389" s="120"/>
      <c r="F389" s="120"/>
      <c r="G389" s="121"/>
      <c r="H389" s="120"/>
      <c r="I389" s="147"/>
      <c r="J389" s="147"/>
      <c r="K389" s="147"/>
      <c r="L389" s="147"/>
      <c r="M389" s="147"/>
      <c r="N389" s="147"/>
      <c r="O389" s="147"/>
      <c r="P389" s="147"/>
      <c r="Q389" s="147"/>
      <c r="R389" s="147"/>
      <c r="S389" s="147"/>
      <c r="T389" s="147"/>
      <c r="U389" s="147"/>
      <c r="V389" s="147"/>
      <c r="W389" s="147"/>
      <c r="X389" s="147"/>
      <c r="Y389" s="147"/>
      <c r="Z389" s="147"/>
      <c r="AA389" s="147"/>
      <c r="AB389" s="147"/>
      <c r="AC389" s="147"/>
      <c r="AD389" s="147"/>
      <c r="AE389" s="147"/>
      <c r="AF389" s="147"/>
      <c r="AG389" s="147"/>
      <c r="AH389" s="147"/>
      <c r="AI389" s="147"/>
      <c r="AJ389" s="147"/>
      <c r="AK389" s="147"/>
      <c r="AL389" s="147"/>
      <c r="AM389" s="147"/>
      <c r="AN389" s="147"/>
      <c r="AO389" s="147"/>
      <c r="AP389" s="147"/>
      <c r="AQ389" s="147"/>
      <c r="AR389" s="147"/>
      <c r="AS389" s="147"/>
      <c r="AT389" s="147"/>
      <c r="AU389" s="147"/>
      <c r="AV389" s="147"/>
      <c r="AW389" s="147"/>
      <c r="AX389" s="147"/>
      <c r="AY389" s="147"/>
    </row>
    <row r="390" spans="1:51" ht="12.75" customHeight="1" x14ac:dyDescent="0.2">
      <c r="A390" s="145"/>
      <c r="B390" s="120"/>
      <c r="C390" s="120"/>
      <c r="D390" s="120"/>
      <c r="E390" s="120"/>
      <c r="F390" s="120"/>
      <c r="G390" s="121"/>
      <c r="H390" s="120"/>
      <c r="I390" s="147"/>
      <c r="J390" s="147"/>
      <c r="K390" s="147"/>
      <c r="L390" s="147"/>
      <c r="M390" s="147"/>
      <c r="N390" s="147"/>
      <c r="O390" s="147"/>
      <c r="P390" s="147"/>
      <c r="Q390" s="147"/>
      <c r="R390" s="147"/>
      <c r="S390" s="147"/>
      <c r="T390" s="147"/>
      <c r="U390" s="147"/>
      <c r="V390" s="147"/>
      <c r="W390" s="147"/>
      <c r="X390" s="147"/>
      <c r="Y390" s="147"/>
      <c r="Z390" s="147"/>
      <c r="AA390" s="147"/>
      <c r="AB390" s="147"/>
      <c r="AC390" s="147"/>
      <c r="AD390" s="147"/>
      <c r="AE390" s="147"/>
      <c r="AF390" s="147"/>
      <c r="AG390" s="147"/>
      <c r="AH390" s="147"/>
      <c r="AI390" s="147"/>
      <c r="AJ390" s="147"/>
      <c r="AK390" s="147"/>
      <c r="AL390" s="147"/>
      <c r="AM390" s="147"/>
      <c r="AN390" s="147"/>
      <c r="AO390" s="147"/>
      <c r="AP390" s="147"/>
      <c r="AQ390" s="147"/>
      <c r="AR390" s="147"/>
      <c r="AS390" s="147"/>
      <c r="AT390" s="147"/>
      <c r="AU390" s="147"/>
      <c r="AV390" s="147"/>
      <c r="AW390" s="147"/>
      <c r="AX390" s="147"/>
      <c r="AY390" s="147"/>
    </row>
    <row r="391" spans="1:51" ht="12.75" customHeight="1" x14ac:dyDescent="0.2">
      <c r="A391" s="145"/>
      <c r="B391" s="120"/>
      <c r="C391" s="120"/>
      <c r="D391" s="120"/>
      <c r="E391" s="120"/>
      <c r="F391" s="120"/>
      <c r="G391" s="121"/>
      <c r="H391" s="120"/>
      <c r="I391" s="147"/>
      <c r="J391" s="147"/>
      <c r="K391" s="147"/>
      <c r="L391" s="147"/>
      <c r="M391" s="147"/>
      <c r="N391" s="147"/>
      <c r="O391" s="147"/>
      <c r="P391" s="147"/>
      <c r="Q391" s="147"/>
      <c r="R391" s="147"/>
      <c r="S391" s="147"/>
      <c r="T391" s="147"/>
      <c r="U391" s="147"/>
      <c r="V391" s="147"/>
      <c r="W391" s="147"/>
      <c r="X391" s="147"/>
      <c r="Y391" s="147"/>
      <c r="Z391" s="147"/>
      <c r="AA391" s="147"/>
      <c r="AB391" s="147"/>
      <c r="AC391" s="147"/>
      <c r="AD391" s="147"/>
      <c r="AE391" s="147"/>
      <c r="AF391" s="147"/>
      <c r="AG391" s="147"/>
      <c r="AH391" s="147"/>
      <c r="AI391" s="147"/>
      <c r="AJ391" s="147"/>
      <c r="AK391" s="147"/>
      <c r="AL391" s="147"/>
      <c r="AM391" s="147"/>
      <c r="AN391" s="147"/>
      <c r="AO391" s="147"/>
      <c r="AP391" s="147"/>
      <c r="AQ391" s="147"/>
      <c r="AR391" s="147"/>
      <c r="AS391" s="147"/>
      <c r="AT391" s="147"/>
      <c r="AU391" s="147"/>
      <c r="AV391" s="147"/>
      <c r="AW391" s="147"/>
      <c r="AX391" s="147"/>
      <c r="AY391" s="147"/>
    </row>
    <row r="392" spans="1:51" ht="12.75" customHeight="1" x14ac:dyDescent="0.2">
      <c r="A392" s="145"/>
      <c r="B392" s="120"/>
      <c r="C392" s="120"/>
      <c r="D392" s="120"/>
      <c r="E392" s="120"/>
      <c r="F392" s="120"/>
      <c r="G392" s="121"/>
      <c r="H392" s="120"/>
      <c r="I392" s="147"/>
      <c r="J392" s="147"/>
      <c r="K392" s="147"/>
      <c r="L392" s="147"/>
      <c r="M392" s="147"/>
      <c r="N392" s="147"/>
      <c r="O392" s="147"/>
      <c r="P392" s="147"/>
      <c r="Q392" s="147"/>
      <c r="R392" s="147"/>
      <c r="S392" s="147"/>
      <c r="T392" s="147"/>
      <c r="U392" s="147"/>
      <c r="V392" s="147"/>
      <c r="W392" s="147"/>
      <c r="X392" s="147"/>
      <c r="Y392" s="147"/>
      <c r="Z392" s="147"/>
      <c r="AA392" s="147"/>
      <c r="AB392" s="147"/>
      <c r="AC392" s="147"/>
      <c r="AD392" s="147"/>
      <c r="AE392" s="147"/>
      <c r="AF392" s="147"/>
      <c r="AG392" s="147"/>
      <c r="AH392" s="147"/>
      <c r="AI392" s="147"/>
      <c r="AJ392" s="147"/>
      <c r="AK392" s="147"/>
      <c r="AL392" s="147"/>
      <c r="AM392" s="147"/>
      <c r="AN392" s="147"/>
      <c r="AO392" s="147"/>
      <c r="AP392" s="147"/>
      <c r="AQ392" s="147"/>
      <c r="AR392" s="147"/>
      <c r="AS392" s="147"/>
      <c r="AT392" s="147"/>
      <c r="AU392" s="147"/>
      <c r="AV392" s="147"/>
      <c r="AW392" s="147"/>
      <c r="AX392" s="147"/>
      <c r="AY392" s="147"/>
    </row>
    <row r="393" spans="1:51" ht="12.75" customHeight="1" x14ac:dyDescent="0.2">
      <c r="A393" s="145"/>
      <c r="B393" s="120"/>
      <c r="C393" s="120"/>
      <c r="D393" s="120"/>
      <c r="E393" s="120"/>
      <c r="F393" s="120"/>
      <c r="G393" s="121"/>
      <c r="H393" s="120"/>
      <c r="I393" s="147"/>
      <c r="J393" s="147"/>
      <c r="K393" s="147"/>
      <c r="L393" s="147"/>
      <c r="M393" s="147"/>
      <c r="N393" s="147"/>
      <c r="O393" s="147"/>
      <c r="P393" s="147"/>
      <c r="Q393" s="147"/>
      <c r="R393" s="147"/>
      <c r="S393" s="147"/>
      <c r="T393" s="147"/>
      <c r="U393" s="147"/>
      <c r="V393" s="147"/>
      <c r="W393" s="147"/>
      <c r="X393" s="147"/>
      <c r="Y393" s="147"/>
      <c r="Z393" s="147"/>
      <c r="AA393" s="147"/>
      <c r="AB393" s="147"/>
      <c r="AC393" s="147"/>
      <c r="AD393" s="147"/>
      <c r="AE393" s="147"/>
      <c r="AF393" s="147"/>
      <c r="AG393" s="147"/>
      <c r="AH393" s="147"/>
      <c r="AI393" s="147"/>
      <c r="AJ393" s="147"/>
      <c r="AK393" s="147"/>
      <c r="AL393" s="147"/>
      <c r="AM393" s="147"/>
      <c r="AN393" s="147"/>
      <c r="AO393" s="147"/>
      <c r="AP393" s="147"/>
      <c r="AQ393" s="147"/>
      <c r="AR393" s="147"/>
      <c r="AS393" s="147"/>
      <c r="AT393" s="147"/>
      <c r="AU393" s="147"/>
      <c r="AV393" s="147"/>
      <c r="AW393" s="147"/>
      <c r="AX393" s="147"/>
      <c r="AY393" s="147"/>
    </row>
    <row r="394" spans="1:51" ht="12.75" customHeight="1" x14ac:dyDescent="0.2">
      <c r="A394" s="145"/>
      <c r="B394" s="120"/>
      <c r="C394" s="120"/>
      <c r="D394" s="120"/>
      <c r="E394" s="120"/>
      <c r="F394" s="120"/>
      <c r="G394" s="121"/>
      <c r="H394" s="120"/>
      <c r="I394" s="147"/>
      <c r="J394" s="147"/>
      <c r="K394" s="147"/>
      <c r="L394" s="147"/>
      <c r="M394" s="147"/>
      <c r="N394" s="147"/>
      <c r="O394" s="147"/>
      <c r="P394" s="147"/>
      <c r="Q394" s="147"/>
      <c r="R394" s="147"/>
      <c r="S394" s="147"/>
      <c r="T394" s="147"/>
      <c r="U394" s="147"/>
      <c r="V394" s="147"/>
      <c r="W394" s="147"/>
      <c r="X394" s="147"/>
      <c r="Y394" s="147"/>
      <c r="Z394" s="147"/>
      <c r="AA394" s="147"/>
      <c r="AB394" s="147"/>
      <c r="AC394" s="147"/>
      <c r="AD394" s="147"/>
      <c r="AE394" s="147"/>
      <c r="AF394" s="147"/>
      <c r="AG394" s="147"/>
      <c r="AH394" s="147"/>
      <c r="AI394" s="147"/>
      <c r="AJ394" s="147"/>
      <c r="AK394" s="147"/>
      <c r="AL394" s="147"/>
      <c r="AM394" s="147"/>
      <c r="AN394" s="147"/>
      <c r="AO394" s="147"/>
      <c r="AP394" s="147"/>
      <c r="AQ394" s="147"/>
      <c r="AR394" s="147"/>
      <c r="AS394" s="147"/>
      <c r="AT394" s="147"/>
      <c r="AU394" s="147"/>
      <c r="AV394" s="147"/>
      <c r="AW394" s="147"/>
      <c r="AX394" s="147"/>
      <c r="AY394" s="147"/>
    </row>
    <row r="395" spans="1:51" ht="12.75" customHeight="1" x14ac:dyDescent="0.2">
      <c r="A395" s="145"/>
      <c r="B395" s="120"/>
      <c r="C395" s="120"/>
      <c r="D395" s="120"/>
      <c r="E395" s="120"/>
      <c r="F395" s="120"/>
      <c r="G395" s="121"/>
      <c r="H395" s="120"/>
      <c r="I395" s="147"/>
      <c r="J395" s="147"/>
      <c r="K395" s="147"/>
      <c r="L395" s="147"/>
      <c r="M395" s="147"/>
      <c r="N395" s="147"/>
      <c r="O395" s="147"/>
      <c r="P395" s="147"/>
      <c r="Q395" s="147"/>
      <c r="R395" s="147"/>
      <c r="S395" s="147"/>
      <c r="T395" s="147"/>
      <c r="U395" s="147"/>
      <c r="V395" s="147"/>
      <c r="W395" s="147"/>
      <c r="X395" s="147"/>
      <c r="Y395" s="147"/>
      <c r="Z395" s="147"/>
      <c r="AA395" s="147"/>
      <c r="AB395" s="147"/>
      <c r="AC395" s="147"/>
      <c r="AD395" s="147"/>
      <c r="AE395" s="147"/>
      <c r="AF395" s="147"/>
      <c r="AG395" s="147"/>
      <c r="AH395" s="147"/>
      <c r="AI395" s="147"/>
      <c r="AJ395" s="147"/>
      <c r="AK395" s="147"/>
      <c r="AL395" s="147"/>
      <c r="AM395" s="147"/>
      <c r="AN395" s="147"/>
      <c r="AO395" s="147"/>
      <c r="AP395" s="147"/>
      <c r="AQ395" s="147"/>
      <c r="AR395" s="147"/>
      <c r="AS395" s="147"/>
      <c r="AT395" s="147"/>
      <c r="AU395" s="147"/>
      <c r="AV395" s="147"/>
      <c r="AW395" s="147"/>
      <c r="AX395" s="147"/>
      <c r="AY395" s="147"/>
    </row>
    <row r="396" spans="1:51" ht="12.75" customHeight="1" x14ac:dyDescent="0.2">
      <c r="A396" s="145"/>
      <c r="B396" s="120"/>
      <c r="C396" s="120"/>
      <c r="D396" s="120"/>
      <c r="E396" s="120"/>
      <c r="F396" s="120"/>
      <c r="G396" s="121"/>
      <c r="H396" s="120"/>
      <c r="I396" s="147"/>
      <c r="J396" s="147"/>
      <c r="K396" s="147"/>
      <c r="L396" s="147"/>
      <c r="M396" s="147"/>
      <c r="N396" s="147"/>
      <c r="O396" s="147"/>
      <c r="P396" s="147"/>
      <c r="Q396" s="147"/>
      <c r="R396" s="147"/>
      <c r="S396" s="147"/>
      <c r="T396" s="147"/>
      <c r="U396" s="147"/>
      <c r="V396" s="147"/>
      <c r="W396" s="147"/>
      <c r="X396" s="147"/>
      <c r="Y396" s="147"/>
      <c r="Z396" s="147"/>
      <c r="AA396" s="147"/>
      <c r="AB396" s="147"/>
      <c r="AC396" s="147"/>
      <c r="AD396" s="147"/>
      <c r="AE396" s="147"/>
      <c r="AF396" s="147"/>
      <c r="AG396" s="147"/>
      <c r="AH396" s="147"/>
      <c r="AI396" s="147"/>
      <c r="AJ396" s="147"/>
      <c r="AK396" s="147"/>
      <c r="AL396" s="147"/>
      <c r="AM396" s="147"/>
      <c r="AN396" s="147"/>
      <c r="AO396" s="147"/>
      <c r="AP396" s="147"/>
      <c r="AQ396" s="147"/>
      <c r="AR396" s="147"/>
      <c r="AS396" s="147"/>
      <c r="AT396" s="147"/>
      <c r="AU396" s="147"/>
      <c r="AV396" s="147"/>
      <c r="AW396" s="147"/>
      <c r="AX396" s="147"/>
      <c r="AY396" s="147"/>
    </row>
    <row r="397" spans="1:51" ht="12.75" customHeight="1" x14ac:dyDescent="0.2">
      <c r="A397" s="145"/>
      <c r="B397" s="120"/>
      <c r="C397" s="120"/>
      <c r="D397" s="120"/>
      <c r="E397" s="120"/>
      <c r="F397" s="120"/>
      <c r="G397" s="121"/>
      <c r="H397" s="120"/>
      <c r="I397" s="147"/>
      <c r="J397" s="147"/>
      <c r="K397" s="147"/>
      <c r="L397" s="147"/>
      <c r="M397" s="147"/>
      <c r="N397" s="147"/>
      <c r="O397" s="147"/>
      <c r="P397" s="147"/>
      <c r="Q397" s="147"/>
      <c r="R397" s="147"/>
      <c r="S397" s="147"/>
      <c r="T397" s="147"/>
      <c r="U397" s="147"/>
      <c r="V397" s="147"/>
      <c r="W397" s="147"/>
      <c r="X397" s="147"/>
      <c r="Y397" s="147"/>
      <c r="Z397" s="147"/>
      <c r="AA397" s="147"/>
      <c r="AB397" s="147"/>
      <c r="AC397" s="147"/>
      <c r="AD397" s="147"/>
      <c r="AE397" s="147"/>
      <c r="AF397" s="147"/>
      <c r="AG397" s="147"/>
      <c r="AH397" s="147"/>
      <c r="AI397" s="147"/>
      <c r="AJ397" s="147"/>
      <c r="AK397" s="147"/>
      <c r="AL397" s="147"/>
      <c r="AM397" s="147"/>
      <c r="AN397" s="147"/>
      <c r="AO397" s="147"/>
      <c r="AP397" s="147"/>
      <c r="AQ397" s="147"/>
      <c r="AR397" s="147"/>
      <c r="AS397" s="147"/>
      <c r="AT397" s="147"/>
      <c r="AU397" s="147"/>
      <c r="AV397" s="147"/>
      <c r="AW397" s="147"/>
      <c r="AX397" s="147"/>
      <c r="AY397" s="147"/>
    </row>
    <row r="398" spans="1:51" ht="12.75" customHeight="1" x14ac:dyDescent="0.2">
      <c r="A398" s="145"/>
      <c r="B398" s="120"/>
      <c r="C398" s="120"/>
      <c r="D398" s="120"/>
      <c r="E398" s="120"/>
      <c r="F398" s="120"/>
      <c r="G398" s="121"/>
      <c r="H398" s="120"/>
      <c r="I398" s="147"/>
      <c r="J398" s="147"/>
      <c r="K398" s="147"/>
      <c r="L398" s="147"/>
      <c r="M398" s="147"/>
      <c r="N398" s="147"/>
      <c r="O398" s="147"/>
      <c r="P398" s="147"/>
      <c r="Q398" s="147"/>
      <c r="R398" s="147"/>
      <c r="S398" s="147"/>
      <c r="T398" s="147"/>
      <c r="U398" s="147"/>
      <c r="V398" s="147"/>
      <c r="W398" s="147"/>
      <c r="X398" s="147"/>
      <c r="Y398" s="147"/>
      <c r="Z398" s="147"/>
      <c r="AA398" s="147"/>
      <c r="AB398" s="147"/>
      <c r="AC398" s="147"/>
      <c r="AD398" s="147"/>
      <c r="AE398" s="147"/>
      <c r="AF398" s="147"/>
      <c r="AG398" s="147"/>
      <c r="AH398" s="147"/>
      <c r="AI398" s="147"/>
      <c r="AJ398" s="147"/>
      <c r="AK398" s="147"/>
      <c r="AL398" s="147"/>
      <c r="AM398" s="147"/>
      <c r="AN398" s="147"/>
      <c r="AO398" s="147"/>
      <c r="AP398" s="147"/>
      <c r="AQ398" s="147"/>
      <c r="AR398" s="147"/>
      <c r="AS398" s="147"/>
      <c r="AT398" s="147"/>
      <c r="AU398" s="147"/>
      <c r="AV398" s="147"/>
      <c r="AW398" s="147"/>
      <c r="AX398" s="147"/>
      <c r="AY398" s="147"/>
    </row>
    <row r="399" spans="1:51" ht="12.75" customHeight="1" x14ac:dyDescent="0.2">
      <c r="A399" s="145"/>
      <c r="B399" s="120"/>
      <c r="C399" s="120"/>
      <c r="D399" s="120"/>
      <c r="E399" s="120"/>
      <c r="F399" s="120"/>
      <c r="G399" s="121"/>
      <c r="H399" s="120"/>
      <c r="I399" s="147"/>
      <c r="J399" s="147"/>
      <c r="K399" s="147"/>
      <c r="L399" s="147"/>
      <c r="M399" s="147"/>
      <c r="N399" s="147"/>
      <c r="O399" s="147"/>
      <c r="P399" s="147"/>
      <c r="Q399" s="147"/>
      <c r="R399" s="147"/>
      <c r="S399" s="147"/>
      <c r="T399" s="147"/>
      <c r="U399" s="147"/>
      <c r="V399" s="147"/>
      <c r="W399" s="147"/>
      <c r="X399" s="147"/>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147"/>
      <c r="AU399" s="147"/>
      <c r="AV399" s="147"/>
      <c r="AW399" s="147"/>
      <c r="AX399" s="147"/>
      <c r="AY399" s="147"/>
    </row>
    <row r="400" spans="1:51" ht="12.75" customHeight="1" x14ac:dyDescent="0.2">
      <c r="A400" s="145"/>
      <c r="B400" s="120"/>
      <c r="C400" s="120"/>
      <c r="D400" s="120"/>
      <c r="E400" s="120"/>
      <c r="F400" s="120"/>
      <c r="G400" s="121"/>
      <c r="H400" s="120"/>
      <c r="I400" s="147"/>
      <c r="J400" s="147"/>
      <c r="K400" s="147"/>
      <c r="L400" s="147"/>
      <c r="M400" s="147"/>
      <c r="N400" s="147"/>
      <c r="O400" s="147"/>
      <c r="P400" s="147"/>
      <c r="Q400" s="147"/>
      <c r="R400" s="147"/>
      <c r="S400" s="147"/>
      <c r="T400" s="147"/>
      <c r="U400" s="147"/>
      <c r="V400" s="147"/>
      <c r="W400" s="147"/>
      <c r="X400" s="147"/>
      <c r="Y400" s="147"/>
      <c r="Z400" s="147"/>
      <c r="AA400" s="147"/>
      <c r="AB400" s="147"/>
      <c r="AC400" s="147"/>
      <c r="AD400" s="147"/>
      <c r="AE400" s="147"/>
      <c r="AF400" s="147"/>
      <c r="AG400" s="147"/>
      <c r="AH400" s="147"/>
      <c r="AI400" s="147"/>
      <c r="AJ400" s="147"/>
      <c r="AK400" s="147"/>
      <c r="AL400" s="147"/>
      <c r="AM400" s="147"/>
      <c r="AN400" s="147"/>
      <c r="AO400" s="147"/>
      <c r="AP400" s="147"/>
      <c r="AQ400" s="147"/>
      <c r="AR400" s="147"/>
      <c r="AS400" s="147"/>
      <c r="AT400" s="147"/>
      <c r="AU400" s="147"/>
      <c r="AV400" s="147"/>
      <c r="AW400" s="147"/>
      <c r="AX400" s="147"/>
      <c r="AY400" s="147"/>
    </row>
    <row r="401" spans="1:51" ht="12.75" customHeight="1" x14ac:dyDescent="0.2">
      <c r="A401" s="145"/>
      <c r="B401" s="120"/>
      <c r="C401" s="120"/>
      <c r="D401" s="120"/>
      <c r="E401" s="120"/>
      <c r="F401" s="120"/>
      <c r="G401" s="121"/>
      <c r="H401" s="120"/>
      <c r="I401" s="147"/>
      <c r="J401" s="147"/>
      <c r="K401" s="147"/>
      <c r="L401" s="147"/>
      <c r="M401" s="147"/>
      <c r="N401" s="147"/>
      <c r="O401" s="147"/>
      <c r="P401" s="147"/>
      <c r="Q401" s="147"/>
      <c r="R401" s="147"/>
      <c r="S401" s="147"/>
      <c r="T401" s="147"/>
      <c r="U401" s="147"/>
      <c r="V401" s="147"/>
      <c r="W401" s="147"/>
      <c r="X401" s="147"/>
      <c r="Y401" s="147"/>
      <c r="Z401" s="147"/>
      <c r="AA401" s="147"/>
      <c r="AB401" s="147"/>
      <c r="AC401" s="147"/>
      <c r="AD401" s="147"/>
      <c r="AE401" s="147"/>
      <c r="AF401" s="147"/>
      <c r="AG401" s="147"/>
      <c r="AH401" s="147"/>
      <c r="AI401" s="147"/>
      <c r="AJ401" s="147"/>
      <c r="AK401" s="147"/>
      <c r="AL401" s="147"/>
      <c r="AM401" s="147"/>
      <c r="AN401" s="147"/>
      <c r="AO401" s="147"/>
      <c r="AP401" s="147"/>
      <c r="AQ401" s="147"/>
      <c r="AR401" s="147"/>
      <c r="AS401" s="147"/>
      <c r="AT401" s="147"/>
      <c r="AU401" s="147"/>
      <c r="AV401" s="147"/>
      <c r="AW401" s="147"/>
      <c r="AX401" s="147"/>
      <c r="AY401" s="147"/>
    </row>
    <row r="402" spans="1:51" ht="12.75" customHeight="1" x14ac:dyDescent="0.2">
      <c r="A402" s="145"/>
      <c r="B402" s="120"/>
      <c r="C402" s="120"/>
      <c r="D402" s="120"/>
      <c r="E402" s="120"/>
      <c r="F402" s="120"/>
      <c r="G402" s="121"/>
      <c r="H402" s="120"/>
      <c r="I402" s="147"/>
      <c r="J402" s="147"/>
      <c r="K402" s="147"/>
      <c r="L402" s="147"/>
      <c r="M402" s="147"/>
      <c r="N402" s="147"/>
      <c r="O402" s="147"/>
      <c r="P402" s="147"/>
      <c r="Q402" s="147"/>
      <c r="R402" s="147"/>
      <c r="S402" s="147"/>
      <c r="T402" s="147"/>
      <c r="U402" s="147"/>
      <c r="V402" s="147"/>
      <c r="W402" s="147"/>
      <c r="X402" s="147"/>
      <c r="Y402" s="147"/>
      <c r="Z402" s="147"/>
      <c r="AA402" s="147"/>
      <c r="AB402" s="147"/>
      <c r="AC402" s="147"/>
      <c r="AD402" s="147"/>
      <c r="AE402" s="147"/>
      <c r="AF402" s="147"/>
      <c r="AG402" s="147"/>
      <c r="AH402" s="147"/>
      <c r="AI402" s="147"/>
      <c r="AJ402" s="147"/>
      <c r="AK402" s="147"/>
      <c r="AL402" s="147"/>
      <c r="AM402" s="147"/>
      <c r="AN402" s="147"/>
      <c r="AO402" s="147"/>
      <c r="AP402" s="147"/>
      <c r="AQ402" s="147"/>
      <c r="AR402" s="147"/>
      <c r="AS402" s="147"/>
      <c r="AT402" s="147"/>
      <c r="AU402" s="147"/>
      <c r="AV402" s="147"/>
      <c r="AW402" s="147"/>
      <c r="AX402" s="147"/>
      <c r="AY402" s="147"/>
    </row>
    <row r="403" spans="1:51" ht="12.75" customHeight="1" x14ac:dyDescent="0.2">
      <c r="A403" s="145"/>
      <c r="B403" s="120"/>
      <c r="C403" s="120"/>
      <c r="D403" s="120"/>
      <c r="E403" s="120"/>
      <c r="F403" s="120"/>
      <c r="G403" s="121"/>
      <c r="H403" s="120"/>
      <c r="I403" s="147"/>
      <c r="J403" s="147"/>
      <c r="K403" s="147"/>
      <c r="L403" s="147"/>
      <c r="M403" s="147"/>
      <c r="N403" s="147"/>
      <c r="O403" s="147"/>
      <c r="P403" s="147"/>
      <c r="Q403" s="147"/>
      <c r="R403" s="147"/>
      <c r="S403" s="147"/>
      <c r="T403" s="147"/>
      <c r="U403" s="147"/>
      <c r="V403" s="147"/>
      <c r="W403" s="147"/>
      <c r="X403" s="147"/>
      <c r="Y403" s="147"/>
      <c r="Z403" s="147"/>
      <c r="AA403" s="147"/>
      <c r="AB403" s="147"/>
      <c r="AC403" s="147"/>
      <c r="AD403" s="147"/>
      <c r="AE403" s="147"/>
      <c r="AF403" s="147"/>
      <c r="AG403" s="147"/>
      <c r="AH403" s="147"/>
      <c r="AI403" s="147"/>
      <c r="AJ403" s="147"/>
      <c r="AK403" s="147"/>
      <c r="AL403" s="147"/>
      <c r="AM403" s="147"/>
      <c r="AN403" s="147"/>
      <c r="AO403" s="147"/>
      <c r="AP403" s="147"/>
      <c r="AQ403" s="147"/>
      <c r="AR403" s="147"/>
      <c r="AS403" s="147"/>
      <c r="AT403" s="147"/>
      <c r="AU403" s="147"/>
      <c r="AV403" s="147"/>
      <c r="AW403" s="147"/>
      <c r="AX403" s="147"/>
      <c r="AY403" s="147"/>
    </row>
    <row r="404" spans="1:51" ht="12.75" customHeight="1" x14ac:dyDescent="0.2">
      <c r="A404" s="145"/>
      <c r="B404" s="120"/>
      <c r="C404" s="120"/>
      <c r="D404" s="120"/>
      <c r="E404" s="120"/>
      <c r="F404" s="120"/>
      <c r="G404" s="121"/>
      <c r="H404" s="120"/>
      <c r="I404" s="147"/>
      <c r="J404" s="147"/>
      <c r="K404" s="147"/>
      <c r="L404" s="147"/>
      <c r="M404" s="147"/>
      <c r="N404" s="147"/>
      <c r="O404" s="147"/>
      <c r="P404" s="147"/>
      <c r="Q404" s="147"/>
      <c r="R404" s="147"/>
      <c r="S404" s="147"/>
      <c r="T404" s="147"/>
      <c r="U404" s="147"/>
      <c r="V404" s="147"/>
      <c r="W404" s="147"/>
      <c r="X404" s="147"/>
      <c r="Y404" s="147"/>
      <c r="Z404" s="147"/>
      <c r="AA404" s="147"/>
      <c r="AB404" s="147"/>
      <c r="AC404" s="147"/>
      <c r="AD404" s="147"/>
      <c r="AE404" s="147"/>
      <c r="AF404" s="147"/>
      <c r="AG404" s="147"/>
      <c r="AH404" s="147"/>
      <c r="AI404" s="147"/>
      <c r="AJ404" s="147"/>
      <c r="AK404" s="147"/>
      <c r="AL404" s="147"/>
      <c r="AM404" s="147"/>
      <c r="AN404" s="147"/>
      <c r="AO404" s="147"/>
      <c r="AP404" s="147"/>
      <c r="AQ404" s="147"/>
      <c r="AR404" s="147"/>
      <c r="AS404" s="147"/>
      <c r="AT404" s="147"/>
      <c r="AU404" s="147"/>
      <c r="AV404" s="147"/>
      <c r="AW404" s="147"/>
      <c r="AX404" s="147"/>
      <c r="AY404" s="147"/>
    </row>
    <row r="405" spans="1:51" ht="12.75" customHeight="1" x14ac:dyDescent="0.2">
      <c r="A405" s="145"/>
      <c r="B405" s="120"/>
      <c r="C405" s="120"/>
      <c r="D405" s="120"/>
      <c r="E405" s="120"/>
      <c r="F405" s="120"/>
      <c r="G405" s="121"/>
      <c r="H405" s="120"/>
      <c r="I405" s="147"/>
      <c r="J405" s="147"/>
      <c r="K405" s="147"/>
      <c r="L405" s="147"/>
      <c r="M405" s="147"/>
      <c r="N405" s="147"/>
      <c r="O405" s="147"/>
      <c r="P405" s="147"/>
      <c r="Q405" s="147"/>
      <c r="R405" s="147"/>
      <c r="S405" s="147"/>
      <c r="T405" s="147"/>
      <c r="U405" s="147"/>
      <c r="V405" s="147"/>
      <c r="W405" s="147"/>
      <c r="X405" s="147"/>
      <c r="Y405" s="147"/>
      <c r="Z405" s="147"/>
      <c r="AA405" s="147"/>
      <c r="AB405" s="147"/>
      <c r="AC405" s="147"/>
      <c r="AD405" s="147"/>
      <c r="AE405" s="147"/>
      <c r="AF405" s="147"/>
      <c r="AG405" s="147"/>
      <c r="AH405" s="147"/>
      <c r="AI405" s="147"/>
      <c r="AJ405" s="147"/>
      <c r="AK405" s="147"/>
      <c r="AL405" s="147"/>
      <c r="AM405" s="147"/>
      <c r="AN405" s="147"/>
      <c r="AO405" s="147"/>
      <c r="AP405" s="147"/>
      <c r="AQ405" s="147"/>
      <c r="AR405" s="147"/>
      <c r="AS405" s="147"/>
      <c r="AT405" s="147"/>
      <c r="AU405" s="147"/>
      <c r="AV405" s="147"/>
      <c r="AW405" s="147"/>
      <c r="AX405" s="147"/>
      <c r="AY405" s="147"/>
    </row>
    <row r="406" spans="1:51" ht="12.75" customHeight="1" x14ac:dyDescent="0.2">
      <c r="A406" s="145"/>
      <c r="B406" s="120"/>
      <c r="C406" s="120"/>
      <c r="D406" s="120"/>
      <c r="E406" s="120"/>
      <c r="F406" s="120"/>
      <c r="G406" s="121"/>
      <c r="H406" s="120"/>
      <c r="I406" s="147"/>
      <c r="J406" s="147"/>
      <c r="K406" s="147"/>
      <c r="L406" s="147"/>
      <c r="M406" s="147"/>
      <c r="N406" s="147"/>
      <c r="O406" s="147"/>
      <c r="P406" s="147"/>
      <c r="Q406" s="147"/>
      <c r="R406" s="147"/>
      <c r="S406" s="147"/>
      <c r="T406" s="147"/>
      <c r="U406" s="147"/>
      <c r="V406" s="147"/>
      <c r="W406" s="147"/>
      <c r="X406" s="147"/>
      <c r="Y406" s="147"/>
      <c r="Z406" s="147"/>
      <c r="AA406" s="147"/>
      <c r="AB406" s="147"/>
      <c r="AC406" s="147"/>
      <c r="AD406" s="147"/>
      <c r="AE406" s="147"/>
      <c r="AF406" s="147"/>
      <c r="AG406" s="147"/>
      <c r="AH406" s="147"/>
      <c r="AI406" s="147"/>
      <c r="AJ406" s="147"/>
      <c r="AK406" s="147"/>
      <c r="AL406" s="147"/>
      <c r="AM406" s="147"/>
      <c r="AN406" s="147"/>
      <c r="AO406" s="147"/>
      <c r="AP406" s="147"/>
      <c r="AQ406" s="147"/>
      <c r="AR406" s="147"/>
      <c r="AS406" s="147"/>
      <c r="AT406" s="147"/>
      <c r="AU406" s="147"/>
      <c r="AV406" s="147"/>
      <c r="AW406" s="147"/>
      <c r="AX406" s="147"/>
      <c r="AY406" s="147"/>
    </row>
    <row r="407" spans="1:51" ht="12.75" customHeight="1" x14ac:dyDescent="0.2">
      <c r="A407" s="145"/>
      <c r="B407" s="120"/>
      <c r="C407" s="120"/>
      <c r="D407" s="120"/>
      <c r="E407" s="120"/>
      <c r="F407" s="120"/>
      <c r="G407" s="121"/>
      <c r="H407" s="120"/>
      <c r="I407" s="147"/>
      <c r="J407" s="147"/>
      <c r="K407" s="147"/>
      <c r="L407" s="147"/>
      <c r="M407" s="147"/>
      <c r="N407" s="147"/>
      <c r="O407" s="147"/>
      <c r="P407" s="147"/>
      <c r="Q407" s="147"/>
      <c r="R407" s="147"/>
      <c r="S407" s="147"/>
      <c r="T407" s="147"/>
      <c r="U407" s="147"/>
      <c r="V407" s="147"/>
      <c r="W407" s="147"/>
      <c r="X407" s="147"/>
      <c r="Y407" s="147"/>
      <c r="Z407" s="147"/>
      <c r="AA407" s="147"/>
      <c r="AB407" s="147"/>
      <c r="AC407" s="147"/>
      <c r="AD407" s="147"/>
      <c r="AE407" s="147"/>
      <c r="AF407" s="147"/>
      <c r="AG407" s="147"/>
      <c r="AH407" s="147"/>
      <c r="AI407" s="147"/>
      <c r="AJ407" s="147"/>
      <c r="AK407" s="147"/>
      <c r="AL407" s="147"/>
      <c r="AM407" s="147"/>
      <c r="AN407" s="147"/>
      <c r="AO407" s="147"/>
      <c r="AP407" s="147"/>
      <c r="AQ407" s="147"/>
      <c r="AR407" s="147"/>
      <c r="AS407" s="147"/>
      <c r="AT407" s="147"/>
      <c r="AU407" s="147"/>
      <c r="AV407" s="147"/>
      <c r="AW407" s="147"/>
      <c r="AX407" s="147"/>
      <c r="AY407" s="147"/>
    </row>
    <row r="408" spans="1:51" ht="12.75" customHeight="1" x14ac:dyDescent="0.2">
      <c r="A408" s="145"/>
      <c r="B408" s="120"/>
      <c r="C408" s="120"/>
      <c r="D408" s="120"/>
      <c r="E408" s="120"/>
      <c r="F408" s="120"/>
      <c r="G408" s="121"/>
      <c r="H408" s="120"/>
      <c r="I408" s="147"/>
      <c r="J408" s="147"/>
      <c r="K408" s="147"/>
      <c r="L408" s="147"/>
      <c r="M408" s="147"/>
      <c r="N408" s="147"/>
      <c r="O408" s="147"/>
      <c r="P408" s="147"/>
      <c r="Q408" s="147"/>
      <c r="R408" s="147"/>
      <c r="S408" s="147"/>
      <c r="T408" s="147"/>
      <c r="U408" s="147"/>
      <c r="V408" s="147"/>
      <c r="W408" s="147"/>
      <c r="X408" s="147"/>
      <c r="Y408" s="147"/>
      <c r="Z408" s="147"/>
      <c r="AA408" s="147"/>
      <c r="AB408" s="147"/>
      <c r="AC408" s="147"/>
      <c r="AD408" s="147"/>
      <c r="AE408" s="147"/>
      <c r="AF408" s="147"/>
      <c r="AG408" s="147"/>
      <c r="AH408" s="147"/>
      <c r="AI408" s="147"/>
      <c r="AJ408" s="147"/>
      <c r="AK408" s="147"/>
      <c r="AL408" s="147"/>
      <c r="AM408" s="147"/>
      <c r="AN408" s="147"/>
      <c r="AO408" s="147"/>
      <c r="AP408" s="147"/>
      <c r="AQ408" s="147"/>
      <c r="AR408" s="147"/>
      <c r="AS408" s="147"/>
      <c r="AT408" s="147"/>
      <c r="AU408" s="147"/>
      <c r="AV408" s="147"/>
      <c r="AW408" s="147"/>
      <c r="AX408" s="147"/>
      <c r="AY408" s="147"/>
    </row>
    <row r="409" spans="1:51" ht="12.75" customHeight="1" x14ac:dyDescent="0.2">
      <c r="A409" s="145"/>
      <c r="B409" s="120"/>
      <c r="C409" s="120"/>
      <c r="D409" s="120"/>
      <c r="E409" s="120"/>
      <c r="F409" s="120"/>
      <c r="G409" s="121"/>
      <c r="H409" s="120"/>
      <c r="I409" s="147"/>
      <c r="J409" s="147"/>
      <c r="K409" s="147"/>
      <c r="L409" s="147"/>
      <c r="M409" s="147"/>
      <c r="N409" s="147"/>
      <c r="O409" s="147"/>
      <c r="P409" s="147"/>
      <c r="Q409" s="147"/>
      <c r="R409" s="147"/>
      <c r="S409" s="147"/>
      <c r="T409" s="147"/>
      <c r="U409" s="147"/>
      <c r="V409" s="147"/>
      <c r="W409" s="147"/>
      <c r="X409" s="147"/>
      <c r="Y409" s="147"/>
      <c r="Z409" s="147"/>
      <c r="AA409" s="147"/>
      <c r="AB409" s="147"/>
      <c r="AC409" s="147"/>
      <c r="AD409" s="147"/>
      <c r="AE409" s="147"/>
      <c r="AF409" s="147"/>
      <c r="AG409" s="147"/>
      <c r="AH409" s="147"/>
      <c r="AI409" s="147"/>
      <c r="AJ409" s="147"/>
      <c r="AK409" s="147"/>
      <c r="AL409" s="147"/>
      <c r="AM409" s="147"/>
      <c r="AN409" s="147"/>
      <c r="AO409" s="147"/>
      <c r="AP409" s="147"/>
      <c r="AQ409" s="147"/>
      <c r="AR409" s="147"/>
      <c r="AS409" s="147"/>
      <c r="AT409" s="147"/>
      <c r="AU409" s="147"/>
      <c r="AV409" s="147"/>
      <c r="AW409" s="147"/>
      <c r="AX409" s="147"/>
      <c r="AY409" s="147"/>
    </row>
    <row r="410" spans="1:51" ht="12.75" customHeight="1" x14ac:dyDescent="0.2">
      <c r="A410" s="145"/>
      <c r="B410" s="120"/>
      <c r="C410" s="120"/>
      <c r="D410" s="120"/>
      <c r="E410" s="120"/>
      <c r="F410" s="120"/>
      <c r="G410" s="121"/>
      <c r="H410" s="120"/>
      <c r="I410" s="147"/>
      <c r="J410" s="147"/>
      <c r="K410" s="147"/>
      <c r="L410" s="147"/>
      <c r="M410" s="147"/>
      <c r="N410" s="147"/>
      <c r="O410" s="147"/>
      <c r="P410" s="147"/>
      <c r="Q410" s="147"/>
      <c r="R410" s="147"/>
      <c r="S410" s="147"/>
      <c r="T410" s="147"/>
      <c r="U410" s="147"/>
      <c r="V410" s="147"/>
      <c r="W410" s="147"/>
      <c r="X410" s="147"/>
      <c r="Y410" s="147"/>
      <c r="Z410" s="147"/>
      <c r="AA410" s="147"/>
      <c r="AB410" s="147"/>
      <c r="AC410" s="147"/>
      <c r="AD410" s="147"/>
      <c r="AE410" s="147"/>
      <c r="AF410" s="147"/>
      <c r="AG410" s="147"/>
      <c r="AH410" s="147"/>
      <c r="AI410" s="147"/>
      <c r="AJ410" s="147"/>
      <c r="AK410" s="147"/>
      <c r="AL410" s="147"/>
      <c r="AM410" s="147"/>
      <c r="AN410" s="147"/>
      <c r="AO410" s="147"/>
      <c r="AP410" s="147"/>
      <c r="AQ410" s="147"/>
      <c r="AR410" s="147"/>
      <c r="AS410" s="147"/>
      <c r="AT410" s="147"/>
      <c r="AU410" s="147"/>
      <c r="AV410" s="147"/>
      <c r="AW410" s="147"/>
      <c r="AX410" s="147"/>
      <c r="AY410" s="147"/>
    </row>
    <row r="411" spans="1:51" ht="12.75" customHeight="1" x14ac:dyDescent="0.2">
      <c r="A411" s="145"/>
      <c r="B411" s="120"/>
      <c r="C411" s="120"/>
      <c r="D411" s="120"/>
      <c r="E411" s="120"/>
      <c r="F411" s="120"/>
      <c r="G411" s="121"/>
      <c r="H411" s="120"/>
      <c r="I411" s="147"/>
      <c r="J411" s="147"/>
      <c r="K411" s="147"/>
      <c r="L411" s="147"/>
      <c r="M411" s="147"/>
      <c r="N411" s="147"/>
      <c r="O411" s="147"/>
      <c r="P411" s="147"/>
      <c r="Q411" s="147"/>
      <c r="R411" s="147"/>
      <c r="S411" s="147"/>
      <c r="T411" s="147"/>
      <c r="U411" s="147"/>
      <c r="V411" s="147"/>
      <c r="W411" s="147"/>
      <c r="X411" s="147"/>
      <c r="Y411" s="147"/>
      <c r="Z411" s="147"/>
      <c r="AA411" s="147"/>
      <c r="AB411" s="147"/>
      <c r="AC411" s="147"/>
      <c r="AD411" s="147"/>
      <c r="AE411" s="147"/>
      <c r="AF411" s="147"/>
      <c r="AG411" s="147"/>
      <c r="AH411" s="147"/>
      <c r="AI411" s="147"/>
      <c r="AJ411" s="147"/>
      <c r="AK411" s="147"/>
      <c r="AL411" s="147"/>
      <c r="AM411" s="147"/>
      <c r="AN411" s="147"/>
      <c r="AO411" s="147"/>
      <c r="AP411" s="147"/>
      <c r="AQ411" s="147"/>
      <c r="AR411" s="147"/>
      <c r="AS411" s="147"/>
      <c r="AT411" s="147"/>
      <c r="AU411" s="147"/>
      <c r="AV411" s="147"/>
      <c r="AW411" s="147"/>
      <c r="AX411" s="147"/>
      <c r="AY411" s="147"/>
    </row>
    <row r="412" spans="1:51" ht="12.75" customHeight="1" x14ac:dyDescent="0.2">
      <c r="A412" s="145"/>
      <c r="B412" s="120"/>
      <c r="C412" s="120"/>
      <c r="D412" s="120"/>
      <c r="E412" s="120"/>
      <c r="F412" s="120"/>
      <c r="G412" s="121"/>
      <c r="H412" s="120"/>
      <c r="I412" s="147"/>
      <c r="J412" s="147"/>
      <c r="K412" s="147"/>
      <c r="L412" s="147"/>
      <c r="M412" s="147"/>
      <c r="N412" s="147"/>
      <c r="O412" s="147"/>
      <c r="P412" s="147"/>
      <c r="Q412" s="147"/>
      <c r="R412" s="147"/>
      <c r="S412" s="147"/>
      <c r="T412" s="147"/>
      <c r="U412" s="147"/>
      <c r="V412" s="147"/>
      <c r="W412" s="147"/>
      <c r="X412" s="147"/>
      <c r="Y412" s="147"/>
      <c r="Z412" s="147"/>
      <c r="AA412" s="147"/>
      <c r="AB412" s="147"/>
      <c r="AC412" s="147"/>
      <c r="AD412" s="147"/>
      <c r="AE412" s="147"/>
      <c r="AF412" s="147"/>
      <c r="AG412" s="147"/>
      <c r="AH412" s="147"/>
      <c r="AI412" s="147"/>
      <c r="AJ412" s="147"/>
      <c r="AK412" s="147"/>
      <c r="AL412" s="147"/>
      <c r="AM412" s="147"/>
      <c r="AN412" s="147"/>
      <c r="AO412" s="147"/>
      <c r="AP412" s="147"/>
      <c r="AQ412" s="147"/>
      <c r="AR412" s="147"/>
      <c r="AS412" s="147"/>
      <c r="AT412" s="147"/>
      <c r="AU412" s="147"/>
      <c r="AV412" s="147"/>
      <c r="AW412" s="147"/>
      <c r="AX412" s="147"/>
      <c r="AY412" s="147"/>
    </row>
    <row r="413" spans="1:51" ht="12.75" customHeight="1" x14ac:dyDescent="0.2">
      <c r="A413" s="145"/>
      <c r="B413" s="120"/>
      <c r="C413" s="120"/>
      <c r="D413" s="120"/>
      <c r="E413" s="120"/>
      <c r="F413" s="120"/>
      <c r="G413" s="121"/>
      <c r="H413" s="120"/>
      <c r="I413" s="147"/>
      <c r="J413" s="147"/>
      <c r="K413" s="147"/>
      <c r="L413" s="147"/>
      <c r="M413" s="147"/>
      <c r="N413" s="147"/>
      <c r="O413" s="147"/>
      <c r="P413" s="147"/>
      <c r="Q413" s="147"/>
      <c r="R413" s="147"/>
      <c r="S413" s="147"/>
      <c r="T413" s="147"/>
      <c r="U413" s="147"/>
      <c r="V413" s="147"/>
      <c r="W413" s="147"/>
      <c r="X413" s="147"/>
      <c r="Y413" s="147"/>
      <c r="Z413" s="147"/>
      <c r="AA413" s="147"/>
      <c r="AB413" s="147"/>
      <c r="AC413" s="147"/>
      <c r="AD413" s="147"/>
      <c r="AE413" s="147"/>
      <c r="AF413" s="147"/>
      <c r="AG413" s="147"/>
      <c r="AH413" s="147"/>
      <c r="AI413" s="147"/>
      <c r="AJ413" s="147"/>
      <c r="AK413" s="147"/>
      <c r="AL413" s="147"/>
      <c r="AM413" s="147"/>
      <c r="AN413" s="147"/>
      <c r="AO413" s="147"/>
      <c r="AP413" s="147"/>
      <c r="AQ413" s="147"/>
      <c r="AR413" s="147"/>
      <c r="AS413" s="147"/>
      <c r="AT413" s="147"/>
      <c r="AU413" s="147"/>
      <c r="AV413" s="147"/>
      <c r="AW413" s="147"/>
      <c r="AX413" s="147"/>
      <c r="AY413" s="147"/>
    </row>
    <row r="414" spans="1:51" ht="12.75" customHeight="1" x14ac:dyDescent="0.2">
      <c r="A414" s="145"/>
      <c r="B414" s="120"/>
      <c r="C414" s="120"/>
      <c r="D414" s="120"/>
      <c r="E414" s="120"/>
      <c r="F414" s="120"/>
      <c r="G414" s="121"/>
      <c r="H414" s="120"/>
      <c r="I414" s="147"/>
      <c r="J414" s="147"/>
      <c r="K414" s="147"/>
      <c r="L414" s="147"/>
      <c r="M414" s="147"/>
      <c r="N414" s="147"/>
      <c r="O414" s="147"/>
      <c r="P414" s="147"/>
      <c r="Q414" s="147"/>
      <c r="R414" s="147"/>
      <c r="S414" s="147"/>
      <c r="T414" s="147"/>
      <c r="U414" s="147"/>
      <c r="V414" s="147"/>
      <c r="W414" s="147"/>
      <c r="X414" s="147"/>
      <c r="Y414" s="147"/>
      <c r="Z414" s="147"/>
      <c r="AA414" s="147"/>
      <c r="AB414" s="147"/>
      <c r="AC414" s="147"/>
      <c r="AD414" s="147"/>
      <c r="AE414" s="147"/>
      <c r="AF414" s="147"/>
      <c r="AG414" s="147"/>
      <c r="AH414" s="147"/>
      <c r="AI414" s="147"/>
      <c r="AJ414" s="147"/>
      <c r="AK414" s="147"/>
      <c r="AL414" s="147"/>
      <c r="AM414" s="147"/>
      <c r="AN414" s="147"/>
      <c r="AO414" s="147"/>
      <c r="AP414" s="147"/>
      <c r="AQ414" s="147"/>
      <c r="AR414" s="147"/>
      <c r="AS414" s="147"/>
      <c r="AT414" s="147"/>
      <c r="AU414" s="147"/>
      <c r="AV414" s="147"/>
      <c r="AW414" s="147"/>
      <c r="AX414" s="147"/>
      <c r="AY414" s="147"/>
    </row>
    <row r="415" spans="1:51" ht="12.75" customHeight="1" x14ac:dyDescent="0.2">
      <c r="A415" s="145"/>
      <c r="B415" s="120"/>
      <c r="C415" s="120"/>
      <c r="D415" s="120"/>
      <c r="E415" s="120"/>
      <c r="F415" s="120"/>
      <c r="G415" s="121"/>
      <c r="H415" s="120"/>
      <c r="I415" s="147"/>
      <c r="J415" s="147"/>
      <c r="K415" s="147"/>
      <c r="L415" s="147"/>
      <c r="M415" s="147"/>
      <c r="N415" s="147"/>
      <c r="O415" s="147"/>
      <c r="P415" s="147"/>
      <c r="Q415" s="147"/>
      <c r="R415" s="147"/>
      <c r="S415" s="147"/>
      <c r="T415" s="147"/>
      <c r="U415" s="147"/>
      <c r="V415" s="147"/>
      <c r="W415" s="147"/>
      <c r="X415" s="147"/>
      <c r="Y415" s="147"/>
      <c r="Z415" s="147"/>
      <c r="AA415" s="147"/>
      <c r="AB415" s="147"/>
      <c r="AC415" s="147"/>
      <c r="AD415" s="147"/>
      <c r="AE415" s="147"/>
      <c r="AF415" s="147"/>
      <c r="AG415" s="147"/>
      <c r="AH415" s="147"/>
      <c r="AI415" s="147"/>
      <c r="AJ415" s="147"/>
      <c r="AK415" s="147"/>
      <c r="AL415" s="147"/>
      <c r="AM415" s="147"/>
      <c r="AN415" s="147"/>
      <c r="AO415" s="147"/>
      <c r="AP415" s="147"/>
      <c r="AQ415" s="147"/>
      <c r="AR415" s="147"/>
      <c r="AS415" s="147"/>
      <c r="AT415" s="147"/>
      <c r="AU415" s="147"/>
      <c r="AV415" s="147"/>
      <c r="AW415" s="147"/>
      <c r="AX415" s="147"/>
      <c r="AY415" s="147"/>
    </row>
    <row r="416" spans="1:51" ht="12.75" customHeight="1" x14ac:dyDescent="0.2">
      <c r="A416" s="145"/>
      <c r="B416" s="120"/>
      <c r="C416" s="120"/>
      <c r="D416" s="120"/>
      <c r="E416" s="120"/>
      <c r="F416" s="120"/>
      <c r="G416" s="121"/>
      <c r="H416" s="120"/>
      <c r="I416" s="147"/>
      <c r="J416" s="147"/>
      <c r="K416" s="147"/>
      <c r="L416" s="147"/>
      <c r="M416" s="147"/>
      <c r="N416" s="147"/>
      <c r="O416" s="147"/>
      <c r="P416" s="147"/>
      <c r="Q416" s="147"/>
      <c r="R416" s="147"/>
      <c r="S416" s="147"/>
      <c r="T416" s="147"/>
      <c r="U416" s="147"/>
      <c r="V416" s="147"/>
      <c r="W416" s="147"/>
      <c r="X416" s="147"/>
      <c r="Y416" s="147"/>
      <c r="Z416" s="147"/>
      <c r="AA416" s="147"/>
      <c r="AB416" s="147"/>
      <c r="AC416" s="147"/>
      <c r="AD416" s="147"/>
      <c r="AE416" s="147"/>
      <c r="AF416" s="147"/>
      <c r="AG416" s="147"/>
      <c r="AH416" s="147"/>
      <c r="AI416" s="147"/>
      <c r="AJ416" s="147"/>
      <c r="AK416" s="147"/>
      <c r="AL416" s="147"/>
      <c r="AM416" s="147"/>
      <c r="AN416" s="147"/>
      <c r="AO416" s="147"/>
      <c r="AP416" s="147"/>
      <c r="AQ416" s="147"/>
      <c r="AR416" s="147"/>
      <c r="AS416" s="147"/>
      <c r="AT416" s="147"/>
      <c r="AU416" s="147"/>
      <c r="AV416" s="147"/>
      <c r="AW416" s="147"/>
      <c r="AX416" s="147"/>
      <c r="AY416" s="147"/>
    </row>
    <row r="417" spans="1:51" ht="12.75" customHeight="1" x14ac:dyDescent="0.2">
      <c r="A417" s="145"/>
      <c r="B417" s="120"/>
      <c r="C417" s="120"/>
      <c r="D417" s="120"/>
      <c r="E417" s="120"/>
      <c r="F417" s="120"/>
      <c r="G417" s="121"/>
      <c r="H417" s="120"/>
      <c r="I417" s="147"/>
      <c r="J417" s="147"/>
      <c r="K417" s="147"/>
      <c r="L417" s="147"/>
      <c r="M417" s="147"/>
      <c r="N417" s="147"/>
      <c r="O417" s="147"/>
      <c r="P417" s="147"/>
      <c r="Q417" s="147"/>
      <c r="R417" s="147"/>
      <c r="S417" s="147"/>
      <c r="T417" s="147"/>
      <c r="U417" s="147"/>
      <c r="V417" s="147"/>
      <c r="W417" s="147"/>
      <c r="X417" s="147"/>
      <c r="Y417" s="147"/>
      <c r="Z417" s="147"/>
      <c r="AA417" s="147"/>
      <c r="AB417" s="147"/>
      <c r="AC417" s="147"/>
      <c r="AD417" s="147"/>
      <c r="AE417" s="147"/>
      <c r="AF417" s="147"/>
      <c r="AG417" s="147"/>
      <c r="AH417" s="147"/>
      <c r="AI417" s="147"/>
      <c r="AJ417" s="147"/>
      <c r="AK417" s="147"/>
      <c r="AL417" s="147"/>
      <c r="AM417" s="147"/>
      <c r="AN417" s="147"/>
      <c r="AO417" s="147"/>
      <c r="AP417" s="147"/>
      <c r="AQ417" s="147"/>
      <c r="AR417" s="147"/>
      <c r="AS417" s="147"/>
      <c r="AT417" s="147"/>
      <c r="AU417" s="147"/>
      <c r="AV417" s="147"/>
      <c r="AW417" s="147"/>
      <c r="AX417" s="147"/>
      <c r="AY417" s="147"/>
    </row>
    <row r="418" spans="1:51" ht="12.75" customHeight="1" x14ac:dyDescent="0.2">
      <c r="A418" s="145"/>
      <c r="B418" s="120"/>
      <c r="C418" s="120"/>
      <c r="D418" s="120"/>
      <c r="E418" s="120"/>
      <c r="F418" s="120"/>
      <c r="G418" s="121"/>
      <c r="H418" s="120"/>
      <c r="I418" s="147"/>
      <c r="J418" s="147"/>
      <c r="K418" s="147"/>
      <c r="L418" s="147"/>
      <c r="M418" s="147"/>
      <c r="N418" s="147"/>
      <c r="O418" s="147"/>
      <c r="P418" s="147"/>
      <c r="Q418" s="147"/>
      <c r="R418" s="147"/>
      <c r="S418" s="147"/>
      <c r="T418" s="147"/>
      <c r="U418" s="147"/>
      <c r="V418" s="147"/>
      <c r="W418" s="147"/>
      <c r="X418" s="147"/>
      <c r="Y418" s="147"/>
      <c r="Z418" s="147"/>
      <c r="AA418" s="147"/>
      <c r="AB418" s="147"/>
      <c r="AC418" s="147"/>
      <c r="AD418" s="147"/>
      <c r="AE418" s="147"/>
      <c r="AF418" s="147"/>
      <c r="AG418" s="147"/>
      <c r="AH418" s="147"/>
      <c r="AI418" s="147"/>
      <c r="AJ418" s="147"/>
      <c r="AK418" s="147"/>
      <c r="AL418" s="147"/>
      <c r="AM418" s="147"/>
      <c r="AN418" s="147"/>
      <c r="AO418" s="147"/>
      <c r="AP418" s="147"/>
      <c r="AQ418" s="147"/>
      <c r="AR418" s="147"/>
      <c r="AS418" s="147"/>
      <c r="AT418" s="147"/>
      <c r="AU418" s="147"/>
      <c r="AV418" s="147"/>
      <c r="AW418" s="147"/>
      <c r="AX418" s="147"/>
      <c r="AY418" s="147"/>
    </row>
    <row r="419" spans="1:51" ht="12.75" customHeight="1" x14ac:dyDescent="0.2">
      <c r="A419" s="145"/>
      <c r="B419" s="120"/>
      <c r="C419" s="120"/>
      <c r="D419" s="120"/>
      <c r="E419" s="120"/>
      <c r="F419" s="120"/>
      <c r="G419" s="121"/>
      <c r="H419" s="120"/>
      <c r="I419" s="147"/>
      <c r="J419" s="147"/>
      <c r="K419" s="147"/>
      <c r="L419" s="147"/>
      <c r="M419" s="147"/>
      <c r="N419" s="147"/>
      <c r="O419" s="147"/>
      <c r="P419" s="147"/>
      <c r="Q419" s="147"/>
      <c r="R419" s="147"/>
      <c r="S419" s="147"/>
      <c r="T419" s="147"/>
      <c r="U419" s="147"/>
      <c r="V419" s="147"/>
      <c r="W419" s="147"/>
      <c r="X419" s="147"/>
      <c r="Y419" s="147"/>
      <c r="Z419" s="147"/>
      <c r="AA419" s="147"/>
      <c r="AB419" s="147"/>
      <c r="AC419" s="147"/>
      <c r="AD419" s="147"/>
      <c r="AE419" s="147"/>
      <c r="AF419" s="147"/>
      <c r="AG419" s="147"/>
      <c r="AH419" s="147"/>
      <c r="AI419" s="147"/>
      <c r="AJ419" s="147"/>
      <c r="AK419" s="147"/>
      <c r="AL419" s="147"/>
      <c r="AM419" s="147"/>
      <c r="AN419" s="147"/>
      <c r="AO419" s="147"/>
      <c r="AP419" s="147"/>
      <c r="AQ419" s="147"/>
      <c r="AR419" s="147"/>
      <c r="AS419" s="147"/>
      <c r="AT419" s="147"/>
      <c r="AU419" s="147"/>
      <c r="AV419" s="147"/>
      <c r="AW419" s="147"/>
      <c r="AX419" s="147"/>
      <c r="AY419" s="147"/>
    </row>
    <row r="420" spans="1:51" ht="12.75" customHeight="1" x14ac:dyDescent="0.2">
      <c r="A420" s="145"/>
      <c r="B420" s="120"/>
      <c r="C420" s="120"/>
      <c r="D420" s="120"/>
      <c r="E420" s="120"/>
      <c r="F420" s="120"/>
      <c r="G420" s="121"/>
      <c r="H420" s="120"/>
      <c r="I420" s="147"/>
      <c r="J420" s="147"/>
      <c r="K420" s="147"/>
      <c r="L420" s="147"/>
      <c r="M420" s="147"/>
      <c r="N420" s="147"/>
      <c r="O420" s="147"/>
      <c r="P420" s="147"/>
      <c r="Q420" s="147"/>
      <c r="R420" s="147"/>
      <c r="S420" s="147"/>
      <c r="T420" s="147"/>
      <c r="U420" s="147"/>
      <c r="V420" s="147"/>
      <c r="W420" s="147"/>
      <c r="X420" s="147"/>
      <c r="Y420" s="147"/>
      <c r="Z420" s="147"/>
      <c r="AA420" s="147"/>
      <c r="AB420" s="147"/>
      <c r="AC420" s="147"/>
      <c r="AD420" s="147"/>
      <c r="AE420" s="147"/>
      <c r="AF420" s="147"/>
      <c r="AG420" s="147"/>
      <c r="AH420" s="147"/>
      <c r="AI420" s="147"/>
      <c r="AJ420" s="147"/>
      <c r="AK420" s="147"/>
      <c r="AL420" s="147"/>
      <c r="AM420" s="147"/>
      <c r="AN420" s="147"/>
      <c r="AO420" s="147"/>
      <c r="AP420" s="147"/>
      <c r="AQ420" s="147"/>
      <c r="AR420" s="147"/>
      <c r="AS420" s="147"/>
      <c r="AT420" s="147"/>
      <c r="AU420" s="147"/>
      <c r="AV420" s="147"/>
      <c r="AW420" s="147"/>
      <c r="AX420" s="147"/>
      <c r="AY420" s="147"/>
    </row>
    <row r="421" spans="1:51" ht="12.75" customHeight="1" x14ac:dyDescent="0.2">
      <c r="A421" s="145"/>
      <c r="B421" s="120"/>
      <c r="C421" s="120"/>
      <c r="D421" s="120"/>
      <c r="E421" s="120"/>
      <c r="F421" s="120"/>
      <c r="G421" s="121"/>
      <c r="H421" s="120"/>
      <c r="I421" s="147"/>
      <c r="J421" s="147"/>
      <c r="K421" s="147"/>
      <c r="L421" s="147"/>
      <c r="M421" s="147"/>
      <c r="N421" s="147"/>
      <c r="O421" s="147"/>
      <c r="P421" s="147"/>
      <c r="Q421" s="147"/>
      <c r="R421" s="147"/>
      <c r="S421" s="147"/>
      <c r="T421" s="147"/>
      <c r="U421" s="147"/>
      <c r="V421" s="147"/>
      <c r="W421" s="147"/>
      <c r="X421" s="147"/>
      <c r="Y421" s="147"/>
      <c r="Z421" s="147"/>
      <c r="AA421" s="147"/>
      <c r="AB421" s="147"/>
      <c r="AC421" s="147"/>
      <c r="AD421" s="147"/>
      <c r="AE421" s="147"/>
      <c r="AF421" s="147"/>
      <c r="AG421" s="147"/>
      <c r="AH421" s="147"/>
      <c r="AI421" s="147"/>
      <c r="AJ421" s="147"/>
      <c r="AK421" s="147"/>
      <c r="AL421" s="147"/>
      <c r="AM421" s="147"/>
      <c r="AN421" s="147"/>
      <c r="AO421" s="147"/>
      <c r="AP421" s="147"/>
      <c r="AQ421" s="147"/>
      <c r="AR421" s="147"/>
      <c r="AS421" s="147"/>
      <c r="AT421" s="147"/>
      <c r="AU421" s="147"/>
      <c r="AV421" s="147"/>
      <c r="AW421" s="147"/>
      <c r="AX421" s="147"/>
      <c r="AY421" s="147"/>
    </row>
    <row r="422" spans="1:51" ht="12.75" customHeight="1" x14ac:dyDescent="0.2">
      <c r="A422" s="145"/>
      <c r="B422" s="120"/>
      <c r="C422" s="120"/>
      <c r="D422" s="120"/>
      <c r="E422" s="120"/>
      <c r="F422" s="120"/>
      <c r="G422" s="121"/>
      <c r="H422" s="120"/>
      <c r="I422" s="147"/>
      <c r="J422" s="147"/>
      <c r="K422" s="147"/>
      <c r="L422" s="147"/>
      <c r="M422" s="147"/>
      <c r="N422" s="147"/>
      <c r="O422" s="147"/>
      <c r="P422" s="147"/>
      <c r="Q422" s="147"/>
      <c r="R422" s="147"/>
      <c r="S422" s="147"/>
      <c r="T422" s="147"/>
      <c r="U422" s="147"/>
      <c r="V422" s="147"/>
      <c r="W422" s="147"/>
      <c r="X422" s="147"/>
      <c r="Y422" s="147"/>
      <c r="Z422" s="147"/>
      <c r="AA422" s="147"/>
      <c r="AB422" s="147"/>
      <c r="AC422" s="147"/>
      <c r="AD422" s="147"/>
      <c r="AE422" s="147"/>
      <c r="AF422" s="147"/>
      <c r="AG422" s="147"/>
      <c r="AH422" s="147"/>
      <c r="AI422" s="147"/>
      <c r="AJ422" s="147"/>
      <c r="AK422" s="147"/>
      <c r="AL422" s="147"/>
      <c r="AM422" s="147"/>
      <c r="AN422" s="147"/>
      <c r="AO422" s="147"/>
      <c r="AP422" s="147"/>
      <c r="AQ422" s="147"/>
      <c r="AR422" s="147"/>
      <c r="AS422" s="147"/>
      <c r="AT422" s="147"/>
      <c r="AU422" s="147"/>
      <c r="AV422" s="147"/>
      <c r="AW422" s="147"/>
      <c r="AX422" s="147"/>
      <c r="AY422" s="147"/>
    </row>
    <row r="423" spans="1:51" ht="12.75" customHeight="1" x14ac:dyDescent="0.2">
      <c r="A423" s="145"/>
      <c r="B423" s="120"/>
      <c r="C423" s="120"/>
      <c r="D423" s="120"/>
      <c r="E423" s="120"/>
      <c r="F423" s="120"/>
      <c r="G423" s="121"/>
      <c r="H423" s="120"/>
      <c r="I423" s="147"/>
      <c r="J423" s="147"/>
      <c r="K423" s="147"/>
      <c r="L423" s="147"/>
      <c r="M423" s="147"/>
      <c r="N423" s="147"/>
      <c r="O423" s="147"/>
      <c r="P423" s="147"/>
      <c r="Q423" s="147"/>
      <c r="R423" s="147"/>
      <c r="S423" s="147"/>
      <c r="T423" s="147"/>
      <c r="U423" s="147"/>
      <c r="V423" s="147"/>
      <c r="W423" s="147"/>
      <c r="X423" s="147"/>
      <c r="Y423" s="147"/>
      <c r="Z423" s="147"/>
      <c r="AA423" s="147"/>
      <c r="AB423" s="147"/>
      <c r="AC423" s="147"/>
      <c r="AD423" s="147"/>
      <c r="AE423" s="147"/>
      <c r="AF423" s="147"/>
      <c r="AG423" s="147"/>
      <c r="AH423" s="147"/>
      <c r="AI423" s="147"/>
      <c r="AJ423" s="147"/>
      <c r="AK423" s="147"/>
      <c r="AL423" s="147"/>
      <c r="AM423" s="147"/>
      <c r="AN423" s="147"/>
      <c r="AO423" s="147"/>
      <c r="AP423" s="147"/>
      <c r="AQ423" s="147"/>
      <c r="AR423" s="147"/>
      <c r="AS423" s="147"/>
      <c r="AT423" s="147"/>
      <c r="AU423" s="147"/>
      <c r="AV423" s="147"/>
      <c r="AW423" s="147"/>
      <c r="AX423" s="147"/>
      <c r="AY423" s="147"/>
    </row>
    <row r="424" spans="1:51" ht="12.75" customHeight="1" x14ac:dyDescent="0.2">
      <c r="A424" s="145"/>
      <c r="B424" s="120"/>
      <c r="C424" s="120"/>
      <c r="D424" s="120"/>
      <c r="E424" s="120"/>
      <c r="F424" s="120"/>
      <c r="G424" s="121"/>
      <c r="H424" s="120"/>
      <c r="I424" s="147"/>
      <c r="J424" s="147"/>
      <c r="K424" s="147"/>
      <c r="L424" s="147"/>
      <c r="M424" s="147"/>
      <c r="N424" s="147"/>
      <c r="O424" s="147"/>
      <c r="P424" s="147"/>
      <c r="Q424" s="147"/>
      <c r="R424" s="147"/>
      <c r="S424" s="147"/>
      <c r="T424" s="147"/>
      <c r="U424" s="147"/>
      <c r="V424" s="147"/>
      <c r="W424" s="147"/>
      <c r="X424" s="147"/>
      <c r="Y424" s="147"/>
      <c r="Z424" s="147"/>
      <c r="AA424" s="147"/>
      <c r="AB424" s="147"/>
      <c r="AC424" s="147"/>
      <c r="AD424" s="147"/>
      <c r="AE424" s="147"/>
      <c r="AF424" s="147"/>
      <c r="AG424" s="147"/>
      <c r="AH424" s="147"/>
      <c r="AI424" s="147"/>
      <c r="AJ424" s="147"/>
      <c r="AK424" s="147"/>
      <c r="AL424" s="147"/>
      <c r="AM424" s="147"/>
      <c r="AN424" s="147"/>
      <c r="AO424" s="147"/>
      <c r="AP424" s="147"/>
      <c r="AQ424" s="147"/>
      <c r="AR424" s="147"/>
      <c r="AS424" s="147"/>
      <c r="AT424" s="147"/>
      <c r="AU424" s="147"/>
      <c r="AV424" s="147"/>
      <c r="AW424" s="147"/>
      <c r="AX424" s="147"/>
      <c r="AY424" s="147"/>
    </row>
    <row r="425" spans="1:51" ht="12.75" customHeight="1" x14ac:dyDescent="0.2">
      <c r="A425" s="145"/>
      <c r="B425" s="120"/>
      <c r="C425" s="120"/>
      <c r="D425" s="120"/>
      <c r="E425" s="120"/>
      <c r="F425" s="120"/>
      <c r="G425" s="121"/>
      <c r="H425" s="120"/>
      <c r="I425" s="147"/>
      <c r="J425" s="147"/>
      <c r="K425" s="147"/>
      <c r="L425" s="147"/>
      <c r="M425" s="147"/>
      <c r="N425" s="147"/>
      <c r="O425" s="147"/>
      <c r="P425" s="147"/>
      <c r="Q425" s="147"/>
      <c r="R425" s="147"/>
      <c r="S425" s="147"/>
      <c r="T425" s="147"/>
      <c r="U425" s="147"/>
      <c r="V425" s="147"/>
      <c r="W425" s="147"/>
      <c r="X425" s="147"/>
      <c r="Y425" s="147"/>
      <c r="Z425" s="147"/>
      <c r="AA425" s="147"/>
      <c r="AB425" s="147"/>
      <c r="AC425" s="147"/>
      <c r="AD425" s="147"/>
      <c r="AE425" s="147"/>
      <c r="AF425" s="147"/>
      <c r="AG425" s="147"/>
      <c r="AH425" s="147"/>
      <c r="AI425" s="147"/>
      <c r="AJ425" s="147"/>
      <c r="AK425" s="147"/>
      <c r="AL425" s="147"/>
      <c r="AM425" s="147"/>
      <c r="AN425" s="147"/>
      <c r="AO425" s="147"/>
      <c r="AP425" s="147"/>
      <c r="AQ425" s="147"/>
      <c r="AR425" s="147"/>
      <c r="AS425" s="147"/>
      <c r="AT425" s="147"/>
      <c r="AU425" s="147"/>
      <c r="AV425" s="147"/>
      <c r="AW425" s="147"/>
      <c r="AX425" s="147"/>
      <c r="AY425" s="147"/>
    </row>
    <row r="426" spans="1:51" ht="12.75" customHeight="1" x14ac:dyDescent="0.2">
      <c r="A426" s="145"/>
      <c r="B426" s="120"/>
      <c r="C426" s="120"/>
      <c r="D426" s="120"/>
      <c r="E426" s="120"/>
      <c r="F426" s="120"/>
      <c r="G426" s="121"/>
      <c r="H426" s="120"/>
      <c r="I426" s="147"/>
      <c r="J426" s="147"/>
      <c r="K426" s="147"/>
      <c r="L426" s="147"/>
      <c r="M426" s="147"/>
      <c r="N426" s="147"/>
      <c r="O426" s="147"/>
      <c r="P426" s="147"/>
      <c r="Q426" s="147"/>
      <c r="R426" s="147"/>
      <c r="S426" s="147"/>
      <c r="T426" s="147"/>
      <c r="U426" s="147"/>
      <c r="V426" s="147"/>
      <c r="W426" s="147"/>
      <c r="X426" s="147"/>
      <c r="Y426" s="147"/>
      <c r="Z426" s="147"/>
      <c r="AA426" s="147"/>
      <c r="AB426" s="147"/>
      <c r="AC426" s="147"/>
      <c r="AD426" s="147"/>
      <c r="AE426" s="147"/>
      <c r="AF426" s="147"/>
      <c r="AG426" s="147"/>
      <c r="AH426" s="147"/>
      <c r="AI426" s="147"/>
      <c r="AJ426" s="147"/>
      <c r="AK426" s="147"/>
      <c r="AL426" s="147"/>
      <c r="AM426" s="147"/>
      <c r="AN426" s="147"/>
      <c r="AO426" s="147"/>
      <c r="AP426" s="147"/>
      <c r="AQ426" s="147"/>
      <c r="AR426" s="147"/>
      <c r="AS426" s="147"/>
      <c r="AT426" s="147"/>
      <c r="AU426" s="147"/>
      <c r="AV426" s="147"/>
      <c r="AW426" s="147"/>
      <c r="AX426" s="147"/>
      <c r="AY426" s="147"/>
    </row>
    <row r="427" spans="1:51" ht="12.75" customHeight="1" x14ac:dyDescent="0.2">
      <c r="A427" s="145"/>
      <c r="B427" s="120"/>
      <c r="C427" s="120"/>
      <c r="D427" s="120"/>
      <c r="E427" s="120"/>
      <c r="F427" s="120"/>
      <c r="G427" s="121"/>
      <c r="H427" s="120"/>
      <c r="I427" s="147"/>
      <c r="J427" s="147"/>
      <c r="K427" s="147"/>
      <c r="L427" s="147"/>
      <c r="M427" s="147"/>
      <c r="N427" s="147"/>
      <c r="O427" s="147"/>
      <c r="P427" s="147"/>
      <c r="Q427" s="147"/>
      <c r="R427" s="147"/>
      <c r="S427" s="147"/>
      <c r="T427" s="147"/>
      <c r="U427" s="147"/>
      <c r="V427" s="147"/>
      <c r="W427" s="147"/>
      <c r="X427" s="147"/>
      <c r="Y427" s="147"/>
      <c r="Z427" s="147"/>
      <c r="AA427" s="147"/>
      <c r="AB427" s="147"/>
      <c r="AC427" s="147"/>
      <c r="AD427" s="147"/>
      <c r="AE427" s="147"/>
      <c r="AF427" s="147"/>
      <c r="AG427" s="147"/>
      <c r="AH427" s="147"/>
      <c r="AI427" s="147"/>
      <c r="AJ427" s="147"/>
      <c r="AK427" s="147"/>
      <c r="AL427" s="147"/>
      <c r="AM427" s="147"/>
      <c r="AN427" s="147"/>
      <c r="AO427" s="147"/>
      <c r="AP427" s="147"/>
      <c r="AQ427" s="147"/>
      <c r="AR427" s="147"/>
      <c r="AS427" s="147"/>
      <c r="AT427" s="147"/>
      <c r="AU427" s="147"/>
      <c r="AV427" s="147"/>
      <c r="AW427" s="147"/>
      <c r="AX427" s="147"/>
      <c r="AY427" s="147"/>
    </row>
    <row r="428" spans="1:51" ht="12.75" customHeight="1" x14ac:dyDescent="0.2">
      <c r="A428" s="145"/>
      <c r="B428" s="120"/>
      <c r="C428" s="120"/>
      <c r="D428" s="120"/>
      <c r="E428" s="120"/>
      <c r="F428" s="120"/>
      <c r="G428" s="121"/>
      <c r="H428" s="120"/>
      <c r="I428" s="147"/>
      <c r="J428" s="147"/>
      <c r="K428" s="147"/>
      <c r="L428" s="147"/>
      <c r="M428" s="147"/>
      <c r="N428" s="147"/>
      <c r="O428" s="147"/>
      <c r="P428" s="147"/>
      <c r="Q428" s="147"/>
      <c r="R428" s="147"/>
      <c r="S428" s="147"/>
      <c r="T428" s="147"/>
      <c r="U428" s="147"/>
      <c r="V428" s="147"/>
      <c r="W428" s="147"/>
      <c r="X428" s="147"/>
      <c r="Y428" s="147"/>
      <c r="Z428" s="147"/>
      <c r="AA428" s="147"/>
      <c r="AB428" s="147"/>
      <c r="AC428" s="147"/>
      <c r="AD428" s="147"/>
      <c r="AE428" s="147"/>
      <c r="AF428" s="147"/>
      <c r="AG428" s="147"/>
      <c r="AH428" s="147"/>
      <c r="AI428" s="147"/>
      <c r="AJ428" s="147"/>
      <c r="AK428" s="147"/>
      <c r="AL428" s="147"/>
      <c r="AM428" s="147"/>
      <c r="AN428" s="147"/>
      <c r="AO428" s="147"/>
      <c r="AP428" s="147"/>
      <c r="AQ428" s="147"/>
      <c r="AR428" s="147"/>
      <c r="AS428" s="147"/>
      <c r="AT428" s="147"/>
      <c r="AU428" s="147"/>
      <c r="AV428" s="147"/>
      <c r="AW428" s="147"/>
      <c r="AX428" s="147"/>
      <c r="AY428" s="147"/>
    </row>
    <row r="429" spans="1:51" ht="12.75" customHeight="1" x14ac:dyDescent="0.2">
      <c r="A429" s="145"/>
      <c r="B429" s="120"/>
      <c r="C429" s="120"/>
      <c r="D429" s="120"/>
      <c r="E429" s="120"/>
      <c r="F429" s="120"/>
      <c r="G429" s="121"/>
      <c r="H429" s="120"/>
      <c r="I429" s="147"/>
      <c r="J429" s="147"/>
      <c r="K429" s="147"/>
      <c r="L429" s="147"/>
      <c r="M429" s="147"/>
      <c r="N429" s="147"/>
      <c r="O429" s="147"/>
      <c r="P429" s="147"/>
      <c r="Q429" s="147"/>
      <c r="R429" s="147"/>
      <c r="S429" s="147"/>
      <c r="T429" s="147"/>
      <c r="U429" s="147"/>
      <c r="V429" s="147"/>
      <c r="W429" s="147"/>
      <c r="X429" s="147"/>
      <c r="Y429" s="147"/>
      <c r="Z429" s="147"/>
      <c r="AA429" s="147"/>
      <c r="AB429" s="147"/>
      <c r="AC429" s="147"/>
      <c r="AD429" s="147"/>
      <c r="AE429" s="147"/>
      <c r="AF429" s="147"/>
      <c r="AG429" s="147"/>
      <c r="AH429" s="147"/>
      <c r="AI429" s="147"/>
      <c r="AJ429" s="147"/>
      <c r="AK429" s="147"/>
      <c r="AL429" s="147"/>
      <c r="AM429" s="147"/>
      <c r="AN429" s="147"/>
      <c r="AO429" s="147"/>
      <c r="AP429" s="147"/>
      <c r="AQ429" s="147"/>
      <c r="AR429" s="147"/>
      <c r="AS429" s="147"/>
      <c r="AT429" s="147"/>
      <c r="AU429" s="147"/>
      <c r="AV429" s="147"/>
      <c r="AW429" s="147"/>
      <c r="AX429" s="147"/>
      <c r="AY429" s="147"/>
    </row>
    <row r="430" spans="1:51" ht="12.75" customHeight="1" x14ac:dyDescent="0.2">
      <c r="A430" s="145"/>
      <c r="B430" s="120"/>
      <c r="C430" s="120"/>
      <c r="D430" s="120"/>
      <c r="E430" s="120"/>
      <c r="F430" s="120"/>
      <c r="G430" s="121"/>
      <c r="H430" s="120"/>
      <c r="I430" s="147"/>
      <c r="J430" s="147"/>
      <c r="K430" s="147"/>
      <c r="L430" s="147"/>
      <c r="M430" s="147"/>
      <c r="N430" s="147"/>
      <c r="O430" s="147"/>
      <c r="P430" s="147"/>
      <c r="Q430" s="147"/>
      <c r="R430" s="147"/>
      <c r="S430" s="147"/>
      <c r="T430" s="147"/>
      <c r="U430" s="147"/>
      <c r="V430" s="147"/>
      <c r="W430" s="147"/>
      <c r="X430" s="147"/>
      <c r="Y430" s="147"/>
      <c r="Z430" s="147"/>
      <c r="AA430" s="147"/>
      <c r="AB430" s="147"/>
      <c r="AC430" s="147"/>
      <c r="AD430" s="147"/>
      <c r="AE430" s="147"/>
      <c r="AF430" s="147"/>
      <c r="AG430" s="147"/>
      <c r="AH430" s="147"/>
      <c r="AI430" s="147"/>
      <c r="AJ430" s="147"/>
      <c r="AK430" s="147"/>
      <c r="AL430" s="147"/>
      <c r="AM430" s="147"/>
      <c r="AN430" s="147"/>
      <c r="AO430" s="147"/>
      <c r="AP430" s="147"/>
      <c r="AQ430" s="147"/>
      <c r="AR430" s="147"/>
      <c r="AS430" s="147"/>
      <c r="AT430" s="147"/>
      <c r="AU430" s="147"/>
      <c r="AV430" s="147"/>
      <c r="AW430" s="147"/>
      <c r="AX430" s="147"/>
      <c r="AY430" s="147"/>
    </row>
    <row r="431" spans="1:51" ht="12.75" customHeight="1" x14ac:dyDescent="0.2">
      <c r="A431" s="145"/>
      <c r="B431" s="120"/>
      <c r="C431" s="120"/>
      <c r="D431" s="120"/>
      <c r="E431" s="120"/>
      <c r="F431" s="120"/>
      <c r="G431" s="121"/>
      <c r="H431" s="120"/>
      <c r="I431" s="147"/>
      <c r="J431" s="147"/>
      <c r="K431" s="147"/>
      <c r="L431" s="147"/>
      <c r="M431" s="147"/>
      <c r="N431" s="147"/>
      <c r="O431" s="147"/>
      <c r="P431" s="147"/>
      <c r="Q431" s="147"/>
      <c r="R431" s="147"/>
      <c r="S431" s="147"/>
      <c r="T431" s="147"/>
      <c r="U431" s="147"/>
      <c r="V431" s="147"/>
      <c r="W431" s="147"/>
      <c r="X431" s="147"/>
      <c r="Y431" s="147"/>
      <c r="Z431" s="147"/>
      <c r="AA431" s="147"/>
      <c r="AB431" s="147"/>
      <c r="AC431" s="147"/>
      <c r="AD431" s="147"/>
      <c r="AE431" s="147"/>
      <c r="AF431" s="147"/>
      <c r="AG431" s="147"/>
      <c r="AH431" s="147"/>
      <c r="AI431" s="147"/>
      <c r="AJ431" s="147"/>
      <c r="AK431" s="147"/>
      <c r="AL431" s="147"/>
      <c r="AM431" s="147"/>
      <c r="AN431" s="147"/>
      <c r="AO431" s="147"/>
      <c r="AP431" s="147"/>
      <c r="AQ431" s="147"/>
      <c r="AR431" s="147"/>
      <c r="AS431" s="147"/>
      <c r="AT431" s="147"/>
      <c r="AU431" s="147"/>
      <c r="AV431" s="147"/>
      <c r="AW431" s="147"/>
      <c r="AX431" s="147"/>
      <c r="AY431" s="147"/>
    </row>
    <row r="432" spans="1:51" ht="12.75" customHeight="1" x14ac:dyDescent="0.2">
      <c r="A432" s="145"/>
      <c r="B432" s="120"/>
      <c r="C432" s="120"/>
      <c r="D432" s="120"/>
      <c r="E432" s="120"/>
      <c r="F432" s="120"/>
      <c r="G432" s="121"/>
      <c r="H432" s="120"/>
      <c r="I432" s="147"/>
      <c r="J432" s="147"/>
      <c r="K432" s="147"/>
      <c r="L432" s="147"/>
      <c r="M432" s="147"/>
      <c r="N432" s="147"/>
      <c r="O432" s="147"/>
      <c r="P432" s="147"/>
      <c r="Q432" s="147"/>
      <c r="R432" s="147"/>
      <c r="S432" s="147"/>
      <c r="T432" s="147"/>
      <c r="U432" s="147"/>
      <c r="V432" s="147"/>
      <c r="W432" s="147"/>
      <c r="X432" s="147"/>
      <c r="Y432" s="147"/>
      <c r="Z432" s="147"/>
      <c r="AA432" s="147"/>
      <c r="AB432" s="147"/>
      <c r="AC432" s="147"/>
      <c r="AD432" s="147"/>
      <c r="AE432" s="147"/>
      <c r="AF432" s="147"/>
      <c r="AG432" s="147"/>
      <c r="AH432" s="147"/>
      <c r="AI432" s="147"/>
      <c r="AJ432" s="147"/>
      <c r="AK432" s="147"/>
      <c r="AL432" s="147"/>
      <c r="AM432" s="147"/>
      <c r="AN432" s="147"/>
      <c r="AO432" s="147"/>
      <c r="AP432" s="147"/>
      <c r="AQ432" s="147"/>
      <c r="AR432" s="147"/>
      <c r="AS432" s="147"/>
      <c r="AT432" s="147"/>
      <c r="AU432" s="147"/>
      <c r="AV432" s="147"/>
      <c r="AW432" s="147"/>
      <c r="AX432" s="147"/>
      <c r="AY432" s="147"/>
    </row>
    <row r="433" spans="1:51" ht="12.75" customHeight="1" x14ac:dyDescent="0.2">
      <c r="A433" s="145"/>
      <c r="B433" s="120"/>
      <c r="C433" s="120"/>
      <c r="D433" s="120"/>
      <c r="E433" s="120"/>
      <c r="F433" s="120"/>
      <c r="G433" s="121"/>
      <c r="H433" s="120"/>
      <c r="I433" s="147"/>
      <c r="J433" s="147"/>
      <c r="K433" s="147"/>
      <c r="L433" s="147"/>
      <c r="M433" s="147"/>
      <c r="N433" s="147"/>
      <c r="O433" s="147"/>
      <c r="P433" s="147"/>
      <c r="Q433" s="147"/>
      <c r="R433" s="147"/>
      <c r="S433" s="147"/>
      <c r="T433" s="147"/>
      <c r="U433" s="147"/>
      <c r="V433" s="147"/>
      <c r="W433" s="147"/>
      <c r="X433" s="147"/>
      <c r="Y433" s="147"/>
      <c r="Z433" s="147"/>
      <c r="AA433" s="147"/>
      <c r="AB433" s="147"/>
      <c r="AC433" s="147"/>
      <c r="AD433" s="147"/>
      <c r="AE433" s="147"/>
      <c r="AF433" s="147"/>
      <c r="AG433" s="147"/>
      <c r="AH433" s="147"/>
      <c r="AI433" s="147"/>
      <c r="AJ433" s="147"/>
      <c r="AK433" s="147"/>
      <c r="AL433" s="147"/>
      <c r="AM433" s="147"/>
      <c r="AN433" s="147"/>
      <c r="AO433" s="147"/>
      <c r="AP433" s="147"/>
      <c r="AQ433" s="147"/>
      <c r="AR433" s="147"/>
      <c r="AS433" s="147"/>
      <c r="AT433" s="147"/>
      <c r="AU433" s="147"/>
      <c r="AV433" s="147"/>
      <c r="AW433" s="147"/>
      <c r="AX433" s="147"/>
      <c r="AY433" s="147"/>
    </row>
    <row r="434" spans="1:51" ht="12.75" customHeight="1" x14ac:dyDescent="0.2">
      <c r="A434" s="145"/>
      <c r="B434" s="120"/>
      <c r="C434" s="120"/>
      <c r="D434" s="120"/>
      <c r="E434" s="120"/>
      <c r="F434" s="120"/>
      <c r="G434" s="121"/>
      <c r="H434" s="120"/>
      <c r="I434" s="147"/>
      <c r="J434" s="147"/>
      <c r="K434" s="147"/>
      <c r="L434" s="147"/>
      <c r="M434" s="147"/>
      <c r="N434" s="147"/>
      <c r="O434" s="147"/>
      <c r="P434" s="147"/>
      <c r="Q434" s="147"/>
      <c r="R434" s="147"/>
      <c r="S434" s="147"/>
      <c r="T434" s="147"/>
      <c r="U434" s="147"/>
      <c r="V434" s="147"/>
      <c r="W434" s="147"/>
      <c r="X434" s="147"/>
      <c r="Y434" s="147"/>
      <c r="Z434" s="147"/>
      <c r="AA434" s="147"/>
      <c r="AB434" s="147"/>
      <c r="AC434" s="147"/>
      <c r="AD434" s="147"/>
      <c r="AE434" s="147"/>
      <c r="AF434" s="147"/>
      <c r="AG434" s="147"/>
      <c r="AH434" s="147"/>
      <c r="AI434" s="147"/>
      <c r="AJ434" s="147"/>
      <c r="AK434" s="147"/>
      <c r="AL434" s="147"/>
      <c r="AM434" s="147"/>
      <c r="AN434" s="147"/>
      <c r="AO434" s="147"/>
      <c r="AP434" s="147"/>
      <c r="AQ434" s="147"/>
      <c r="AR434" s="147"/>
      <c r="AS434" s="147"/>
      <c r="AT434" s="147"/>
      <c r="AU434" s="147"/>
      <c r="AV434" s="147"/>
      <c r="AW434" s="147"/>
      <c r="AX434" s="147"/>
      <c r="AY434" s="147"/>
    </row>
    <row r="435" spans="1:51" ht="12.75" customHeight="1" x14ac:dyDescent="0.2">
      <c r="A435" s="145"/>
      <c r="B435" s="120"/>
      <c r="C435" s="120"/>
      <c r="D435" s="120"/>
      <c r="E435" s="120"/>
      <c r="F435" s="120"/>
      <c r="G435" s="121"/>
      <c r="H435" s="120"/>
      <c r="I435" s="147"/>
      <c r="J435" s="147"/>
      <c r="K435" s="147"/>
      <c r="L435" s="147"/>
      <c r="M435" s="147"/>
      <c r="N435" s="147"/>
      <c r="O435" s="147"/>
      <c r="P435" s="147"/>
      <c r="Q435" s="147"/>
      <c r="R435" s="147"/>
      <c r="S435" s="147"/>
      <c r="T435" s="147"/>
      <c r="U435" s="147"/>
      <c r="V435" s="147"/>
      <c r="W435" s="147"/>
      <c r="X435" s="147"/>
      <c r="Y435" s="147"/>
      <c r="Z435" s="147"/>
      <c r="AA435" s="147"/>
      <c r="AB435" s="147"/>
      <c r="AC435" s="147"/>
      <c r="AD435" s="147"/>
      <c r="AE435" s="147"/>
      <c r="AF435" s="147"/>
      <c r="AG435" s="147"/>
      <c r="AH435" s="147"/>
      <c r="AI435" s="147"/>
      <c r="AJ435" s="147"/>
      <c r="AK435" s="147"/>
      <c r="AL435" s="147"/>
      <c r="AM435" s="147"/>
      <c r="AN435" s="147"/>
      <c r="AO435" s="147"/>
      <c r="AP435" s="147"/>
      <c r="AQ435" s="147"/>
      <c r="AR435" s="147"/>
      <c r="AS435" s="147"/>
      <c r="AT435" s="147"/>
      <c r="AU435" s="147"/>
      <c r="AV435" s="147"/>
      <c r="AW435" s="147"/>
      <c r="AX435" s="147"/>
      <c r="AY435" s="147"/>
    </row>
    <row r="436" spans="1:51" ht="12.75" customHeight="1" x14ac:dyDescent="0.2">
      <c r="A436" s="145"/>
      <c r="B436" s="120"/>
      <c r="C436" s="120"/>
      <c r="D436" s="120"/>
      <c r="E436" s="120"/>
      <c r="F436" s="120"/>
      <c r="G436" s="121"/>
      <c r="H436" s="120"/>
      <c r="I436" s="147"/>
      <c r="J436" s="147"/>
      <c r="K436" s="147"/>
      <c r="L436" s="147"/>
      <c r="M436" s="147"/>
      <c r="N436" s="147"/>
      <c r="O436" s="147"/>
      <c r="P436" s="147"/>
      <c r="Q436" s="147"/>
      <c r="R436" s="147"/>
      <c r="S436" s="147"/>
      <c r="T436" s="147"/>
      <c r="U436" s="147"/>
      <c r="V436" s="147"/>
      <c r="W436" s="147"/>
      <c r="X436" s="147"/>
      <c r="Y436" s="147"/>
      <c r="Z436" s="147"/>
      <c r="AA436" s="147"/>
      <c r="AB436" s="147"/>
      <c r="AC436" s="147"/>
      <c r="AD436" s="147"/>
      <c r="AE436" s="147"/>
      <c r="AF436" s="147"/>
      <c r="AG436" s="147"/>
      <c r="AH436" s="147"/>
      <c r="AI436" s="147"/>
      <c r="AJ436" s="147"/>
      <c r="AK436" s="147"/>
      <c r="AL436" s="147"/>
      <c r="AM436" s="147"/>
      <c r="AN436" s="147"/>
      <c r="AO436" s="147"/>
      <c r="AP436" s="147"/>
      <c r="AQ436" s="147"/>
      <c r="AR436" s="147"/>
      <c r="AS436" s="147"/>
      <c r="AT436" s="147"/>
      <c r="AU436" s="147"/>
      <c r="AV436" s="147"/>
      <c r="AW436" s="147"/>
      <c r="AX436" s="147"/>
      <c r="AY436" s="147"/>
    </row>
    <row r="437" spans="1:51" ht="12.75" customHeight="1" x14ac:dyDescent="0.2">
      <c r="A437" s="145"/>
      <c r="B437" s="120"/>
      <c r="C437" s="120"/>
      <c r="D437" s="120"/>
      <c r="E437" s="120"/>
      <c r="F437" s="120"/>
      <c r="G437" s="121"/>
      <c r="H437" s="120"/>
      <c r="I437" s="147"/>
      <c r="J437" s="147"/>
      <c r="K437" s="147"/>
      <c r="L437" s="147"/>
      <c r="M437" s="147"/>
      <c r="N437" s="147"/>
      <c r="O437" s="147"/>
      <c r="P437" s="147"/>
      <c r="Q437" s="147"/>
      <c r="R437" s="147"/>
      <c r="S437" s="147"/>
      <c r="T437" s="147"/>
      <c r="U437" s="147"/>
      <c r="V437" s="147"/>
      <c r="W437" s="147"/>
      <c r="X437" s="147"/>
      <c r="Y437" s="147"/>
      <c r="Z437" s="147"/>
      <c r="AA437" s="147"/>
      <c r="AB437" s="147"/>
      <c r="AC437" s="147"/>
      <c r="AD437" s="147"/>
      <c r="AE437" s="147"/>
      <c r="AF437" s="147"/>
      <c r="AG437" s="147"/>
      <c r="AH437" s="147"/>
      <c r="AI437" s="147"/>
      <c r="AJ437" s="147"/>
      <c r="AK437" s="147"/>
      <c r="AL437" s="147"/>
      <c r="AM437" s="147"/>
      <c r="AN437" s="147"/>
      <c r="AO437" s="147"/>
      <c r="AP437" s="147"/>
      <c r="AQ437" s="147"/>
      <c r="AR437" s="147"/>
      <c r="AS437" s="147"/>
      <c r="AT437" s="147"/>
      <c r="AU437" s="147"/>
      <c r="AV437" s="147"/>
      <c r="AW437" s="147"/>
      <c r="AX437" s="147"/>
      <c r="AY437" s="147"/>
    </row>
    <row r="438" spans="1:51" ht="12.75" customHeight="1" x14ac:dyDescent="0.2">
      <c r="A438" s="145"/>
      <c r="B438" s="120"/>
      <c r="C438" s="120"/>
      <c r="D438" s="120"/>
      <c r="E438" s="120"/>
      <c r="F438" s="120"/>
      <c r="G438" s="121"/>
      <c r="H438" s="120"/>
      <c r="I438" s="147"/>
      <c r="J438" s="147"/>
      <c r="K438" s="147"/>
      <c r="L438" s="147"/>
      <c r="M438" s="147"/>
      <c r="N438" s="147"/>
      <c r="O438" s="147"/>
      <c r="P438" s="147"/>
      <c r="Q438" s="147"/>
      <c r="R438" s="147"/>
      <c r="S438" s="147"/>
      <c r="T438" s="147"/>
      <c r="U438" s="147"/>
      <c r="V438" s="147"/>
      <c r="W438" s="147"/>
      <c r="X438" s="147"/>
      <c r="Y438" s="147"/>
      <c r="Z438" s="147"/>
      <c r="AA438" s="147"/>
      <c r="AB438" s="147"/>
      <c r="AC438" s="147"/>
      <c r="AD438" s="147"/>
      <c r="AE438" s="147"/>
      <c r="AF438" s="147"/>
      <c r="AG438" s="147"/>
      <c r="AH438" s="147"/>
      <c r="AI438" s="147"/>
      <c r="AJ438" s="147"/>
      <c r="AK438" s="147"/>
      <c r="AL438" s="147"/>
      <c r="AM438" s="147"/>
      <c r="AN438" s="147"/>
      <c r="AO438" s="147"/>
      <c r="AP438" s="147"/>
      <c r="AQ438" s="147"/>
      <c r="AR438" s="147"/>
      <c r="AS438" s="147"/>
      <c r="AT438" s="147"/>
      <c r="AU438" s="147"/>
      <c r="AV438" s="147"/>
      <c r="AW438" s="147"/>
      <c r="AX438" s="147"/>
      <c r="AY438" s="147"/>
    </row>
    <row r="439" spans="1:51" ht="12.75" customHeight="1" x14ac:dyDescent="0.2">
      <c r="A439" s="145"/>
      <c r="B439" s="120"/>
      <c r="C439" s="120"/>
      <c r="D439" s="120"/>
      <c r="E439" s="120"/>
      <c r="F439" s="120"/>
      <c r="G439" s="121"/>
      <c r="H439" s="120"/>
      <c r="I439" s="147"/>
      <c r="J439" s="147"/>
      <c r="K439" s="147"/>
      <c r="L439" s="147"/>
      <c r="M439" s="147"/>
      <c r="N439" s="147"/>
      <c r="O439" s="147"/>
      <c r="P439" s="147"/>
      <c r="Q439" s="147"/>
      <c r="R439" s="147"/>
      <c r="S439" s="147"/>
      <c r="T439" s="147"/>
      <c r="U439" s="147"/>
      <c r="V439" s="147"/>
      <c r="W439" s="147"/>
      <c r="X439" s="147"/>
      <c r="Y439" s="147"/>
      <c r="Z439" s="147"/>
      <c r="AA439" s="147"/>
      <c r="AB439" s="147"/>
      <c r="AC439" s="147"/>
      <c r="AD439" s="147"/>
      <c r="AE439" s="147"/>
      <c r="AF439" s="147"/>
      <c r="AG439" s="147"/>
      <c r="AH439" s="147"/>
      <c r="AI439" s="147"/>
      <c r="AJ439" s="147"/>
      <c r="AK439" s="147"/>
      <c r="AL439" s="147"/>
      <c r="AM439" s="147"/>
      <c r="AN439" s="147"/>
      <c r="AO439" s="147"/>
      <c r="AP439" s="147"/>
      <c r="AQ439" s="147"/>
      <c r="AR439" s="147"/>
      <c r="AS439" s="147"/>
      <c r="AT439" s="147"/>
      <c r="AU439" s="147"/>
      <c r="AV439" s="147"/>
      <c r="AW439" s="147"/>
      <c r="AX439" s="147"/>
      <c r="AY439" s="147"/>
    </row>
    <row r="440" spans="1:51" ht="12.75" customHeight="1" x14ac:dyDescent="0.2">
      <c r="A440" s="145"/>
      <c r="B440" s="120"/>
      <c r="C440" s="120"/>
      <c r="D440" s="120"/>
      <c r="E440" s="120"/>
      <c r="F440" s="120"/>
      <c r="G440" s="121"/>
      <c r="H440" s="120"/>
      <c r="I440" s="147"/>
      <c r="J440" s="147"/>
      <c r="K440" s="147"/>
      <c r="L440" s="147"/>
      <c r="M440" s="147"/>
      <c r="N440" s="147"/>
      <c r="O440" s="147"/>
      <c r="P440" s="147"/>
      <c r="Q440" s="147"/>
      <c r="R440" s="147"/>
      <c r="S440" s="147"/>
      <c r="T440" s="147"/>
      <c r="U440" s="147"/>
      <c r="V440" s="147"/>
      <c r="W440" s="147"/>
      <c r="X440" s="147"/>
      <c r="Y440" s="147"/>
      <c r="Z440" s="147"/>
      <c r="AA440" s="147"/>
      <c r="AB440" s="147"/>
      <c r="AC440" s="147"/>
      <c r="AD440" s="147"/>
      <c r="AE440" s="147"/>
      <c r="AF440" s="147"/>
      <c r="AG440" s="147"/>
      <c r="AH440" s="147"/>
      <c r="AI440" s="147"/>
      <c r="AJ440" s="147"/>
      <c r="AK440" s="147"/>
      <c r="AL440" s="147"/>
      <c r="AM440" s="147"/>
      <c r="AN440" s="147"/>
      <c r="AO440" s="147"/>
      <c r="AP440" s="147"/>
      <c r="AQ440" s="147"/>
      <c r="AR440" s="147"/>
      <c r="AS440" s="147"/>
      <c r="AT440" s="147"/>
      <c r="AU440" s="147"/>
      <c r="AV440" s="147"/>
      <c r="AW440" s="147"/>
      <c r="AX440" s="147"/>
      <c r="AY440" s="147"/>
    </row>
    <row r="441" spans="1:51" ht="12.75" customHeight="1" x14ac:dyDescent="0.2">
      <c r="A441" s="145"/>
      <c r="B441" s="120"/>
      <c r="C441" s="120"/>
      <c r="D441" s="120"/>
      <c r="E441" s="120"/>
      <c r="F441" s="120"/>
      <c r="G441" s="121"/>
      <c r="H441" s="120"/>
      <c r="I441" s="147"/>
      <c r="J441" s="147"/>
      <c r="K441" s="147"/>
      <c r="L441" s="147"/>
      <c r="M441" s="147"/>
      <c r="N441" s="147"/>
      <c r="O441" s="147"/>
      <c r="P441" s="147"/>
      <c r="Q441" s="147"/>
      <c r="R441" s="147"/>
      <c r="S441" s="147"/>
      <c r="T441" s="147"/>
      <c r="U441" s="147"/>
      <c r="V441" s="147"/>
      <c r="W441" s="147"/>
      <c r="X441" s="147"/>
      <c r="Y441" s="147"/>
      <c r="Z441" s="147"/>
      <c r="AA441" s="147"/>
      <c r="AB441" s="147"/>
      <c r="AC441" s="147"/>
      <c r="AD441" s="147"/>
      <c r="AE441" s="147"/>
      <c r="AF441" s="147"/>
      <c r="AG441" s="147"/>
      <c r="AH441" s="147"/>
      <c r="AI441" s="147"/>
      <c r="AJ441" s="147"/>
      <c r="AK441" s="147"/>
      <c r="AL441" s="147"/>
      <c r="AM441" s="147"/>
      <c r="AN441" s="147"/>
      <c r="AO441" s="147"/>
      <c r="AP441" s="147"/>
      <c r="AQ441" s="147"/>
      <c r="AR441" s="147"/>
      <c r="AS441" s="147"/>
      <c r="AT441" s="147"/>
      <c r="AU441" s="147"/>
      <c r="AV441" s="147"/>
      <c r="AW441" s="147"/>
      <c r="AX441" s="147"/>
      <c r="AY441" s="147"/>
    </row>
    <row r="442" spans="1:51" ht="12.75" customHeight="1" x14ac:dyDescent="0.2">
      <c r="A442" s="145"/>
      <c r="B442" s="120"/>
      <c r="C442" s="120"/>
      <c r="D442" s="120"/>
      <c r="E442" s="120"/>
      <c r="F442" s="120"/>
      <c r="G442" s="121"/>
      <c r="H442" s="120"/>
      <c r="I442" s="147"/>
      <c r="J442" s="147"/>
      <c r="K442" s="147"/>
      <c r="L442" s="147"/>
      <c r="M442" s="147"/>
      <c r="N442" s="147"/>
      <c r="O442" s="147"/>
      <c r="P442" s="147"/>
      <c r="Q442" s="147"/>
      <c r="R442" s="147"/>
      <c r="S442" s="147"/>
      <c r="T442" s="147"/>
      <c r="U442" s="147"/>
      <c r="V442" s="147"/>
      <c r="W442" s="147"/>
      <c r="X442" s="147"/>
      <c r="Y442" s="147"/>
      <c r="Z442" s="147"/>
      <c r="AA442" s="147"/>
      <c r="AB442" s="147"/>
      <c r="AC442" s="147"/>
      <c r="AD442" s="147"/>
      <c r="AE442" s="147"/>
      <c r="AF442" s="147"/>
      <c r="AG442" s="147"/>
      <c r="AH442" s="147"/>
      <c r="AI442" s="147"/>
      <c r="AJ442" s="147"/>
      <c r="AK442" s="147"/>
      <c r="AL442" s="147"/>
      <c r="AM442" s="147"/>
      <c r="AN442" s="147"/>
      <c r="AO442" s="147"/>
      <c r="AP442" s="147"/>
      <c r="AQ442" s="147"/>
      <c r="AR442" s="147"/>
      <c r="AS442" s="147"/>
      <c r="AT442" s="147"/>
      <c r="AU442" s="147"/>
      <c r="AV442" s="147"/>
      <c r="AW442" s="147"/>
      <c r="AX442" s="147"/>
      <c r="AY442" s="147"/>
    </row>
    <row r="443" spans="1:51" ht="12.75" customHeight="1" x14ac:dyDescent="0.2">
      <c r="A443" s="145"/>
      <c r="B443" s="120"/>
      <c r="C443" s="120"/>
      <c r="D443" s="120"/>
      <c r="E443" s="120"/>
      <c r="F443" s="120"/>
      <c r="G443" s="121"/>
      <c r="H443" s="120"/>
      <c r="I443" s="147"/>
      <c r="J443" s="147"/>
      <c r="K443" s="147"/>
      <c r="L443" s="147"/>
      <c r="M443" s="147"/>
      <c r="N443" s="147"/>
      <c r="O443" s="147"/>
      <c r="P443" s="147"/>
      <c r="Q443" s="147"/>
      <c r="R443" s="147"/>
      <c r="S443" s="147"/>
      <c r="T443" s="147"/>
      <c r="U443" s="147"/>
      <c r="V443" s="147"/>
      <c r="W443" s="147"/>
      <c r="X443" s="147"/>
      <c r="Y443" s="147"/>
      <c r="Z443" s="147"/>
      <c r="AA443" s="147"/>
      <c r="AB443" s="147"/>
      <c r="AC443" s="147"/>
      <c r="AD443" s="147"/>
      <c r="AE443" s="147"/>
      <c r="AF443" s="147"/>
      <c r="AG443" s="147"/>
      <c r="AH443" s="147"/>
      <c r="AI443" s="147"/>
      <c r="AJ443" s="147"/>
      <c r="AK443" s="147"/>
      <c r="AL443" s="147"/>
      <c r="AM443" s="147"/>
      <c r="AN443" s="147"/>
      <c r="AO443" s="147"/>
      <c r="AP443" s="147"/>
      <c r="AQ443" s="147"/>
      <c r="AR443" s="147"/>
      <c r="AS443" s="147"/>
      <c r="AT443" s="147"/>
      <c r="AU443" s="147"/>
      <c r="AV443" s="147"/>
      <c r="AW443" s="147"/>
      <c r="AX443" s="147"/>
      <c r="AY443" s="147"/>
    </row>
    <row r="444" spans="1:51" ht="12.75" customHeight="1" x14ac:dyDescent="0.2">
      <c r="A444" s="145"/>
      <c r="B444" s="120"/>
      <c r="C444" s="120"/>
      <c r="D444" s="120"/>
      <c r="E444" s="120"/>
      <c r="F444" s="120"/>
      <c r="G444" s="121"/>
      <c r="H444" s="120"/>
      <c r="I444" s="147"/>
      <c r="J444" s="147"/>
      <c r="K444" s="147"/>
      <c r="L444" s="147"/>
      <c r="M444" s="147"/>
      <c r="N444" s="147"/>
      <c r="O444" s="147"/>
      <c r="P444" s="147"/>
      <c r="Q444" s="147"/>
      <c r="R444" s="147"/>
      <c r="S444" s="147"/>
      <c r="T444" s="147"/>
      <c r="U444" s="147"/>
      <c r="V444" s="147"/>
      <c r="W444" s="147"/>
      <c r="X444" s="147"/>
      <c r="Y444" s="147"/>
      <c r="Z444" s="147"/>
      <c r="AA444" s="147"/>
      <c r="AB444" s="147"/>
      <c r="AC444" s="147"/>
      <c r="AD444" s="147"/>
      <c r="AE444" s="147"/>
      <c r="AF444" s="147"/>
      <c r="AG444" s="147"/>
      <c r="AH444" s="147"/>
      <c r="AI444" s="147"/>
      <c r="AJ444" s="147"/>
      <c r="AK444" s="147"/>
      <c r="AL444" s="147"/>
      <c r="AM444" s="147"/>
      <c r="AN444" s="147"/>
      <c r="AO444" s="147"/>
      <c r="AP444" s="147"/>
      <c r="AQ444" s="147"/>
      <c r="AR444" s="147"/>
      <c r="AS444" s="147"/>
      <c r="AT444" s="147"/>
      <c r="AU444" s="147"/>
      <c r="AV444" s="147"/>
      <c r="AW444" s="147"/>
      <c r="AX444" s="147"/>
      <c r="AY444" s="147"/>
    </row>
    <row r="445" spans="1:51" ht="12.75" customHeight="1" x14ac:dyDescent="0.2">
      <c r="A445" s="145"/>
      <c r="B445" s="120"/>
      <c r="C445" s="120"/>
      <c r="D445" s="120"/>
      <c r="E445" s="120"/>
      <c r="F445" s="120"/>
      <c r="G445" s="121"/>
      <c r="H445" s="120"/>
      <c r="I445" s="147"/>
      <c r="J445" s="147"/>
      <c r="K445" s="147"/>
      <c r="L445" s="147"/>
      <c r="M445" s="147"/>
      <c r="N445" s="147"/>
      <c r="O445" s="147"/>
      <c r="P445" s="147"/>
      <c r="Q445" s="147"/>
      <c r="R445" s="147"/>
      <c r="S445" s="147"/>
      <c r="T445" s="147"/>
      <c r="U445" s="147"/>
      <c r="V445" s="147"/>
      <c r="W445" s="147"/>
      <c r="X445" s="147"/>
      <c r="Y445" s="147"/>
      <c r="Z445" s="147"/>
      <c r="AA445" s="147"/>
      <c r="AB445" s="147"/>
      <c r="AC445" s="147"/>
      <c r="AD445" s="147"/>
      <c r="AE445" s="147"/>
      <c r="AF445" s="147"/>
      <c r="AG445" s="147"/>
      <c r="AH445" s="147"/>
      <c r="AI445" s="147"/>
      <c r="AJ445" s="147"/>
      <c r="AK445" s="147"/>
      <c r="AL445" s="147"/>
      <c r="AM445" s="147"/>
      <c r="AN445" s="147"/>
      <c r="AO445" s="147"/>
      <c r="AP445" s="147"/>
      <c r="AQ445" s="147"/>
      <c r="AR445" s="147"/>
      <c r="AS445" s="147"/>
      <c r="AT445" s="147"/>
      <c r="AU445" s="147"/>
      <c r="AV445" s="147"/>
      <c r="AW445" s="147"/>
      <c r="AX445" s="147"/>
      <c r="AY445" s="147"/>
    </row>
    <row r="446" spans="1:51" ht="12.75" customHeight="1" x14ac:dyDescent="0.2">
      <c r="A446" s="145"/>
      <c r="B446" s="120"/>
      <c r="C446" s="120"/>
      <c r="D446" s="120"/>
      <c r="E446" s="120"/>
      <c r="F446" s="120"/>
      <c r="G446" s="121"/>
      <c r="H446" s="120"/>
      <c r="I446" s="147"/>
      <c r="J446" s="147"/>
      <c r="K446" s="147"/>
      <c r="L446" s="147"/>
      <c r="M446" s="147"/>
      <c r="N446" s="147"/>
      <c r="O446" s="147"/>
      <c r="P446" s="147"/>
      <c r="Q446" s="147"/>
      <c r="R446" s="147"/>
      <c r="S446" s="147"/>
      <c r="T446" s="147"/>
      <c r="U446" s="147"/>
      <c r="V446" s="147"/>
      <c r="W446" s="147"/>
      <c r="X446" s="147"/>
      <c r="Y446" s="147"/>
      <c r="Z446" s="147"/>
      <c r="AA446" s="147"/>
      <c r="AB446" s="147"/>
      <c r="AC446" s="147"/>
      <c r="AD446" s="147"/>
      <c r="AE446" s="147"/>
      <c r="AF446" s="147"/>
      <c r="AG446" s="147"/>
      <c r="AH446" s="147"/>
      <c r="AI446" s="147"/>
      <c r="AJ446" s="147"/>
      <c r="AK446" s="147"/>
      <c r="AL446" s="147"/>
      <c r="AM446" s="147"/>
      <c r="AN446" s="147"/>
      <c r="AO446" s="147"/>
      <c r="AP446" s="147"/>
      <c r="AQ446" s="147"/>
      <c r="AR446" s="147"/>
      <c r="AS446" s="147"/>
      <c r="AT446" s="147"/>
      <c r="AU446" s="147"/>
      <c r="AV446" s="147"/>
      <c r="AW446" s="147"/>
      <c r="AX446" s="147"/>
      <c r="AY446" s="147"/>
    </row>
    <row r="447" spans="1:51" ht="12.75" customHeight="1" x14ac:dyDescent="0.2">
      <c r="A447" s="145"/>
      <c r="B447" s="120"/>
      <c r="C447" s="120"/>
      <c r="D447" s="120"/>
      <c r="E447" s="120"/>
      <c r="F447" s="120"/>
      <c r="G447" s="121"/>
      <c r="H447" s="120"/>
      <c r="I447" s="147"/>
      <c r="J447" s="147"/>
      <c r="K447" s="147"/>
      <c r="L447" s="147"/>
      <c r="M447" s="147"/>
      <c r="N447" s="147"/>
      <c r="O447" s="147"/>
      <c r="P447" s="147"/>
      <c r="Q447" s="147"/>
      <c r="R447" s="147"/>
      <c r="S447" s="147"/>
      <c r="T447" s="147"/>
      <c r="U447" s="147"/>
      <c r="V447" s="147"/>
      <c r="W447" s="147"/>
      <c r="X447" s="147"/>
      <c r="Y447" s="147"/>
      <c r="Z447" s="147"/>
      <c r="AA447" s="147"/>
      <c r="AB447" s="147"/>
      <c r="AC447" s="147"/>
      <c r="AD447" s="147"/>
      <c r="AE447" s="147"/>
      <c r="AF447" s="147"/>
      <c r="AG447" s="147"/>
      <c r="AH447" s="147"/>
      <c r="AI447" s="147"/>
      <c r="AJ447" s="147"/>
      <c r="AK447" s="147"/>
      <c r="AL447" s="147"/>
      <c r="AM447" s="147"/>
      <c r="AN447" s="147"/>
      <c r="AO447" s="147"/>
      <c r="AP447" s="147"/>
      <c r="AQ447" s="147"/>
      <c r="AR447" s="147"/>
      <c r="AS447" s="147"/>
      <c r="AT447" s="147"/>
      <c r="AU447" s="147"/>
      <c r="AV447" s="147"/>
      <c r="AW447" s="147"/>
      <c r="AX447" s="147"/>
      <c r="AY447" s="147"/>
    </row>
    <row r="448" spans="1:51" ht="12.75" customHeight="1" x14ac:dyDescent="0.2">
      <c r="A448" s="145"/>
      <c r="B448" s="120"/>
      <c r="C448" s="120"/>
      <c r="D448" s="120"/>
      <c r="E448" s="120"/>
      <c r="F448" s="120"/>
      <c r="G448" s="121"/>
      <c r="H448" s="120"/>
      <c r="I448" s="147"/>
      <c r="J448" s="147"/>
      <c r="K448" s="147"/>
      <c r="L448" s="147"/>
      <c r="M448" s="147"/>
      <c r="N448" s="147"/>
      <c r="O448" s="147"/>
      <c r="P448" s="147"/>
      <c r="Q448" s="147"/>
      <c r="R448" s="147"/>
      <c r="S448" s="147"/>
      <c r="T448" s="147"/>
      <c r="U448" s="147"/>
      <c r="V448" s="147"/>
      <c r="W448" s="147"/>
      <c r="X448" s="147"/>
      <c r="Y448" s="147"/>
      <c r="Z448" s="147"/>
      <c r="AA448" s="147"/>
      <c r="AB448" s="147"/>
      <c r="AC448" s="147"/>
      <c r="AD448" s="147"/>
      <c r="AE448" s="147"/>
      <c r="AF448" s="147"/>
      <c r="AG448" s="147"/>
      <c r="AH448" s="147"/>
      <c r="AI448" s="147"/>
      <c r="AJ448" s="147"/>
      <c r="AK448" s="147"/>
      <c r="AL448" s="147"/>
      <c r="AM448" s="147"/>
      <c r="AN448" s="147"/>
      <c r="AO448" s="147"/>
      <c r="AP448" s="147"/>
      <c r="AQ448" s="147"/>
      <c r="AR448" s="147"/>
      <c r="AS448" s="147"/>
      <c r="AT448" s="147"/>
      <c r="AU448" s="147"/>
      <c r="AV448" s="147"/>
      <c r="AW448" s="147"/>
      <c r="AX448" s="147"/>
      <c r="AY448" s="147"/>
    </row>
    <row r="449" spans="1:51" ht="12.75" customHeight="1" x14ac:dyDescent="0.2">
      <c r="A449" s="145"/>
      <c r="B449" s="120"/>
      <c r="C449" s="120"/>
      <c r="D449" s="120"/>
      <c r="E449" s="120"/>
      <c r="F449" s="120"/>
      <c r="G449" s="121"/>
      <c r="H449" s="120"/>
      <c r="I449" s="147"/>
      <c r="J449" s="147"/>
      <c r="K449" s="147"/>
      <c r="L449" s="147"/>
      <c r="M449" s="147"/>
      <c r="N449" s="147"/>
      <c r="O449" s="147"/>
      <c r="P449" s="147"/>
      <c r="Q449" s="147"/>
      <c r="R449" s="147"/>
      <c r="S449" s="147"/>
      <c r="T449" s="147"/>
      <c r="U449" s="147"/>
      <c r="V449" s="147"/>
      <c r="W449" s="147"/>
      <c r="X449" s="147"/>
      <c r="Y449" s="147"/>
      <c r="Z449" s="147"/>
      <c r="AA449" s="147"/>
      <c r="AB449" s="147"/>
      <c r="AC449" s="147"/>
      <c r="AD449" s="147"/>
      <c r="AE449" s="147"/>
      <c r="AF449" s="147"/>
      <c r="AG449" s="147"/>
      <c r="AH449" s="147"/>
      <c r="AI449" s="147"/>
      <c r="AJ449" s="147"/>
      <c r="AK449" s="147"/>
      <c r="AL449" s="147"/>
      <c r="AM449" s="147"/>
      <c r="AN449" s="147"/>
      <c r="AO449" s="147"/>
      <c r="AP449" s="147"/>
      <c r="AQ449" s="147"/>
      <c r="AR449" s="147"/>
      <c r="AS449" s="147"/>
      <c r="AT449" s="147"/>
      <c r="AU449" s="147"/>
      <c r="AV449" s="147"/>
      <c r="AW449" s="147"/>
      <c r="AX449" s="147"/>
      <c r="AY449" s="147"/>
    </row>
    <row r="450" spans="1:51" ht="12.75" customHeight="1" x14ac:dyDescent="0.2">
      <c r="A450" s="145"/>
      <c r="B450" s="120"/>
      <c r="C450" s="120"/>
      <c r="D450" s="120"/>
      <c r="E450" s="120"/>
      <c r="F450" s="120"/>
      <c r="G450" s="121"/>
      <c r="H450" s="120"/>
      <c r="I450" s="147"/>
      <c r="J450" s="147"/>
      <c r="K450" s="147"/>
      <c r="L450" s="147"/>
      <c r="M450" s="147"/>
      <c r="N450" s="147"/>
      <c r="O450" s="147"/>
      <c r="P450" s="147"/>
      <c r="Q450" s="147"/>
      <c r="R450" s="147"/>
      <c r="S450" s="147"/>
      <c r="T450" s="147"/>
      <c r="U450" s="147"/>
      <c r="V450" s="147"/>
      <c r="W450" s="147"/>
      <c r="X450" s="147"/>
      <c r="Y450" s="147"/>
      <c r="Z450" s="147"/>
      <c r="AA450" s="147"/>
      <c r="AB450" s="147"/>
      <c r="AC450" s="147"/>
      <c r="AD450" s="147"/>
      <c r="AE450" s="147"/>
      <c r="AF450" s="147"/>
      <c r="AG450" s="147"/>
      <c r="AH450" s="147"/>
      <c r="AI450" s="147"/>
      <c r="AJ450" s="147"/>
      <c r="AK450" s="147"/>
      <c r="AL450" s="147"/>
      <c r="AM450" s="147"/>
      <c r="AN450" s="147"/>
      <c r="AO450" s="147"/>
      <c r="AP450" s="147"/>
      <c r="AQ450" s="147"/>
      <c r="AR450" s="147"/>
      <c r="AS450" s="147"/>
      <c r="AT450" s="147"/>
      <c r="AU450" s="147"/>
      <c r="AV450" s="147"/>
      <c r="AW450" s="147"/>
      <c r="AX450" s="147"/>
      <c r="AY450" s="147"/>
    </row>
    <row r="451" spans="1:51" ht="12.75" customHeight="1" x14ac:dyDescent="0.2">
      <c r="A451" s="145"/>
      <c r="B451" s="120"/>
      <c r="C451" s="120"/>
      <c r="D451" s="120"/>
      <c r="E451" s="120"/>
      <c r="F451" s="120"/>
      <c r="G451" s="121"/>
      <c r="H451" s="120"/>
      <c r="I451" s="147"/>
      <c r="J451" s="147"/>
      <c r="K451" s="147"/>
      <c r="L451" s="147"/>
      <c r="M451" s="147"/>
      <c r="N451" s="147"/>
      <c r="O451" s="147"/>
      <c r="P451" s="147"/>
      <c r="Q451" s="147"/>
      <c r="R451" s="147"/>
      <c r="S451" s="147"/>
      <c r="T451" s="147"/>
      <c r="U451" s="147"/>
      <c r="V451" s="147"/>
      <c r="W451" s="147"/>
      <c r="X451" s="147"/>
      <c r="Y451" s="147"/>
      <c r="Z451" s="147"/>
      <c r="AA451" s="147"/>
      <c r="AB451" s="147"/>
      <c r="AC451" s="147"/>
      <c r="AD451" s="147"/>
      <c r="AE451" s="147"/>
      <c r="AF451" s="147"/>
      <c r="AG451" s="147"/>
      <c r="AH451" s="147"/>
      <c r="AI451" s="147"/>
      <c r="AJ451" s="147"/>
      <c r="AK451" s="147"/>
      <c r="AL451" s="147"/>
      <c r="AM451" s="147"/>
      <c r="AN451" s="147"/>
      <c r="AO451" s="147"/>
      <c r="AP451" s="147"/>
      <c r="AQ451" s="147"/>
      <c r="AR451" s="147"/>
      <c r="AS451" s="147"/>
      <c r="AT451" s="147"/>
      <c r="AU451" s="147"/>
      <c r="AV451" s="147"/>
      <c r="AW451" s="147"/>
      <c r="AX451" s="147"/>
      <c r="AY451" s="147"/>
    </row>
    <row r="452" spans="1:51" ht="12.75" customHeight="1" x14ac:dyDescent="0.2">
      <c r="A452" s="145"/>
      <c r="B452" s="120"/>
      <c r="C452" s="120"/>
      <c r="D452" s="120"/>
      <c r="E452" s="120"/>
      <c r="F452" s="120"/>
      <c r="G452" s="121"/>
      <c r="H452" s="120"/>
      <c r="I452" s="147"/>
      <c r="J452" s="147"/>
      <c r="K452" s="147"/>
      <c r="L452" s="147"/>
      <c r="M452" s="147"/>
      <c r="N452" s="147"/>
      <c r="O452" s="147"/>
      <c r="P452" s="147"/>
      <c r="Q452" s="147"/>
      <c r="R452" s="147"/>
      <c r="S452" s="147"/>
      <c r="T452" s="147"/>
      <c r="U452" s="147"/>
      <c r="V452" s="147"/>
      <c r="W452" s="147"/>
      <c r="X452" s="147"/>
      <c r="Y452" s="147"/>
      <c r="Z452" s="147"/>
      <c r="AA452" s="147"/>
      <c r="AB452" s="147"/>
      <c r="AC452" s="147"/>
      <c r="AD452" s="147"/>
      <c r="AE452" s="147"/>
      <c r="AF452" s="147"/>
      <c r="AG452" s="147"/>
      <c r="AH452" s="147"/>
      <c r="AI452" s="147"/>
      <c r="AJ452" s="147"/>
      <c r="AK452" s="147"/>
      <c r="AL452" s="147"/>
      <c r="AM452" s="147"/>
      <c r="AN452" s="147"/>
      <c r="AO452" s="147"/>
      <c r="AP452" s="147"/>
      <c r="AQ452" s="147"/>
      <c r="AR452" s="147"/>
      <c r="AS452" s="147"/>
      <c r="AT452" s="147"/>
      <c r="AU452" s="147"/>
      <c r="AV452" s="147"/>
      <c r="AW452" s="147"/>
      <c r="AX452" s="147"/>
      <c r="AY452" s="147"/>
    </row>
    <row r="453" spans="1:51" ht="12.75" customHeight="1" x14ac:dyDescent="0.2">
      <c r="A453" s="145"/>
      <c r="B453" s="120"/>
      <c r="C453" s="120"/>
      <c r="D453" s="120"/>
      <c r="E453" s="120"/>
      <c r="F453" s="120"/>
      <c r="G453" s="121"/>
      <c r="H453" s="120"/>
      <c r="I453" s="147"/>
      <c r="J453" s="147"/>
      <c r="K453" s="147"/>
      <c r="L453" s="147"/>
      <c r="M453" s="147"/>
      <c r="N453" s="147"/>
      <c r="O453" s="147"/>
      <c r="P453" s="147"/>
      <c r="Q453" s="147"/>
      <c r="R453" s="147"/>
      <c r="S453" s="147"/>
      <c r="T453" s="147"/>
      <c r="U453" s="147"/>
      <c r="V453" s="147"/>
      <c r="W453" s="147"/>
      <c r="X453" s="147"/>
      <c r="Y453" s="147"/>
      <c r="Z453" s="147"/>
      <c r="AA453" s="147"/>
      <c r="AB453" s="147"/>
      <c r="AC453" s="147"/>
      <c r="AD453" s="147"/>
      <c r="AE453" s="147"/>
      <c r="AF453" s="147"/>
      <c r="AG453" s="147"/>
      <c r="AH453" s="147"/>
      <c r="AI453" s="147"/>
      <c r="AJ453" s="147"/>
      <c r="AK453" s="147"/>
      <c r="AL453" s="147"/>
      <c r="AM453" s="147"/>
      <c r="AN453" s="147"/>
      <c r="AO453" s="147"/>
      <c r="AP453" s="147"/>
      <c r="AQ453" s="147"/>
      <c r="AR453" s="147"/>
      <c r="AS453" s="147"/>
      <c r="AT453" s="147"/>
      <c r="AU453" s="147"/>
      <c r="AV453" s="147"/>
      <c r="AW453" s="147"/>
      <c r="AX453" s="147"/>
      <c r="AY453" s="147"/>
    </row>
    <row r="454" spans="1:51" ht="12.75" customHeight="1" x14ac:dyDescent="0.2">
      <c r="A454" s="145"/>
      <c r="B454" s="120"/>
      <c r="C454" s="120"/>
      <c r="D454" s="120"/>
      <c r="E454" s="120"/>
      <c r="F454" s="120"/>
      <c r="G454" s="121"/>
      <c r="H454" s="120"/>
      <c r="I454" s="147"/>
      <c r="J454" s="147"/>
      <c r="K454" s="147"/>
      <c r="L454" s="147"/>
      <c r="M454" s="147"/>
      <c r="N454" s="147"/>
      <c r="O454" s="147"/>
      <c r="P454" s="147"/>
      <c r="Q454" s="147"/>
      <c r="R454" s="147"/>
      <c r="S454" s="147"/>
      <c r="T454" s="147"/>
      <c r="U454" s="147"/>
      <c r="V454" s="147"/>
      <c r="W454" s="147"/>
      <c r="X454" s="147"/>
      <c r="Y454" s="147"/>
      <c r="Z454" s="147"/>
      <c r="AA454" s="147"/>
      <c r="AB454" s="147"/>
      <c r="AC454" s="147"/>
      <c r="AD454" s="147"/>
      <c r="AE454" s="147"/>
      <c r="AF454" s="147"/>
      <c r="AG454" s="147"/>
      <c r="AH454" s="147"/>
      <c r="AI454" s="147"/>
      <c r="AJ454" s="147"/>
      <c r="AK454" s="147"/>
      <c r="AL454" s="147"/>
      <c r="AM454" s="147"/>
      <c r="AN454" s="147"/>
      <c r="AO454" s="147"/>
      <c r="AP454" s="147"/>
      <c r="AQ454" s="147"/>
      <c r="AR454" s="147"/>
      <c r="AS454" s="147"/>
      <c r="AT454" s="147"/>
      <c r="AU454" s="147"/>
      <c r="AV454" s="147"/>
      <c r="AW454" s="147"/>
      <c r="AX454" s="147"/>
      <c r="AY454" s="147"/>
    </row>
    <row r="455" spans="1:51" ht="12.75" customHeight="1" x14ac:dyDescent="0.2">
      <c r="A455" s="145"/>
      <c r="B455" s="120"/>
      <c r="C455" s="120"/>
      <c r="D455" s="120"/>
      <c r="E455" s="120"/>
      <c r="F455" s="120"/>
      <c r="G455" s="121"/>
      <c r="H455" s="120"/>
      <c r="I455" s="147"/>
      <c r="J455" s="147"/>
      <c r="K455" s="147"/>
      <c r="L455" s="147"/>
      <c r="M455" s="147"/>
      <c r="N455" s="147"/>
      <c r="O455" s="147"/>
      <c r="P455" s="147"/>
      <c r="Q455" s="147"/>
      <c r="R455" s="147"/>
      <c r="S455" s="147"/>
      <c r="T455" s="147"/>
      <c r="U455" s="147"/>
      <c r="V455" s="147"/>
      <c r="W455" s="147"/>
      <c r="X455" s="147"/>
      <c r="Y455" s="147"/>
      <c r="Z455" s="147"/>
      <c r="AA455" s="147"/>
      <c r="AB455" s="147"/>
      <c r="AC455" s="147"/>
      <c r="AD455" s="147"/>
      <c r="AE455" s="147"/>
      <c r="AF455" s="147"/>
      <c r="AG455" s="147"/>
      <c r="AH455" s="147"/>
      <c r="AI455" s="147"/>
      <c r="AJ455" s="147"/>
      <c r="AK455" s="147"/>
      <c r="AL455" s="147"/>
      <c r="AM455" s="147"/>
      <c r="AN455" s="147"/>
      <c r="AO455" s="147"/>
      <c r="AP455" s="147"/>
      <c r="AQ455" s="147"/>
      <c r="AR455" s="147"/>
      <c r="AS455" s="147"/>
      <c r="AT455" s="147"/>
      <c r="AU455" s="147"/>
      <c r="AV455" s="147"/>
      <c r="AW455" s="147"/>
      <c r="AX455" s="147"/>
      <c r="AY455" s="147"/>
    </row>
    <row r="456" spans="1:51" ht="12.75" customHeight="1" x14ac:dyDescent="0.2">
      <c r="A456" s="145"/>
      <c r="B456" s="120"/>
      <c r="C456" s="120"/>
      <c r="D456" s="120"/>
      <c r="E456" s="120"/>
      <c r="F456" s="120"/>
      <c r="G456" s="121"/>
      <c r="H456" s="120"/>
      <c r="I456" s="147"/>
      <c r="J456" s="147"/>
      <c r="K456" s="147"/>
      <c r="L456" s="147"/>
      <c r="M456" s="147"/>
      <c r="N456" s="147"/>
      <c r="O456" s="147"/>
      <c r="P456" s="147"/>
      <c r="Q456" s="147"/>
      <c r="R456" s="147"/>
      <c r="S456" s="147"/>
      <c r="T456" s="147"/>
      <c r="U456" s="147"/>
      <c r="V456" s="147"/>
      <c r="W456" s="147"/>
      <c r="X456" s="147"/>
      <c r="Y456" s="147"/>
      <c r="Z456" s="147"/>
      <c r="AA456" s="147"/>
      <c r="AB456" s="147"/>
      <c r="AC456" s="147"/>
      <c r="AD456" s="147"/>
      <c r="AE456" s="147"/>
      <c r="AF456" s="147"/>
      <c r="AG456" s="147"/>
      <c r="AH456" s="147"/>
      <c r="AI456" s="147"/>
      <c r="AJ456" s="147"/>
      <c r="AK456" s="147"/>
      <c r="AL456" s="147"/>
      <c r="AM456" s="147"/>
      <c r="AN456" s="147"/>
      <c r="AO456" s="147"/>
      <c r="AP456" s="147"/>
      <c r="AQ456" s="147"/>
      <c r="AR456" s="147"/>
      <c r="AS456" s="147"/>
      <c r="AT456" s="147"/>
      <c r="AU456" s="147"/>
      <c r="AV456" s="147"/>
      <c r="AW456" s="147"/>
      <c r="AX456" s="147"/>
      <c r="AY456" s="147"/>
    </row>
    <row r="457" spans="1:51" ht="12.75" customHeight="1" x14ac:dyDescent="0.2">
      <c r="A457" s="145"/>
      <c r="B457" s="120"/>
      <c r="C457" s="120"/>
      <c r="D457" s="120"/>
      <c r="E457" s="120"/>
      <c r="F457" s="120"/>
      <c r="G457" s="121"/>
      <c r="H457" s="120"/>
      <c r="I457" s="147"/>
      <c r="J457" s="147"/>
      <c r="K457" s="147"/>
      <c r="L457" s="147"/>
      <c r="M457" s="147"/>
      <c r="N457" s="147"/>
      <c r="O457" s="147"/>
      <c r="P457" s="147"/>
      <c r="Q457" s="147"/>
      <c r="R457" s="147"/>
      <c r="S457" s="147"/>
      <c r="T457" s="147"/>
      <c r="U457" s="147"/>
      <c r="V457" s="147"/>
      <c r="W457" s="147"/>
      <c r="X457" s="147"/>
      <c r="Y457" s="147"/>
      <c r="Z457" s="147"/>
      <c r="AA457" s="147"/>
      <c r="AB457" s="147"/>
      <c r="AC457" s="147"/>
      <c r="AD457" s="147"/>
      <c r="AE457" s="147"/>
      <c r="AF457" s="147"/>
      <c r="AG457" s="147"/>
      <c r="AH457" s="147"/>
      <c r="AI457" s="147"/>
      <c r="AJ457" s="147"/>
      <c r="AK457" s="147"/>
      <c r="AL457" s="147"/>
      <c r="AM457" s="147"/>
      <c r="AN457" s="147"/>
      <c r="AO457" s="147"/>
      <c r="AP457" s="147"/>
      <c r="AQ457" s="147"/>
      <c r="AR457" s="147"/>
      <c r="AS457" s="147"/>
      <c r="AT457" s="147"/>
      <c r="AU457" s="147"/>
      <c r="AV457" s="147"/>
      <c r="AW457" s="147"/>
      <c r="AX457" s="147"/>
      <c r="AY457" s="147"/>
    </row>
    <row r="458" spans="1:51" ht="12.75" customHeight="1" x14ac:dyDescent="0.2">
      <c r="A458" s="145"/>
      <c r="B458" s="120"/>
      <c r="C458" s="120"/>
      <c r="D458" s="120"/>
      <c r="E458" s="120"/>
      <c r="F458" s="120"/>
      <c r="G458" s="121"/>
      <c r="H458" s="120"/>
      <c r="I458" s="147"/>
      <c r="J458" s="147"/>
      <c r="K458" s="147"/>
      <c r="L458" s="147"/>
      <c r="M458" s="147"/>
      <c r="N458" s="147"/>
      <c r="O458" s="147"/>
      <c r="P458" s="147"/>
      <c r="Q458" s="147"/>
      <c r="R458" s="147"/>
      <c r="S458" s="147"/>
      <c r="T458" s="147"/>
      <c r="U458" s="147"/>
      <c r="V458" s="147"/>
      <c r="W458" s="147"/>
      <c r="X458" s="147"/>
      <c r="Y458" s="147"/>
      <c r="Z458" s="147"/>
      <c r="AA458" s="147"/>
      <c r="AB458" s="147"/>
      <c r="AC458" s="147"/>
      <c r="AD458" s="147"/>
      <c r="AE458" s="147"/>
      <c r="AF458" s="147"/>
      <c r="AG458" s="147"/>
      <c r="AH458" s="147"/>
      <c r="AI458" s="147"/>
      <c r="AJ458" s="147"/>
      <c r="AK458" s="147"/>
      <c r="AL458" s="147"/>
      <c r="AM458" s="147"/>
      <c r="AN458" s="147"/>
      <c r="AO458" s="147"/>
      <c r="AP458" s="147"/>
      <c r="AQ458" s="147"/>
      <c r="AR458" s="147"/>
      <c r="AS458" s="147"/>
      <c r="AT458" s="147"/>
      <c r="AU458" s="147"/>
      <c r="AV458" s="147"/>
      <c r="AW458" s="147"/>
      <c r="AX458" s="147"/>
      <c r="AY458" s="147"/>
    </row>
    <row r="459" spans="1:51" ht="12.75" customHeight="1" x14ac:dyDescent="0.2">
      <c r="A459" s="145"/>
      <c r="B459" s="120"/>
      <c r="C459" s="120"/>
      <c r="D459" s="120"/>
      <c r="E459" s="120"/>
      <c r="F459" s="120"/>
      <c r="G459" s="121"/>
      <c r="H459" s="120"/>
      <c r="I459" s="147"/>
      <c r="J459" s="147"/>
      <c r="K459" s="147"/>
      <c r="L459" s="147"/>
      <c r="M459" s="147"/>
      <c r="N459" s="147"/>
      <c r="O459" s="147"/>
      <c r="P459" s="147"/>
      <c r="Q459" s="147"/>
      <c r="R459" s="147"/>
      <c r="S459" s="147"/>
      <c r="T459" s="147"/>
      <c r="U459" s="147"/>
      <c r="V459" s="147"/>
      <c r="W459" s="147"/>
      <c r="X459" s="147"/>
      <c r="Y459" s="147"/>
      <c r="Z459" s="147"/>
      <c r="AA459" s="147"/>
      <c r="AB459" s="147"/>
      <c r="AC459" s="147"/>
      <c r="AD459" s="147"/>
      <c r="AE459" s="147"/>
      <c r="AF459" s="147"/>
      <c r="AG459" s="147"/>
      <c r="AH459" s="147"/>
      <c r="AI459" s="147"/>
      <c r="AJ459" s="147"/>
      <c r="AK459" s="147"/>
      <c r="AL459" s="147"/>
      <c r="AM459" s="147"/>
      <c r="AN459" s="147"/>
      <c r="AO459" s="147"/>
      <c r="AP459" s="147"/>
      <c r="AQ459" s="147"/>
      <c r="AR459" s="147"/>
      <c r="AS459" s="147"/>
      <c r="AT459" s="147"/>
      <c r="AU459" s="147"/>
      <c r="AV459" s="147"/>
      <c r="AW459" s="147"/>
      <c r="AX459" s="147"/>
      <c r="AY459" s="147"/>
    </row>
    <row r="460" spans="1:51" ht="12.75" customHeight="1" x14ac:dyDescent="0.2">
      <c r="A460" s="145"/>
      <c r="B460" s="120"/>
      <c r="C460" s="120"/>
      <c r="D460" s="120"/>
      <c r="E460" s="120"/>
      <c r="F460" s="120"/>
      <c r="G460" s="121"/>
      <c r="H460" s="120"/>
      <c r="I460" s="147"/>
      <c r="J460" s="147"/>
      <c r="K460" s="147"/>
      <c r="L460" s="147"/>
      <c r="M460" s="147"/>
      <c r="N460" s="147"/>
      <c r="O460" s="147"/>
      <c r="P460" s="147"/>
      <c r="Q460" s="147"/>
      <c r="R460" s="147"/>
      <c r="S460" s="147"/>
      <c r="T460" s="147"/>
      <c r="U460" s="147"/>
      <c r="V460" s="147"/>
      <c r="W460" s="147"/>
      <c r="X460" s="147"/>
      <c r="Y460" s="147"/>
      <c r="Z460" s="147"/>
      <c r="AA460" s="147"/>
      <c r="AB460" s="147"/>
      <c r="AC460" s="147"/>
      <c r="AD460" s="147"/>
      <c r="AE460" s="147"/>
      <c r="AF460" s="147"/>
      <c r="AG460" s="147"/>
      <c r="AH460" s="147"/>
      <c r="AI460" s="147"/>
      <c r="AJ460" s="147"/>
      <c r="AK460" s="147"/>
      <c r="AL460" s="147"/>
      <c r="AM460" s="147"/>
      <c r="AN460" s="147"/>
      <c r="AO460" s="147"/>
      <c r="AP460" s="147"/>
      <c r="AQ460" s="147"/>
      <c r="AR460" s="147"/>
      <c r="AS460" s="147"/>
      <c r="AT460" s="147"/>
      <c r="AU460" s="147"/>
      <c r="AV460" s="147"/>
      <c r="AW460" s="147"/>
      <c r="AX460" s="147"/>
      <c r="AY460" s="147"/>
    </row>
    <row r="461" spans="1:51" ht="12.75" customHeight="1" x14ac:dyDescent="0.2">
      <c r="A461" s="145"/>
      <c r="B461" s="120"/>
      <c r="C461" s="120"/>
      <c r="D461" s="120"/>
      <c r="E461" s="120"/>
      <c r="F461" s="120"/>
      <c r="G461" s="121"/>
      <c r="H461" s="120"/>
      <c r="I461" s="147"/>
      <c r="J461" s="147"/>
      <c r="K461" s="147"/>
      <c r="L461" s="147"/>
      <c r="M461" s="147"/>
      <c r="N461" s="147"/>
      <c r="O461" s="147"/>
      <c r="P461" s="147"/>
      <c r="Q461" s="147"/>
      <c r="R461" s="147"/>
      <c r="S461" s="147"/>
      <c r="T461" s="147"/>
      <c r="U461" s="147"/>
      <c r="V461" s="147"/>
      <c r="W461" s="147"/>
      <c r="X461" s="147"/>
      <c r="Y461" s="147"/>
      <c r="Z461" s="147"/>
      <c r="AA461" s="147"/>
      <c r="AB461" s="147"/>
      <c r="AC461" s="147"/>
      <c r="AD461" s="147"/>
      <c r="AE461" s="147"/>
      <c r="AF461" s="147"/>
      <c r="AG461" s="147"/>
      <c r="AH461" s="147"/>
      <c r="AI461" s="147"/>
      <c r="AJ461" s="147"/>
      <c r="AK461" s="147"/>
      <c r="AL461" s="147"/>
      <c r="AM461" s="147"/>
      <c r="AN461" s="147"/>
      <c r="AO461" s="147"/>
      <c r="AP461" s="147"/>
      <c r="AQ461" s="147"/>
      <c r="AR461" s="147"/>
      <c r="AS461" s="147"/>
      <c r="AT461" s="147"/>
      <c r="AU461" s="147"/>
      <c r="AV461" s="147"/>
      <c r="AW461" s="147"/>
      <c r="AX461" s="147"/>
      <c r="AY461" s="147"/>
    </row>
    <row r="462" spans="1:51" ht="12.75" customHeight="1" x14ac:dyDescent="0.2">
      <c r="A462" s="145"/>
      <c r="B462" s="120"/>
      <c r="C462" s="120"/>
      <c r="D462" s="120"/>
      <c r="E462" s="120"/>
      <c r="F462" s="120"/>
      <c r="G462" s="121"/>
      <c r="H462" s="120"/>
      <c r="I462" s="147"/>
      <c r="J462" s="147"/>
      <c r="K462" s="147"/>
      <c r="L462" s="147"/>
      <c r="M462" s="147"/>
      <c r="N462" s="147"/>
      <c r="O462" s="147"/>
      <c r="P462" s="147"/>
      <c r="Q462" s="147"/>
      <c r="R462" s="147"/>
      <c r="S462" s="147"/>
      <c r="T462" s="147"/>
      <c r="U462" s="147"/>
      <c r="V462" s="147"/>
      <c r="W462" s="147"/>
      <c r="X462" s="147"/>
      <c r="Y462" s="147"/>
      <c r="Z462" s="147"/>
      <c r="AA462" s="147"/>
      <c r="AB462" s="147"/>
      <c r="AC462" s="147"/>
      <c r="AD462" s="147"/>
      <c r="AE462" s="147"/>
      <c r="AF462" s="147"/>
      <c r="AG462" s="147"/>
      <c r="AH462" s="147"/>
      <c r="AI462" s="147"/>
      <c r="AJ462" s="147"/>
      <c r="AK462" s="147"/>
      <c r="AL462" s="147"/>
      <c r="AM462" s="147"/>
      <c r="AN462" s="147"/>
      <c r="AO462" s="147"/>
      <c r="AP462" s="147"/>
      <c r="AQ462" s="147"/>
      <c r="AR462" s="147"/>
      <c r="AS462" s="147"/>
      <c r="AT462" s="147"/>
      <c r="AU462" s="147"/>
      <c r="AV462" s="147"/>
      <c r="AW462" s="147"/>
      <c r="AX462" s="147"/>
      <c r="AY462" s="147"/>
    </row>
    <row r="463" spans="1:51" ht="12.75" customHeight="1" x14ac:dyDescent="0.2">
      <c r="A463" s="145"/>
      <c r="B463" s="120"/>
      <c r="C463" s="120"/>
      <c r="D463" s="120"/>
      <c r="E463" s="120"/>
      <c r="F463" s="120"/>
      <c r="G463" s="121"/>
      <c r="H463" s="120"/>
      <c r="I463" s="147"/>
      <c r="J463" s="147"/>
      <c r="K463" s="147"/>
      <c r="L463" s="147"/>
      <c r="M463" s="147"/>
      <c r="N463" s="147"/>
      <c r="O463" s="147"/>
      <c r="P463" s="147"/>
      <c r="Q463" s="147"/>
      <c r="R463" s="147"/>
      <c r="S463" s="147"/>
      <c r="T463" s="147"/>
      <c r="U463" s="147"/>
      <c r="V463" s="147"/>
      <c r="W463" s="147"/>
      <c r="X463" s="147"/>
      <c r="Y463" s="147"/>
      <c r="Z463" s="147"/>
      <c r="AA463" s="147"/>
      <c r="AB463" s="147"/>
      <c r="AC463" s="147"/>
      <c r="AD463" s="147"/>
      <c r="AE463" s="147"/>
      <c r="AF463" s="147"/>
      <c r="AG463" s="147"/>
      <c r="AH463" s="147"/>
      <c r="AI463" s="147"/>
      <c r="AJ463" s="147"/>
      <c r="AK463" s="147"/>
      <c r="AL463" s="147"/>
      <c r="AM463" s="147"/>
      <c r="AN463" s="147"/>
      <c r="AO463" s="147"/>
      <c r="AP463" s="147"/>
      <c r="AQ463" s="147"/>
      <c r="AR463" s="147"/>
      <c r="AS463" s="147"/>
      <c r="AT463" s="147"/>
      <c r="AU463" s="147"/>
      <c r="AV463" s="147"/>
      <c r="AW463" s="147"/>
      <c r="AX463" s="147"/>
      <c r="AY463" s="147"/>
    </row>
    <row r="464" spans="1:51" ht="12.75" customHeight="1" x14ac:dyDescent="0.2">
      <c r="A464" s="145"/>
      <c r="B464" s="120"/>
      <c r="C464" s="120"/>
      <c r="D464" s="120"/>
      <c r="E464" s="120"/>
      <c r="F464" s="120"/>
      <c r="G464" s="121"/>
      <c r="H464" s="120"/>
      <c r="I464" s="147"/>
      <c r="J464" s="147"/>
      <c r="K464" s="147"/>
      <c r="L464" s="147"/>
      <c r="M464" s="147"/>
      <c r="N464" s="147"/>
      <c r="O464" s="147"/>
      <c r="P464" s="147"/>
      <c r="Q464" s="147"/>
      <c r="R464" s="147"/>
      <c r="S464" s="147"/>
      <c r="T464" s="147"/>
      <c r="U464" s="147"/>
      <c r="V464" s="147"/>
      <c r="W464" s="147"/>
      <c r="X464" s="147"/>
      <c r="Y464" s="147"/>
      <c r="Z464" s="147"/>
      <c r="AA464" s="147"/>
      <c r="AB464" s="147"/>
      <c r="AC464" s="147"/>
      <c r="AD464" s="147"/>
      <c r="AE464" s="147"/>
      <c r="AF464" s="147"/>
      <c r="AG464" s="147"/>
      <c r="AH464" s="147"/>
      <c r="AI464" s="147"/>
      <c r="AJ464" s="147"/>
      <c r="AK464" s="147"/>
      <c r="AL464" s="147"/>
      <c r="AM464" s="147"/>
      <c r="AN464" s="147"/>
      <c r="AO464" s="147"/>
      <c r="AP464" s="147"/>
      <c r="AQ464" s="147"/>
      <c r="AR464" s="147"/>
      <c r="AS464" s="147"/>
      <c r="AT464" s="147"/>
      <c r="AU464" s="147"/>
      <c r="AV464" s="147"/>
      <c r="AW464" s="147"/>
      <c r="AX464" s="147"/>
      <c r="AY464" s="147"/>
    </row>
    <row r="465" spans="1:51" ht="12.75" customHeight="1" x14ac:dyDescent="0.2">
      <c r="A465" s="145"/>
      <c r="B465" s="120"/>
      <c r="C465" s="120"/>
      <c r="D465" s="120"/>
      <c r="E465" s="120"/>
      <c r="F465" s="120"/>
      <c r="G465" s="121"/>
      <c r="H465" s="120"/>
      <c r="I465" s="147"/>
      <c r="J465" s="147"/>
      <c r="K465" s="147"/>
      <c r="L465" s="147"/>
      <c r="M465" s="147"/>
      <c r="N465" s="147"/>
      <c r="O465" s="147"/>
      <c r="P465" s="147"/>
      <c r="Q465" s="147"/>
      <c r="R465" s="147"/>
      <c r="S465" s="147"/>
      <c r="T465" s="147"/>
      <c r="U465" s="147"/>
      <c r="V465" s="147"/>
      <c r="W465" s="147"/>
      <c r="X465" s="147"/>
      <c r="Y465" s="147"/>
      <c r="Z465" s="147"/>
      <c r="AA465" s="147"/>
      <c r="AB465" s="147"/>
      <c r="AC465" s="147"/>
      <c r="AD465" s="147"/>
      <c r="AE465" s="147"/>
      <c r="AF465" s="147"/>
      <c r="AG465" s="147"/>
      <c r="AH465" s="147"/>
      <c r="AI465" s="147"/>
      <c r="AJ465" s="147"/>
      <c r="AK465" s="147"/>
      <c r="AL465" s="147"/>
      <c r="AM465" s="147"/>
      <c r="AN465" s="147"/>
      <c r="AO465" s="147"/>
      <c r="AP465" s="147"/>
      <c r="AQ465" s="147"/>
      <c r="AR465" s="147"/>
      <c r="AS465" s="147"/>
      <c r="AT465" s="147"/>
      <c r="AU465" s="147"/>
      <c r="AV465" s="147"/>
      <c r="AW465" s="147"/>
      <c r="AX465" s="147"/>
      <c r="AY465" s="147"/>
    </row>
    <row r="466" spans="1:51" ht="12.75" customHeight="1" x14ac:dyDescent="0.2">
      <c r="A466" s="145"/>
      <c r="B466" s="120"/>
      <c r="C466" s="120"/>
      <c r="D466" s="120"/>
      <c r="E466" s="120"/>
      <c r="F466" s="120"/>
      <c r="G466" s="121"/>
      <c r="H466" s="120"/>
      <c r="I466" s="147"/>
      <c r="J466" s="147"/>
      <c r="K466" s="147"/>
      <c r="L466" s="147"/>
      <c r="M466" s="147"/>
      <c r="N466" s="147"/>
      <c r="O466" s="147"/>
      <c r="P466" s="147"/>
      <c r="Q466" s="147"/>
      <c r="R466" s="147"/>
      <c r="S466" s="147"/>
      <c r="T466" s="147"/>
      <c r="U466" s="147"/>
      <c r="V466" s="147"/>
      <c r="W466" s="147"/>
      <c r="X466" s="147"/>
      <c r="Y466" s="147"/>
      <c r="Z466" s="147"/>
      <c r="AA466" s="147"/>
      <c r="AB466" s="147"/>
      <c r="AC466" s="147"/>
      <c r="AD466" s="147"/>
      <c r="AE466" s="147"/>
      <c r="AF466" s="147"/>
      <c r="AG466" s="147"/>
      <c r="AH466" s="147"/>
      <c r="AI466" s="147"/>
      <c r="AJ466" s="147"/>
      <c r="AK466" s="147"/>
      <c r="AL466" s="147"/>
      <c r="AM466" s="147"/>
      <c r="AN466" s="147"/>
      <c r="AO466" s="147"/>
      <c r="AP466" s="147"/>
      <c r="AQ466" s="147"/>
      <c r="AR466" s="147"/>
      <c r="AS466" s="147"/>
      <c r="AT466" s="147"/>
      <c r="AU466" s="147"/>
      <c r="AV466" s="147"/>
      <c r="AW466" s="147"/>
      <c r="AX466" s="147"/>
      <c r="AY466" s="147"/>
    </row>
    <row r="467" spans="1:51" ht="12.75" customHeight="1" x14ac:dyDescent="0.2">
      <c r="A467" s="145"/>
      <c r="B467" s="120"/>
      <c r="C467" s="120"/>
      <c r="D467" s="120"/>
      <c r="E467" s="120"/>
      <c r="F467" s="120"/>
      <c r="G467" s="121"/>
      <c r="H467" s="120"/>
      <c r="I467" s="147"/>
      <c r="J467" s="147"/>
      <c r="K467" s="147"/>
      <c r="L467" s="147"/>
      <c r="M467" s="147"/>
      <c r="N467" s="147"/>
      <c r="O467" s="147"/>
      <c r="P467" s="147"/>
      <c r="Q467" s="147"/>
      <c r="R467" s="147"/>
      <c r="S467" s="147"/>
      <c r="T467" s="147"/>
      <c r="U467" s="147"/>
      <c r="V467" s="147"/>
      <c r="W467" s="147"/>
      <c r="X467" s="147"/>
      <c r="Y467" s="147"/>
      <c r="Z467" s="147"/>
      <c r="AA467" s="147"/>
      <c r="AB467" s="147"/>
      <c r="AC467" s="147"/>
      <c r="AD467" s="147"/>
      <c r="AE467" s="147"/>
      <c r="AF467" s="147"/>
      <c r="AG467" s="147"/>
      <c r="AH467" s="147"/>
      <c r="AI467" s="147"/>
      <c r="AJ467" s="147"/>
      <c r="AK467" s="147"/>
      <c r="AL467" s="147"/>
      <c r="AM467" s="147"/>
      <c r="AN467" s="147"/>
      <c r="AO467" s="147"/>
      <c r="AP467" s="147"/>
      <c r="AQ467" s="147"/>
      <c r="AR467" s="147"/>
      <c r="AS467" s="147"/>
      <c r="AT467" s="147"/>
      <c r="AU467" s="147"/>
      <c r="AV467" s="147"/>
      <c r="AW467" s="147"/>
      <c r="AX467" s="147"/>
      <c r="AY467" s="147"/>
    </row>
    <row r="468" spans="1:51" ht="12.75" customHeight="1" x14ac:dyDescent="0.2">
      <c r="A468" s="145"/>
      <c r="B468" s="120"/>
      <c r="C468" s="120"/>
      <c r="D468" s="120"/>
      <c r="E468" s="120"/>
      <c r="F468" s="120"/>
      <c r="G468" s="121"/>
      <c r="H468" s="120"/>
      <c r="I468" s="147"/>
      <c r="J468" s="147"/>
      <c r="K468" s="147"/>
      <c r="L468" s="147"/>
      <c r="M468" s="147"/>
      <c r="N468" s="147"/>
      <c r="O468" s="147"/>
      <c r="P468" s="147"/>
      <c r="Q468" s="147"/>
      <c r="R468" s="147"/>
      <c r="S468" s="147"/>
      <c r="T468" s="147"/>
      <c r="U468" s="147"/>
      <c r="V468" s="147"/>
      <c r="W468" s="147"/>
      <c r="X468" s="147"/>
      <c r="Y468" s="147"/>
      <c r="Z468" s="147"/>
      <c r="AA468" s="147"/>
      <c r="AB468" s="147"/>
      <c r="AC468" s="147"/>
      <c r="AD468" s="147"/>
      <c r="AE468" s="147"/>
      <c r="AF468" s="147"/>
      <c r="AG468" s="147"/>
      <c r="AH468" s="147"/>
      <c r="AI468" s="147"/>
      <c r="AJ468" s="147"/>
      <c r="AK468" s="147"/>
      <c r="AL468" s="147"/>
      <c r="AM468" s="147"/>
      <c r="AN468" s="147"/>
      <c r="AO468" s="147"/>
      <c r="AP468" s="147"/>
      <c r="AQ468" s="147"/>
      <c r="AR468" s="147"/>
      <c r="AS468" s="147"/>
      <c r="AT468" s="147"/>
      <c r="AU468" s="147"/>
      <c r="AV468" s="147"/>
      <c r="AW468" s="147"/>
      <c r="AX468" s="147"/>
      <c r="AY468" s="147"/>
    </row>
    <row r="469" spans="1:51" ht="12.75" customHeight="1" x14ac:dyDescent="0.2">
      <c r="A469" s="145"/>
      <c r="B469" s="120"/>
      <c r="C469" s="120"/>
      <c r="D469" s="120"/>
      <c r="E469" s="120"/>
      <c r="F469" s="120"/>
      <c r="G469" s="121"/>
      <c r="H469" s="120"/>
      <c r="I469" s="147"/>
      <c r="J469" s="147"/>
      <c r="K469" s="147"/>
      <c r="L469" s="147"/>
      <c r="M469" s="147"/>
      <c r="N469" s="147"/>
      <c r="O469" s="147"/>
      <c r="P469" s="147"/>
      <c r="Q469" s="147"/>
      <c r="R469" s="147"/>
      <c r="S469" s="147"/>
      <c r="T469" s="147"/>
      <c r="U469" s="147"/>
      <c r="V469" s="147"/>
      <c r="W469" s="147"/>
      <c r="X469" s="147"/>
      <c r="Y469" s="147"/>
      <c r="Z469" s="147"/>
      <c r="AA469" s="147"/>
      <c r="AB469" s="147"/>
      <c r="AC469" s="147"/>
      <c r="AD469" s="147"/>
      <c r="AE469" s="147"/>
      <c r="AF469" s="147"/>
      <c r="AG469" s="147"/>
      <c r="AH469" s="147"/>
      <c r="AI469" s="147"/>
      <c r="AJ469" s="147"/>
      <c r="AK469" s="147"/>
      <c r="AL469" s="147"/>
      <c r="AM469" s="147"/>
      <c r="AN469" s="147"/>
      <c r="AO469" s="147"/>
      <c r="AP469" s="147"/>
      <c r="AQ469" s="147"/>
      <c r="AR469" s="147"/>
      <c r="AS469" s="147"/>
      <c r="AT469" s="147"/>
      <c r="AU469" s="147"/>
      <c r="AV469" s="147"/>
      <c r="AW469" s="147"/>
      <c r="AX469" s="147"/>
      <c r="AY469" s="147"/>
    </row>
    <row r="470" spans="1:51" ht="12.75" customHeight="1" x14ac:dyDescent="0.2">
      <c r="A470" s="145"/>
      <c r="B470" s="120"/>
      <c r="C470" s="120"/>
      <c r="D470" s="120"/>
      <c r="E470" s="120"/>
      <c r="F470" s="120"/>
      <c r="G470" s="121"/>
      <c r="H470" s="120"/>
      <c r="I470" s="147"/>
      <c r="J470" s="147"/>
      <c r="K470" s="147"/>
      <c r="L470" s="147"/>
      <c r="M470" s="147"/>
      <c r="N470" s="147"/>
      <c r="O470" s="147"/>
      <c r="P470" s="147"/>
      <c r="Q470" s="147"/>
      <c r="R470" s="147"/>
      <c r="S470" s="147"/>
      <c r="T470" s="147"/>
      <c r="U470" s="147"/>
      <c r="V470" s="147"/>
      <c r="W470" s="147"/>
      <c r="X470" s="147"/>
      <c r="Y470" s="147"/>
      <c r="Z470" s="147"/>
      <c r="AA470" s="147"/>
      <c r="AB470" s="147"/>
      <c r="AC470" s="147"/>
      <c r="AD470" s="147"/>
      <c r="AE470" s="147"/>
      <c r="AF470" s="147"/>
      <c r="AG470" s="147"/>
      <c r="AH470" s="147"/>
      <c r="AI470" s="147"/>
      <c r="AJ470" s="147"/>
      <c r="AK470" s="147"/>
      <c r="AL470" s="147"/>
      <c r="AM470" s="147"/>
      <c r="AN470" s="147"/>
      <c r="AO470" s="147"/>
      <c r="AP470" s="147"/>
      <c r="AQ470" s="147"/>
      <c r="AR470" s="147"/>
      <c r="AS470" s="147"/>
      <c r="AT470" s="147"/>
      <c r="AU470" s="147"/>
      <c r="AV470" s="147"/>
      <c r="AW470" s="147"/>
      <c r="AX470" s="147"/>
      <c r="AY470" s="147"/>
    </row>
    <row r="471" spans="1:51" ht="12.75" customHeight="1" x14ac:dyDescent="0.2">
      <c r="A471" s="145"/>
      <c r="B471" s="120"/>
      <c r="C471" s="120"/>
      <c r="D471" s="120"/>
      <c r="E471" s="120"/>
      <c r="F471" s="120"/>
      <c r="G471" s="121"/>
      <c r="H471" s="120"/>
      <c r="I471" s="147"/>
      <c r="J471" s="147"/>
      <c r="K471" s="147"/>
      <c r="L471" s="147"/>
      <c r="M471" s="147"/>
      <c r="N471" s="147"/>
      <c r="O471" s="147"/>
      <c r="P471" s="147"/>
      <c r="Q471" s="147"/>
      <c r="R471" s="147"/>
      <c r="S471" s="147"/>
      <c r="T471" s="147"/>
      <c r="U471" s="147"/>
      <c r="V471" s="147"/>
      <c r="W471" s="147"/>
      <c r="X471" s="147"/>
      <c r="Y471" s="147"/>
      <c r="Z471" s="147"/>
      <c r="AA471" s="147"/>
      <c r="AB471" s="147"/>
      <c r="AC471" s="147"/>
      <c r="AD471" s="147"/>
      <c r="AE471" s="147"/>
      <c r="AF471" s="147"/>
      <c r="AG471" s="147"/>
      <c r="AH471" s="147"/>
      <c r="AI471" s="147"/>
      <c r="AJ471" s="147"/>
      <c r="AK471" s="147"/>
      <c r="AL471" s="147"/>
      <c r="AM471" s="147"/>
      <c r="AN471" s="147"/>
      <c r="AO471" s="147"/>
      <c r="AP471" s="147"/>
      <c r="AQ471" s="147"/>
      <c r="AR471" s="147"/>
      <c r="AS471" s="147"/>
      <c r="AT471" s="147"/>
      <c r="AU471" s="147"/>
      <c r="AV471" s="147"/>
      <c r="AW471" s="147"/>
      <c r="AX471" s="147"/>
      <c r="AY471" s="147"/>
    </row>
    <row r="472" spans="1:51" ht="12.75" customHeight="1" x14ac:dyDescent="0.2">
      <c r="A472" s="145"/>
      <c r="B472" s="120"/>
      <c r="C472" s="120"/>
      <c r="D472" s="120"/>
      <c r="E472" s="120"/>
      <c r="F472" s="120"/>
      <c r="G472" s="121"/>
      <c r="H472" s="120"/>
      <c r="I472" s="147"/>
      <c r="J472" s="147"/>
      <c r="K472" s="147"/>
      <c r="L472" s="147"/>
      <c r="M472" s="147"/>
      <c r="N472" s="147"/>
      <c r="O472" s="147"/>
      <c r="P472" s="147"/>
      <c r="Q472" s="147"/>
      <c r="R472" s="147"/>
      <c r="S472" s="147"/>
      <c r="T472" s="147"/>
      <c r="U472" s="147"/>
      <c r="V472" s="147"/>
      <c r="W472" s="147"/>
      <c r="X472" s="147"/>
      <c r="Y472" s="147"/>
      <c r="Z472" s="147"/>
      <c r="AA472" s="147"/>
      <c r="AB472" s="147"/>
      <c r="AC472" s="147"/>
      <c r="AD472" s="147"/>
      <c r="AE472" s="147"/>
      <c r="AF472" s="147"/>
      <c r="AG472" s="147"/>
      <c r="AH472" s="147"/>
      <c r="AI472" s="147"/>
      <c r="AJ472" s="147"/>
      <c r="AK472" s="147"/>
      <c r="AL472" s="147"/>
      <c r="AM472" s="147"/>
      <c r="AN472" s="147"/>
      <c r="AO472" s="147"/>
      <c r="AP472" s="147"/>
      <c r="AQ472" s="147"/>
      <c r="AR472" s="147"/>
      <c r="AS472" s="147"/>
      <c r="AT472" s="147"/>
      <c r="AU472" s="147"/>
      <c r="AV472" s="147"/>
      <c r="AW472" s="147"/>
      <c r="AX472" s="147"/>
      <c r="AY472" s="147"/>
    </row>
    <row r="473" spans="1:51" ht="12.75" customHeight="1" x14ac:dyDescent="0.2">
      <c r="A473" s="145"/>
      <c r="B473" s="120"/>
      <c r="C473" s="120"/>
      <c r="D473" s="120"/>
      <c r="E473" s="120"/>
      <c r="F473" s="120"/>
      <c r="G473" s="121"/>
      <c r="H473" s="120"/>
      <c r="I473" s="147"/>
      <c r="J473" s="147"/>
      <c r="K473" s="147"/>
      <c r="L473" s="147"/>
      <c r="M473" s="147"/>
      <c r="N473" s="147"/>
      <c r="O473" s="147"/>
      <c r="P473" s="147"/>
      <c r="Q473" s="147"/>
      <c r="R473" s="147"/>
      <c r="S473" s="147"/>
      <c r="T473" s="147"/>
      <c r="U473" s="147"/>
      <c r="V473" s="147"/>
      <c r="W473" s="147"/>
      <c r="X473" s="147"/>
      <c r="Y473" s="147"/>
      <c r="Z473" s="147"/>
      <c r="AA473" s="147"/>
      <c r="AB473" s="147"/>
      <c r="AC473" s="147"/>
      <c r="AD473" s="147"/>
      <c r="AE473" s="147"/>
      <c r="AF473" s="147"/>
      <c r="AG473" s="147"/>
      <c r="AH473" s="147"/>
      <c r="AI473" s="147"/>
      <c r="AJ473" s="147"/>
      <c r="AK473" s="147"/>
      <c r="AL473" s="147"/>
      <c r="AM473" s="147"/>
      <c r="AN473" s="147"/>
      <c r="AO473" s="147"/>
      <c r="AP473" s="147"/>
      <c r="AQ473" s="147"/>
      <c r="AR473" s="147"/>
      <c r="AS473" s="147"/>
      <c r="AT473" s="147"/>
      <c r="AU473" s="147"/>
      <c r="AV473" s="147"/>
      <c r="AW473" s="147"/>
      <c r="AX473" s="147"/>
      <c r="AY473" s="147"/>
    </row>
    <row r="474" spans="1:51" ht="12.75" customHeight="1" x14ac:dyDescent="0.2">
      <c r="A474" s="145"/>
      <c r="B474" s="120"/>
      <c r="C474" s="120"/>
      <c r="D474" s="120"/>
      <c r="E474" s="120"/>
      <c r="F474" s="120"/>
      <c r="G474" s="121"/>
      <c r="H474" s="120"/>
      <c r="I474" s="147"/>
      <c r="J474" s="147"/>
      <c r="K474" s="147"/>
      <c r="L474" s="147"/>
      <c r="M474" s="147"/>
      <c r="N474" s="147"/>
      <c r="O474" s="147"/>
      <c r="P474" s="147"/>
      <c r="Q474" s="147"/>
      <c r="R474" s="147"/>
      <c r="S474" s="147"/>
      <c r="T474" s="147"/>
      <c r="U474" s="147"/>
      <c r="V474" s="147"/>
      <c r="W474" s="147"/>
      <c r="X474" s="147"/>
      <c r="Y474" s="147"/>
      <c r="Z474" s="147"/>
      <c r="AA474" s="147"/>
      <c r="AB474" s="147"/>
      <c r="AC474" s="147"/>
      <c r="AD474" s="147"/>
      <c r="AE474" s="147"/>
      <c r="AF474" s="147"/>
      <c r="AG474" s="147"/>
      <c r="AH474" s="147"/>
      <c r="AI474" s="147"/>
      <c r="AJ474" s="147"/>
      <c r="AK474" s="147"/>
      <c r="AL474" s="147"/>
      <c r="AM474" s="147"/>
      <c r="AN474" s="147"/>
      <c r="AO474" s="147"/>
      <c r="AP474" s="147"/>
      <c r="AQ474" s="147"/>
      <c r="AR474" s="147"/>
      <c r="AS474" s="147"/>
      <c r="AT474" s="147"/>
      <c r="AU474" s="147"/>
      <c r="AV474" s="147"/>
      <c r="AW474" s="147"/>
      <c r="AX474" s="147"/>
      <c r="AY474" s="147"/>
    </row>
    <row r="475" spans="1:51" ht="12.75" customHeight="1" x14ac:dyDescent="0.2">
      <c r="A475" s="145"/>
      <c r="B475" s="120"/>
      <c r="C475" s="120"/>
      <c r="D475" s="120"/>
      <c r="E475" s="120"/>
      <c r="F475" s="120"/>
      <c r="G475" s="121"/>
      <c r="H475" s="120"/>
      <c r="I475" s="147"/>
      <c r="J475" s="147"/>
      <c r="K475" s="147"/>
      <c r="L475" s="147"/>
      <c r="M475" s="147"/>
      <c r="N475" s="147"/>
      <c r="O475" s="147"/>
      <c r="P475" s="147"/>
      <c r="Q475" s="147"/>
      <c r="R475" s="147"/>
      <c r="S475" s="147"/>
      <c r="T475" s="147"/>
      <c r="U475" s="147"/>
      <c r="V475" s="147"/>
      <c r="W475" s="147"/>
      <c r="X475" s="147"/>
      <c r="Y475" s="147"/>
      <c r="Z475" s="147"/>
      <c r="AA475" s="147"/>
      <c r="AB475" s="147"/>
      <c r="AC475" s="147"/>
      <c r="AD475" s="147"/>
      <c r="AE475" s="147"/>
      <c r="AF475" s="147"/>
      <c r="AG475" s="147"/>
      <c r="AH475" s="147"/>
      <c r="AI475" s="147"/>
      <c r="AJ475" s="147"/>
      <c r="AK475" s="147"/>
      <c r="AL475" s="147"/>
      <c r="AM475" s="147"/>
      <c r="AN475" s="147"/>
      <c r="AO475" s="147"/>
      <c r="AP475" s="147"/>
      <c r="AQ475" s="147"/>
      <c r="AR475" s="147"/>
      <c r="AS475" s="147"/>
      <c r="AT475" s="147"/>
      <c r="AU475" s="147"/>
      <c r="AV475" s="147"/>
      <c r="AW475" s="147"/>
      <c r="AX475" s="147"/>
      <c r="AY475" s="147"/>
    </row>
    <row r="476" spans="1:51" ht="12.75" customHeight="1" x14ac:dyDescent="0.2">
      <c r="A476" s="145"/>
      <c r="B476" s="120"/>
      <c r="C476" s="120"/>
      <c r="D476" s="120"/>
      <c r="E476" s="120"/>
      <c r="F476" s="120"/>
      <c r="G476" s="121"/>
      <c r="H476" s="120"/>
      <c r="I476" s="147"/>
      <c r="J476" s="147"/>
      <c r="K476" s="147"/>
      <c r="L476" s="147"/>
      <c r="M476" s="147"/>
      <c r="N476" s="147"/>
      <c r="O476" s="147"/>
      <c r="P476" s="147"/>
      <c r="Q476" s="147"/>
      <c r="R476" s="147"/>
      <c r="S476" s="147"/>
      <c r="T476" s="147"/>
      <c r="U476" s="147"/>
      <c r="V476" s="147"/>
      <c r="W476" s="147"/>
      <c r="X476" s="147"/>
      <c r="Y476" s="147"/>
      <c r="Z476" s="147"/>
      <c r="AA476" s="147"/>
      <c r="AB476" s="147"/>
      <c r="AC476" s="147"/>
      <c r="AD476" s="147"/>
      <c r="AE476" s="147"/>
      <c r="AF476" s="147"/>
      <c r="AG476" s="147"/>
      <c r="AH476" s="147"/>
      <c r="AI476" s="147"/>
      <c r="AJ476" s="147"/>
      <c r="AK476" s="147"/>
      <c r="AL476" s="147"/>
      <c r="AM476" s="147"/>
      <c r="AN476" s="147"/>
      <c r="AO476" s="147"/>
      <c r="AP476" s="147"/>
      <c r="AQ476" s="147"/>
      <c r="AR476" s="147"/>
      <c r="AS476" s="147"/>
      <c r="AT476" s="147"/>
      <c r="AU476" s="147"/>
      <c r="AV476" s="147"/>
      <c r="AW476" s="147"/>
      <c r="AX476" s="147"/>
      <c r="AY476" s="147"/>
    </row>
    <row r="477" spans="1:51" ht="12.75" customHeight="1" x14ac:dyDescent="0.2">
      <c r="A477" s="145"/>
      <c r="B477" s="120"/>
      <c r="C477" s="120"/>
      <c r="D477" s="120"/>
      <c r="E477" s="120"/>
      <c r="F477" s="120"/>
      <c r="G477" s="121"/>
      <c r="H477" s="120"/>
      <c r="I477" s="147"/>
      <c r="J477" s="147"/>
      <c r="K477" s="147"/>
      <c r="L477" s="147"/>
      <c r="M477" s="147"/>
      <c r="N477" s="147"/>
      <c r="O477" s="147"/>
      <c r="P477" s="147"/>
      <c r="Q477" s="147"/>
      <c r="R477" s="147"/>
      <c r="S477" s="147"/>
      <c r="T477" s="147"/>
      <c r="U477" s="147"/>
      <c r="V477" s="147"/>
      <c r="W477" s="147"/>
      <c r="X477" s="147"/>
      <c r="Y477" s="147"/>
      <c r="Z477" s="147"/>
      <c r="AA477" s="147"/>
      <c r="AB477" s="147"/>
      <c r="AC477" s="147"/>
      <c r="AD477" s="147"/>
      <c r="AE477" s="147"/>
      <c r="AF477" s="147"/>
      <c r="AG477" s="147"/>
      <c r="AH477" s="147"/>
      <c r="AI477" s="147"/>
      <c r="AJ477" s="147"/>
      <c r="AK477" s="147"/>
      <c r="AL477" s="147"/>
      <c r="AM477" s="147"/>
      <c r="AN477" s="147"/>
      <c r="AO477" s="147"/>
      <c r="AP477" s="147"/>
      <c r="AQ477" s="147"/>
      <c r="AR477" s="147"/>
      <c r="AS477" s="147"/>
      <c r="AT477" s="147"/>
      <c r="AU477" s="147"/>
      <c r="AV477" s="147"/>
      <c r="AW477" s="147"/>
      <c r="AX477" s="147"/>
      <c r="AY477" s="147"/>
    </row>
    <row r="478" spans="1:51" ht="12.75" customHeight="1" x14ac:dyDescent="0.2">
      <c r="A478" s="145"/>
      <c r="B478" s="120"/>
      <c r="C478" s="120"/>
      <c r="D478" s="120"/>
      <c r="E478" s="120"/>
      <c r="F478" s="120"/>
      <c r="G478" s="121"/>
      <c r="H478" s="120"/>
      <c r="I478" s="147"/>
      <c r="J478" s="147"/>
      <c r="K478" s="147"/>
      <c r="L478" s="147"/>
      <c r="M478" s="147"/>
      <c r="N478" s="147"/>
      <c r="O478" s="147"/>
      <c r="P478" s="147"/>
      <c r="Q478" s="147"/>
      <c r="R478" s="147"/>
      <c r="S478" s="147"/>
      <c r="T478" s="147"/>
      <c r="U478" s="147"/>
      <c r="V478" s="147"/>
      <c r="W478" s="147"/>
      <c r="X478" s="147"/>
      <c r="Y478" s="147"/>
      <c r="Z478" s="147"/>
      <c r="AA478" s="147"/>
      <c r="AB478" s="147"/>
      <c r="AC478" s="147"/>
      <c r="AD478" s="147"/>
      <c r="AE478" s="147"/>
      <c r="AF478" s="147"/>
      <c r="AG478" s="147"/>
      <c r="AH478" s="147"/>
      <c r="AI478" s="147"/>
      <c r="AJ478" s="147"/>
      <c r="AK478" s="147"/>
      <c r="AL478" s="147"/>
      <c r="AM478" s="147"/>
      <c r="AN478" s="147"/>
      <c r="AO478" s="147"/>
      <c r="AP478" s="147"/>
      <c r="AQ478" s="147"/>
      <c r="AR478" s="147"/>
      <c r="AS478" s="147"/>
      <c r="AT478" s="147"/>
      <c r="AU478" s="147"/>
      <c r="AV478" s="147"/>
      <c r="AW478" s="147"/>
      <c r="AX478" s="147"/>
      <c r="AY478" s="147"/>
    </row>
    <row r="479" spans="1:51" ht="12.75" customHeight="1" x14ac:dyDescent="0.2">
      <c r="A479" s="145"/>
      <c r="B479" s="120"/>
      <c r="C479" s="120"/>
      <c r="D479" s="120"/>
      <c r="E479" s="120"/>
      <c r="F479" s="120"/>
      <c r="G479" s="121"/>
      <c r="H479" s="120"/>
      <c r="I479" s="147"/>
      <c r="J479" s="147"/>
      <c r="K479" s="147"/>
      <c r="L479" s="147"/>
      <c r="M479" s="147"/>
      <c r="N479" s="147"/>
      <c r="O479" s="147"/>
      <c r="P479" s="147"/>
      <c r="Q479" s="147"/>
      <c r="R479" s="147"/>
      <c r="S479" s="147"/>
      <c r="T479" s="147"/>
      <c r="U479" s="147"/>
      <c r="V479" s="147"/>
      <c r="W479" s="147"/>
      <c r="X479" s="147"/>
      <c r="Y479" s="147"/>
      <c r="Z479" s="147"/>
      <c r="AA479" s="147"/>
      <c r="AB479" s="147"/>
      <c r="AC479" s="147"/>
      <c r="AD479" s="147"/>
      <c r="AE479" s="147"/>
      <c r="AF479" s="147"/>
      <c r="AG479" s="147"/>
      <c r="AH479" s="147"/>
      <c r="AI479" s="147"/>
      <c r="AJ479" s="147"/>
      <c r="AK479" s="147"/>
      <c r="AL479" s="147"/>
      <c r="AM479" s="147"/>
      <c r="AN479" s="147"/>
      <c r="AO479" s="147"/>
      <c r="AP479" s="147"/>
      <c r="AQ479" s="147"/>
      <c r="AR479" s="147"/>
      <c r="AS479" s="147"/>
      <c r="AT479" s="147"/>
      <c r="AU479" s="147"/>
      <c r="AV479" s="147"/>
      <c r="AW479" s="147"/>
      <c r="AX479" s="147"/>
      <c r="AY479" s="147"/>
    </row>
    <row r="480" spans="1:51" ht="12.75" customHeight="1" x14ac:dyDescent="0.2">
      <c r="A480" s="145"/>
      <c r="B480" s="120"/>
      <c r="C480" s="120"/>
      <c r="D480" s="120"/>
      <c r="E480" s="120"/>
      <c r="F480" s="120"/>
      <c r="G480" s="121"/>
      <c r="H480" s="120"/>
      <c r="I480" s="147"/>
      <c r="J480" s="147"/>
      <c r="K480" s="147"/>
      <c r="L480" s="147"/>
      <c r="M480" s="147"/>
      <c r="N480" s="147"/>
      <c r="O480" s="147"/>
      <c r="P480" s="147"/>
      <c r="Q480" s="147"/>
      <c r="R480" s="147"/>
      <c r="S480" s="147"/>
      <c r="T480" s="147"/>
      <c r="U480" s="147"/>
      <c r="V480" s="147"/>
      <c r="W480" s="147"/>
      <c r="X480" s="147"/>
      <c r="Y480" s="147"/>
      <c r="Z480" s="147"/>
      <c r="AA480" s="147"/>
      <c r="AB480" s="147"/>
      <c r="AC480" s="147"/>
      <c r="AD480" s="147"/>
      <c r="AE480" s="147"/>
      <c r="AF480" s="147"/>
      <c r="AG480" s="147"/>
      <c r="AH480" s="147"/>
      <c r="AI480" s="147"/>
      <c r="AJ480" s="147"/>
      <c r="AK480" s="147"/>
      <c r="AL480" s="147"/>
      <c r="AM480" s="147"/>
      <c r="AN480" s="147"/>
      <c r="AO480" s="147"/>
      <c r="AP480" s="147"/>
      <c r="AQ480" s="147"/>
      <c r="AR480" s="147"/>
      <c r="AS480" s="147"/>
      <c r="AT480" s="147"/>
      <c r="AU480" s="147"/>
      <c r="AV480" s="147"/>
      <c r="AW480" s="147"/>
      <c r="AX480" s="147"/>
      <c r="AY480" s="147"/>
    </row>
    <row r="481" spans="1:51" ht="12.75" customHeight="1" x14ac:dyDescent="0.2">
      <c r="A481" s="145"/>
      <c r="B481" s="120"/>
      <c r="C481" s="120"/>
      <c r="D481" s="120"/>
      <c r="E481" s="120"/>
      <c r="F481" s="120"/>
      <c r="G481" s="121"/>
      <c r="H481" s="120"/>
      <c r="I481" s="147"/>
      <c r="J481" s="147"/>
      <c r="K481" s="147"/>
      <c r="L481" s="147"/>
      <c r="M481" s="147"/>
      <c r="N481" s="147"/>
      <c r="O481" s="147"/>
      <c r="P481" s="147"/>
      <c r="Q481" s="147"/>
      <c r="R481" s="147"/>
      <c r="S481" s="147"/>
      <c r="T481" s="147"/>
      <c r="U481" s="147"/>
      <c r="V481" s="147"/>
      <c r="W481" s="147"/>
      <c r="X481" s="147"/>
      <c r="Y481" s="147"/>
      <c r="Z481" s="147"/>
      <c r="AA481" s="147"/>
      <c r="AB481" s="147"/>
      <c r="AC481" s="147"/>
      <c r="AD481" s="147"/>
      <c r="AE481" s="147"/>
      <c r="AF481" s="147"/>
      <c r="AG481" s="147"/>
      <c r="AH481" s="147"/>
      <c r="AI481" s="147"/>
      <c r="AJ481" s="147"/>
      <c r="AK481" s="147"/>
      <c r="AL481" s="147"/>
      <c r="AM481" s="147"/>
      <c r="AN481" s="147"/>
      <c r="AO481" s="147"/>
      <c r="AP481" s="147"/>
      <c r="AQ481" s="147"/>
      <c r="AR481" s="147"/>
      <c r="AS481" s="147"/>
      <c r="AT481" s="147"/>
      <c r="AU481" s="147"/>
      <c r="AV481" s="147"/>
      <c r="AW481" s="147"/>
      <c r="AX481" s="147"/>
      <c r="AY481" s="147"/>
    </row>
    <row r="482" spans="1:51" ht="12.75" customHeight="1" x14ac:dyDescent="0.2">
      <c r="A482" s="145"/>
      <c r="B482" s="120"/>
      <c r="C482" s="120"/>
      <c r="D482" s="120"/>
      <c r="E482" s="120"/>
      <c r="F482" s="120"/>
      <c r="G482" s="121"/>
      <c r="H482" s="120"/>
      <c r="I482" s="147"/>
      <c r="J482" s="147"/>
      <c r="K482" s="147"/>
      <c r="L482" s="147"/>
      <c r="M482" s="147"/>
      <c r="N482" s="147"/>
      <c r="O482" s="147"/>
      <c r="P482" s="147"/>
      <c r="Q482" s="147"/>
      <c r="R482" s="147"/>
      <c r="S482" s="147"/>
      <c r="T482" s="147"/>
      <c r="U482" s="147"/>
      <c r="V482" s="147"/>
      <c r="W482" s="147"/>
      <c r="X482" s="147"/>
      <c r="Y482" s="147"/>
      <c r="Z482" s="147"/>
      <c r="AA482" s="147"/>
      <c r="AB482" s="147"/>
      <c r="AC482" s="147"/>
      <c r="AD482" s="147"/>
      <c r="AE482" s="147"/>
      <c r="AF482" s="147"/>
      <c r="AG482" s="147"/>
      <c r="AH482" s="147"/>
      <c r="AI482" s="147"/>
      <c r="AJ482" s="147"/>
      <c r="AK482" s="147"/>
      <c r="AL482" s="147"/>
      <c r="AM482" s="147"/>
      <c r="AN482" s="147"/>
      <c r="AO482" s="147"/>
      <c r="AP482" s="147"/>
      <c r="AQ482" s="147"/>
      <c r="AR482" s="147"/>
      <c r="AS482" s="147"/>
      <c r="AT482" s="147"/>
      <c r="AU482" s="147"/>
      <c r="AV482" s="147"/>
      <c r="AW482" s="147"/>
      <c r="AX482" s="147"/>
      <c r="AY482" s="147"/>
    </row>
    <row r="483" spans="1:51" ht="12.75" customHeight="1" x14ac:dyDescent="0.2">
      <c r="A483" s="145"/>
      <c r="B483" s="120"/>
      <c r="C483" s="120"/>
      <c r="D483" s="120"/>
      <c r="E483" s="120"/>
      <c r="F483" s="120"/>
      <c r="G483" s="121"/>
      <c r="H483" s="120"/>
      <c r="I483" s="147"/>
      <c r="J483" s="147"/>
      <c r="K483" s="147"/>
      <c r="L483" s="147"/>
      <c r="M483" s="147"/>
      <c r="N483" s="147"/>
      <c r="O483" s="147"/>
      <c r="P483" s="147"/>
      <c r="Q483" s="147"/>
      <c r="R483" s="147"/>
      <c r="S483" s="147"/>
      <c r="T483" s="147"/>
      <c r="U483" s="147"/>
      <c r="V483" s="147"/>
      <c r="W483" s="147"/>
      <c r="X483" s="147"/>
      <c r="Y483" s="147"/>
      <c r="Z483" s="147"/>
      <c r="AA483" s="147"/>
      <c r="AB483" s="147"/>
      <c r="AC483" s="147"/>
      <c r="AD483" s="147"/>
      <c r="AE483" s="147"/>
      <c r="AF483" s="147"/>
      <c r="AG483" s="147"/>
      <c r="AH483" s="147"/>
      <c r="AI483" s="147"/>
      <c r="AJ483" s="147"/>
      <c r="AK483" s="147"/>
      <c r="AL483" s="147"/>
      <c r="AM483" s="147"/>
      <c r="AN483" s="147"/>
      <c r="AO483" s="147"/>
      <c r="AP483" s="147"/>
      <c r="AQ483" s="147"/>
      <c r="AR483" s="147"/>
      <c r="AS483" s="147"/>
      <c r="AT483" s="147"/>
      <c r="AU483" s="147"/>
      <c r="AV483" s="147"/>
      <c r="AW483" s="147"/>
      <c r="AX483" s="147"/>
      <c r="AY483" s="147"/>
    </row>
    <row r="484" spans="1:51" ht="12.75" customHeight="1" x14ac:dyDescent="0.2">
      <c r="A484" s="145"/>
      <c r="B484" s="120"/>
      <c r="C484" s="120"/>
      <c r="D484" s="120"/>
      <c r="E484" s="120"/>
      <c r="F484" s="120"/>
      <c r="G484" s="121"/>
      <c r="H484" s="120"/>
      <c r="I484" s="147"/>
      <c r="J484" s="147"/>
      <c r="K484" s="147"/>
      <c r="L484" s="147"/>
      <c r="M484" s="147"/>
      <c r="N484" s="147"/>
      <c r="O484" s="147"/>
      <c r="P484" s="147"/>
      <c r="Q484" s="147"/>
      <c r="R484" s="147"/>
      <c r="S484" s="147"/>
      <c r="T484" s="147"/>
      <c r="U484" s="147"/>
      <c r="V484" s="147"/>
      <c r="W484" s="147"/>
      <c r="X484" s="147"/>
      <c r="Y484" s="147"/>
      <c r="Z484" s="147"/>
      <c r="AA484" s="147"/>
      <c r="AB484" s="147"/>
      <c r="AC484" s="147"/>
      <c r="AD484" s="147"/>
      <c r="AE484" s="147"/>
      <c r="AF484" s="147"/>
      <c r="AG484" s="147"/>
      <c r="AH484" s="147"/>
      <c r="AI484" s="147"/>
      <c r="AJ484" s="147"/>
      <c r="AK484" s="147"/>
      <c r="AL484" s="147"/>
      <c r="AM484" s="147"/>
      <c r="AN484" s="147"/>
      <c r="AO484" s="147"/>
      <c r="AP484" s="147"/>
      <c r="AQ484" s="147"/>
      <c r="AR484" s="147"/>
      <c r="AS484" s="147"/>
      <c r="AT484" s="147"/>
      <c r="AU484" s="147"/>
      <c r="AV484" s="147"/>
      <c r="AW484" s="147"/>
      <c r="AX484" s="147"/>
      <c r="AY484" s="147"/>
    </row>
    <row r="485" spans="1:51" ht="12.75" customHeight="1" x14ac:dyDescent="0.2">
      <c r="A485" s="145"/>
      <c r="B485" s="120"/>
      <c r="C485" s="120"/>
      <c r="D485" s="120"/>
      <c r="E485" s="120"/>
      <c r="F485" s="120"/>
      <c r="G485" s="121"/>
      <c r="H485" s="120"/>
      <c r="I485" s="147"/>
      <c r="J485" s="147"/>
      <c r="K485" s="147"/>
      <c r="L485" s="147"/>
      <c r="M485" s="147"/>
      <c r="N485" s="147"/>
      <c r="O485" s="147"/>
      <c r="P485" s="147"/>
      <c r="Q485" s="147"/>
      <c r="R485" s="147"/>
      <c r="S485" s="147"/>
      <c r="T485" s="147"/>
      <c r="U485" s="147"/>
      <c r="V485" s="147"/>
      <c r="W485" s="147"/>
      <c r="X485" s="147"/>
      <c r="Y485" s="147"/>
      <c r="Z485" s="147"/>
      <c r="AA485" s="147"/>
      <c r="AB485" s="147"/>
      <c r="AC485" s="147"/>
      <c r="AD485" s="147"/>
      <c r="AE485" s="147"/>
      <c r="AF485" s="147"/>
      <c r="AG485" s="147"/>
      <c r="AH485" s="147"/>
      <c r="AI485" s="147"/>
      <c r="AJ485" s="147"/>
      <c r="AK485" s="147"/>
      <c r="AL485" s="147"/>
      <c r="AM485" s="147"/>
      <c r="AN485" s="147"/>
      <c r="AO485" s="147"/>
      <c r="AP485" s="147"/>
      <c r="AQ485" s="147"/>
      <c r="AR485" s="147"/>
      <c r="AS485" s="147"/>
      <c r="AT485" s="147"/>
      <c r="AU485" s="147"/>
      <c r="AV485" s="147"/>
      <c r="AW485" s="147"/>
      <c r="AX485" s="147"/>
      <c r="AY485" s="147"/>
    </row>
    <row r="486" spans="1:51" ht="12.75" customHeight="1" x14ac:dyDescent="0.2">
      <c r="A486" s="145"/>
      <c r="B486" s="120"/>
      <c r="C486" s="120"/>
      <c r="D486" s="120"/>
      <c r="E486" s="120"/>
      <c r="F486" s="120"/>
      <c r="G486" s="121"/>
      <c r="H486" s="120"/>
      <c r="I486" s="147"/>
      <c r="J486" s="147"/>
      <c r="K486" s="147"/>
      <c r="L486" s="147"/>
      <c r="M486" s="147"/>
      <c r="N486" s="147"/>
      <c r="O486" s="147"/>
      <c r="P486" s="147"/>
      <c r="Q486" s="147"/>
      <c r="R486" s="147"/>
      <c r="S486" s="147"/>
      <c r="T486" s="147"/>
      <c r="U486" s="147"/>
      <c r="V486" s="147"/>
      <c r="W486" s="147"/>
      <c r="X486" s="147"/>
      <c r="Y486" s="147"/>
      <c r="Z486" s="147"/>
      <c r="AA486" s="147"/>
      <c r="AB486" s="147"/>
      <c r="AC486" s="147"/>
      <c r="AD486" s="147"/>
      <c r="AE486" s="147"/>
      <c r="AF486" s="147"/>
      <c r="AG486" s="147"/>
      <c r="AH486" s="147"/>
      <c r="AI486" s="147"/>
      <c r="AJ486" s="147"/>
      <c r="AK486" s="147"/>
      <c r="AL486" s="147"/>
      <c r="AM486" s="147"/>
      <c r="AN486" s="147"/>
      <c r="AO486" s="147"/>
      <c r="AP486" s="147"/>
      <c r="AQ486" s="147"/>
      <c r="AR486" s="147"/>
      <c r="AS486" s="147"/>
      <c r="AT486" s="147"/>
      <c r="AU486" s="147"/>
      <c r="AV486" s="147"/>
      <c r="AW486" s="147"/>
      <c r="AX486" s="147"/>
      <c r="AY486" s="147"/>
    </row>
    <row r="487" spans="1:51" ht="12.75" customHeight="1" x14ac:dyDescent="0.2">
      <c r="A487" s="145"/>
      <c r="B487" s="120"/>
      <c r="C487" s="120"/>
      <c r="D487" s="120"/>
      <c r="E487" s="120"/>
      <c r="F487" s="120"/>
      <c r="G487" s="121"/>
      <c r="H487" s="120"/>
      <c r="I487" s="147"/>
      <c r="J487" s="147"/>
      <c r="K487" s="147"/>
      <c r="L487" s="147"/>
      <c r="M487" s="147"/>
      <c r="N487" s="147"/>
      <c r="O487" s="147"/>
      <c r="P487" s="147"/>
      <c r="Q487" s="147"/>
      <c r="R487" s="147"/>
      <c r="S487" s="147"/>
      <c r="T487" s="147"/>
      <c r="U487" s="147"/>
      <c r="V487" s="147"/>
      <c r="W487" s="147"/>
      <c r="X487" s="147"/>
      <c r="Y487" s="147"/>
      <c r="Z487" s="147"/>
      <c r="AA487" s="147"/>
      <c r="AB487" s="147"/>
      <c r="AC487" s="147"/>
      <c r="AD487" s="147"/>
      <c r="AE487" s="147"/>
      <c r="AF487" s="147"/>
      <c r="AG487" s="147"/>
      <c r="AH487" s="147"/>
      <c r="AI487" s="147"/>
      <c r="AJ487" s="147"/>
      <c r="AK487" s="147"/>
      <c r="AL487" s="147"/>
      <c r="AM487" s="147"/>
      <c r="AN487" s="147"/>
      <c r="AO487" s="147"/>
      <c r="AP487" s="147"/>
      <c r="AQ487" s="147"/>
      <c r="AR487" s="147"/>
      <c r="AS487" s="147"/>
      <c r="AT487" s="147"/>
      <c r="AU487" s="147"/>
      <c r="AV487" s="147"/>
      <c r="AW487" s="147"/>
      <c r="AX487" s="147"/>
      <c r="AY487" s="147"/>
    </row>
    <row r="488" spans="1:51" ht="12.75" customHeight="1" x14ac:dyDescent="0.2">
      <c r="A488" s="145"/>
      <c r="B488" s="120"/>
      <c r="C488" s="120"/>
      <c r="D488" s="120"/>
      <c r="E488" s="120"/>
      <c r="F488" s="120"/>
      <c r="G488" s="121"/>
      <c r="H488" s="120"/>
      <c r="I488" s="147"/>
      <c r="J488" s="147"/>
      <c r="K488" s="147"/>
      <c r="L488" s="147"/>
      <c r="M488" s="147"/>
      <c r="N488" s="147"/>
      <c r="O488" s="147"/>
      <c r="P488" s="147"/>
      <c r="Q488" s="147"/>
      <c r="R488" s="147"/>
      <c r="S488" s="147"/>
      <c r="T488" s="147"/>
      <c r="U488" s="147"/>
      <c r="V488" s="147"/>
      <c r="W488" s="147"/>
      <c r="X488" s="147"/>
      <c r="Y488" s="147"/>
      <c r="Z488" s="147"/>
      <c r="AA488" s="147"/>
      <c r="AB488" s="147"/>
      <c r="AC488" s="147"/>
      <c r="AD488" s="147"/>
      <c r="AE488" s="147"/>
      <c r="AF488" s="147"/>
      <c r="AG488" s="147"/>
      <c r="AH488" s="147"/>
      <c r="AI488" s="147"/>
      <c r="AJ488" s="147"/>
      <c r="AK488" s="147"/>
      <c r="AL488" s="147"/>
      <c r="AM488" s="147"/>
      <c r="AN488" s="147"/>
      <c r="AO488" s="147"/>
      <c r="AP488" s="147"/>
      <c r="AQ488" s="147"/>
      <c r="AR488" s="147"/>
      <c r="AS488" s="147"/>
      <c r="AT488" s="147"/>
      <c r="AU488" s="147"/>
      <c r="AV488" s="147"/>
      <c r="AW488" s="147"/>
      <c r="AX488" s="147"/>
      <c r="AY488" s="147"/>
    </row>
    <row r="489" spans="1:51" ht="12.75" customHeight="1" x14ac:dyDescent="0.2">
      <c r="A489" s="145"/>
      <c r="B489" s="120"/>
      <c r="C489" s="120"/>
      <c r="D489" s="120"/>
      <c r="E489" s="120"/>
      <c r="F489" s="120"/>
      <c r="G489" s="121"/>
      <c r="H489" s="120"/>
      <c r="I489" s="147"/>
      <c r="J489" s="147"/>
      <c r="K489" s="147"/>
      <c r="L489" s="147"/>
      <c r="M489" s="147"/>
      <c r="N489" s="147"/>
      <c r="O489" s="147"/>
      <c r="P489" s="147"/>
      <c r="Q489" s="147"/>
      <c r="R489" s="147"/>
      <c r="S489" s="147"/>
      <c r="T489" s="147"/>
      <c r="U489" s="147"/>
      <c r="V489" s="147"/>
      <c r="W489" s="147"/>
      <c r="X489" s="147"/>
      <c r="Y489" s="147"/>
      <c r="Z489" s="147"/>
      <c r="AA489" s="147"/>
      <c r="AB489" s="147"/>
      <c r="AC489" s="147"/>
      <c r="AD489" s="147"/>
      <c r="AE489" s="147"/>
      <c r="AF489" s="147"/>
      <c r="AG489" s="147"/>
      <c r="AH489" s="147"/>
      <c r="AI489" s="147"/>
      <c r="AJ489" s="147"/>
      <c r="AK489" s="147"/>
      <c r="AL489" s="147"/>
      <c r="AM489" s="147"/>
      <c r="AN489" s="147"/>
      <c r="AO489" s="147"/>
      <c r="AP489" s="147"/>
      <c r="AQ489" s="147"/>
      <c r="AR489" s="147"/>
      <c r="AS489" s="147"/>
      <c r="AT489" s="147"/>
      <c r="AU489" s="147"/>
      <c r="AV489" s="147"/>
      <c r="AW489" s="147"/>
      <c r="AX489" s="147"/>
      <c r="AY489" s="147"/>
    </row>
    <row r="490" spans="1:51" ht="12.75" customHeight="1" x14ac:dyDescent="0.2">
      <c r="A490" s="145"/>
      <c r="B490" s="120"/>
      <c r="C490" s="120"/>
      <c r="D490" s="120"/>
      <c r="E490" s="120"/>
      <c r="F490" s="120"/>
      <c r="G490" s="121"/>
      <c r="H490" s="120"/>
      <c r="I490" s="147"/>
      <c r="J490" s="147"/>
      <c r="K490" s="147"/>
      <c r="L490" s="147"/>
      <c r="M490" s="147"/>
      <c r="N490" s="147"/>
      <c r="O490" s="147"/>
      <c r="P490" s="147"/>
      <c r="Q490" s="147"/>
      <c r="R490" s="147"/>
      <c r="S490" s="147"/>
      <c r="T490" s="147"/>
      <c r="U490" s="147"/>
      <c r="V490" s="147"/>
      <c r="W490" s="147"/>
      <c r="X490" s="147"/>
      <c r="Y490" s="147"/>
      <c r="Z490" s="147"/>
      <c r="AA490" s="147"/>
      <c r="AB490" s="147"/>
      <c r="AC490" s="147"/>
      <c r="AD490" s="147"/>
      <c r="AE490" s="147"/>
      <c r="AF490" s="147"/>
      <c r="AG490" s="147"/>
      <c r="AH490" s="147"/>
      <c r="AI490" s="147"/>
      <c r="AJ490" s="147"/>
      <c r="AK490" s="147"/>
      <c r="AL490" s="147"/>
      <c r="AM490" s="147"/>
      <c r="AN490" s="147"/>
      <c r="AO490" s="147"/>
      <c r="AP490" s="147"/>
      <c r="AQ490" s="147"/>
      <c r="AR490" s="147"/>
      <c r="AS490" s="147"/>
      <c r="AT490" s="147"/>
      <c r="AU490" s="147"/>
      <c r="AV490" s="147"/>
      <c r="AW490" s="147"/>
      <c r="AX490" s="147"/>
      <c r="AY490" s="147"/>
    </row>
    <row r="491" spans="1:51" ht="12.75" customHeight="1" x14ac:dyDescent="0.2">
      <c r="A491" s="145"/>
      <c r="B491" s="120"/>
      <c r="C491" s="120"/>
      <c r="D491" s="120"/>
      <c r="E491" s="120"/>
      <c r="F491" s="120"/>
      <c r="G491" s="121"/>
      <c r="H491" s="120"/>
      <c r="I491" s="147"/>
      <c r="J491" s="147"/>
      <c r="K491" s="147"/>
      <c r="L491" s="147"/>
      <c r="M491" s="147"/>
      <c r="N491" s="147"/>
      <c r="O491" s="147"/>
      <c r="P491" s="147"/>
      <c r="Q491" s="147"/>
      <c r="R491" s="147"/>
      <c r="S491" s="147"/>
      <c r="T491" s="147"/>
      <c r="U491" s="147"/>
      <c r="V491" s="147"/>
      <c r="W491" s="147"/>
      <c r="X491" s="147"/>
      <c r="Y491" s="147"/>
      <c r="Z491" s="147"/>
      <c r="AA491" s="147"/>
      <c r="AB491" s="147"/>
      <c r="AC491" s="147"/>
      <c r="AD491" s="147"/>
      <c r="AE491" s="147"/>
      <c r="AF491" s="147"/>
      <c r="AG491" s="147"/>
      <c r="AH491" s="147"/>
      <c r="AI491" s="147"/>
      <c r="AJ491" s="147"/>
      <c r="AK491" s="147"/>
      <c r="AL491" s="147"/>
      <c r="AM491" s="147"/>
      <c r="AN491" s="147"/>
      <c r="AO491" s="147"/>
      <c r="AP491" s="147"/>
      <c r="AQ491" s="147"/>
      <c r="AR491" s="147"/>
      <c r="AS491" s="147"/>
      <c r="AT491" s="147"/>
      <c r="AU491" s="147"/>
      <c r="AV491" s="147"/>
      <c r="AW491" s="147"/>
      <c r="AX491" s="147"/>
      <c r="AY491" s="147"/>
    </row>
    <row r="492" spans="1:51" ht="12.75" customHeight="1" x14ac:dyDescent="0.2">
      <c r="A492" s="145"/>
      <c r="B492" s="120"/>
      <c r="C492" s="120"/>
      <c r="D492" s="120"/>
      <c r="E492" s="120"/>
      <c r="F492" s="120"/>
      <c r="G492" s="121"/>
      <c r="H492" s="120"/>
      <c r="I492" s="147"/>
      <c r="J492" s="147"/>
      <c r="K492" s="147"/>
      <c r="L492" s="147"/>
      <c r="M492" s="147"/>
      <c r="N492" s="147"/>
      <c r="O492" s="147"/>
      <c r="P492" s="147"/>
      <c r="Q492" s="147"/>
      <c r="R492" s="147"/>
      <c r="S492" s="147"/>
      <c r="T492" s="147"/>
      <c r="U492" s="147"/>
      <c r="V492" s="147"/>
      <c r="W492" s="147"/>
      <c r="X492" s="147"/>
      <c r="Y492" s="147"/>
      <c r="Z492" s="147"/>
      <c r="AA492" s="147"/>
      <c r="AB492" s="147"/>
      <c r="AC492" s="147"/>
      <c r="AD492" s="147"/>
      <c r="AE492" s="147"/>
      <c r="AF492" s="147"/>
      <c r="AG492" s="147"/>
      <c r="AH492" s="147"/>
      <c r="AI492" s="147"/>
      <c r="AJ492" s="147"/>
      <c r="AK492" s="147"/>
      <c r="AL492" s="147"/>
      <c r="AM492" s="147"/>
      <c r="AN492" s="147"/>
      <c r="AO492" s="147"/>
      <c r="AP492" s="147"/>
      <c r="AQ492" s="147"/>
      <c r="AR492" s="147"/>
      <c r="AS492" s="147"/>
      <c r="AT492" s="147"/>
      <c r="AU492" s="147"/>
      <c r="AV492" s="147"/>
      <c r="AW492" s="147"/>
      <c r="AX492" s="147"/>
      <c r="AY492" s="147"/>
    </row>
    <row r="493" spans="1:51" ht="12.75" customHeight="1" x14ac:dyDescent="0.2">
      <c r="A493" s="145"/>
      <c r="B493" s="120"/>
      <c r="C493" s="120"/>
      <c r="D493" s="120"/>
      <c r="E493" s="120"/>
      <c r="F493" s="120"/>
      <c r="G493" s="121"/>
      <c r="H493" s="120"/>
      <c r="I493" s="147"/>
      <c r="J493" s="147"/>
      <c r="K493" s="147"/>
      <c r="L493" s="147"/>
      <c r="M493" s="147"/>
      <c r="N493" s="147"/>
      <c r="O493" s="147"/>
      <c r="P493" s="147"/>
      <c r="Q493" s="147"/>
      <c r="R493" s="147"/>
      <c r="S493" s="147"/>
      <c r="T493" s="147"/>
      <c r="U493" s="147"/>
      <c r="V493" s="147"/>
      <c r="W493" s="147"/>
      <c r="X493" s="147"/>
      <c r="Y493" s="147"/>
      <c r="Z493" s="147"/>
      <c r="AA493" s="147"/>
      <c r="AB493" s="147"/>
      <c r="AC493" s="147"/>
      <c r="AD493" s="147"/>
      <c r="AE493" s="147"/>
      <c r="AF493" s="147"/>
      <c r="AG493" s="147"/>
      <c r="AH493" s="147"/>
      <c r="AI493" s="147"/>
      <c r="AJ493" s="147"/>
      <c r="AK493" s="147"/>
      <c r="AL493" s="147"/>
      <c r="AM493" s="147"/>
      <c r="AN493" s="147"/>
      <c r="AO493" s="147"/>
      <c r="AP493" s="147"/>
      <c r="AQ493" s="147"/>
      <c r="AR493" s="147"/>
      <c r="AS493" s="147"/>
      <c r="AT493" s="147"/>
      <c r="AU493" s="147"/>
      <c r="AV493" s="147"/>
      <c r="AW493" s="147"/>
      <c r="AX493" s="147"/>
      <c r="AY493" s="147"/>
    </row>
    <row r="494" spans="1:51" ht="12.75" customHeight="1" x14ac:dyDescent="0.2">
      <c r="A494" s="145"/>
      <c r="B494" s="120"/>
      <c r="C494" s="120"/>
      <c r="D494" s="120"/>
      <c r="E494" s="120"/>
      <c r="F494" s="120"/>
      <c r="G494" s="121"/>
      <c r="H494" s="120"/>
      <c r="I494" s="147"/>
      <c r="J494" s="147"/>
      <c r="K494" s="147"/>
      <c r="L494" s="147"/>
      <c r="M494" s="147"/>
      <c r="N494" s="147"/>
      <c r="O494" s="147"/>
      <c r="P494" s="147"/>
      <c r="Q494" s="147"/>
      <c r="R494" s="147"/>
      <c r="S494" s="147"/>
      <c r="T494" s="147"/>
      <c r="U494" s="147"/>
      <c r="V494" s="147"/>
      <c r="W494" s="147"/>
      <c r="X494" s="147"/>
      <c r="Y494" s="147"/>
      <c r="Z494" s="147"/>
      <c r="AA494" s="147"/>
      <c r="AB494" s="147"/>
      <c r="AC494" s="147"/>
      <c r="AD494" s="147"/>
      <c r="AE494" s="147"/>
      <c r="AF494" s="147"/>
      <c r="AG494" s="147"/>
      <c r="AH494" s="147"/>
      <c r="AI494" s="147"/>
      <c r="AJ494" s="147"/>
      <c r="AK494" s="147"/>
      <c r="AL494" s="147"/>
      <c r="AM494" s="147"/>
      <c r="AN494" s="147"/>
      <c r="AO494" s="147"/>
      <c r="AP494" s="147"/>
      <c r="AQ494" s="147"/>
      <c r="AR494" s="147"/>
      <c r="AS494" s="147"/>
      <c r="AT494" s="147"/>
      <c r="AU494" s="147"/>
      <c r="AV494" s="147"/>
      <c r="AW494" s="147"/>
      <c r="AX494" s="147"/>
      <c r="AY494" s="147"/>
    </row>
    <row r="495" spans="1:51" ht="12.75" customHeight="1" x14ac:dyDescent="0.2">
      <c r="A495" s="145"/>
      <c r="B495" s="120"/>
      <c r="C495" s="120"/>
      <c r="D495" s="120"/>
      <c r="E495" s="120"/>
      <c r="F495" s="120"/>
      <c r="G495" s="121"/>
      <c r="H495" s="120"/>
      <c r="I495" s="147"/>
      <c r="J495" s="147"/>
      <c r="K495" s="147"/>
      <c r="L495" s="147"/>
      <c r="M495" s="147"/>
      <c r="N495" s="147"/>
      <c r="O495" s="147"/>
      <c r="P495" s="147"/>
      <c r="Q495" s="147"/>
      <c r="R495" s="147"/>
      <c r="S495" s="147"/>
      <c r="T495" s="147"/>
      <c r="U495" s="147"/>
      <c r="V495" s="147"/>
      <c r="W495" s="147"/>
      <c r="X495" s="147"/>
      <c r="Y495" s="147"/>
      <c r="Z495" s="147"/>
      <c r="AA495" s="147"/>
      <c r="AB495" s="147"/>
      <c r="AC495" s="147"/>
      <c r="AD495" s="147"/>
      <c r="AE495" s="147"/>
      <c r="AF495" s="147"/>
      <c r="AG495" s="147"/>
      <c r="AH495" s="147"/>
      <c r="AI495" s="147"/>
      <c r="AJ495" s="147"/>
      <c r="AK495" s="147"/>
      <c r="AL495" s="147"/>
      <c r="AM495" s="147"/>
      <c r="AN495" s="147"/>
      <c r="AO495" s="147"/>
      <c r="AP495" s="147"/>
      <c r="AQ495" s="147"/>
      <c r="AR495" s="147"/>
      <c r="AS495" s="147"/>
      <c r="AT495" s="147"/>
      <c r="AU495" s="147"/>
      <c r="AV495" s="147"/>
      <c r="AW495" s="147"/>
      <c r="AX495" s="147"/>
      <c r="AY495" s="147"/>
    </row>
    <row r="496" spans="1:51" ht="12.75" customHeight="1" x14ac:dyDescent="0.2">
      <c r="A496" s="145"/>
      <c r="B496" s="120"/>
      <c r="C496" s="120"/>
      <c r="D496" s="120"/>
      <c r="E496" s="120"/>
      <c r="F496" s="120"/>
      <c r="G496" s="121"/>
      <c r="H496" s="120"/>
      <c r="I496" s="147"/>
      <c r="J496" s="147"/>
      <c r="K496" s="147"/>
      <c r="L496" s="147"/>
      <c r="M496" s="147"/>
      <c r="N496" s="147"/>
      <c r="O496" s="147"/>
      <c r="P496" s="147"/>
      <c r="Q496" s="147"/>
      <c r="R496" s="147"/>
      <c r="S496" s="147"/>
      <c r="T496" s="147"/>
      <c r="U496" s="147"/>
      <c r="V496" s="147"/>
      <c r="W496" s="147"/>
      <c r="X496" s="147"/>
      <c r="Y496" s="147"/>
      <c r="Z496" s="147"/>
      <c r="AA496" s="147"/>
      <c r="AB496" s="147"/>
      <c r="AC496" s="147"/>
      <c r="AD496" s="147"/>
      <c r="AE496" s="147"/>
      <c r="AF496" s="147"/>
      <c r="AG496" s="147"/>
      <c r="AH496" s="147"/>
      <c r="AI496" s="147"/>
      <c r="AJ496" s="147"/>
      <c r="AK496" s="147"/>
      <c r="AL496" s="147"/>
      <c r="AM496" s="147"/>
      <c r="AN496" s="147"/>
      <c r="AO496" s="147"/>
      <c r="AP496" s="147"/>
      <c r="AQ496" s="147"/>
      <c r="AR496" s="147"/>
      <c r="AS496" s="147"/>
      <c r="AT496" s="147"/>
      <c r="AU496" s="147"/>
      <c r="AV496" s="147"/>
      <c r="AW496" s="147"/>
      <c r="AX496" s="147"/>
      <c r="AY496" s="147"/>
    </row>
    <row r="497" spans="1:51" ht="12.75" customHeight="1" x14ac:dyDescent="0.2">
      <c r="A497" s="145"/>
      <c r="B497" s="120"/>
      <c r="C497" s="120"/>
      <c r="D497" s="120"/>
      <c r="E497" s="120"/>
      <c r="F497" s="120"/>
      <c r="G497" s="121"/>
      <c r="H497" s="120"/>
      <c r="I497" s="147"/>
      <c r="J497" s="147"/>
      <c r="K497" s="147"/>
      <c r="L497" s="147"/>
      <c r="M497" s="147"/>
      <c r="N497" s="147"/>
      <c r="O497" s="147"/>
      <c r="P497" s="147"/>
      <c r="Q497" s="147"/>
      <c r="R497" s="147"/>
      <c r="S497" s="147"/>
      <c r="T497" s="147"/>
      <c r="U497" s="147"/>
      <c r="V497" s="147"/>
      <c r="W497" s="147"/>
      <c r="X497" s="147"/>
      <c r="Y497" s="147"/>
      <c r="Z497" s="147"/>
      <c r="AA497" s="147"/>
      <c r="AB497" s="147"/>
      <c r="AC497" s="147"/>
      <c r="AD497" s="147"/>
      <c r="AE497" s="147"/>
      <c r="AF497" s="147"/>
      <c r="AG497" s="147"/>
      <c r="AH497" s="147"/>
      <c r="AI497" s="147"/>
      <c r="AJ497" s="147"/>
      <c r="AK497" s="147"/>
      <c r="AL497" s="147"/>
      <c r="AM497" s="147"/>
      <c r="AN497" s="147"/>
      <c r="AO497" s="147"/>
      <c r="AP497" s="147"/>
      <c r="AQ497" s="147"/>
      <c r="AR497" s="147"/>
      <c r="AS497" s="147"/>
      <c r="AT497" s="147"/>
      <c r="AU497" s="147"/>
      <c r="AV497" s="147"/>
      <c r="AW497" s="147"/>
      <c r="AX497" s="147"/>
      <c r="AY497" s="147"/>
    </row>
    <row r="498" spans="1:51" ht="12.75" customHeight="1" x14ac:dyDescent="0.2">
      <c r="A498" s="145"/>
      <c r="B498" s="120"/>
      <c r="C498" s="120"/>
      <c r="D498" s="120"/>
      <c r="E498" s="120"/>
      <c r="F498" s="120"/>
      <c r="G498" s="121"/>
      <c r="H498" s="120"/>
      <c r="I498" s="147"/>
      <c r="J498" s="147"/>
      <c r="K498" s="147"/>
      <c r="L498" s="147"/>
      <c r="M498" s="147"/>
      <c r="N498" s="147"/>
      <c r="O498" s="147"/>
      <c r="P498" s="147"/>
      <c r="Q498" s="147"/>
      <c r="R498" s="147"/>
      <c r="S498" s="147"/>
      <c r="T498" s="147"/>
      <c r="U498" s="147"/>
      <c r="V498" s="147"/>
      <c r="W498" s="147"/>
      <c r="X498" s="147"/>
      <c r="Y498" s="147"/>
      <c r="Z498" s="147"/>
      <c r="AA498" s="147"/>
      <c r="AB498" s="147"/>
      <c r="AC498" s="147"/>
      <c r="AD498" s="147"/>
      <c r="AE498" s="147"/>
      <c r="AF498" s="147"/>
      <c r="AG498" s="147"/>
      <c r="AH498" s="147"/>
      <c r="AI498" s="147"/>
      <c r="AJ498" s="147"/>
      <c r="AK498" s="147"/>
      <c r="AL498" s="147"/>
      <c r="AM498" s="147"/>
      <c r="AN498" s="147"/>
      <c r="AO498" s="147"/>
      <c r="AP498" s="147"/>
      <c r="AQ498" s="147"/>
      <c r="AR498" s="147"/>
      <c r="AS498" s="147"/>
      <c r="AT498" s="147"/>
      <c r="AU498" s="147"/>
      <c r="AV498" s="147"/>
      <c r="AW498" s="147"/>
      <c r="AX498" s="147"/>
      <c r="AY498" s="147"/>
    </row>
    <row r="499" spans="1:51" ht="12.75" customHeight="1" x14ac:dyDescent="0.2">
      <c r="A499" s="145"/>
      <c r="B499" s="120"/>
      <c r="C499" s="120"/>
      <c r="D499" s="120"/>
      <c r="E499" s="120"/>
      <c r="F499" s="120"/>
      <c r="G499" s="121"/>
      <c r="H499" s="120"/>
      <c r="I499" s="147"/>
      <c r="J499" s="147"/>
      <c r="K499" s="147"/>
      <c r="L499" s="147"/>
      <c r="M499" s="147"/>
      <c r="N499" s="147"/>
      <c r="O499" s="147"/>
      <c r="P499" s="147"/>
      <c r="Q499" s="147"/>
      <c r="R499" s="147"/>
      <c r="S499" s="147"/>
      <c r="T499" s="147"/>
      <c r="U499" s="147"/>
      <c r="V499" s="147"/>
      <c r="W499" s="147"/>
      <c r="X499" s="147"/>
      <c r="Y499" s="147"/>
      <c r="Z499" s="147"/>
      <c r="AA499" s="147"/>
      <c r="AB499" s="147"/>
      <c r="AC499" s="147"/>
      <c r="AD499" s="147"/>
      <c r="AE499" s="147"/>
      <c r="AF499" s="147"/>
      <c r="AG499" s="147"/>
      <c r="AH499" s="147"/>
      <c r="AI499" s="147"/>
      <c r="AJ499" s="147"/>
      <c r="AK499" s="147"/>
      <c r="AL499" s="147"/>
      <c r="AM499" s="147"/>
      <c r="AN499" s="147"/>
      <c r="AO499" s="147"/>
      <c r="AP499" s="147"/>
      <c r="AQ499" s="147"/>
      <c r="AR499" s="147"/>
      <c r="AS499" s="147"/>
      <c r="AT499" s="147"/>
      <c r="AU499" s="147"/>
      <c r="AV499" s="147"/>
      <c r="AW499" s="147"/>
      <c r="AX499" s="147"/>
      <c r="AY499" s="147"/>
    </row>
    <row r="500" spans="1:51" ht="12.75" customHeight="1" x14ac:dyDescent="0.2">
      <c r="A500" s="145"/>
      <c r="B500" s="120"/>
      <c r="C500" s="120"/>
      <c r="D500" s="120"/>
      <c r="E500" s="120"/>
      <c r="F500" s="120"/>
      <c r="G500" s="121"/>
      <c r="H500" s="120"/>
      <c r="I500" s="147"/>
      <c r="J500" s="147"/>
      <c r="K500" s="147"/>
      <c r="L500" s="147"/>
      <c r="M500" s="147"/>
      <c r="N500" s="147"/>
      <c r="O500" s="147"/>
      <c r="P500" s="147"/>
      <c r="Q500" s="147"/>
      <c r="R500" s="147"/>
      <c r="S500" s="147"/>
      <c r="T500" s="147"/>
      <c r="U500" s="147"/>
      <c r="V500" s="147"/>
      <c r="W500" s="147"/>
      <c r="X500" s="147"/>
      <c r="Y500" s="147"/>
      <c r="Z500" s="147"/>
      <c r="AA500" s="147"/>
      <c r="AB500" s="147"/>
      <c r="AC500" s="147"/>
      <c r="AD500" s="147"/>
      <c r="AE500" s="147"/>
      <c r="AF500" s="147"/>
      <c r="AG500" s="147"/>
      <c r="AH500" s="147"/>
      <c r="AI500" s="147"/>
      <c r="AJ500" s="147"/>
      <c r="AK500" s="147"/>
      <c r="AL500" s="147"/>
      <c r="AM500" s="147"/>
      <c r="AN500" s="147"/>
      <c r="AO500" s="147"/>
      <c r="AP500" s="147"/>
      <c r="AQ500" s="147"/>
      <c r="AR500" s="147"/>
      <c r="AS500" s="147"/>
      <c r="AT500" s="147"/>
      <c r="AU500" s="147"/>
      <c r="AV500" s="147"/>
      <c r="AW500" s="147"/>
      <c r="AX500" s="147"/>
      <c r="AY500" s="147"/>
    </row>
    <row r="501" spans="1:51" ht="12.75" customHeight="1" x14ac:dyDescent="0.2">
      <c r="A501" s="145"/>
      <c r="B501" s="120"/>
      <c r="C501" s="120"/>
      <c r="D501" s="120"/>
      <c r="E501" s="120"/>
      <c r="F501" s="120"/>
      <c r="G501" s="121"/>
      <c r="H501" s="120"/>
      <c r="I501" s="147"/>
      <c r="J501" s="147"/>
      <c r="K501" s="147"/>
      <c r="L501" s="147"/>
      <c r="M501" s="147"/>
      <c r="N501" s="147"/>
      <c r="O501" s="147"/>
      <c r="P501" s="147"/>
      <c r="Q501" s="147"/>
      <c r="R501" s="147"/>
      <c r="S501" s="147"/>
      <c r="T501" s="147"/>
      <c r="U501" s="147"/>
      <c r="V501" s="147"/>
      <c r="W501" s="147"/>
      <c r="X501" s="147"/>
      <c r="Y501" s="147"/>
      <c r="Z501" s="147"/>
      <c r="AA501" s="147"/>
      <c r="AB501" s="147"/>
      <c r="AC501" s="147"/>
      <c r="AD501" s="147"/>
      <c r="AE501" s="147"/>
      <c r="AF501" s="147"/>
      <c r="AG501" s="147"/>
      <c r="AH501" s="147"/>
      <c r="AI501" s="147"/>
      <c r="AJ501" s="147"/>
      <c r="AK501" s="147"/>
      <c r="AL501" s="147"/>
      <c r="AM501" s="147"/>
      <c r="AN501" s="147"/>
      <c r="AO501" s="147"/>
      <c r="AP501" s="147"/>
      <c r="AQ501" s="147"/>
      <c r="AR501" s="147"/>
      <c r="AS501" s="147"/>
      <c r="AT501" s="147"/>
      <c r="AU501" s="147"/>
      <c r="AV501" s="147"/>
      <c r="AW501" s="147"/>
      <c r="AX501" s="147"/>
      <c r="AY501" s="147"/>
    </row>
    <row r="502" spans="1:51" ht="12.75" customHeight="1" x14ac:dyDescent="0.2">
      <c r="A502" s="145"/>
      <c r="B502" s="120"/>
      <c r="C502" s="120"/>
      <c r="D502" s="120"/>
      <c r="E502" s="120"/>
      <c r="F502" s="120"/>
      <c r="G502" s="121"/>
      <c r="H502" s="120"/>
      <c r="I502" s="147"/>
      <c r="J502" s="147"/>
      <c r="K502" s="147"/>
      <c r="L502" s="147"/>
      <c r="M502" s="147"/>
      <c r="N502" s="147"/>
      <c r="O502" s="147"/>
      <c r="P502" s="147"/>
      <c r="Q502" s="147"/>
      <c r="R502" s="147"/>
      <c r="S502" s="147"/>
      <c r="T502" s="147"/>
      <c r="U502" s="147"/>
      <c r="V502" s="147"/>
      <c r="W502" s="147"/>
      <c r="X502" s="147"/>
      <c r="Y502" s="147"/>
      <c r="Z502" s="147"/>
      <c r="AA502" s="147"/>
      <c r="AB502" s="147"/>
      <c r="AC502" s="147"/>
      <c r="AD502" s="147"/>
      <c r="AE502" s="147"/>
      <c r="AF502" s="147"/>
      <c r="AG502" s="147"/>
      <c r="AH502" s="147"/>
      <c r="AI502" s="147"/>
      <c r="AJ502" s="147"/>
      <c r="AK502" s="147"/>
      <c r="AL502" s="147"/>
      <c r="AM502" s="147"/>
      <c r="AN502" s="147"/>
      <c r="AO502" s="147"/>
      <c r="AP502" s="147"/>
      <c r="AQ502" s="147"/>
      <c r="AR502" s="147"/>
      <c r="AS502" s="147"/>
      <c r="AT502" s="147"/>
      <c r="AU502" s="147"/>
      <c r="AV502" s="147"/>
      <c r="AW502" s="147"/>
      <c r="AX502" s="147"/>
      <c r="AY502" s="147"/>
    </row>
    <row r="503" spans="1:51" ht="12.75" customHeight="1" x14ac:dyDescent="0.2">
      <c r="A503" s="145"/>
      <c r="B503" s="120"/>
      <c r="C503" s="120"/>
      <c r="D503" s="120"/>
      <c r="E503" s="120"/>
      <c r="F503" s="120"/>
      <c r="G503" s="121"/>
      <c r="H503" s="120"/>
      <c r="I503" s="147"/>
      <c r="J503" s="147"/>
      <c r="K503" s="147"/>
      <c r="L503" s="147"/>
      <c r="M503" s="147"/>
      <c r="N503" s="147"/>
      <c r="O503" s="147"/>
      <c r="P503" s="147"/>
      <c r="Q503" s="147"/>
      <c r="R503" s="147"/>
      <c r="S503" s="147"/>
      <c r="T503" s="147"/>
      <c r="U503" s="147"/>
      <c r="V503" s="147"/>
      <c r="W503" s="147"/>
      <c r="X503" s="147"/>
      <c r="Y503" s="147"/>
      <c r="Z503" s="147"/>
      <c r="AA503" s="147"/>
      <c r="AB503" s="147"/>
      <c r="AC503" s="147"/>
      <c r="AD503" s="147"/>
      <c r="AE503" s="147"/>
      <c r="AF503" s="147"/>
      <c r="AG503" s="147"/>
      <c r="AH503" s="147"/>
      <c r="AI503" s="147"/>
      <c r="AJ503" s="147"/>
      <c r="AK503" s="147"/>
      <c r="AL503" s="147"/>
      <c r="AM503" s="147"/>
      <c r="AN503" s="147"/>
      <c r="AO503" s="147"/>
      <c r="AP503" s="147"/>
      <c r="AQ503" s="147"/>
      <c r="AR503" s="147"/>
      <c r="AS503" s="147"/>
      <c r="AT503" s="147"/>
      <c r="AU503" s="147"/>
      <c r="AV503" s="147"/>
      <c r="AW503" s="147"/>
      <c r="AX503" s="147"/>
      <c r="AY503" s="147"/>
    </row>
    <row r="504" spans="1:51" ht="12.75" customHeight="1" x14ac:dyDescent="0.2">
      <c r="A504" s="145"/>
      <c r="B504" s="120"/>
      <c r="C504" s="120"/>
      <c r="D504" s="120"/>
      <c r="E504" s="120"/>
      <c r="F504" s="120"/>
      <c r="G504" s="121"/>
      <c r="H504" s="120"/>
      <c r="I504" s="147"/>
      <c r="J504" s="147"/>
      <c r="K504" s="147"/>
      <c r="L504" s="147"/>
      <c r="M504" s="147"/>
      <c r="N504" s="147"/>
      <c r="O504" s="147"/>
      <c r="P504" s="147"/>
      <c r="Q504" s="147"/>
      <c r="R504" s="147"/>
      <c r="S504" s="147"/>
      <c r="T504" s="147"/>
      <c r="U504" s="147"/>
      <c r="V504" s="147"/>
      <c r="W504" s="147"/>
      <c r="X504" s="147"/>
      <c r="Y504" s="147"/>
      <c r="Z504" s="147"/>
      <c r="AA504" s="147"/>
      <c r="AB504" s="147"/>
      <c r="AC504" s="147"/>
      <c r="AD504" s="147"/>
      <c r="AE504" s="147"/>
      <c r="AF504" s="147"/>
      <c r="AG504" s="147"/>
      <c r="AH504" s="147"/>
      <c r="AI504" s="147"/>
      <c r="AJ504" s="147"/>
      <c r="AK504" s="147"/>
      <c r="AL504" s="147"/>
      <c r="AM504" s="147"/>
      <c r="AN504" s="147"/>
      <c r="AO504" s="147"/>
      <c r="AP504" s="147"/>
      <c r="AQ504" s="147"/>
      <c r="AR504" s="147"/>
      <c r="AS504" s="147"/>
      <c r="AT504" s="147"/>
      <c r="AU504" s="147"/>
      <c r="AV504" s="147"/>
      <c r="AW504" s="147"/>
      <c r="AX504" s="147"/>
      <c r="AY504" s="147"/>
    </row>
    <row r="505" spans="1:51" ht="12.75" customHeight="1" x14ac:dyDescent="0.2">
      <c r="A505" s="145"/>
      <c r="B505" s="120"/>
      <c r="C505" s="120"/>
      <c r="D505" s="120"/>
      <c r="E505" s="120"/>
      <c r="F505" s="120"/>
      <c r="G505" s="121"/>
      <c r="H505" s="120"/>
      <c r="I505" s="147"/>
      <c r="J505" s="147"/>
      <c r="K505" s="147"/>
      <c r="L505" s="147"/>
      <c r="M505" s="147"/>
      <c r="N505" s="147"/>
      <c r="O505" s="147"/>
      <c r="P505" s="147"/>
      <c r="Q505" s="147"/>
      <c r="R505" s="147"/>
      <c r="S505" s="147"/>
      <c r="T505" s="147"/>
      <c r="U505" s="147"/>
      <c r="V505" s="147"/>
      <c r="W505" s="147"/>
      <c r="X505" s="147"/>
      <c r="Y505" s="147"/>
      <c r="Z505" s="147"/>
      <c r="AA505" s="147"/>
      <c r="AB505" s="147"/>
      <c r="AC505" s="147"/>
      <c r="AD505" s="147"/>
      <c r="AE505" s="147"/>
      <c r="AF505" s="147"/>
      <c r="AG505" s="147"/>
      <c r="AH505" s="147"/>
      <c r="AI505" s="147"/>
      <c r="AJ505" s="147"/>
      <c r="AK505" s="147"/>
      <c r="AL505" s="147"/>
      <c r="AM505" s="147"/>
      <c r="AN505" s="147"/>
      <c r="AO505" s="147"/>
      <c r="AP505" s="147"/>
      <c r="AQ505" s="147"/>
      <c r="AR505" s="147"/>
      <c r="AS505" s="147"/>
      <c r="AT505" s="147"/>
      <c r="AU505" s="147"/>
      <c r="AV505" s="147"/>
      <c r="AW505" s="147"/>
      <c r="AX505" s="147"/>
      <c r="AY505" s="147"/>
    </row>
    <row r="506" spans="1:51" ht="12.75" customHeight="1" x14ac:dyDescent="0.2">
      <c r="A506" s="145"/>
      <c r="B506" s="120"/>
      <c r="C506" s="120"/>
      <c r="D506" s="120"/>
      <c r="E506" s="120"/>
      <c r="F506" s="120"/>
      <c r="G506" s="121"/>
      <c r="H506" s="120"/>
      <c r="I506" s="147"/>
      <c r="J506" s="147"/>
      <c r="K506" s="147"/>
      <c r="L506" s="147"/>
      <c r="M506" s="147"/>
      <c r="N506" s="147"/>
      <c r="O506" s="147"/>
      <c r="P506" s="147"/>
      <c r="Q506" s="147"/>
      <c r="R506" s="147"/>
      <c r="S506" s="147"/>
      <c r="T506" s="147"/>
      <c r="U506" s="147"/>
      <c r="V506" s="147"/>
      <c r="W506" s="147"/>
      <c r="X506" s="147"/>
      <c r="Y506" s="147"/>
      <c r="Z506" s="147"/>
      <c r="AA506" s="147"/>
      <c r="AB506" s="147"/>
      <c r="AC506" s="147"/>
      <c r="AD506" s="147"/>
      <c r="AE506" s="147"/>
      <c r="AF506" s="147"/>
      <c r="AG506" s="147"/>
      <c r="AH506" s="147"/>
      <c r="AI506" s="147"/>
      <c r="AJ506" s="147"/>
      <c r="AK506" s="147"/>
      <c r="AL506" s="147"/>
      <c r="AM506" s="147"/>
      <c r="AN506" s="147"/>
      <c r="AO506" s="147"/>
      <c r="AP506" s="147"/>
      <c r="AQ506" s="147"/>
      <c r="AR506" s="147"/>
      <c r="AS506" s="147"/>
      <c r="AT506" s="147"/>
      <c r="AU506" s="147"/>
      <c r="AV506" s="147"/>
      <c r="AW506" s="147"/>
      <c r="AX506" s="147"/>
      <c r="AY506" s="147"/>
    </row>
    <row r="507" spans="1:51" ht="12.75" customHeight="1" x14ac:dyDescent="0.2">
      <c r="A507" s="145"/>
      <c r="B507" s="120"/>
      <c r="C507" s="120"/>
      <c r="D507" s="120"/>
      <c r="E507" s="120"/>
      <c r="F507" s="120"/>
      <c r="G507" s="121"/>
      <c r="H507" s="120"/>
      <c r="I507" s="147"/>
      <c r="J507" s="147"/>
      <c r="K507" s="147"/>
      <c r="L507" s="147"/>
      <c r="M507" s="147"/>
      <c r="N507" s="147"/>
      <c r="O507" s="147"/>
      <c r="P507" s="147"/>
      <c r="Q507" s="147"/>
      <c r="R507" s="147"/>
      <c r="S507" s="147"/>
      <c r="T507" s="147"/>
      <c r="U507" s="147"/>
      <c r="V507" s="147"/>
      <c r="W507" s="147"/>
      <c r="X507" s="147"/>
      <c r="Y507" s="147"/>
      <c r="Z507" s="147"/>
      <c r="AA507" s="147"/>
      <c r="AB507" s="147"/>
      <c r="AC507" s="147"/>
      <c r="AD507" s="147"/>
      <c r="AE507" s="147"/>
      <c r="AF507" s="147"/>
      <c r="AG507" s="147"/>
      <c r="AH507" s="147"/>
      <c r="AI507" s="147"/>
      <c r="AJ507" s="147"/>
      <c r="AK507" s="147"/>
      <c r="AL507" s="147"/>
      <c r="AM507" s="147"/>
      <c r="AN507" s="147"/>
      <c r="AO507" s="147"/>
      <c r="AP507" s="147"/>
      <c r="AQ507" s="147"/>
      <c r="AR507" s="147"/>
      <c r="AS507" s="147"/>
      <c r="AT507" s="147"/>
      <c r="AU507" s="147"/>
      <c r="AV507" s="147"/>
      <c r="AW507" s="147"/>
      <c r="AX507" s="147"/>
      <c r="AY507" s="147"/>
    </row>
    <row r="508" spans="1:51" ht="12.75" customHeight="1" x14ac:dyDescent="0.2">
      <c r="A508" s="145"/>
      <c r="B508" s="120"/>
      <c r="C508" s="120"/>
      <c r="D508" s="120"/>
      <c r="E508" s="120"/>
      <c r="F508" s="120"/>
      <c r="G508" s="121"/>
      <c r="H508" s="120"/>
      <c r="I508" s="147"/>
      <c r="J508" s="147"/>
      <c r="K508" s="147"/>
      <c r="L508" s="147"/>
      <c r="M508" s="147"/>
      <c r="N508" s="147"/>
      <c r="O508" s="147"/>
      <c r="P508" s="147"/>
      <c r="Q508" s="147"/>
      <c r="R508" s="147"/>
      <c r="S508" s="147"/>
      <c r="T508" s="147"/>
      <c r="U508" s="147"/>
      <c r="V508" s="147"/>
      <c r="W508" s="147"/>
      <c r="X508" s="147"/>
      <c r="Y508" s="147"/>
      <c r="Z508" s="147"/>
      <c r="AA508" s="147"/>
      <c r="AB508" s="147"/>
      <c r="AC508" s="147"/>
      <c r="AD508" s="147"/>
      <c r="AE508" s="147"/>
      <c r="AF508" s="147"/>
      <c r="AG508" s="147"/>
      <c r="AH508" s="147"/>
      <c r="AI508" s="147"/>
      <c r="AJ508" s="147"/>
      <c r="AK508" s="147"/>
      <c r="AL508" s="147"/>
      <c r="AM508" s="147"/>
      <c r="AN508" s="147"/>
      <c r="AO508" s="147"/>
      <c r="AP508" s="147"/>
      <c r="AQ508" s="147"/>
      <c r="AR508" s="147"/>
      <c r="AS508" s="147"/>
      <c r="AT508" s="147"/>
      <c r="AU508" s="147"/>
      <c r="AV508" s="147"/>
      <c r="AW508" s="147"/>
      <c r="AX508" s="147"/>
      <c r="AY508" s="147"/>
    </row>
    <row r="509" spans="1:51" ht="12.75" customHeight="1" x14ac:dyDescent="0.2">
      <c r="A509" s="145"/>
      <c r="B509" s="120"/>
      <c r="C509" s="120"/>
      <c r="D509" s="120"/>
      <c r="E509" s="120"/>
      <c r="F509" s="120"/>
      <c r="G509" s="121"/>
      <c r="H509" s="120"/>
      <c r="I509" s="147"/>
      <c r="J509" s="147"/>
      <c r="K509" s="147"/>
      <c r="L509" s="147"/>
      <c r="M509" s="147"/>
      <c r="N509" s="147"/>
      <c r="O509" s="147"/>
      <c r="P509" s="147"/>
      <c r="Q509" s="147"/>
      <c r="R509" s="147"/>
      <c r="S509" s="147"/>
      <c r="T509" s="147"/>
      <c r="U509" s="147"/>
      <c r="V509" s="147"/>
      <c r="W509" s="147"/>
      <c r="X509" s="147"/>
      <c r="Y509" s="147"/>
      <c r="Z509" s="147"/>
      <c r="AA509" s="147"/>
      <c r="AB509" s="147"/>
      <c r="AC509" s="147"/>
      <c r="AD509" s="147"/>
      <c r="AE509" s="147"/>
      <c r="AF509" s="147"/>
      <c r="AG509" s="147"/>
      <c r="AH509" s="147"/>
      <c r="AI509" s="147"/>
      <c r="AJ509" s="147"/>
      <c r="AK509" s="147"/>
      <c r="AL509" s="147"/>
      <c r="AM509" s="147"/>
      <c r="AN509" s="147"/>
      <c r="AO509" s="147"/>
      <c r="AP509" s="147"/>
      <c r="AQ509" s="147"/>
      <c r="AR509" s="147"/>
      <c r="AS509" s="147"/>
      <c r="AT509" s="147"/>
      <c r="AU509" s="147"/>
      <c r="AV509" s="147"/>
      <c r="AW509" s="147"/>
      <c r="AX509" s="147"/>
      <c r="AY509" s="147"/>
    </row>
    <row r="510" spans="1:51" ht="12.75" customHeight="1" x14ac:dyDescent="0.2">
      <c r="A510" s="145"/>
      <c r="B510" s="120"/>
      <c r="C510" s="120"/>
      <c r="D510" s="120"/>
      <c r="E510" s="120"/>
      <c r="F510" s="120"/>
      <c r="G510" s="121"/>
      <c r="H510" s="120"/>
      <c r="I510" s="147"/>
      <c r="J510" s="147"/>
      <c r="K510" s="147"/>
      <c r="L510" s="147"/>
      <c r="M510" s="147"/>
      <c r="N510" s="147"/>
      <c r="O510" s="147"/>
      <c r="P510" s="147"/>
      <c r="Q510" s="147"/>
      <c r="R510" s="147"/>
      <c r="S510" s="147"/>
      <c r="T510" s="147"/>
      <c r="U510" s="147"/>
      <c r="V510" s="147"/>
      <c r="W510" s="147"/>
      <c r="X510" s="147"/>
      <c r="Y510" s="147"/>
      <c r="Z510" s="147"/>
      <c r="AA510" s="147"/>
      <c r="AB510" s="147"/>
      <c r="AC510" s="147"/>
      <c r="AD510" s="147"/>
      <c r="AE510" s="147"/>
      <c r="AF510" s="147"/>
      <c r="AG510" s="147"/>
      <c r="AH510" s="147"/>
      <c r="AI510" s="147"/>
      <c r="AJ510" s="147"/>
      <c r="AK510" s="147"/>
      <c r="AL510" s="147"/>
      <c r="AM510" s="147"/>
      <c r="AN510" s="147"/>
      <c r="AO510" s="147"/>
      <c r="AP510" s="147"/>
      <c r="AQ510" s="147"/>
      <c r="AR510" s="147"/>
      <c r="AS510" s="147"/>
      <c r="AT510" s="147"/>
      <c r="AU510" s="147"/>
      <c r="AV510" s="147"/>
      <c r="AW510" s="147"/>
      <c r="AX510" s="147"/>
      <c r="AY510" s="147"/>
    </row>
    <row r="511" spans="1:51" ht="12.75" customHeight="1" x14ac:dyDescent="0.2">
      <c r="A511" s="145"/>
      <c r="B511" s="120"/>
      <c r="C511" s="120"/>
      <c r="D511" s="120"/>
      <c r="E511" s="120"/>
      <c r="F511" s="120"/>
      <c r="G511" s="121"/>
      <c r="H511" s="120"/>
      <c r="I511" s="147"/>
      <c r="J511" s="147"/>
      <c r="K511" s="147"/>
      <c r="L511" s="147"/>
      <c r="M511" s="147"/>
      <c r="N511" s="147"/>
      <c r="O511" s="147"/>
      <c r="P511" s="147"/>
      <c r="Q511" s="147"/>
      <c r="R511" s="147"/>
      <c r="S511" s="147"/>
      <c r="T511" s="147"/>
      <c r="U511" s="147"/>
      <c r="V511" s="147"/>
      <c r="W511" s="147"/>
      <c r="X511" s="147"/>
      <c r="Y511" s="147"/>
      <c r="Z511" s="147"/>
      <c r="AA511" s="147"/>
      <c r="AB511" s="147"/>
      <c r="AC511" s="147"/>
      <c r="AD511" s="147"/>
      <c r="AE511" s="147"/>
      <c r="AF511" s="147"/>
      <c r="AG511" s="147"/>
      <c r="AH511" s="147"/>
      <c r="AI511" s="147"/>
      <c r="AJ511" s="147"/>
      <c r="AK511" s="147"/>
      <c r="AL511" s="147"/>
      <c r="AM511" s="147"/>
      <c r="AN511" s="147"/>
      <c r="AO511" s="147"/>
      <c r="AP511" s="147"/>
      <c r="AQ511" s="147"/>
      <c r="AR511" s="147"/>
      <c r="AS511" s="147"/>
      <c r="AT511" s="147"/>
      <c r="AU511" s="147"/>
      <c r="AV511" s="147"/>
      <c r="AW511" s="147"/>
      <c r="AX511" s="147"/>
      <c r="AY511" s="147"/>
    </row>
    <row r="512" spans="1:51" ht="12.75" customHeight="1" x14ac:dyDescent="0.2">
      <c r="A512" s="145"/>
      <c r="B512" s="120"/>
      <c r="C512" s="120"/>
      <c r="D512" s="120"/>
      <c r="E512" s="120"/>
      <c r="F512" s="120"/>
      <c r="G512" s="121"/>
      <c r="H512" s="120"/>
      <c r="I512" s="147"/>
      <c r="J512" s="147"/>
      <c r="K512" s="147"/>
      <c r="L512" s="147"/>
      <c r="M512" s="147"/>
      <c r="N512" s="147"/>
      <c r="O512" s="147"/>
      <c r="P512" s="147"/>
      <c r="Q512" s="147"/>
      <c r="R512" s="147"/>
      <c r="S512" s="147"/>
      <c r="T512" s="147"/>
      <c r="U512" s="147"/>
      <c r="V512" s="147"/>
      <c r="W512" s="147"/>
      <c r="X512" s="147"/>
      <c r="Y512" s="147"/>
      <c r="Z512" s="147"/>
      <c r="AA512" s="147"/>
      <c r="AB512" s="147"/>
      <c r="AC512" s="147"/>
      <c r="AD512" s="147"/>
      <c r="AE512" s="147"/>
      <c r="AF512" s="147"/>
      <c r="AG512" s="147"/>
      <c r="AH512" s="147"/>
      <c r="AI512" s="147"/>
      <c r="AJ512" s="147"/>
      <c r="AK512" s="147"/>
      <c r="AL512" s="147"/>
      <c r="AM512" s="147"/>
      <c r="AN512" s="147"/>
      <c r="AO512" s="147"/>
      <c r="AP512" s="147"/>
      <c r="AQ512" s="147"/>
      <c r="AR512" s="147"/>
      <c r="AS512" s="147"/>
      <c r="AT512" s="147"/>
      <c r="AU512" s="147"/>
      <c r="AV512" s="147"/>
      <c r="AW512" s="147"/>
      <c r="AX512" s="147"/>
      <c r="AY512" s="147"/>
    </row>
    <row r="513" spans="1:51" ht="12.75" customHeight="1" x14ac:dyDescent="0.2">
      <c r="A513" s="145"/>
      <c r="B513" s="120"/>
      <c r="C513" s="120"/>
      <c r="D513" s="120"/>
      <c r="E513" s="120"/>
      <c r="F513" s="120"/>
      <c r="G513" s="121"/>
      <c r="H513" s="120"/>
      <c r="I513" s="147"/>
      <c r="J513" s="147"/>
      <c r="K513" s="147"/>
      <c r="L513" s="147"/>
      <c r="M513" s="147"/>
      <c r="N513" s="147"/>
      <c r="O513" s="147"/>
      <c r="P513" s="147"/>
      <c r="Q513" s="147"/>
      <c r="R513" s="147"/>
      <c r="S513" s="147"/>
      <c r="T513" s="147"/>
      <c r="U513" s="147"/>
      <c r="V513" s="147"/>
      <c r="W513" s="147"/>
      <c r="X513" s="147"/>
      <c r="Y513" s="147"/>
      <c r="Z513" s="147"/>
      <c r="AA513" s="147"/>
      <c r="AB513" s="147"/>
      <c r="AC513" s="147"/>
      <c r="AD513" s="147"/>
      <c r="AE513" s="147"/>
      <c r="AF513" s="147"/>
      <c r="AG513" s="147"/>
      <c r="AH513" s="147"/>
      <c r="AI513" s="147"/>
      <c r="AJ513" s="147"/>
      <c r="AK513" s="147"/>
      <c r="AL513" s="147"/>
      <c r="AM513" s="147"/>
      <c r="AN513" s="147"/>
      <c r="AO513" s="147"/>
      <c r="AP513" s="147"/>
      <c r="AQ513" s="147"/>
      <c r="AR513" s="147"/>
      <c r="AS513" s="147"/>
      <c r="AT513" s="147"/>
      <c r="AU513" s="147"/>
      <c r="AV513" s="147"/>
      <c r="AW513" s="147"/>
      <c r="AX513" s="147"/>
      <c r="AY513" s="147"/>
    </row>
    <row r="514" spans="1:51" ht="12.75" customHeight="1" x14ac:dyDescent="0.2">
      <c r="A514" s="145"/>
      <c r="B514" s="120"/>
      <c r="C514" s="120"/>
      <c r="D514" s="120"/>
      <c r="E514" s="120"/>
      <c r="F514" s="120"/>
      <c r="G514" s="121"/>
      <c r="H514" s="120"/>
      <c r="I514" s="147"/>
      <c r="J514" s="147"/>
      <c r="K514" s="147"/>
      <c r="L514" s="147"/>
      <c r="M514" s="147"/>
      <c r="N514" s="147"/>
      <c r="O514" s="147"/>
      <c r="P514" s="147"/>
      <c r="Q514" s="147"/>
      <c r="R514" s="147"/>
      <c r="S514" s="147"/>
      <c r="T514" s="147"/>
      <c r="U514" s="147"/>
      <c r="V514" s="147"/>
      <c r="W514" s="147"/>
      <c r="X514" s="147"/>
      <c r="Y514" s="147"/>
      <c r="Z514" s="147"/>
      <c r="AA514" s="147"/>
      <c r="AB514" s="147"/>
      <c r="AC514" s="147"/>
      <c r="AD514" s="147"/>
      <c r="AE514" s="147"/>
      <c r="AF514" s="147"/>
      <c r="AG514" s="147"/>
      <c r="AH514" s="147"/>
      <c r="AI514" s="147"/>
      <c r="AJ514" s="147"/>
      <c r="AK514" s="147"/>
      <c r="AL514" s="147"/>
      <c r="AM514" s="147"/>
      <c r="AN514" s="147"/>
      <c r="AO514" s="147"/>
      <c r="AP514" s="147"/>
      <c r="AQ514" s="147"/>
      <c r="AR514" s="147"/>
      <c r="AS514" s="147"/>
      <c r="AT514" s="147"/>
      <c r="AU514" s="147"/>
      <c r="AV514" s="147"/>
      <c r="AW514" s="147"/>
      <c r="AX514" s="147"/>
      <c r="AY514" s="147"/>
    </row>
    <row r="515" spans="1:51" ht="12.75" customHeight="1" x14ac:dyDescent="0.2">
      <c r="A515" s="145"/>
      <c r="B515" s="120"/>
      <c r="C515" s="120"/>
      <c r="D515" s="120"/>
      <c r="E515" s="120"/>
      <c r="F515" s="120"/>
      <c r="G515" s="121"/>
      <c r="H515" s="120"/>
      <c r="I515" s="147"/>
      <c r="J515" s="147"/>
      <c r="K515" s="147"/>
      <c r="L515" s="147"/>
      <c r="M515" s="147"/>
      <c r="N515" s="147"/>
      <c r="O515" s="147"/>
      <c r="P515" s="147"/>
      <c r="Q515" s="147"/>
      <c r="R515" s="147"/>
      <c r="S515" s="147"/>
      <c r="T515" s="147"/>
      <c r="U515" s="147"/>
      <c r="V515" s="147"/>
      <c r="W515" s="147"/>
      <c r="X515" s="147"/>
      <c r="Y515" s="147"/>
      <c r="Z515" s="147"/>
      <c r="AA515" s="147"/>
      <c r="AB515" s="147"/>
      <c r="AC515" s="147"/>
      <c r="AD515" s="147"/>
      <c r="AE515" s="147"/>
      <c r="AF515" s="147"/>
      <c r="AG515" s="147"/>
      <c r="AH515" s="147"/>
      <c r="AI515" s="147"/>
      <c r="AJ515" s="147"/>
      <c r="AK515" s="147"/>
      <c r="AL515" s="147"/>
      <c r="AM515" s="147"/>
      <c r="AN515" s="147"/>
      <c r="AO515" s="147"/>
      <c r="AP515" s="147"/>
      <c r="AQ515" s="147"/>
      <c r="AR515" s="147"/>
      <c r="AS515" s="147"/>
      <c r="AT515" s="147"/>
      <c r="AU515" s="147"/>
      <c r="AV515" s="147"/>
      <c r="AW515" s="147"/>
      <c r="AX515" s="147"/>
      <c r="AY515" s="147"/>
    </row>
    <row r="516" spans="1:51" ht="12.75" customHeight="1" x14ac:dyDescent="0.2">
      <c r="A516" s="145"/>
      <c r="B516" s="120"/>
      <c r="C516" s="120"/>
      <c r="D516" s="120"/>
      <c r="E516" s="120"/>
      <c r="F516" s="120"/>
      <c r="G516" s="121"/>
      <c r="H516" s="120"/>
      <c r="I516" s="147"/>
      <c r="J516" s="147"/>
      <c r="K516" s="147"/>
      <c r="L516" s="147"/>
      <c r="M516" s="147"/>
      <c r="N516" s="147"/>
      <c r="O516" s="147"/>
      <c r="P516" s="147"/>
      <c r="Q516" s="147"/>
      <c r="R516" s="147"/>
      <c r="S516" s="147"/>
      <c r="T516" s="147"/>
      <c r="U516" s="147"/>
      <c r="V516" s="147"/>
      <c r="W516" s="147"/>
      <c r="X516" s="147"/>
      <c r="Y516" s="147"/>
      <c r="Z516" s="147"/>
      <c r="AA516" s="147"/>
      <c r="AB516" s="147"/>
      <c r="AC516" s="147"/>
      <c r="AD516" s="147"/>
      <c r="AE516" s="147"/>
      <c r="AF516" s="147"/>
      <c r="AG516" s="147"/>
      <c r="AH516" s="147"/>
      <c r="AI516" s="147"/>
      <c r="AJ516" s="147"/>
      <c r="AK516" s="147"/>
      <c r="AL516" s="147"/>
      <c r="AM516" s="147"/>
      <c r="AN516" s="147"/>
      <c r="AO516" s="147"/>
      <c r="AP516" s="147"/>
      <c r="AQ516" s="147"/>
      <c r="AR516" s="147"/>
      <c r="AS516" s="147"/>
      <c r="AT516" s="147"/>
      <c r="AU516" s="147"/>
      <c r="AV516" s="147"/>
      <c r="AW516" s="147"/>
      <c r="AX516" s="147"/>
      <c r="AY516" s="147"/>
    </row>
    <row r="517" spans="1:51" ht="12.75" customHeight="1" x14ac:dyDescent="0.2">
      <c r="A517" s="145"/>
      <c r="B517" s="120"/>
      <c r="C517" s="120"/>
      <c r="D517" s="120"/>
      <c r="E517" s="120"/>
      <c r="F517" s="120"/>
      <c r="G517" s="121"/>
      <c r="H517" s="120"/>
      <c r="I517" s="147"/>
      <c r="J517" s="147"/>
      <c r="K517" s="147"/>
      <c r="L517" s="147"/>
      <c r="M517" s="147"/>
      <c r="N517" s="147"/>
      <c r="O517" s="147"/>
      <c r="P517" s="147"/>
      <c r="Q517" s="147"/>
      <c r="R517" s="147"/>
      <c r="S517" s="147"/>
      <c r="T517" s="147"/>
      <c r="U517" s="147"/>
      <c r="V517" s="147"/>
      <c r="W517" s="147"/>
      <c r="X517" s="147"/>
      <c r="Y517" s="147"/>
      <c r="Z517" s="147"/>
      <c r="AA517" s="147"/>
      <c r="AB517" s="147"/>
      <c r="AC517" s="147"/>
      <c r="AD517" s="147"/>
      <c r="AE517" s="147"/>
      <c r="AF517" s="147"/>
      <c r="AG517" s="147"/>
      <c r="AH517" s="147"/>
      <c r="AI517" s="147"/>
      <c r="AJ517" s="147"/>
      <c r="AK517" s="147"/>
      <c r="AL517" s="147"/>
      <c r="AM517" s="147"/>
      <c r="AN517" s="147"/>
      <c r="AO517" s="147"/>
      <c r="AP517" s="147"/>
      <c r="AQ517" s="147"/>
      <c r="AR517" s="147"/>
      <c r="AS517" s="147"/>
      <c r="AT517" s="147"/>
      <c r="AU517" s="147"/>
      <c r="AV517" s="147"/>
      <c r="AW517" s="147"/>
      <c r="AX517" s="147"/>
      <c r="AY517" s="147"/>
    </row>
    <row r="518" spans="1:51" ht="12.75" customHeight="1" x14ac:dyDescent="0.2">
      <c r="A518" s="145"/>
      <c r="B518" s="120"/>
      <c r="C518" s="120"/>
      <c r="D518" s="120"/>
      <c r="E518" s="120"/>
      <c r="F518" s="120"/>
      <c r="G518" s="121"/>
      <c r="H518" s="120"/>
      <c r="I518" s="147"/>
      <c r="J518" s="147"/>
      <c r="K518" s="147"/>
      <c r="L518" s="147"/>
      <c r="M518" s="147"/>
      <c r="N518" s="147"/>
      <c r="O518" s="147"/>
      <c r="P518" s="147"/>
      <c r="Q518" s="147"/>
      <c r="R518" s="147"/>
      <c r="S518" s="147"/>
      <c r="T518" s="147"/>
      <c r="U518" s="147"/>
      <c r="V518" s="147"/>
      <c r="W518" s="147"/>
      <c r="X518" s="147"/>
      <c r="Y518" s="147"/>
      <c r="Z518" s="147"/>
      <c r="AA518" s="147"/>
      <c r="AB518" s="147"/>
      <c r="AC518" s="147"/>
      <c r="AD518" s="147"/>
      <c r="AE518" s="147"/>
      <c r="AF518" s="147"/>
      <c r="AG518" s="147"/>
      <c r="AH518" s="147"/>
      <c r="AI518" s="147"/>
      <c r="AJ518" s="147"/>
      <c r="AK518" s="147"/>
      <c r="AL518" s="147"/>
      <c r="AM518" s="147"/>
      <c r="AN518" s="147"/>
      <c r="AO518" s="147"/>
      <c r="AP518" s="147"/>
      <c r="AQ518" s="147"/>
      <c r="AR518" s="147"/>
      <c r="AS518" s="147"/>
      <c r="AT518" s="147"/>
      <c r="AU518" s="147"/>
      <c r="AV518" s="147"/>
      <c r="AW518" s="147"/>
      <c r="AX518" s="147"/>
      <c r="AY518" s="147"/>
    </row>
    <row r="519" spans="1:51" ht="12.75" customHeight="1" x14ac:dyDescent="0.2">
      <c r="A519" s="145"/>
      <c r="B519" s="120"/>
      <c r="C519" s="120"/>
      <c r="D519" s="120"/>
      <c r="E519" s="120"/>
      <c r="F519" s="120"/>
      <c r="G519" s="121"/>
      <c r="H519" s="120"/>
      <c r="I519" s="147"/>
      <c r="J519" s="147"/>
      <c r="K519" s="147"/>
      <c r="L519" s="147"/>
      <c r="M519" s="147"/>
      <c r="N519" s="147"/>
      <c r="O519" s="147"/>
      <c r="P519" s="147"/>
      <c r="Q519" s="147"/>
      <c r="R519" s="147"/>
      <c r="S519" s="147"/>
      <c r="T519" s="147"/>
      <c r="U519" s="147"/>
      <c r="V519" s="147"/>
      <c r="W519" s="147"/>
      <c r="X519" s="147"/>
      <c r="Y519" s="147"/>
      <c r="Z519" s="147"/>
      <c r="AA519" s="147"/>
      <c r="AB519" s="147"/>
      <c r="AC519" s="147"/>
      <c r="AD519" s="147"/>
      <c r="AE519" s="147"/>
      <c r="AF519" s="147"/>
      <c r="AG519" s="147"/>
      <c r="AH519" s="147"/>
      <c r="AI519" s="147"/>
      <c r="AJ519" s="147"/>
      <c r="AK519" s="147"/>
      <c r="AL519" s="147"/>
      <c r="AM519" s="147"/>
      <c r="AN519" s="147"/>
      <c r="AO519" s="147"/>
      <c r="AP519" s="147"/>
      <c r="AQ519" s="147"/>
      <c r="AR519" s="147"/>
      <c r="AS519" s="147"/>
      <c r="AT519" s="147"/>
      <c r="AU519" s="147"/>
      <c r="AV519" s="147"/>
      <c r="AW519" s="147"/>
      <c r="AX519" s="147"/>
      <c r="AY519" s="147"/>
    </row>
    <row r="520" spans="1:51" ht="12.75" customHeight="1" x14ac:dyDescent="0.2">
      <c r="A520" s="145"/>
      <c r="B520" s="120"/>
      <c r="C520" s="120"/>
      <c r="D520" s="120"/>
      <c r="E520" s="120"/>
      <c r="F520" s="120"/>
      <c r="G520" s="121"/>
      <c r="H520" s="120"/>
      <c r="I520" s="147"/>
      <c r="J520" s="147"/>
      <c r="K520" s="147"/>
      <c r="L520" s="147"/>
      <c r="M520" s="147"/>
      <c r="N520" s="147"/>
      <c r="O520" s="147"/>
      <c r="P520" s="147"/>
      <c r="Q520" s="147"/>
      <c r="R520" s="147"/>
      <c r="S520" s="147"/>
      <c r="T520" s="147"/>
      <c r="U520" s="147"/>
      <c r="V520" s="147"/>
      <c r="W520" s="147"/>
      <c r="X520" s="147"/>
      <c r="Y520" s="147"/>
      <c r="Z520" s="147"/>
      <c r="AA520" s="147"/>
      <c r="AB520" s="147"/>
      <c r="AC520" s="147"/>
      <c r="AD520" s="147"/>
      <c r="AE520" s="147"/>
      <c r="AF520" s="147"/>
      <c r="AG520" s="147"/>
      <c r="AH520" s="147"/>
      <c r="AI520" s="147"/>
      <c r="AJ520" s="147"/>
      <c r="AK520" s="147"/>
      <c r="AL520" s="147"/>
      <c r="AM520" s="147"/>
      <c r="AN520" s="147"/>
      <c r="AO520" s="147"/>
      <c r="AP520" s="147"/>
      <c r="AQ520" s="147"/>
      <c r="AR520" s="147"/>
      <c r="AS520" s="147"/>
      <c r="AT520" s="147"/>
      <c r="AU520" s="147"/>
      <c r="AV520" s="147"/>
      <c r="AW520" s="147"/>
      <c r="AX520" s="147"/>
      <c r="AY520" s="147"/>
    </row>
    <row r="521" spans="1:51" ht="12.75" customHeight="1" x14ac:dyDescent="0.2">
      <c r="A521" s="145"/>
      <c r="B521" s="120"/>
      <c r="C521" s="120"/>
      <c r="D521" s="120"/>
      <c r="E521" s="120"/>
      <c r="F521" s="120"/>
      <c r="G521" s="121"/>
      <c r="H521" s="120"/>
      <c r="I521" s="147"/>
      <c r="J521" s="147"/>
      <c r="K521" s="147"/>
      <c r="L521" s="147"/>
      <c r="M521" s="147"/>
      <c r="N521" s="147"/>
      <c r="O521" s="147"/>
      <c r="P521" s="147"/>
      <c r="Q521" s="147"/>
      <c r="R521" s="147"/>
      <c r="S521" s="147"/>
      <c r="T521" s="147"/>
      <c r="U521" s="147"/>
      <c r="V521" s="147"/>
      <c r="W521" s="147"/>
      <c r="X521" s="147"/>
      <c r="Y521" s="147"/>
      <c r="Z521" s="147"/>
      <c r="AA521" s="147"/>
      <c r="AB521" s="147"/>
      <c r="AC521" s="147"/>
      <c r="AD521" s="147"/>
      <c r="AE521" s="147"/>
      <c r="AF521" s="147"/>
      <c r="AG521" s="147"/>
      <c r="AH521" s="147"/>
      <c r="AI521" s="147"/>
      <c r="AJ521" s="147"/>
      <c r="AK521" s="147"/>
      <c r="AL521" s="147"/>
      <c r="AM521" s="147"/>
      <c r="AN521" s="147"/>
      <c r="AO521" s="147"/>
      <c r="AP521" s="147"/>
      <c r="AQ521" s="147"/>
      <c r="AR521" s="147"/>
      <c r="AS521" s="147"/>
      <c r="AT521" s="147"/>
      <c r="AU521" s="147"/>
      <c r="AV521" s="147"/>
      <c r="AW521" s="147"/>
      <c r="AX521" s="147"/>
      <c r="AY521" s="147"/>
    </row>
    <row r="522" spans="1:51" ht="12.75" customHeight="1" x14ac:dyDescent="0.2">
      <c r="A522" s="145"/>
      <c r="B522" s="120"/>
      <c r="C522" s="120"/>
      <c r="D522" s="120"/>
      <c r="E522" s="120"/>
      <c r="F522" s="120"/>
      <c r="G522" s="121"/>
      <c r="H522" s="120"/>
      <c r="I522" s="147"/>
      <c r="J522" s="147"/>
      <c r="K522" s="147"/>
      <c r="L522" s="147"/>
      <c r="M522" s="147"/>
      <c r="N522" s="147"/>
      <c r="O522" s="147"/>
      <c r="P522" s="147"/>
      <c r="Q522" s="147"/>
      <c r="R522" s="147"/>
      <c r="S522" s="147"/>
      <c r="T522" s="147"/>
      <c r="U522" s="147"/>
      <c r="V522" s="147"/>
      <c r="W522" s="147"/>
      <c r="X522" s="147"/>
      <c r="Y522" s="147"/>
      <c r="Z522" s="147"/>
      <c r="AA522" s="147"/>
      <c r="AB522" s="147"/>
      <c r="AC522" s="147"/>
      <c r="AD522" s="147"/>
      <c r="AE522" s="147"/>
      <c r="AF522" s="147"/>
      <c r="AG522" s="147"/>
      <c r="AH522" s="147"/>
      <c r="AI522" s="147"/>
      <c r="AJ522" s="147"/>
      <c r="AK522" s="147"/>
      <c r="AL522" s="147"/>
      <c r="AM522" s="147"/>
      <c r="AN522" s="147"/>
      <c r="AO522" s="147"/>
      <c r="AP522" s="147"/>
      <c r="AQ522" s="147"/>
      <c r="AR522" s="147"/>
      <c r="AS522" s="147"/>
      <c r="AT522" s="147"/>
      <c r="AU522" s="147"/>
      <c r="AV522" s="147"/>
      <c r="AW522" s="147"/>
      <c r="AX522" s="147"/>
      <c r="AY522" s="147"/>
    </row>
    <row r="523" spans="1:51" ht="12.75" customHeight="1" x14ac:dyDescent="0.2">
      <c r="A523" s="145"/>
      <c r="B523" s="120"/>
      <c r="C523" s="120"/>
      <c r="D523" s="120"/>
      <c r="E523" s="120"/>
      <c r="F523" s="120"/>
      <c r="G523" s="121"/>
      <c r="H523" s="120"/>
      <c r="I523" s="147"/>
      <c r="J523" s="147"/>
      <c r="K523" s="147"/>
      <c r="L523" s="147"/>
      <c r="M523" s="147"/>
      <c r="N523" s="147"/>
      <c r="O523" s="147"/>
      <c r="P523" s="147"/>
      <c r="Q523" s="147"/>
      <c r="R523" s="147"/>
      <c r="S523" s="147"/>
      <c r="T523" s="147"/>
      <c r="U523" s="147"/>
      <c r="V523" s="147"/>
      <c r="W523" s="147"/>
      <c r="X523" s="147"/>
      <c r="Y523" s="147"/>
      <c r="Z523" s="147"/>
      <c r="AA523" s="147"/>
      <c r="AB523" s="147"/>
      <c r="AC523" s="147"/>
      <c r="AD523" s="147"/>
      <c r="AE523" s="147"/>
      <c r="AF523" s="147"/>
      <c r="AG523" s="147"/>
      <c r="AH523" s="147"/>
      <c r="AI523" s="147"/>
      <c r="AJ523" s="147"/>
      <c r="AK523" s="147"/>
      <c r="AL523" s="147"/>
      <c r="AM523" s="147"/>
      <c r="AN523" s="147"/>
      <c r="AO523" s="147"/>
      <c r="AP523" s="147"/>
      <c r="AQ523" s="147"/>
      <c r="AR523" s="147"/>
      <c r="AS523" s="147"/>
      <c r="AT523" s="147"/>
      <c r="AU523" s="147"/>
      <c r="AV523" s="147"/>
      <c r="AW523" s="147"/>
      <c r="AX523" s="147"/>
      <c r="AY523" s="147"/>
    </row>
    <row r="524" spans="1:51" ht="12.75" customHeight="1" x14ac:dyDescent="0.2">
      <c r="A524" s="145"/>
      <c r="B524" s="120"/>
      <c r="C524" s="120"/>
      <c r="D524" s="120"/>
      <c r="E524" s="120"/>
      <c r="F524" s="120"/>
      <c r="G524" s="121"/>
      <c r="H524" s="120"/>
      <c r="I524" s="147"/>
      <c r="J524" s="147"/>
      <c r="K524" s="147"/>
      <c r="L524" s="147"/>
      <c r="M524" s="147"/>
      <c r="N524" s="147"/>
      <c r="O524" s="147"/>
      <c r="P524" s="147"/>
      <c r="Q524" s="147"/>
      <c r="R524" s="147"/>
      <c r="S524" s="147"/>
      <c r="T524" s="147"/>
      <c r="U524" s="147"/>
      <c r="V524" s="147"/>
      <c r="W524" s="147"/>
      <c r="X524" s="147"/>
      <c r="Y524" s="147"/>
      <c r="Z524" s="147"/>
      <c r="AA524" s="147"/>
      <c r="AB524" s="147"/>
      <c r="AC524" s="147"/>
      <c r="AD524" s="147"/>
      <c r="AE524" s="147"/>
      <c r="AF524" s="147"/>
      <c r="AG524" s="147"/>
      <c r="AH524" s="147"/>
      <c r="AI524" s="147"/>
      <c r="AJ524" s="147"/>
      <c r="AK524" s="147"/>
      <c r="AL524" s="147"/>
      <c r="AM524" s="147"/>
      <c r="AN524" s="147"/>
      <c r="AO524" s="147"/>
      <c r="AP524" s="147"/>
      <c r="AQ524" s="147"/>
      <c r="AR524" s="147"/>
      <c r="AS524" s="147"/>
      <c r="AT524" s="147"/>
      <c r="AU524" s="147"/>
      <c r="AV524" s="147"/>
      <c r="AW524" s="147"/>
      <c r="AX524" s="147"/>
      <c r="AY524" s="147"/>
    </row>
    <row r="525" spans="1:51" ht="12.75" customHeight="1" x14ac:dyDescent="0.2">
      <c r="A525" s="145"/>
      <c r="B525" s="120"/>
      <c r="C525" s="120"/>
      <c r="D525" s="120"/>
      <c r="E525" s="120"/>
      <c r="F525" s="120"/>
      <c r="G525" s="121"/>
      <c r="H525" s="120"/>
      <c r="I525" s="147"/>
      <c r="J525" s="147"/>
      <c r="K525" s="147"/>
      <c r="L525" s="147"/>
      <c r="M525" s="147"/>
      <c r="N525" s="147"/>
      <c r="O525" s="147"/>
      <c r="P525" s="147"/>
      <c r="Q525" s="147"/>
      <c r="R525" s="147"/>
      <c r="S525" s="147"/>
      <c r="T525" s="147"/>
      <c r="U525" s="147"/>
      <c r="V525" s="147"/>
      <c r="W525" s="147"/>
      <c r="X525" s="147"/>
      <c r="Y525" s="147"/>
      <c r="Z525" s="147"/>
      <c r="AA525" s="147"/>
      <c r="AB525" s="147"/>
      <c r="AC525" s="147"/>
      <c r="AD525" s="147"/>
      <c r="AE525" s="147"/>
      <c r="AF525" s="147"/>
      <c r="AG525" s="147"/>
      <c r="AH525" s="147"/>
      <c r="AI525" s="147"/>
      <c r="AJ525" s="147"/>
      <c r="AK525" s="147"/>
      <c r="AL525" s="147"/>
      <c r="AM525" s="147"/>
      <c r="AN525" s="147"/>
      <c r="AO525" s="147"/>
      <c r="AP525" s="147"/>
      <c r="AQ525" s="147"/>
      <c r="AR525" s="147"/>
      <c r="AS525" s="147"/>
      <c r="AT525" s="147"/>
      <c r="AU525" s="147"/>
      <c r="AV525" s="147"/>
      <c r="AW525" s="147"/>
      <c r="AX525" s="147"/>
      <c r="AY525" s="147"/>
    </row>
    <row r="526" spans="1:51" ht="12.75" customHeight="1" x14ac:dyDescent="0.2">
      <c r="A526" s="145"/>
      <c r="B526" s="120"/>
      <c r="C526" s="120"/>
      <c r="D526" s="120"/>
      <c r="E526" s="120"/>
      <c r="F526" s="120"/>
      <c r="G526" s="121"/>
      <c r="H526" s="120"/>
      <c r="I526" s="147"/>
      <c r="J526" s="147"/>
      <c r="K526" s="147"/>
      <c r="L526" s="147"/>
      <c r="M526" s="147"/>
      <c r="N526" s="147"/>
      <c r="O526" s="147"/>
      <c r="P526" s="147"/>
      <c r="Q526" s="147"/>
      <c r="R526" s="147"/>
      <c r="S526" s="147"/>
      <c r="T526" s="147"/>
      <c r="U526" s="147"/>
      <c r="V526" s="147"/>
      <c r="W526" s="147"/>
      <c r="X526" s="147"/>
      <c r="Y526" s="147"/>
      <c r="Z526" s="147"/>
      <c r="AA526" s="147"/>
      <c r="AB526" s="147"/>
      <c r="AC526" s="147"/>
      <c r="AD526" s="147"/>
      <c r="AE526" s="147"/>
      <c r="AF526" s="147"/>
      <c r="AG526" s="147"/>
      <c r="AH526" s="147"/>
      <c r="AI526" s="147"/>
      <c r="AJ526" s="147"/>
      <c r="AK526" s="147"/>
      <c r="AL526" s="147"/>
      <c r="AM526" s="147"/>
      <c r="AN526" s="147"/>
      <c r="AO526" s="147"/>
      <c r="AP526" s="147"/>
      <c r="AQ526" s="147"/>
      <c r="AR526" s="147"/>
      <c r="AS526" s="147"/>
      <c r="AT526" s="147"/>
      <c r="AU526" s="147"/>
      <c r="AV526" s="147"/>
      <c r="AW526" s="147"/>
      <c r="AX526" s="147"/>
      <c r="AY526" s="147"/>
    </row>
    <row r="527" spans="1:51" ht="12.75" customHeight="1" x14ac:dyDescent="0.2">
      <c r="A527" s="145"/>
      <c r="B527" s="120"/>
      <c r="C527" s="120"/>
      <c r="D527" s="120"/>
      <c r="E527" s="120"/>
      <c r="F527" s="120"/>
      <c r="G527" s="121"/>
      <c r="H527" s="120"/>
      <c r="I527" s="147"/>
      <c r="J527" s="147"/>
      <c r="K527" s="147"/>
      <c r="L527" s="147"/>
      <c r="M527" s="147"/>
      <c r="N527" s="147"/>
      <c r="O527" s="147"/>
      <c r="P527" s="147"/>
      <c r="Q527" s="147"/>
      <c r="R527" s="147"/>
      <c r="S527" s="147"/>
      <c r="T527" s="147"/>
      <c r="U527" s="147"/>
      <c r="V527" s="147"/>
      <c r="W527" s="147"/>
      <c r="X527" s="147"/>
      <c r="Y527" s="147"/>
      <c r="Z527" s="147"/>
      <c r="AA527" s="147"/>
      <c r="AB527" s="147"/>
      <c r="AC527" s="147"/>
      <c r="AD527" s="147"/>
      <c r="AE527" s="147"/>
      <c r="AF527" s="147"/>
      <c r="AG527" s="147"/>
      <c r="AH527" s="147"/>
      <c r="AI527" s="147"/>
      <c r="AJ527" s="147"/>
      <c r="AK527" s="147"/>
      <c r="AL527" s="147"/>
      <c r="AM527" s="147"/>
      <c r="AN527" s="147"/>
      <c r="AO527" s="147"/>
      <c r="AP527" s="147"/>
      <c r="AQ527" s="147"/>
      <c r="AR527" s="147"/>
      <c r="AS527" s="147"/>
      <c r="AT527" s="147"/>
      <c r="AU527" s="147"/>
      <c r="AV527" s="147"/>
      <c r="AW527" s="147"/>
      <c r="AX527" s="147"/>
      <c r="AY527" s="147"/>
    </row>
    <row r="528" spans="1:51" ht="12.75" customHeight="1" x14ac:dyDescent="0.2">
      <c r="A528" s="145"/>
      <c r="B528" s="120"/>
      <c r="C528" s="120"/>
      <c r="D528" s="120"/>
      <c r="E528" s="120"/>
      <c r="F528" s="120"/>
      <c r="G528" s="121"/>
      <c r="H528" s="120"/>
      <c r="I528" s="147"/>
      <c r="J528" s="147"/>
      <c r="K528" s="147"/>
      <c r="L528" s="147"/>
      <c r="M528" s="147"/>
      <c r="N528" s="147"/>
      <c r="O528" s="147"/>
      <c r="P528" s="147"/>
      <c r="Q528" s="147"/>
      <c r="R528" s="147"/>
      <c r="S528" s="147"/>
      <c r="T528" s="147"/>
      <c r="U528" s="147"/>
      <c r="V528" s="147"/>
      <c r="W528" s="147"/>
      <c r="X528" s="147"/>
      <c r="Y528" s="147"/>
      <c r="Z528" s="147"/>
      <c r="AA528" s="147"/>
      <c r="AB528" s="147"/>
      <c r="AC528" s="147"/>
      <c r="AD528" s="147"/>
      <c r="AE528" s="147"/>
      <c r="AF528" s="147"/>
      <c r="AG528" s="147"/>
      <c r="AH528" s="147"/>
      <c r="AI528" s="147"/>
      <c r="AJ528" s="147"/>
      <c r="AK528" s="147"/>
      <c r="AL528" s="147"/>
      <c r="AM528" s="147"/>
      <c r="AN528" s="147"/>
      <c r="AO528" s="147"/>
      <c r="AP528" s="147"/>
      <c r="AQ528" s="147"/>
      <c r="AR528" s="147"/>
      <c r="AS528" s="147"/>
      <c r="AT528" s="147"/>
      <c r="AU528" s="147"/>
      <c r="AV528" s="147"/>
      <c r="AW528" s="147"/>
      <c r="AX528" s="147"/>
      <c r="AY528" s="147"/>
    </row>
    <row r="529" spans="1:51" ht="12.75" customHeight="1" x14ac:dyDescent="0.2">
      <c r="A529" s="145"/>
      <c r="B529" s="120"/>
      <c r="C529" s="120"/>
      <c r="D529" s="120"/>
      <c r="E529" s="120"/>
      <c r="F529" s="120"/>
      <c r="G529" s="121"/>
      <c r="H529" s="120"/>
      <c r="I529" s="147"/>
      <c r="J529" s="147"/>
      <c r="K529" s="147"/>
      <c r="L529" s="147"/>
      <c r="M529" s="147"/>
      <c r="N529" s="147"/>
      <c r="O529" s="147"/>
      <c r="P529" s="147"/>
      <c r="Q529" s="147"/>
      <c r="R529" s="147"/>
      <c r="S529" s="147"/>
      <c r="T529" s="147"/>
      <c r="U529" s="147"/>
      <c r="V529" s="147"/>
      <c r="W529" s="147"/>
      <c r="X529" s="147"/>
      <c r="Y529" s="147"/>
      <c r="Z529" s="147"/>
      <c r="AA529" s="147"/>
      <c r="AB529" s="147"/>
      <c r="AC529" s="147"/>
      <c r="AD529" s="147"/>
      <c r="AE529" s="147"/>
      <c r="AF529" s="147"/>
      <c r="AG529" s="147"/>
      <c r="AH529" s="147"/>
      <c r="AI529" s="147"/>
      <c r="AJ529" s="147"/>
      <c r="AK529" s="147"/>
      <c r="AL529" s="147"/>
      <c r="AM529" s="147"/>
      <c r="AN529" s="147"/>
      <c r="AO529" s="147"/>
      <c r="AP529" s="147"/>
      <c r="AQ529" s="147"/>
      <c r="AR529" s="147"/>
      <c r="AS529" s="147"/>
      <c r="AT529" s="147"/>
      <c r="AU529" s="147"/>
      <c r="AV529" s="147"/>
      <c r="AW529" s="147"/>
      <c r="AX529" s="147"/>
      <c r="AY529" s="147"/>
    </row>
    <row r="530" spans="1:51" ht="12.75" customHeight="1" x14ac:dyDescent="0.2">
      <c r="A530" s="145"/>
      <c r="B530" s="120"/>
      <c r="C530" s="120"/>
      <c r="D530" s="120"/>
      <c r="E530" s="120"/>
      <c r="F530" s="120"/>
      <c r="G530" s="121"/>
      <c r="H530" s="120"/>
      <c r="I530" s="147"/>
      <c r="J530" s="147"/>
      <c r="K530" s="147"/>
      <c r="L530" s="147"/>
      <c r="M530" s="147"/>
      <c r="N530" s="147"/>
      <c r="O530" s="147"/>
      <c r="P530" s="147"/>
      <c r="Q530" s="147"/>
      <c r="R530" s="147"/>
      <c r="S530" s="147"/>
      <c r="T530" s="147"/>
      <c r="U530" s="147"/>
      <c r="V530" s="147"/>
      <c r="W530" s="147"/>
      <c r="X530" s="147"/>
      <c r="Y530" s="147"/>
      <c r="Z530" s="147"/>
      <c r="AA530" s="147"/>
      <c r="AB530" s="147"/>
      <c r="AC530" s="147"/>
      <c r="AD530" s="147"/>
      <c r="AE530" s="147"/>
      <c r="AF530" s="147"/>
      <c r="AG530" s="147"/>
      <c r="AH530" s="147"/>
      <c r="AI530" s="147"/>
      <c r="AJ530" s="147"/>
      <c r="AK530" s="147"/>
      <c r="AL530" s="147"/>
      <c r="AM530" s="147"/>
      <c r="AN530" s="147"/>
      <c r="AO530" s="147"/>
      <c r="AP530" s="147"/>
      <c r="AQ530" s="147"/>
      <c r="AR530" s="147"/>
      <c r="AS530" s="147"/>
      <c r="AT530" s="147"/>
      <c r="AU530" s="147"/>
      <c r="AV530" s="147"/>
      <c r="AW530" s="147"/>
      <c r="AX530" s="147"/>
      <c r="AY530" s="147"/>
    </row>
    <row r="531" spans="1:51" ht="12.75" customHeight="1" x14ac:dyDescent="0.2">
      <c r="A531" s="145"/>
      <c r="B531" s="120"/>
      <c r="C531" s="120"/>
      <c r="D531" s="120"/>
      <c r="E531" s="120"/>
      <c r="F531" s="120"/>
      <c r="G531" s="121"/>
      <c r="H531" s="120"/>
      <c r="I531" s="147"/>
      <c r="J531" s="147"/>
      <c r="K531" s="147"/>
      <c r="L531" s="147"/>
      <c r="M531" s="147"/>
      <c r="N531" s="147"/>
      <c r="O531" s="147"/>
      <c r="P531" s="147"/>
      <c r="Q531" s="147"/>
      <c r="R531" s="147"/>
      <c r="S531" s="147"/>
      <c r="T531" s="147"/>
      <c r="U531" s="147"/>
      <c r="V531" s="147"/>
      <c r="W531" s="147"/>
      <c r="X531" s="147"/>
      <c r="Y531" s="147"/>
      <c r="Z531" s="147"/>
      <c r="AA531" s="147"/>
      <c r="AB531" s="147"/>
      <c r="AC531" s="147"/>
      <c r="AD531" s="147"/>
      <c r="AE531" s="147"/>
      <c r="AF531" s="147"/>
      <c r="AG531" s="147"/>
      <c r="AH531" s="147"/>
      <c r="AI531" s="147"/>
      <c r="AJ531" s="147"/>
      <c r="AK531" s="147"/>
      <c r="AL531" s="147"/>
      <c r="AM531" s="147"/>
      <c r="AN531" s="147"/>
      <c r="AO531" s="147"/>
      <c r="AP531" s="147"/>
      <c r="AQ531" s="147"/>
      <c r="AR531" s="147"/>
      <c r="AS531" s="147"/>
      <c r="AT531" s="147"/>
      <c r="AU531" s="147"/>
      <c r="AV531" s="147"/>
      <c r="AW531" s="147"/>
      <c r="AX531" s="147"/>
      <c r="AY531" s="147"/>
    </row>
    <row r="532" spans="1:51" ht="12.75" customHeight="1" x14ac:dyDescent="0.2">
      <c r="A532" s="145"/>
      <c r="B532" s="120"/>
      <c r="C532" s="120"/>
      <c r="D532" s="120"/>
      <c r="E532" s="120"/>
      <c r="F532" s="120"/>
      <c r="G532" s="121"/>
      <c r="H532" s="120"/>
      <c r="I532" s="147"/>
      <c r="J532" s="147"/>
      <c r="K532" s="147"/>
      <c r="L532" s="147"/>
      <c r="M532" s="147"/>
      <c r="N532" s="147"/>
      <c r="O532" s="147"/>
      <c r="P532" s="147"/>
      <c r="Q532" s="147"/>
      <c r="R532" s="147"/>
      <c r="S532" s="147"/>
      <c r="T532" s="147"/>
      <c r="U532" s="147"/>
      <c r="V532" s="147"/>
      <c r="W532" s="147"/>
      <c r="X532" s="147"/>
      <c r="Y532" s="147"/>
      <c r="Z532" s="147"/>
      <c r="AA532" s="147"/>
      <c r="AB532" s="147"/>
      <c r="AC532" s="147"/>
      <c r="AD532" s="147"/>
      <c r="AE532" s="147"/>
      <c r="AF532" s="147"/>
      <c r="AG532" s="147"/>
      <c r="AH532" s="147"/>
      <c r="AI532" s="147"/>
      <c r="AJ532" s="147"/>
      <c r="AK532" s="147"/>
      <c r="AL532" s="147"/>
      <c r="AM532" s="147"/>
      <c r="AN532" s="147"/>
      <c r="AO532" s="147"/>
      <c r="AP532" s="147"/>
      <c r="AQ532" s="147"/>
      <c r="AR532" s="147"/>
      <c r="AS532" s="147"/>
      <c r="AT532" s="147"/>
      <c r="AU532" s="147"/>
      <c r="AV532" s="147"/>
      <c r="AW532" s="147"/>
      <c r="AX532" s="147"/>
      <c r="AY532" s="147"/>
    </row>
    <row r="533" spans="1:51" ht="12.75" customHeight="1" x14ac:dyDescent="0.2">
      <c r="A533" s="145"/>
      <c r="B533" s="120"/>
      <c r="C533" s="120"/>
      <c r="D533" s="120"/>
      <c r="E533" s="120"/>
      <c r="F533" s="120"/>
      <c r="G533" s="121"/>
      <c r="H533" s="120"/>
      <c r="I533" s="147"/>
      <c r="J533" s="147"/>
      <c r="K533" s="147"/>
      <c r="L533" s="147"/>
      <c r="M533" s="147"/>
      <c r="N533" s="147"/>
      <c r="O533" s="147"/>
      <c r="P533" s="147"/>
      <c r="Q533" s="147"/>
      <c r="R533" s="147"/>
      <c r="S533" s="147"/>
      <c r="T533" s="147"/>
      <c r="U533" s="147"/>
      <c r="V533" s="147"/>
      <c r="W533" s="147"/>
      <c r="X533" s="147"/>
      <c r="Y533" s="147"/>
      <c r="Z533" s="147"/>
      <c r="AA533" s="147"/>
      <c r="AB533" s="147"/>
      <c r="AC533" s="147"/>
      <c r="AD533" s="147"/>
      <c r="AE533" s="147"/>
      <c r="AF533" s="147"/>
      <c r="AG533" s="147"/>
      <c r="AH533" s="147"/>
      <c r="AI533" s="147"/>
      <c r="AJ533" s="147"/>
      <c r="AK533" s="147"/>
      <c r="AL533" s="147"/>
      <c r="AM533" s="147"/>
      <c r="AN533" s="147"/>
      <c r="AO533" s="147"/>
      <c r="AP533" s="147"/>
      <c r="AQ533" s="147"/>
      <c r="AR533" s="147"/>
      <c r="AS533" s="147"/>
      <c r="AT533" s="147"/>
      <c r="AU533" s="147"/>
      <c r="AV533" s="147"/>
      <c r="AW533" s="147"/>
      <c r="AX533" s="147"/>
      <c r="AY533" s="147"/>
    </row>
    <row r="534" spans="1:51" ht="12.75" customHeight="1" x14ac:dyDescent="0.2">
      <c r="A534" s="145"/>
      <c r="B534" s="120"/>
      <c r="C534" s="120"/>
      <c r="D534" s="120"/>
      <c r="E534" s="120"/>
      <c r="F534" s="120"/>
      <c r="G534" s="121"/>
      <c r="H534" s="120"/>
      <c r="I534" s="147"/>
      <c r="J534" s="147"/>
      <c r="K534" s="147"/>
      <c r="L534" s="147"/>
      <c r="M534" s="147"/>
      <c r="N534" s="147"/>
      <c r="O534" s="147"/>
      <c r="P534" s="147"/>
      <c r="Q534" s="147"/>
      <c r="R534" s="147"/>
      <c r="S534" s="147"/>
      <c r="T534" s="147"/>
      <c r="U534" s="147"/>
      <c r="V534" s="147"/>
      <c r="W534" s="147"/>
      <c r="X534" s="147"/>
      <c r="Y534" s="147"/>
      <c r="Z534" s="147"/>
      <c r="AA534" s="147"/>
      <c r="AB534" s="147"/>
      <c r="AC534" s="147"/>
      <c r="AD534" s="147"/>
      <c r="AE534" s="147"/>
      <c r="AF534" s="147"/>
      <c r="AG534" s="147"/>
      <c r="AH534" s="147"/>
      <c r="AI534" s="147"/>
      <c r="AJ534" s="147"/>
      <c r="AK534" s="147"/>
      <c r="AL534" s="147"/>
      <c r="AM534" s="147"/>
      <c r="AN534" s="147"/>
      <c r="AO534" s="147"/>
      <c r="AP534" s="147"/>
      <c r="AQ534" s="147"/>
      <c r="AR534" s="147"/>
      <c r="AS534" s="147"/>
      <c r="AT534" s="147"/>
      <c r="AU534" s="147"/>
      <c r="AV534" s="147"/>
      <c r="AW534" s="147"/>
      <c r="AX534" s="147"/>
      <c r="AY534" s="147"/>
    </row>
    <row r="535" spans="1:51" ht="12.75" customHeight="1" x14ac:dyDescent="0.2">
      <c r="A535" s="145"/>
      <c r="B535" s="120"/>
      <c r="C535" s="120"/>
      <c r="D535" s="120"/>
      <c r="E535" s="120"/>
      <c r="F535" s="120"/>
      <c r="G535" s="121"/>
      <c r="H535" s="120"/>
      <c r="I535" s="147"/>
      <c r="J535" s="147"/>
      <c r="K535" s="147"/>
      <c r="L535" s="147"/>
      <c r="M535" s="147"/>
      <c r="N535" s="147"/>
      <c r="O535" s="147"/>
      <c r="P535" s="147"/>
      <c r="Q535" s="147"/>
      <c r="R535" s="147"/>
      <c r="S535" s="147"/>
      <c r="T535" s="147"/>
      <c r="U535" s="147"/>
      <c r="V535" s="147"/>
      <c r="W535" s="147"/>
      <c r="X535" s="147"/>
      <c r="Y535" s="147"/>
      <c r="Z535" s="147"/>
      <c r="AA535" s="147"/>
      <c r="AB535" s="147"/>
      <c r="AC535" s="147"/>
      <c r="AD535" s="147"/>
      <c r="AE535" s="147"/>
      <c r="AF535" s="147"/>
      <c r="AG535" s="147"/>
      <c r="AH535" s="147"/>
      <c r="AI535" s="147"/>
      <c r="AJ535" s="147"/>
      <c r="AK535" s="147"/>
      <c r="AL535" s="147"/>
      <c r="AM535" s="147"/>
      <c r="AN535" s="147"/>
      <c r="AO535" s="147"/>
      <c r="AP535" s="147"/>
      <c r="AQ535" s="147"/>
      <c r="AR535" s="147"/>
      <c r="AS535" s="147"/>
      <c r="AT535" s="147"/>
      <c r="AU535" s="147"/>
      <c r="AV535" s="147"/>
      <c r="AW535" s="147"/>
      <c r="AX535" s="147"/>
      <c r="AY535" s="147"/>
    </row>
    <row r="536" spans="1:51" ht="12.75" customHeight="1" x14ac:dyDescent="0.2">
      <c r="A536" s="145"/>
      <c r="B536" s="120"/>
      <c r="C536" s="120"/>
      <c r="D536" s="120"/>
      <c r="E536" s="120"/>
      <c r="F536" s="120"/>
      <c r="G536" s="121"/>
      <c r="H536" s="120"/>
      <c r="I536" s="147"/>
      <c r="J536" s="147"/>
      <c r="K536" s="147"/>
      <c r="L536" s="147"/>
      <c r="M536" s="147"/>
      <c r="N536" s="147"/>
      <c r="O536" s="147"/>
      <c r="P536" s="147"/>
      <c r="Q536" s="147"/>
      <c r="R536" s="147"/>
      <c r="S536" s="147"/>
      <c r="T536" s="147"/>
      <c r="U536" s="147"/>
      <c r="V536" s="147"/>
      <c r="W536" s="147"/>
      <c r="X536" s="147"/>
      <c r="Y536" s="147"/>
      <c r="Z536" s="147"/>
      <c r="AA536" s="147"/>
      <c r="AB536" s="147"/>
      <c r="AC536" s="147"/>
      <c r="AD536" s="147"/>
      <c r="AE536" s="147"/>
      <c r="AF536" s="147"/>
      <c r="AG536" s="147"/>
      <c r="AH536" s="147"/>
      <c r="AI536" s="147"/>
      <c r="AJ536" s="147"/>
      <c r="AK536" s="147"/>
      <c r="AL536" s="147"/>
      <c r="AM536" s="147"/>
      <c r="AN536" s="147"/>
      <c r="AO536" s="147"/>
      <c r="AP536" s="147"/>
      <c r="AQ536" s="147"/>
      <c r="AR536" s="147"/>
      <c r="AS536" s="147"/>
      <c r="AT536" s="147"/>
      <c r="AU536" s="147"/>
      <c r="AV536" s="147"/>
      <c r="AW536" s="147"/>
      <c r="AX536" s="147"/>
      <c r="AY536" s="147"/>
    </row>
    <row r="537" spans="1:51" ht="12.75" customHeight="1" x14ac:dyDescent="0.2">
      <c r="A537" s="145"/>
      <c r="B537" s="120"/>
      <c r="C537" s="120"/>
      <c r="D537" s="120"/>
      <c r="E537" s="120"/>
      <c r="F537" s="120"/>
      <c r="G537" s="121"/>
      <c r="H537" s="120"/>
      <c r="I537" s="147"/>
      <c r="J537" s="147"/>
      <c r="K537" s="147"/>
      <c r="L537" s="147"/>
      <c r="M537" s="147"/>
      <c r="N537" s="147"/>
      <c r="O537" s="147"/>
      <c r="P537" s="147"/>
      <c r="Q537" s="147"/>
      <c r="R537" s="147"/>
      <c r="S537" s="147"/>
      <c r="T537" s="147"/>
      <c r="U537" s="147"/>
      <c r="V537" s="147"/>
      <c r="W537" s="147"/>
      <c r="X537" s="147"/>
      <c r="Y537" s="147"/>
      <c r="Z537" s="147"/>
      <c r="AA537" s="147"/>
      <c r="AB537" s="147"/>
      <c r="AC537" s="147"/>
      <c r="AD537" s="147"/>
      <c r="AE537" s="147"/>
      <c r="AF537" s="147"/>
      <c r="AG537" s="147"/>
      <c r="AH537" s="147"/>
      <c r="AI537" s="147"/>
      <c r="AJ537" s="147"/>
      <c r="AK537" s="147"/>
      <c r="AL537" s="147"/>
      <c r="AM537" s="147"/>
      <c r="AN537" s="147"/>
      <c r="AO537" s="147"/>
      <c r="AP537" s="147"/>
      <c r="AQ537" s="147"/>
      <c r="AR537" s="147"/>
      <c r="AS537" s="147"/>
      <c r="AT537" s="147"/>
      <c r="AU537" s="147"/>
      <c r="AV537" s="147"/>
      <c r="AW537" s="147"/>
      <c r="AX537" s="147"/>
      <c r="AY537" s="147"/>
    </row>
    <row r="538" spans="1:51" ht="12.75" customHeight="1" x14ac:dyDescent="0.2">
      <c r="A538" s="145"/>
      <c r="B538" s="120"/>
      <c r="C538" s="120"/>
      <c r="D538" s="120"/>
      <c r="E538" s="120"/>
      <c r="F538" s="120"/>
      <c r="G538" s="121"/>
      <c r="H538" s="120"/>
      <c r="I538" s="147"/>
      <c r="J538" s="147"/>
      <c r="K538" s="147"/>
      <c r="L538" s="147"/>
      <c r="M538" s="147"/>
      <c r="N538" s="147"/>
      <c r="O538" s="147"/>
      <c r="P538" s="147"/>
      <c r="Q538" s="147"/>
      <c r="R538" s="147"/>
      <c r="S538" s="147"/>
      <c r="T538" s="147"/>
      <c r="U538" s="147"/>
      <c r="V538" s="147"/>
      <c r="W538" s="147"/>
      <c r="X538" s="147"/>
      <c r="Y538" s="147"/>
      <c r="Z538" s="147"/>
      <c r="AA538" s="147"/>
      <c r="AB538" s="147"/>
      <c r="AC538" s="147"/>
      <c r="AD538" s="147"/>
      <c r="AE538" s="147"/>
      <c r="AF538" s="147"/>
      <c r="AG538" s="147"/>
      <c r="AH538" s="147"/>
      <c r="AI538" s="147"/>
      <c r="AJ538" s="147"/>
      <c r="AK538" s="147"/>
      <c r="AL538" s="147"/>
      <c r="AM538" s="147"/>
      <c r="AN538" s="147"/>
      <c r="AO538" s="147"/>
      <c r="AP538" s="147"/>
      <c r="AQ538" s="147"/>
      <c r="AR538" s="147"/>
      <c r="AS538" s="147"/>
      <c r="AT538" s="147"/>
      <c r="AU538" s="147"/>
      <c r="AV538" s="147"/>
      <c r="AW538" s="147"/>
      <c r="AX538" s="147"/>
      <c r="AY538" s="147"/>
    </row>
    <row r="539" spans="1:51" ht="12.75" customHeight="1" x14ac:dyDescent="0.2">
      <c r="A539" s="145"/>
      <c r="B539" s="120"/>
      <c r="C539" s="120"/>
      <c r="D539" s="120"/>
      <c r="E539" s="120"/>
      <c r="F539" s="120"/>
      <c r="G539" s="121"/>
      <c r="H539" s="120"/>
      <c r="I539" s="147"/>
      <c r="J539" s="147"/>
      <c r="K539" s="147"/>
      <c r="L539" s="147"/>
      <c r="M539" s="147"/>
      <c r="N539" s="147"/>
      <c r="O539" s="147"/>
      <c r="P539" s="147"/>
      <c r="Q539" s="147"/>
      <c r="R539" s="147"/>
      <c r="S539" s="147"/>
      <c r="T539" s="147"/>
      <c r="U539" s="147"/>
      <c r="V539" s="147"/>
      <c r="W539" s="147"/>
      <c r="X539" s="147"/>
      <c r="Y539" s="147"/>
      <c r="Z539" s="147"/>
      <c r="AA539" s="147"/>
      <c r="AB539" s="147"/>
      <c r="AC539" s="147"/>
      <c r="AD539" s="147"/>
      <c r="AE539" s="147"/>
      <c r="AF539" s="147"/>
      <c r="AG539" s="147"/>
      <c r="AH539" s="147"/>
      <c r="AI539" s="147"/>
      <c r="AJ539" s="147"/>
      <c r="AK539" s="147"/>
      <c r="AL539" s="147"/>
      <c r="AM539" s="147"/>
      <c r="AN539" s="147"/>
      <c r="AO539" s="147"/>
      <c r="AP539" s="147"/>
      <c r="AQ539" s="147"/>
      <c r="AR539" s="147"/>
      <c r="AS539" s="147"/>
      <c r="AT539" s="147"/>
      <c r="AU539" s="147"/>
      <c r="AV539" s="147"/>
      <c r="AW539" s="147"/>
      <c r="AX539" s="147"/>
      <c r="AY539" s="147"/>
    </row>
    <row r="540" spans="1:51" ht="12.75" customHeight="1" x14ac:dyDescent="0.2">
      <c r="A540" s="145"/>
      <c r="B540" s="120"/>
      <c r="C540" s="120"/>
      <c r="D540" s="120"/>
      <c r="E540" s="120"/>
      <c r="F540" s="120"/>
      <c r="G540" s="121"/>
      <c r="H540" s="120"/>
      <c r="I540" s="147"/>
      <c r="J540" s="147"/>
      <c r="K540" s="147"/>
      <c r="L540" s="147"/>
      <c r="M540" s="147"/>
      <c r="N540" s="147"/>
      <c r="O540" s="147"/>
      <c r="P540" s="147"/>
      <c r="Q540" s="147"/>
      <c r="R540" s="147"/>
      <c r="S540" s="147"/>
      <c r="T540" s="147"/>
      <c r="U540" s="147"/>
      <c r="V540" s="147"/>
      <c r="W540" s="147"/>
      <c r="X540" s="147"/>
      <c r="Y540" s="147"/>
      <c r="Z540" s="147"/>
      <c r="AA540" s="147"/>
      <c r="AB540" s="147"/>
      <c r="AC540" s="147"/>
      <c r="AD540" s="147"/>
      <c r="AE540" s="147"/>
      <c r="AF540" s="147"/>
      <c r="AG540" s="147"/>
      <c r="AH540" s="147"/>
      <c r="AI540" s="147"/>
      <c r="AJ540" s="147"/>
      <c r="AK540" s="147"/>
      <c r="AL540" s="147"/>
      <c r="AM540" s="147"/>
      <c r="AN540" s="147"/>
      <c r="AO540" s="147"/>
      <c r="AP540" s="147"/>
      <c r="AQ540" s="147"/>
      <c r="AR540" s="147"/>
      <c r="AS540" s="147"/>
      <c r="AT540" s="147"/>
      <c r="AU540" s="147"/>
      <c r="AV540" s="147"/>
      <c r="AW540" s="147"/>
      <c r="AX540" s="147"/>
      <c r="AY540" s="147"/>
    </row>
    <row r="541" spans="1:51" ht="12.75" customHeight="1" x14ac:dyDescent="0.2">
      <c r="A541" s="145"/>
      <c r="B541" s="120"/>
      <c r="C541" s="120"/>
      <c r="D541" s="120"/>
      <c r="E541" s="120"/>
      <c r="F541" s="120"/>
      <c r="G541" s="121"/>
      <c r="H541" s="120"/>
      <c r="I541" s="147"/>
      <c r="J541" s="147"/>
      <c r="K541" s="147"/>
      <c r="L541" s="147"/>
      <c r="M541" s="147"/>
      <c r="N541" s="147"/>
      <c r="O541" s="147"/>
      <c r="P541" s="147"/>
      <c r="Q541" s="147"/>
      <c r="R541" s="147"/>
      <c r="S541" s="147"/>
      <c r="T541" s="147"/>
      <c r="U541" s="147"/>
      <c r="V541" s="147"/>
      <c r="W541" s="147"/>
      <c r="X541" s="147"/>
      <c r="Y541" s="147"/>
      <c r="Z541" s="147"/>
      <c r="AA541" s="147"/>
      <c r="AB541" s="147"/>
      <c r="AC541" s="147"/>
      <c r="AD541" s="147"/>
      <c r="AE541" s="147"/>
      <c r="AF541" s="147"/>
      <c r="AG541" s="147"/>
      <c r="AH541" s="147"/>
      <c r="AI541" s="147"/>
      <c r="AJ541" s="147"/>
      <c r="AK541" s="147"/>
      <c r="AL541" s="147"/>
      <c r="AM541" s="147"/>
      <c r="AN541" s="147"/>
      <c r="AO541" s="147"/>
      <c r="AP541" s="147"/>
      <c r="AQ541" s="147"/>
      <c r="AR541" s="147"/>
      <c r="AS541" s="147"/>
      <c r="AT541" s="147"/>
      <c r="AU541" s="147"/>
      <c r="AV541" s="147"/>
      <c r="AW541" s="147"/>
      <c r="AX541" s="147"/>
      <c r="AY541" s="147"/>
    </row>
    <row r="542" spans="1:51" ht="12.75" customHeight="1" x14ac:dyDescent="0.2">
      <c r="A542" s="145"/>
      <c r="B542" s="120"/>
      <c r="C542" s="120"/>
      <c r="D542" s="120"/>
      <c r="E542" s="120"/>
      <c r="F542" s="120"/>
      <c r="G542" s="121"/>
      <c r="H542" s="120"/>
      <c r="I542" s="147"/>
      <c r="J542" s="147"/>
      <c r="K542" s="147"/>
      <c r="L542" s="147"/>
      <c r="M542" s="147"/>
      <c r="N542" s="147"/>
      <c r="O542" s="147"/>
      <c r="P542" s="147"/>
      <c r="Q542" s="147"/>
      <c r="R542" s="147"/>
      <c r="S542" s="147"/>
      <c r="T542" s="147"/>
      <c r="U542" s="147"/>
      <c r="V542" s="147"/>
      <c r="W542" s="147"/>
      <c r="X542" s="147"/>
      <c r="Y542" s="147"/>
      <c r="Z542" s="147"/>
      <c r="AA542" s="147"/>
      <c r="AB542" s="147"/>
      <c r="AC542" s="147"/>
      <c r="AD542" s="147"/>
      <c r="AE542" s="147"/>
      <c r="AF542" s="147"/>
      <c r="AG542" s="147"/>
      <c r="AH542" s="147"/>
      <c r="AI542" s="147"/>
      <c r="AJ542" s="147"/>
      <c r="AK542" s="147"/>
      <c r="AL542" s="147"/>
      <c r="AM542" s="147"/>
      <c r="AN542" s="147"/>
      <c r="AO542" s="147"/>
      <c r="AP542" s="147"/>
      <c r="AQ542" s="147"/>
      <c r="AR542" s="147"/>
      <c r="AS542" s="147"/>
      <c r="AT542" s="147"/>
      <c r="AU542" s="147"/>
      <c r="AV542" s="147"/>
      <c r="AW542" s="147"/>
      <c r="AX542" s="147"/>
      <c r="AY542" s="147"/>
    </row>
    <row r="543" spans="1:51" ht="12.75" customHeight="1" x14ac:dyDescent="0.2">
      <c r="A543" s="145"/>
      <c r="B543" s="120"/>
      <c r="C543" s="120"/>
      <c r="D543" s="120"/>
      <c r="E543" s="120"/>
      <c r="F543" s="120"/>
      <c r="G543" s="121"/>
      <c r="H543" s="120"/>
      <c r="I543" s="147"/>
      <c r="J543" s="147"/>
      <c r="K543" s="147"/>
      <c r="L543" s="147"/>
      <c r="M543" s="147"/>
      <c r="N543" s="147"/>
      <c r="O543" s="147"/>
      <c r="P543" s="147"/>
      <c r="Q543" s="147"/>
      <c r="R543" s="147"/>
      <c r="S543" s="147"/>
      <c r="T543" s="147"/>
      <c r="U543" s="147"/>
      <c r="V543" s="147"/>
      <c r="W543" s="147"/>
      <c r="X543" s="147"/>
      <c r="Y543" s="147"/>
      <c r="Z543" s="147"/>
      <c r="AA543" s="147"/>
      <c r="AB543" s="147"/>
      <c r="AC543" s="147"/>
      <c r="AD543" s="147"/>
      <c r="AE543" s="147"/>
      <c r="AF543" s="147"/>
      <c r="AG543" s="147"/>
      <c r="AH543" s="147"/>
      <c r="AI543" s="147"/>
      <c r="AJ543" s="147"/>
      <c r="AK543" s="147"/>
      <c r="AL543" s="147"/>
      <c r="AM543" s="147"/>
      <c r="AN543" s="147"/>
      <c r="AO543" s="147"/>
      <c r="AP543" s="147"/>
      <c r="AQ543" s="147"/>
      <c r="AR543" s="147"/>
      <c r="AS543" s="147"/>
      <c r="AT543" s="147"/>
      <c r="AU543" s="147"/>
      <c r="AV543" s="147"/>
      <c r="AW543" s="147"/>
      <c r="AX543" s="147"/>
      <c r="AY543" s="147"/>
    </row>
    <row r="544" spans="1:51" ht="12.75" customHeight="1" x14ac:dyDescent="0.2">
      <c r="A544" s="145"/>
      <c r="B544" s="120"/>
      <c r="C544" s="120"/>
      <c r="D544" s="120"/>
      <c r="E544" s="120"/>
      <c r="F544" s="120"/>
      <c r="G544" s="121"/>
      <c r="H544" s="120"/>
      <c r="I544" s="147"/>
      <c r="J544" s="147"/>
      <c r="K544" s="147"/>
      <c r="L544" s="147"/>
      <c r="M544" s="147"/>
      <c r="N544" s="147"/>
      <c r="O544" s="147"/>
      <c r="P544" s="147"/>
      <c r="Q544" s="147"/>
      <c r="R544" s="147"/>
      <c r="S544" s="147"/>
      <c r="T544" s="147"/>
      <c r="U544" s="147"/>
      <c r="V544" s="147"/>
      <c r="W544" s="147"/>
      <c r="X544" s="147"/>
      <c r="Y544" s="147"/>
      <c r="Z544" s="147"/>
      <c r="AA544" s="147"/>
      <c r="AB544" s="147"/>
      <c r="AC544" s="147"/>
      <c r="AD544" s="147"/>
      <c r="AE544" s="147"/>
      <c r="AF544" s="147"/>
      <c r="AG544" s="147"/>
      <c r="AH544" s="147"/>
      <c r="AI544" s="147"/>
      <c r="AJ544" s="147"/>
      <c r="AK544" s="147"/>
      <c r="AL544" s="147"/>
      <c r="AM544" s="147"/>
      <c r="AN544" s="147"/>
      <c r="AO544" s="147"/>
      <c r="AP544" s="147"/>
      <c r="AQ544" s="147"/>
      <c r="AR544" s="147"/>
      <c r="AS544" s="147"/>
      <c r="AT544" s="147"/>
      <c r="AU544" s="147"/>
      <c r="AV544" s="147"/>
      <c r="AW544" s="147"/>
      <c r="AX544" s="147"/>
      <c r="AY544" s="147"/>
    </row>
    <row r="545" spans="1:51" ht="12.75" customHeight="1" x14ac:dyDescent="0.2">
      <c r="A545" s="145"/>
      <c r="B545" s="120"/>
      <c r="C545" s="120"/>
      <c r="D545" s="120"/>
      <c r="E545" s="120"/>
      <c r="F545" s="120"/>
      <c r="G545" s="121"/>
      <c r="H545" s="120"/>
      <c r="I545" s="147"/>
      <c r="J545" s="147"/>
      <c r="K545" s="147"/>
      <c r="L545" s="147"/>
      <c r="M545" s="147"/>
      <c r="N545" s="147"/>
      <c r="O545" s="147"/>
      <c r="P545" s="147"/>
      <c r="Q545" s="147"/>
      <c r="R545" s="147"/>
      <c r="S545" s="147"/>
      <c r="T545" s="147"/>
      <c r="U545" s="147"/>
      <c r="V545" s="147"/>
      <c r="W545" s="147"/>
      <c r="X545" s="147"/>
      <c r="Y545" s="147"/>
      <c r="Z545" s="147"/>
      <c r="AA545" s="147"/>
      <c r="AB545" s="147"/>
      <c r="AC545" s="147"/>
      <c r="AD545" s="147"/>
      <c r="AE545" s="147"/>
      <c r="AF545" s="147"/>
      <c r="AG545" s="147"/>
      <c r="AH545" s="147"/>
      <c r="AI545" s="147"/>
      <c r="AJ545" s="147"/>
      <c r="AK545" s="147"/>
      <c r="AL545" s="147"/>
      <c r="AM545" s="147"/>
      <c r="AN545" s="147"/>
      <c r="AO545" s="147"/>
      <c r="AP545" s="147"/>
      <c r="AQ545" s="147"/>
      <c r="AR545" s="147"/>
      <c r="AS545" s="147"/>
      <c r="AT545" s="147"/>
      <c r="AU545" s="147"/>
      <c r="AV545" s="147"/>
      <c r="AW545" s="147"/>
      <c r="AX545" s="147"/>
      <c r="AY545" s="147"/>
    </row>
    <row r="546" spans="1:51" ht="12.75" customHeight="1" x14ac:dyDescent="0.2">
      <c r="A546" s="145"/>
      <c r="B546" s="120"/>
      <c r="C546" s="120"/>
      <c r="D546" s="120"/>
      <c r="E546" s="120"/>
      <c r="F546" s="120"/>
      <c r="G546" s="121"/>
      <c r="H546" s="120"/>
      <c r="I546" s="147"/>
      <c r="J546" s="147"/>
      <c r="K546" s="147"/>
      <c r="L546" s="147"/>
      <c r="M546" s="147"/>
      <c r="N546" s="147"/>
      <c r="O546" s="147"/>
      <c r="P546" s="147"/>
      <c r="Q546" s="147"/>
      <c r="R546" s="147"/>
      <c r="S546" s="147"/>
      <c r="T546" s="147"/>
      <c r="U546" s="147"/>
      <c r="V546" s="147"/>
      <c r="W546" s="147"/>
      <c r="X546" s="147"/>
      <c r="Y546" s="147"/>
      <c r="Z546" s="147"/>
      <c r="AA546" s="147"/>
      <c r="AB546" s="147"/>
      <c r="AC546" s="147"/>
      <c r="AD546" s="147"/>
      <c r="AE546" s="147"/>
      <c r="AF546" s="147"/>
      <c r="AG546" s="147"/>
      <c r="AH546" s="147"/>
      <c r="AI546" s="147"/>
      <c r="AJ546" s="147"/>
      <c r="AK546" s="147"/>
      <c r="AL546" s="147"/>
      <c r="AM546" s="147"/>
      <c r="AN546" s="147"/>
      <c r="AO546" s="147"/>
      <c r="AP546" s="147"/>
      <c r="AQ546" s="147"/>
      <c r="AR546" s="147"/>
      <c r="AS546" s="147"/>
      <c r="AT546" s="147"/>
      <c r="AU546" s="147"/>
      <c r="AV546" s="147"/>
      <c r="AW546" s="147"/>
      <c r="AX546" s="147"/>
      <c r="AY546" s="147"/>
    </row>
    <row r="547" spans="1:51" ht="12.75" customHeight="1" x14ac:dyDescent="0.2">
      <c r="A547" s="145"/>
      <c r="B547" s="120"/>
      <c r="C547" s="120"/>
      <c r="D547" s="120"/>
      <c r="E547" s="120"/>
      <c r="F547" s="120"/>
      <c r="G547" s="121"/>
      <c r="H547" s="120"/>
      <c r="I547" s="147"/>
      <c r="J547" s="147"/>
      <c r="K547" s="147"/>
      <c r="L547" s="147"/>
      <c r="M547" s="147"/>
      <c r="N547" s="147"/>
      <c r="O547" s="147"/>
      <c r="P547" s="147"/>
      <c r="Q547" s="147"/>
      <c r="R547" s="147"/>
      <c r="S547" s="147"/>
      <c r="T547" s="147"/>
      <c r="U547" s="147"/>
      <c r="V547" s="147"/>
      <c r="W547" s="147"/>
      <c r="X547" s="147"/>
      <c r="Y547" s="147"/>
      <c r="Z547" s="147"/>
      <c r="AA547" s="147"/>
      <c r="AB547" s="147"/>
      <c r="AC547" s="147"/>
      <c r="AD547" s="147"/>
      <c r="AE547" s="147"/>
      <c r="AF547" s="147"/>
      <c r="AG547" s="147"/>
      <c r="AH547" s="147"/>
      <c r="AI547" s="147"/>
      <c r="AJ547" s="147"/>
      <c r="AK547" s="147"/>
      <c r="AL547" s="147"/>
      <c r="AM547" s="147"/>
      <c r="AN547" s="147"/>
      <c r="AO547" s="147"/>
      <c r="AP547" s="147"/>
      <c r="AQ547" s="147"/>
      <c r="AR547" s="147"/>
      <c r="AS547" s="147"/>
      <c r="AT547" s="147"/>
      <c r="AU547" s="147"/>
      <c r="AV547" s="147"/>
      <c r="AW547" s="147"/>
      <c r="AX547" s="147"/>
      <c r="AY547" s="147"/>
    </row>
    <row r="548" spans="1:51" ht="12.75" customHeight="1" x14ac:dyDescent="0.2">
      <c r="A548" s="145"/>
      <c r="B548" s="120"/>
      <c r="C548" s="120"/>
      <c r="D548" s="120"/>
      <c r="E548" s="120"/>
      <c r="F548" s="120"/>
      <c r="G548" s="121"/>
      <c r="H548" s="120"/>
      <c r="I548" s="147"/>
      <c r="J548" s="147"/>
      <c r="K548" s="147"/>
      <c r="L548" s="147"/>
      <c r="M548" s="147"/>
      <c r="N548" s="147"/>
      <c r="O548" s="147"/>
      <c r="P548" s="147"/>
      <c r="Q548" s="147"/>
      <c r="R548" s="147"/>
      <c r="S548" s="147"/>
      <c r="T548" s="147"/>
      <c r="U548" s="147"/>
      <c r="V548" s="147"/>
      <c r="W548" s="147"/>
      <c r="X548" s="147"/>
      <c r="Y548" s="147"/>
      <c r="Z548" s="147"/>
      <c r="AA548" s="147"/>
      <c r="AB548" s="147"/>
      <c r="AC548" s="147"/>
      <c r="AD548" s="147"/>
      <c r="AE548" s="147"/>
      <c r="AF548" s="147"/>
      <c r="AG548" s="147"/>
      <c r="AH548" s="147"/>
      <c r="AI548" s="147"/>
      <c r="AJ548" s="147"/>
      <c r="AK548" s="147"/>
      <c r="AL548" s="147"/>
      <c r="AM548" s="147"/>
      <c r="AN548" s="147"/>
      <c r="AO548" s="147"/>
      <c r="AP548" s="147"/>
      <c r="AQ548" s="147"/>
      <c r="AR548" s="147"/>
      <c r="AS548" s="147"/>
      <c r="AT548" s="147"/>
      <c r="AU548" s="147"/>
      <c r="AV548" s="147"/>
      <c r="AW548" s="147"/>
      <c r="AX548" s="147"/>
      <c r="AY548" s="147"/>
    </row>
    <row r="549" spans="1:51" ht="12.75" customHeight="1" x14ac:dyDescent="0.2">
      <c r="A549" s="145"/>
      <c r="B549" s="120"/>
      <c r="C549" s="120"/>
      <c r="D549" s="120"/>
      <c r="E549" s="120"/>
      <c r="F549" s="120"/>
      <c r="G549" s="121"/>
      <c r="H549" s="120"/>
      <c r="I549" s="147"/>
      <c r="J549" s="147"/>
      <c r="K549" s="147"/>
      <c r="L549" s="147"/>
      <c r="M549" s="147"/>
      <c r="N549" s="147"/>
      <c r="O549" s="147"/>
      <c r="P549" s="147"/>
      <c r="Q549" s="147"/>
      <c r="R549" s="147"/>
      <c r="S549" s="147"/>
      <c r="T549" s="147"/>
      <c r="U549" s="147"/>
      <c r="V549" s="147"/>
      <c r="W549" s="147"/>
      <c r="X549" s="147"/>
      <c r="Y549" s="147"/>
      <c r="Z549" s="147"/>
      <c r="AA549" s="147"/>
      <c r="AB549" s="147"/>
      <c r="AC549" s="147"/>
      <c r="AD549" s="147"/>
      <c r="AE549" s="147"/>
      <c r="AF549" s="147"/>
      <c r="AG549" s="147"/>
      <c r="AH549" s="147"/>
      <c r="AI549" s="147"/>
      <c r="AJ549" s="147"/>
      <c r="AK549" s="147"/>
      <c r="AL549" s="147"/>
      <c r="AM549" s="147"/>
      <c r="AN549" s="147"/>
      <c r="AO549" s="147"/>
      <c r="AP549" s="147"/>
      <c r="AQ549" s="147"/>
      <c r="AR549" s="147"/>
      <c r="AS549" s="147"/>
      <c r="AT549" s="147"/>
      <c r="AU549" s="147"/>
      <c r="AV549" s="147"/>
      <c r="AW549" s="147"/>
      <c r="AX549" s="147"/>
      <c r="AY549" s="147"/>
    </row>
    <row r="550" spans="1:51" ht="12.75" customHeight="1" x14ac:dyDescent="0.2">
      <c r="A550" s="145"/>
      <c r="B550" s="120"/>
      <c r="C550" s="120"/>
      <c r="D550" s="120"/>
      <c r="E550" s="120"/>
      <c r="F550" s="120"/>
      <c r="G550" s="121"/>
      <c r="H550" s="120"/>
      <c r="I550" s="147"/>
      <c r="J550" s="147"/>
      <c r="K550" s="147"/>
      <c r="L550" s="147"/>
      <c r="M550" s="147"/>
      <c r="N550" s="147"/>
      <c r="O550" s="147"/>
      <c r="P550" s="147"/>
      <c r="Q550" s="147"/>
      <c r="R550" s="147"/>
      <c r="S550" s="147"/>
      <c r="T550" s="147"/>
      <c r="U550" s="147"/>
      <c r="V550" s="147"/>
      <c r="W550" s="147"/>
      <c r="X550" s="147"/>
      <c r="Y550" s="147"/>
      <c r="Z550" s="147"/>
      <c r="AA550" s="147"/>
      <c r="AB550" s="147"/>
      <c r="AC550" s="147"/>
      <c r="AD550" s="147"/>
      <c r="AE550" s="147"/>
      <c r="AF550" s="147"/>
      <c r="AG550" s="147"/>
      <c r="AH550" s="147"/>
      <c r="AI550" s="147"/>
      <c r="AJ550" s="147"/>
      <c r="AK550" s="147"/>
      <c r="AL550" s="147"/>
      <c r="AM550" s="147"/>
      <c r="AN550" s="147"/>
      <c r="AO550" s="147"/>
      <c r="AP550" s="147"/>
      <c r="AQ550" s="147"/>
      <c r="AR550" s="147"/>
      <c r="AS550" s="147"/>
      <c r="AT550" s="147"/>
      <c r="AU550" s="147"/>
      <c r="AV550" s="147"/>
      <c r="AW550" s="147"/>
      <c r="AX550" s="147"/>
      <c r="AY550" s="147"/>
    </row>
    <row r="551" spans="1:51" ht="12.75" customHeight="1" x14ac:dyDescent="0.2">
      <c r="A551" s="145"/>
      <c r="B551" s="120"/>
      <c r="C551" s="120"/>
      <c r="D551" s="120"/>
      <c r="E551" s="120"/>
      <c r="F551" s="120"/>
      <c r="G551" s="121"/>
      <c r="H551" s="120"/>
      <c r="I551" s="147"/>
      <c r="J551" s="147"/>
      <c r="K551" s="147"/>
      <c r="L551" s="147"/>
      <c r="M551" s="147"/>
      <c r="N551" s="147"/>
      <c r="O551" s="147"/>
      <c r="P551" s="147"/>
      <c r="Q551" s="147"/>
      <c r="R551" s="147"/>
      <c r="S551" s="147"/>
      <c r="T551" s="147"/>
      <c r="U551" s="147"/>
      <c r="V551" s="147"/>
      <c r="W551" s="147"/>
      <c r="X551" s="147"/>
      <c r="Y551" s="147"/>
      <c r="Z551" s="147"/>
      <c r="AA551" s="147"/>
      <c r="AB551" s="147"/>
      <c r="AC551" s="147"/>
      <c r="AD551" s="147"/>
      <c r="AE551" s="147"/>
      <c r="AF551" s="147"/>
      <c r="AG551" s="147"/>
      <c r="AH551" s="147"/>
      <c r="AI551" s="147"/>
      <c r="AJ551" s="147"/>
      <c r="AK551" s="147"/>
      <c r="AL551" s="147"/>
      <c r="AM551" s="147"/>
      <c r="AN551" s="147"/>
      <c r="AO551" s="147"/>
      <c r="AP551" s="147"/>
      <c r="AQ551" s="147"/>
      <c r="AR551" s="147"/>
      <c r="AS551" s="147"/>
      <c r="AT551" s="147"/>
      <c r="AU551" s="147"/>
      <c r="AV551" s="147"/>
      <c r="AW551" s="147"/>
      <c r="AX551" s="147"/>
      <c r="AY551" s="147"/>
    </row>
    <row r="552" spans="1:51" ht="12.75" customHeight="1" x14ac:dyDescent="0.2">
      <c r="A552" s="145"/>
      <c r="B552" s="120"/>
      <c r="C552" s="120"/>
      <c r="D552" s="120"/>
      <c r="E552" s="120"/>
      <c r="F552" s="120"/>
      <c r="G552" s="121"/>
      <c r="H552" s="120"/>
      <c r="I552" s="147"/>
      <c r="J552" s="147"/>
      <c r="K552" s="147"/>
      <c r="L552" s="147"/>
      <c r="M552" s="147"/>
      <c r="N552" s="147"/>
      <c r="O552" s="147"/>
      <c r="P552" s="147"/>
      <c r="Q552" s="147"/>
      <c r="R552" s="147"/>
      <c r="S552" s="147"/>
      <c r="T552" s="147"/>
      <c r="U552" s="147"/>
      <c r="V552" s="147"/>
      <c r="W552" s="147"/>
      <c r="X552" s="147"/>
      <c r="Y552" s="147"/>
      <c r="Z552" s="147"/>
      <c r="AA552" s="147"/>
      <c r="AB552" s="147"/>
      <c r="AC552" s="147"/>
      <c r="AD552" s="147"/>
      <c r="AE552" s="147"/>
      <c r="AF552" s="147"/>
      <c r="AG552" s="147"/>
      <c r="AH552" s="147"/>
      <c r="AI552" s="147"/>
      <c r="AJ552" s="147"/>
      <c r="AK552" s="147"/>
      <c r="AL552" s="147"/>
      <c r="AM552" s="147"/>
      <c r="AN552" s="147"/>
      <c r="AO552" s="147"/>
      <c r="AP552" s="147"/>
      <c r="AQ552" s="147"/>
      <c r="AR552" s="147"/>
      <c r="AS552" s="147"/>
      <c r="AT552" s="147"/>
      <c r="AU552" s="147"/>
      <c r="AV552" s="147"/>
      <c r="AW552" s="147"/>
      <c r="AX552" s="147"/>
      <c r="AY552" s="147"/>
    </row>
    <row r="553" spans="1:51" ht="12.75" customHeight="1" x14ac:dyDescent="0.2">
      <c r="A553" s="145"/>
      <c r="B553" s="120"/>
      <c r="C553" s="120"/>
      <c r="D553" s="120"/>
      <c r="E553" s="120"/>
      <c r="F553" s="120"/>
      <c r="G553" s="121"/>
      <c r="H553" s="120"/>
      <c r="I553" s="147"/>
      <c r="J553" s="147"/>
      <c r="K553" s="147"/>
      <c r="L553" s="147"/>
      <c r="M553" s="147"/>
      <c r="N553" s="147"/>
      <c r="O553" s="147"/>
      <c r="P553" s="147"/>
      <c r="Q553" s="147"/>
      <c r="R553" s="147"/>
      <c r="S553" s="147"/>
      <c r="T553" s="147"/>
      <c r="U553" s="147"/>
      <c r="V553" s="147"/>
      <c r="W553" s="147"/>
      <c r="X553" s="147"/>
      <c r="Y553" s="147"/>
      <c r="Z553" s="147"/>
      <c r="AA553" s="147"/>
      <c r="AB553" s="147"/>
      <c r="AC553" s="147"/>
      <c r="AD553" s="147"/>
      <c r="AE553" s="147"/>
      <c r="AF553" s="147"/>
      <c r="AG553" s="147"/>
      <c r="AH553" s="147"/>
      <c r="AI553" s="147"/>
      <c r="AJ553" s="147"/>
      <c r="AK553" s="147"/>
      <c r="AL553" s="147"/>
      <c r="AM553" s="147"/>
      <c r="AN553" s="147"/>
      <c r="AO553" s="147"/>
      <c r="AP553" s="147"/>
      <c r="AQ553" s="147"/>
      <c r="AR553" s="147"/>
      <c r="AS553" s="147"/>
      <c r="AT553" s="147"/>
      <c r="AU553" s="147"/>
      <c r="AV553" s="147"/>
      <c r="AW553" s="147"/>
      <c r="AX553" s="147"/>
      <c r="AY553" s="147"/>
    </row>
    <row r="554" spans="1:51" ht="12.75" customHeight="1" x14ac:dyDescent="0.2">
      <c r="A554" s="145"/>
      <c r="B554" s="120"/>
      <c r="C554" s="120"/>
      <c r="D554" s="120"/>
      <c r="E554" s="120"/>
      <c r="F554" s="120"/>
      <c r="G554" s="121"/>
      <c r="H554" s="120"/>
      <c r="I554" s="147"/>
      <c r="J554" s="147"/>
      <c r="K554" s="147"/>
      <c r="L554" s="147"/>
      <c r="M554" s="147"/>
      <c r="N554" s="147"/>
      <c r="O554" s="147"/>
      <c r="P554" s="147"/>
      <c r="Q554" s="147"/>
      <c r="R554" s="147"/>
      <c r="S554" s="147"/>
      <c r="T554" s="147"/>
      <c r="U554" s="147"/>
      <c r="V554" s="147"/>
      <c r="W554" s="147"/>
      <c r="X554" s="147"/>
      <c r="Y554" s="147"/>
      <c r="Z554" s="147"/>
      <c r="AA554" s="147"/>
      <c r="AB554" s="147"/>
      <c r="AC554" s="147"/>
      <c r="AD554" s="147"/>
      <c r="AE554" s="147"/>
      <c r="AF554" s="147"/>
      <c r="AG554" s="147"/>
      <c r="AH554" s="147"/>
      <c r="AI554" s="147"/>
      <c r="AJ554" s="147"/>
      <c r="AK554" s="147"/>
      <c r="AL554" s="147"/>
      <c r="AM554" s="147"/>
      <c r="AN554" s="147"/>
      <c r="AO554" s="147"/>
      <c r="AP554" s="147"/>
      <c r="AQ554" s="147"/>
      <c r="AR554" s="147"/>
      <c r="AS554" s="147"/>
      <c r="AT554" s="147"/>
      <c r="AU554" s="147"/>
      <c r="AV554" s="147"/>
      <c r="AW554" s="147"/>
      <c r="AX554" s="147"/>
      <c r="AY554" s="147"/>
    </row>
    <row r="555" spans="1:51" ht="12.75" customHeight="1" x14ac:dyDescent="0.2">
      <c r="A555" s="145"/>
      <c r="B555" s="120"/>
      <c r="C555" s="120"/>
      <c r="D555" s="120"/>
      <c r="E555" s="120"/>
      <c r="F555" s="120"/>
      <c r="G555" s="121"/>
      <c r="H555" s="120"/>
      <c r="I555" s="147"/>
      <c r="J555" s="147"/>
      <c r="K555" s="147"/>
      <c r="L555" s="147"/>
      <c r="M555" s="147"/>
      <c r="N555" s="147"/>
      <c r="O555" s="147"/>
      <c r="P555" s="147"/>
      <c r="Q555" s="147"/>
      <c r="R555" s="147"/>
      <c r="S555" s="147"/>
      <c r="T555" s="147"/>
      <c r="U555" s="147"/>
      <c r="V555" s="147"/>
      <c r="W555" s="147"/>
      <c r="X555" s="147"/>
      <c r="Y555" s="147"/>
      <c r="Z555" s="147"/>
      <c r="AA555" s="147"/>
      <c r="AB555" s="147"/>
      <c r="AC555" s="147"/>
      <c r="AD555" s="147"/>
      <c r="AE555" s="147"/>
      <c r="AF555" s="147"/>
      <c r="AG555" s="147"/>
      <c r="AH555" s="147"/>
      <c r="AI555" s="147"/>
      <c r="AJ555" s="147"/>
      <c r="AK555" s="147"/>
      <c r="AL555" s="147"/>
      <c r="AM555" s="147"/>
      <c r="AN555" s="147"/>
      <c r="AO555" s="147"/>
      <c r="AP555" s="147"/>
      <c r="AQ555" s="147"/>
      <c r="AR555" s="147"/>
      <c r="AS555" s="147"/>
      <c r="AT555" s="147"/>
      <c r="AU555" s="147"/>
      <c r="AV555" s="147"/>
      <c r="AW555" s="147"/>
      <c r="AX555" s="147"/>
      <c r="AY555" s="147"/>
    </row>
    <row r="556" spans="1:51" ht="12.75" customHeight="1" x14ac:dyDescent="0.2">
      <c r="A556" s="145"/>
      <c r="B556" s="120"/>
      <c r="C556" s="120"/>
      <c r="D556" s="120"/>
      <c r="E556" s="120"/>
      <c r="F556" s="120"/>
      <c r="G556" s="121"/>
      <c r="H556" s="120"/>
      <c r="I556" s="147"/>
      <c r="J556" s="147"/>
      <c r="K556" s="147"/>
      <c r="L556" s="147"/>
      <c r="M556" s="147"/>
      <c r="N556" s="147"/>
      <c r="O556" s="147"/>
      <c r="P556" s="147"/>
      <c r="Q556" s="147"/>
      <c r="R556" s="147"/>
      <c r="S556" s="147"/>
      <c r="T556" s="147"/>
      <c r="U556" s="147"/>
      <c r="V556" s="147"/>
      <c r="W556" s="147"/>
      <c r="X556" s="147"/>
      <c r="Y556" s="147"/>
      <c r="Z556" s="147"/>
      <c r="AA556" s="147"/>
      <c r="AB556" s="147"/>
      <c r="AC556" s="147"/>
      <c r="AD556" s="147"/>
      <c r="AE556" s="147"/>
      <c r="AF556" s="147"/>
      <c r="AG556" s="147"/>
      <c r="AH556" s="147"/>
      <c r="AI556" s="147"/>
      <c r="AJ556" s="147"/>
      <c r="AK556" s="147"/>
      <c r="AL556" s="147"/>
      <c r="AM556" s="147"/>
      <c r="AN556" s="147"/>
      <c r="AO556" s="147"/>
      <c r="AP556" s="147"/>
      <c r="AQ556" s="147"/>
      <c r="AR556" s="147"/>
      <c r="AS556" s="147"/>
      <c r="AT556" s="147"/>
      <c r="AU556" s="147"/>
      <c r="AV556" s="147"/>
      <c r="AW556" s="147"/>
      <c r="AX556" s="147"/>
      <c r="AY556" s="147"/>
    </row>
    <row r="557" spans="1:51" ht="12.75" customHeight="1" x14ac:dyDescent="0.2">
      <c r="A557" s="145"/>
      <c r="B557" s="120"/>
      <c r="C557" s="120"/>
      <c r="D557" s="120"/>
      <c r="E557" s="120"/>
      <c r="F557" s="120"/>
      <c r="G557" s="121"/>
      <c r="H557" s="120"/>
      <c r="I557" s="147"/>
      <c r="J557" s="147"/>
      <c r="K557" s="147"/>
      <c r="L557" s="147"/>
      <c r="M557" s="147"/>
      <c r="N557" s="147"/>
      <c r="O557" s="147"/>
      <c r="P557" s="147"/>
      <c r="Q557" s="147"/>
      <c r="R557" s="147"/>
      <c r="S557" s="147"/>
      <c r="T557" s="147"/>
      <c r="U557" s="147"/>
      <c r="V557" s="147"/>
      <c r="W557" s="147"/>
      <c r="X557" s="147"/>
      <c r="Y557" s="147"/>
      <c r="Z557" s="147"/>
      <c r="AA557" s="147"/>
      <c r="AB557" s="147"/>
      <c r="AC557" s="147"/>
      <c r="AD557" s="147"/>
      <c r="AE557" s="147"/>
      <c r="AF557" s="147"/>
      <c r="AG557" s="147"/>
      <c r="AH557" s="147"/>
      <c r="AI557" s="147"/>
      <c r="AJ557" s="147"/>
      <c r="AK557" s="147"/>
      <c r="AL557" s="147"/>
      <c r="AM557" s="147"/>
      <c r="AN557" s="147"/>
      <c r="AO557" s="147"/>
      <c r="AP557" s="147"/>
      <c r="AQ557" s="147"/>
      <c r="AR557" s="147"/>
      <c r="AS557" s="147"/>
      <c r="AT557" s="147"/>
      <c r="AU557" s="147"/>
      <c r="AV557" s="147"/>
      <c r="AW557" s="147"/>
      <c r="AX557" s="147"/>
      <c r="AY557" s="147"/>
    </row>
    <row r="558" spans="1:51" ht="12.75" customHeight="1" x14ac:dyDescent="0.2">
      <c r="A558" s="145"/>
      <c r="B558" s="120"/>
      <c r="C558" s="120"/>
      <c r="D558" s="120"/>
      <c r="E558" s="120"/>
      <c r="F558" s="120"/>
      <c r="G558" s="121"/>
      <c r="H558" s="120"/>
      <c r="I558" s="147"/>
      <c r="J558" s="147"/>
      <c r="K558" s="147"/>
      <c r="L558" s="147"/>
      <c r="M558" s="147"/>
      <c r="N558" s="147"/>
      <c r="O558" s="147"/>
      <c r="P558" s="147"/>
      <c r="Q558" s="147"/>
      <c r="R558" s="147"/>
      <c r="S558" s="147"/>
      <c r="T558" s="147"/>
      <c r="U558" s="147"/>
      <c r="V558" s="147"/>
      <c r="W558" s="147"/>
      <c r="X558" s="147"/>
      <c r="Y558" s="147"/>
      <c r="Z558" s="147"/>
      <c r="AA558" s="147"/>
      <c r="AB558" s="147"/>
      <c r="AC558" s="147"/>
      <c r="AD558" s="147"/>
      <c r="AE558" s="147"/>
      <c r="AF558" s="147"/>
      <c r="AG558" s="147"/>
      <c r="AH558" s="147"/>
      <c r="AI558" s="147"/>
      <c r="AJ558" s="147"/>
      <c r="AK558" s="147"/>
      <c r="AL558" s="147"/>
      <c r="AM558" s="147"/>
      <c r="AN558" s="147"/>
      <c r="AO558" s="147"/>
      <c r="AP558" s="147"/>
      <c r="AQ558" s="147"/>
      <c r="AR558" s="147"/>
      <c r="AS558" s="147"/>
      <c r="AT558" s="147"/>
      <c r="AU558" s="147"/>
      <c r="AV558" s="147"/>
      <c r="AW558" s="147"/>
      <c r="AX558" s="147"/>
      <c r="AY558" s="147"/>
    </row>
    <row r="559" spans="1:51" ht="12.75" customHeight="1" x14ac:dyDescent="0.2">
      <c r="A559" s="145"/>
      <c r="B559" s="120"/>
      <c r="C559" s="120"/>
      <c r="D559" s="120"/>
      <c r="E559" s="120"/>
      <c r="F559" s="120"/>
      <c r="G559" s="121"/>
      <c r="H559" s="120"/>
      <c r="I559" s="147"/>
      <c r="J559" s="147"/>
      <c r="K559" s="147"/>
      <c r="L559" s="147"/>
      <c r="M559" s="147"/>
      <c r="N559" s="147"/>
      <c r="O559" s="147"/>
      <c r="P559" s="147"/>
      <c r="Q559" s="147"/>
      <c r="R559" s="147"/>
      <c r="S559" s="147"/>
      <c r="T559" s="147"/>
      <c r="U559" s="147"/>
      <c r="V559" s="147"/>
      <c r="W559" s="147"/>
      <c r="X559" s="147"/>
      <c r="Y559" s="147"/>
      <c r="Z559" s="147"/>
      <c r="AA559" s="147"/>
      <c r="AB559" s="147"/>
      <c r="AC559" s="147"/>
      <c r="AD559" s="147"/>
      <c r="AE559" s="147"/>
      <c r="AF559" s="147"/>
      <c r="AG559" s="147"/>
      <c r="AH559" s="147"/>
      <c r="AI559" s="147"/>
      <c r="AJ559" s="147"/>
      <c r="AK559" s="147"/>
      <c r="AL559" s="147"/>
      <c r="AM559" s="147"/>
      <c r="AN559" s="147"/>
      <c r="AO559" s="147"/>
      <c r="AP559" s="147"/>
      <c r="AQ559" s="147"/>
      <c r="AR559" s="147"/>
      <c r="AS559" s="147"/>
      <c r="AT559" s="147"/>
      <c r="AU559" s="147"/>
      <c r="AV559" s="147"/>
      <c r="AW559" s="147"/>
      <c r="AX559" s="147"/>
      <c r="AY559" s="147"/>
    </row>
    <row r="560" spans="1:51" ht="12.75" customHeight="1" x14ac:dyDescent="0.2">
      <c r="A560" s="145"/>
      <c r="B560" s="120"/>
      <c r="C560" s="120"/>
      <c r="D560" s="120"/>
      <c r="E560" s="120"/>
      <c r="F560" s="120"/>
      <c r="G560" s="121"/>
      <c r="H560" s="120"/>
      <c r="I560" s="147"/>
      <c r="J560" s="147"/>
      <c r="K560" s="147"/>
      <c r="L560" s="147"/>
      <c r="M560" s="147"/>
      <c r="N560" s="147"/>
      <c r="O560" s="147"/>
      <c r="P560" s="147"/>
      <c r="Q560" s="147"/>
      <c r="R560" s="147"/>
      <c r="S560" s="147"/>
      <c r="T560" s="147"/>
      <c r="U560" s="147"/>
      <c r="V560" s="147"/>
      <c r="W560" s="147"/>
      <c r="X560" s="147"/>
      <c r="Y560" s="147"/>
      <c r="Z560" s="147"/>
      <c r="AA560" s="147"/>
      <c r="AB560" s="147"/>
      <c r="AC560" s="147"/>
      <c r="AD560" s="147"/>
      <c r="AE560" s="147"/>
      <c r="AF560" s="147"/>
      <c r="AG560" s="147"/>
      <c r="AH560" s="147"/>
      <c r="AI560" s="147"/>
      <c r="AJ560" s="147"/>
      <c r="AK560" s="147"/>
      <c r="AL560" s="147"/>
      <c r="AM560" s="147"/>
      <c r="AN560" s="147"/>
      <c r="AO560" s="147"/>
      <c r="AP560" s="147"/>
      <c r="AQ560" s="147"/>
      <c r="AR560" s="147"/>
      <c r="AS560" s="147"/>
      <c r="AT560" s="147"/>
      <c r="AU560" s="147"/>
      <c r="AV560" s="147"/>
      <c r="AW560" s="147"/>
      <c r="AX560" s="147"/>
      <c r="AY560" s="147"/>
    </row>
    <row r="561" spans="1:51" ht="12.75" customHeight="1" x14ac:dyDescent="0.2">
      <c r="A561" s="145"/>
      <c r="B561" s="120"/>
      <c r="C561" s="120"/>
      <c r="D561" s="120"/>
      <c r="E561" s="120"/>
      <c r="F561" s="120"/>
      <c r="G561" s="121"/>
      <c r="H561" s="120"/>
      <c r="I561" s="147"/>
      <c r="J561" s="147"/>
      <c r="K561" s="147"/>
      <c r="L561" s="147"/>
      <c r="M561" s="147"/>
      <c r="N561" s="147"/>
      <c r="O561" s="147"/>
      <c r="P561" s="147"/>
      <c r="Q561" s="147"/>
      <c r="R561" s="147"/>
      <c r="S561" s="147"/>
      <c r="T561" s="147"/>
      <c r="U561" s="147"/>
      <c r="V561" s="147"/>
      <c r="W561" s="147"/>
      <c r="X561" s="147"/>
      <c r="Y561" s="147"/>
      <c r="Z561" s="147"/>
      <c r="AA561" s="147"/>
      <c r="AB561" s="147"/>
      <c r="AC561" s="147"/>
      <c r="AD561" s="147"/>
      <c r="AE561" s="147"/>
      <c r="AF561" s="147"/>
      <c r="AG561" s="147"/>
      <c r="AH561" s="147"/>
      <c r="AI561" s="147"/>
      <c r="AJ561" s="147"/>
      <c r="AK561" s="147"/>
      <c r="AL561" s="147"/>
      <c r="AM561" s="147"/>
      <c r="AN561" s="147"/>
      <c r="AO561" s="147"/>
      <c r="AP561" s="147"/>
      <c r="AQ561" s="147"/>
      <c r="AR561" s="147"/>
      <c r="AS561" s="147"/>
      <c r="AT561" s="147"/>
      <c r="AU561" s="147"/>
      <c r="AV561" s="147"/>
      <c r="AW561" s="147"/>
      <c r="AX561" s="147"/>
      <c r="AY561" s="147"/>
    </row>
    <row r="562" spans="1:51" ht="12.75" customHeight="1" x14ac:dyDescent="0.2">
      <c r="A562" s="145"/>
      <c r="B562" s="120"/>
      <c r="C562" s="120"/>
      <c r="D562" s="120"/>
      <c r="E562" s="120"/>
      <c r="F562" s="120"/>
      <c r="G562" s="121"/>
      <c r="H562" s="120"/>
      <c r="I562" s="147"/>
      <c r="J562" s="147"/>
      <c r="K562" s="147"/>
      <c r="L562" s="147"/>
      <c r="M562" s="147"/>
      <c r="N562" s="147"/>
      <c r="O562" s="147"/>
      <c r="P562" s="147"/>
      <c r="Q562" s="147"/>
      <c r="R562" s="147"/>
      <c r="S562" s="147"/>
      <c r="T562" s="147"/>
      <c r="U562" s="147"/>
      <c r="V562" s="147"/>
      <c r="W562" s="147"/>
      <c r="X562" s="147"/>
      <c r="Y562" s="147"/>
      <c r="Z562" s="147"/>
      <c r="AA562" s="147"/>
      <c r="AB562" s="147"/>
      <c r="AC562" s="147"/>
      <c r="AD562" s="147"/>
      <c r="AE562" s="147"/>
      <c r="AF562" s="147"/>
      <c r="AG562" s="147"/>
      <c r="AH562" s="147"/>
      <c r="AI562" s="147"/>
      <c r="AJ562" s="147"/>
      <c r="AK562" s="147"/>
      <c r="AL562" s="147"/>
      <c r="AM562" s="147"/>
      <c r="AN562" s="147"/>
      <c r="AO562" s="147"/>
      <c r="AP562" s="147"/>
      <c r="AQ562" s="147"/>
      <c r="AR562" s="147"/>
      <c r="AS562" s="147"/>
      <c r="AT562" s="147"/>
      <c r="AU562" s="147"/>
      <c r="AV562" s="147"/>
      <c r="AW562" s="147"/>
      <c r="AX562" s="147"/>
      <c r="AY562" s="147"/>
    </row>
    <row r="563" spans="1:51" ht="12.75" customHeight="1" x14ac:dyDescent="0.2">
      <c r="A563" s="145"/>
      <c r="B563" s="120"/>
      <c r="C563" s="120"/>
      <c r="D563" s="120"/>
      <c r="E563" s="120"/>
      <c r="F563" s="120"/>
      <c r="G563" s="121"/>
      <c r="H563" s="120"/>
      <c r="I563" s="147"/>
      <c r="J563" s="147"/>
      <c r="K563" s="147"/>
      <c r="L563" s="147"/>
      <c r="M563" s="147"/>
      <c r="N563" s="147"/>
      <c r="O563" s="147"/>
      <c r="P563" s="147"/>
      <c r="Q563" s="147"/>
      <c r="R563" s="147"/>
      <c r="S563" s="147"/>
      <c r="T563" s="147"/>
      <c r="U563" s="147"/>
      <c r="V563" s="147"/>
      <c r="W563" s="147"/>
      <c r="X563" s="147"/>
      <c r="Y563" s="147"/>
      <c r="Z563" s="147"/>
      <c r="AA563" s="147"/>
      <c r="AB563" s="147"/>
      <c r="AC563" s="147"/>
      <c r="AD563" s="147"/>
      <c r="AE563" s="147"/>
      <c r="AF563" s="147"/>
      <c r="AG563" s="147"/>
      <c r="AH563" s="147"/>
      <c r="AI563" s="147"/>
      <c r="AJ563" s="147"/>
      <c r="AK563" s="147"/>
      <c r="AL563" s="147"/>
      <c r="AM563" s="147"/>
      <c r="AN563" s="147"/>
      <c r="AO563" s="147"/>
      <c r="AP563" s="147"/>
      <c r="AQ563" s="147"/>
      <c r="AR563" s="147"/>
      <c r="AS563" s="147"/>
      <c r="AT563" s="147"/>
      <c r="AU563" s="147"/>
      <c r="AV563" s="147"/>
      <c r="AW563" s="147"/>
      <c r="AX563" s="147"/>
      <c r="AY563" s="147"/>
    </row>
    <row r="564" spans="1:51" ht="12.75" customHeight="1" x14ac:dyDescent="0.2">
      <c r="A564" s="145"/>
      <c r="B564" s="120"/>
      <c r="C564" s="120"/>
      <c r="D564" s="120"/>
      <c r="E564" s="120"/>
      <c r="F564" s="120"/>
      <c r="G564" s="121"/>
      <c r="H564" s="120"/>
      <c r="I564" s="147"/>
      <c r="J564" s="147"/>
      <c r="K564" s="147"/>
      <c r="L564" s="147"/>
      <c r="M564" s="147"/>
      <c r="N564" s="147"/>
      <c r="O564" s="147"/>
      <c r="P564" s="147"/>
      <c r="Q564" s="147"/>
      <c r="R564" s="147"/>
      <c r="S564" s="147"/>
      <c r="T564" s="147"/>
      <c r="U564" s="147"/>
      <c r="V564" s="147"/>
      <c r="W564" s="147"/>
      <c r="X564" s="147"/>
      <c r="Y564" s="147"/>
      <c r="Z564" s="147"/>
      <c r="AA564" s="147"/>
      <c r="AB564" s="147"/>
      <c r="AC564" s="147"/>
      <c r="AD564" s="147"/>
      <c r="AE564" s="147"/>
      <c r="AF564" s="147"/>
      <c r="AG564" s="147"/>
      <c r="AH564" s="147"/>
      <c r="AI564" s="147"/>
      <c r="AJ564" s="147"/>
      <c r="AK564" s="147"/>
      <c r="AL564" s="147"/>
      <c r="AM564" s="147"/>
      <c r="AN564" s="147"/>
      <c r="AO564" s="147"/>
      <c r="AP564" s="147"/>
      <c r="AQ564" s="147"/>
      <c r="AR564" s="147"/>
      <c r="AS564" s="147"/>
      <c r="AT564" s="147"/>
      <c r="AU564" s="147"/>
      <c r="AV564" s="147"/>
      <c r="AW564" s="147"/>
      <c r="AX564" s="147"/>
      <c r="AY564" s="147"/>
    </row>
    <row r="565" spans="1:51" ht="12.75" customHeight="1" x14ac:dyDescent="0.2">
      <c r="A565" s="145"/>
      <c r="B565" s="120"/>
      <c r="C565" s="120"/>
      <c r="D565" s="120"/>
      <c r="E565" s="120"/>
      <c r="F565" s="120"/>
      <c r="G565" s="121"/>
      <c r="H565" s="120"/>
      <c r="I565" s="147"/>
      <c r="J565" s="147"/>
      <c r="K565" s="147"/>
      <c r="L565" s="147"/>
      <c r="M565" s="147"/>
      <c r="N565" s="147"/>
      <c r="O565" s="147"/>
      <c r="P565" s="147"/>
      <c r="Q565" s="147"/>
      <c r="R565" s="147"/>
      <c r="S565" s="147"/>
      <c r="T565" s="147"/>
      <c r="U565" s="147"/>
      <c r="V565" s="147"/>
      <c r="W565" s="147"/>
      <c r="X565" s="147"/>
      <c r="Y565" s="147"/>
      <c r="Z565" s="147"/>
      <c r="AA565" s="147"/>
      <c r="AB565" s="147"/>
      <c r="AC565" s="147"/>
      <c r="AD565" s="147"/>
      <c r="AE565" s="147"/>
      <c r="AF565" s="147"/>
      <c r="AG565" s="147"/>
      <c r="AH565" s="147"/>
      <c r="AI565" s="147"/>
      <c r="AJ565" s="147"/>
      <c r="AK565" s="147"/>
      <c r="AL565" s="147"/>
      <c r="AM565" s="147"/>
      <c r="AN565" s="147"/>
      <c r="AO565" s="147"/>
      <c r="AP565" s="147"/>
      <c r="AQ565" s="147"/>
      <c r="AR565" s="147"/>
      <c r="AS565" s="147"/>
      <c r="AT565" s="147"/>
      <c r="AU565" s="147"/>
      <c r="AV565" s="147"/>
      <c r="AW565" s="147"/>
      <c r="AX565" s="147"/>
      <c r="AY565" s="147"/>
    </row>
    <row r="566" spans="1:51" ht="12.75" customHeight="1" x14ac:dyDescent="0.2">
      <c r="A566" s="145"/>
      <c r="B566" s="120"/>
      <c r="C566" s="120"/>
      <c r="D566" s="120"/>
      <c r="E566" s="120"/>
      <c r="F566" s="120"/>
      <c r="G566" s="121"/>
      <c r="H566" s="120"/>
      <c r="I566" s="147"/>
      <c r="J566" s="147"/>
      <c r="K566" s="147"/>
      <c r="L566" s="147"/>
      <c r="M566" s="147"/>
      <c r="N566" s="147"/>
      <c r="O566" s="147"/>
      <c r="P566" s="147"/>
      <c r="Q566" s="147"/>
      <c r="R566" s="147"/>
      <c r="S566" s="147"/>
      <c r="T566" s="147"/>
      <c r="U566" s="147"/>
      <c r="V566" s="147"/>
      <c r="W566" s="147"/>
      <c r="X566" s="147"/>
      <c r="Y566" s="147"/>
      <c r="Z566" s="147"/>
      <c r="AA566" s="147"/>
      <c r="AB566" s="147"/>
      <c r="AC566" s="147"/>
      <c r="AD566" s="147"/>
      <c r="AE566" s="147"/>
      <c r="AF566" s="147"/>
      <c r="AG566" s="147"/>
      <c r="AH566" s="147"/>
      <c r="AI566" s="147"/>
      <c r="AJ566" s="147"/>
      <c r="AK566" s="147"/>
      <c r="AL566" s="147"/>
      <c r="AM566" s="147"/>
      <c r="AN566" s="147"/>
      <c r="AO566" s="147"/>
      <c r="AP566" s="147"/>
      <c r="AQ566" s="147"/>
      <c r="AR566" s="147"/>
      <c r="AS566" s="147"/>
      <c r="AT566" s="147"/>
      <c r="AU566" s="147"/>
      <c r="AV566" s="147"/>
      <c r="AW566" s="147"/>
      <c r="AX566" s="147"/>
      <c r="AY566" s="147"/>
    </row>
    <row r="567" spans="1:51" ht="12.75" customHeight="1" x14ac:dyDescent="0.2">
      <c r="A567" s="145"/>
      <c r="B567" s="120"/>
      <c r="C567" s="120"/>
      <c r="D567" s="120"/>
      <c r="E567" s="120"/>
      <c r="F567" s="120"/>
      <c r="G567" s="121"/>
      <c r="H567" s="120"/>
      <c r="I567" s="147"/>
      <c r="J567" s="147"/>
      <c r="K567" s="147"/>
      <c r="L567" s="147"/>
      <c r="M567" s="147"/>
      <c r="N567" s="147"/>
      <c r="O567" s="147"/>
      <c r="P567" s="147"/>
      <c r="Q567" s="147"/>
      <c r="R567" s="147"/>
      <c r="S567" s="147"/>
      <c r="T567" s="147"/>
      <c r="U567" s="147"/>
      <c r="V567" s="147"/>
      <c r="W567" s="147"/>
      <c r="X567" s="147"/>
      <c r="Y567" s="147"/>
      <c r="Z567" s="147"/>
      <c r="AA567" s="147"/>
      <c r="AB567" s="147"/>
      <c r="AC567" s="147"/>
      <c r="AD567" s="147"/>
      <c r="AE567" s="147"/>
      <c r="AF567" s="147"/>
      <c r="AG567" s="147"/>
      <c r="AH567" s="147"/>
      <c r="AI567" s="147"/>
      <c r="AJ567" s="147"/>
      <c r="AK567" s="147"/>
      <c r="AL567" s="147"/>
      <c r="AM567" s="147"/>
      <c r="AN567" s="147"/>
      <c r="AO567" s="147"/>
      <c r="AP567" s="147"/>
      <c r="AQ567" s="147"/>
      <c r="AR567" s="147"/>
      <c r="AS567" s="147"/>
      <c r="AT567" s="147"/>
      <c r="AU567" s="147"/>
      <c r="AV567" s="147"/>
      <c r="AW567" s="147"/>
      <c r="AX567" s="147"/>
      <c r="AY567" s="147"/>
    </row>
    <row r="568" spans="1:51" ht="12.75" customHeight="1" x14ac:dyDescent="0.2">
      <c r="A568" s="145"/>
      <c r="B568" s="120"/>
      <c r="C568" s="120"/>
      <c r="D568" s="120"/>
      <c r="E568" s="120"/>
      <c r="F568" s="120"/>
      <c r="G568" s="121"/>
      <c r="H568" s="120"/>
      <c r="I568" s="147"/>
      <c r="J568" s="147"/>
      <c r="K568" s="147"/>
      <c r="L568" s="147"/>
      <c r="M568" s="147"/>
      <c r="N568" s="147"/>
      <c r="O568" s="147"/>
      <c r="P568" s="147"/>
      <c r="Q568" s="147"/>
      <c r="R568" s="147"/>
      <c r="S568" s="147"/>
      <c r="T568" s="147"/>
      <c r="U568" s="147"/>
      <c r="V568" s="147"/>
      <c r="W568" s="147"/>
      <c r="X568" s="147"/>
      <c r="Y568" s="147"/>
      <c r="Z568" s="147"/>
      <c r="AA568" s="147"/>
      <c r="AB568" s="147"/>
      <c r="AC568" s="147"/>
      <c r="AD568" s="147"/>
      <c r="AE568" s="147"/>
      <c r="AF568" s="147"/>
      <c r="AG568" s="147"/>
      <c r="AH568" s="147"/>
      <c r="AI568" s="147"/>
      <c r="AJ568" s="147"/>
      <c r="AK568" s="147"/>
      <c r="AL568" s="147"/>
      <c r="AM568" s="147"/>
      <c r="AN568" s="147"/>
      <c r="AO568" s="147"/>
      <c r="AP568" s="147"/>
      <c r="AQ568" s="147"/>
      <c r="AR568" s="147"/>
      <c r="AS568" s="147"/>
      <c r="AT568" s="147"/>
      <c r="AU568" s="147"/>
      <c r="AV568" s="147"/>
      <c r="AW568" s="147"/>
      <c r="AX568" s="147"/>
      <c r="AY568" s="147"/>
    </row>
    <row r="569" spans="1:51" ht="12.75" customHeight="1" x14ac:dyDescent="0.2">
      <c r="A569" s="145"/>
      <c r="B569" s="120"/>
      <c r="C569" s="120"/>
      <c r="D569" s="120"/>
      <c r="E569" s="120"/>
      <c r="F569" s="120"/>
      <c r="G569" s="121"/>
      <c r="H569" s="120"/>
      <c r="I569" s="147"/>
      <c r="J569" s="147"/>
      <c r="K569" s="147"/>
      <c r="L569" s="147"/>
      <c r="M569" s="147"/>
      <c r="N569" s="147"/>
      <c r="O569" s="147"/>
      <c r="P569" s="147"/>
      <c r="Q569" s="147"/>
      <c r="R569" s="147"/>
      <c r="S569" s="147"/>
      <c r="T569" s="147"/>
      <c r="U569" s="147"/>
      <c r="V569" s="147"/>
      <c r="W569" s="147"/>
      <c r="X569" s="147"/>
      <c r="Y569" s="147"/>
      <c r="Z569" s="147"/>
      <c r="AA569" s="147"/>
      <c r="AB569" s="147"/>
      <c r="AC569" s="147"/>
      <c r="AD569" s="147"/>
      <c r="AE569" s="147"/>
      <c r="AF569" s="147"/>
      <c r="AG569" s="147"/>
      <c r="AH569" s="147"/>
      <c r="AI569" s="147"/>
      <c r="AJ569" s="147"/>
      <c r="AK569" s="147"/>
      <c r="AL569" s="147"/>
      <c r="AM569" s="147"/>
      <c r="AN569" s="147"/>
      <c r="AO569" s="147"/>
      <c r="AP569" s="147"/>
      <c r="AQ569" s="147"/>
      <c r="AR569" s="147"/>
      <c r="AS569" s="147"/>
      <c r="AT569" s="147"/>
      <c r="AU569" s="147"/>
      <c r="AV569" s="147"/>
      <c r="AW569" s="147"/>
      <c r="AX569" s="147"/>
      <c r="AY569" s="147"/>
    </row>
    <row r="570" spans="1:51" ht="12.75" customHeight="1" x14ac:dyDescent="0.2">
      <c r="A570" s="145"/>
      <c r="B570" s="120"/>
      <c r="C570" s="120"/>
      <c r="D570" s="120"/>
      <c r="E570" s="120"/>
      <c r="F570" s="120"/>
      <c r="G570" s="121"/>
      <c r="H570" s="120"/>
      <c r="I570" s="147"/>
      <c r="J570" s="147"/>
      <c r="K570" s="147"/>
      <c r="L570" s="147"/>
      <c r="M570" s="147"/>
      <c r="N570" s="147"/>
      <c r="O570" s="147"/>
      <c r="P570" s="147"/>
      <c r="Q570" s="147"/>
      <c r="R570" s="147"/>
      <c r="S570" s="147"/>
      <c r="T570" s="147"/>
      <c r="U570" s="147"/>
      <c r="V570" s="147"/>
      <c r="W570" s="147"/>
      <c r="X570" s="147"/>
      <c r="Y570" s="147"/>
      <c r="Z570" s="147"/>
      <c r="AA570" s="147"/>
      <c r="AB570" s="147"/>
      <c r="AC570" s="147"/>
      <c r="AD570" s="147"/>
      <c r="AE570" s="147"/>
      <c r="AF570" s="147"/>
      <c r="AG570" s="147"/>
      <c r="AH570" s="147"/>
      <c r="AI570" s="147"/>
      <c r="AJ570" s="147"/>
      <c r="AK570" s="147"/>
      <c r="AL570" s="147"/>
      <c r="AM570" s="147"/>
      <c r="AN570" s="147"/>
      <c r="AO570" s="147"/>
      <c r="AP570" s="147"/>
      <c r="AQ570" s="147"/>
      <c r="AR570" s="147"/>
      <c r="AS570" s="147"/>
      <c r="AT570" s="147"/>
      <c r="AU570" s="147"/>
      <c r="AV570" s="147"/>
      <c r="AW570" s="147"/>
      <c r="AX570" s="147"/>
      <c r="AY570" s="147"/>
    </row>
    <row r="571" spans="1:51" ht="12.75" customHeight="1" x14ac:dyDescent="0.2">
      <c r="A571" s="145"/>
      <c r="B571" s="120"/>
      <c r="C571" s="120"/>
      <c r="D571" s="120"/>
      <c r="E571" s="120"/>
      <c r="F571" s="120"/>
      <c r="G571" s="121"/>
      <c r="H571" s="120"/>
      <c r="I571" s="147"/>
      <c r="J571" s="147"/>
      <c r="K571" s="147"/>
      <c r="L571" s="147"/>
      <c r="M571" s="147"/>
      <c r="N571" s="147"/>
      <c r="O571" s="147"/>
      <c r="P571" s="147"/>
      <c r="Q571" s="147"/>
      <c r="R571" s="147"/>
      <c r="S571" s="147"/>
      <c r="T571" s="147"/>
      <c r="U571" s="147"/>
      <c r="V571" s="147"/>
      <c r="W571" s="147"/>
      <c r="X571" s="147"/>
      <c r="Y571" s="147"/>
      <c r="Z571" s="147"/>
      <c r="AA571" s="147"/>
      <c r="AB571" s="147"/>
      <c r="AC571" s="147"/>
      <c r="AD571" s="147"/>
      <c r="AE571" s="147"/>
      <c r="AF571" s="147"/>
      <c r="AG571" s="147"/>
      <c r="AH571" s="147"/>
      <c r="AI571" s="147"/>
      <c r="AJ571" s="147"/>
      <c r="AK571" s="147"/>
      <c r="AL571" s="147"/>
      <c r="AM571" s="147"/>
      <c r="AN571" s="147"/>
      <c r="AO571" s="147"/>
      <c r="AP571" s="147"/>
      <c r="AQ571" s="147"/>
      <c r="AR571" s="147"/>
      <c r="AS571" s="147"/>
      <c r="AT571" s="147"/>
      <c r="AU571" s="147"/>
      <c r="AV571" s="147"/>
      <c r="AW571" s="147"/>
      <c r="AX571" s="147"/>
      <c r="AY571" s="147"/>
    </row>
    <row r="572" spans="1:51" ht="12.75" customHeight="1" x14ac:dyDescent="0.2">
      <c r="A572" s="145"/>
      <c r="B572" s="120"/>
      <c r="C572" s="120"/>
      <c r="D572" s="120"/>
      <c r="E572" s="120"/>
      <c r="F572" s="120"/>
      <c r="G572" s="121"/>
      <c r="H572" s="120"/>
      <c r="I572" s="147"/>
      <c r="J572" s="147"/>
      <c r="K572" s="147"/>
      <c r="L572" s="147"/>
      <c r="M572" s="147"/>
      <c r="N572" s="147"/>
      <c r="O572" s="147"/>
      <c r="P572" s="147"/>
      <c r="Q572" s="147"/>
      <c r="R572" s="147"/>
      <c r="S572" s="147"/>
      <c r="T572" s="147"/>
      <c r="U572" s="147"/>
      <c r="V572" s="147"/>
      <c r="W572" s="147"/>
      <c r="X572" s="147"/>
      <c r="Y572" s="147"/>
      <c r="Z572" s="147"/>
      <c r="AA572" s="147"/>
      <c r="AB572" s="147"/>
      <c r="AC572" s="147"/>
      <c r="AD572" s="147"/>
      <c r="AE572" s="147"/>
      <c r="AF572" s="147"/>
      <c r="AG572" s="147"/>
      <c r="AH572" s="147"/>
      <c r="AI572" s="147"/>
      <c r="AJ572" s="147"/>
      <c r="AK572" s="147"/>
      <c r="AL572" s="147"/>
      <c r="AM572" s="147"/>
      <c r="AN572" s="147"/>
      <c r="AO572" s="147"/>
      <c r="AP572" s="147"/>
      <c r="AQ572" s="147"/>
      <c r="AR572" s="147"/>
      <c r="AS572" s="147"/>
      <c r="AT572" s="147"/>
      <c r="AU572" s="147"/>
      <c r="AV572" s="147"/>
      <c r="AW572" s="147"/>
      <c r="AX572" s="147"/>
      <c r="AY572" s="147"/>
    </row>
    <row r="573" spans="1:51" ht="12.75" customHeight="1" x14ac:dyDescent="0.2">
      <c r="A573" s="145"/>
      <c r="B573" s="120"/>
      <c r="C573" s="120"/>
      <c r="D573" s="120"/>
      <c r="E573" s="120"/>
      <c r="F573" s="120"/>
      <c r="G573" s="121"/>
      <c r="H573" s="120"/>
      <c r="I573" s="147"/>
      <c r="J573" s="147"/>
      <c r="K573" s="147"/>
      <c r="L573" s="147"/>
      <c r="M573" s="147"/>
      <c r="N573" s="147"/>
      <c r="O573" s="147"/>
      <c r="P573" s="147"/>
      <c r="Q573" s="147"/>
      <c r="R573" s="147"/>
      <c r="S573" s="147"/>
      <c r="T573" s="147"/>
      <c r="U573" s="147"/>
      <c r="V573" s="147"/>
      <c r="W573" s="147"/>
      <c r="X573" s="147"/>
      <c r="Y573" s="147"/>
      <c r="Z573" s="147"/>
      <c r="AA573" s="147"/>
      <c r="AB573" s="147"/>
      <c r="AC573" s="147"/>
      <c r="AD573" s="147"/>
      <c r="AE573" s="147"/>
      <c r="AF573" s="147"/>
      <c r="AG573" s="147"/>
      <c r="AH573" s="147"/>
      <c r="AI573" s="147"/>
      <c r="AJ573" s="147"/>
      <c r="AK573" s="147"/>
      <c r="AL573" s="147"/>
      <c r="AM573" s="147"/>
      <c r="AN573" s="147"/>
      <c r="AO573" s="147"/>
      <c r="AP573" s="147"/>
      <c r="AQ573" s="147"/>
      <c r="AR573" s="147"/>
      <c r="AS573" s="147"/>
      <c r="AT573" s="147"/>
      <c r="AU573" s="147"/>
      <c r="AV573" s="147"/>
      <c r="AW573" s="147"/>
      <c r="AX573" s="147"/>
      <c r="AY573" s="147"/>
    </row>
    <row r="574" spans="1:51" ht="12.75" customHeight="1" x14ac:dyDescent="0.2">
      <c r="A574" s="145"/>
      <c r="B574" s="120"/>
      <c r="C574" s="120"/>
      <c r="D574" s="120"/>
      <c r="E574" s="120"/>
      <c r="F574" s="120"/>
      <c r="G574" s="121"/>
      <c r="H574" s="120"/>
      <c r="I574" s="147"/>
      <c r="J574" s="147"/>
      <c r="K574" s="147"/>
      <c r="L574" s="147"/>
      <c r="M574" s="147"/>
      <c r="N574" s="147"/>
      <c r="O574" s="147"/>
      <c r="P574" s="147"/>
      <c r="Q574" s="147"/>
      <c r="R574" s="147"/>
      <c r="S574" s="147"/>
      <c r="T574" s="147"/>
      <c r="U574" s="147"/>
      <c r="V574" s="147"/>
      <c r="W574" s="147"/>
      <c r="X574" s="147"/>
      <c r="Y574" s="147"/>
      <c r="Z574" s="147"/>
      <c r="AA574" s="147"/>
      <c r="AB574" s="147"/>
      <c r="AC574" s="147"/>
      <c r="AD574" s="147"/>
      <c r="AE574" s="147"/>
      <c r="AF574" s="147"/>
      <c r="AG574" s="147"/>
      <c r="AH574" s="147"/>
      <c r="AI574" s="147"/>
      <c r="AJ574" s="147"/>
      <c r="AK574" s="147"/>
      <c r="AL574" s="147"/>
      <c r="AM574" s="147"/>
      <c r="AN574" s="147"/>
      <c r="AO574" s="147"/>
      <c r="AP574" s="147"/>
      <c r="AQ574" s="147"/>
      <c r="AR574" s="147"/>
      <c r="AS574" s="147"/>
      <c r="AT574" s="147"/>
      <c r="AU574" s="147"/>
      <c r="AV574" s="147"/>
      <c r="AW574" s="147"/>
      <c r="AX574" s="147"/>
      <c r="AY574" s="147"/>
    </row>
    <row r="575" spans="1:51" ht="12.75" customHeight="1" x14ac:dyDescent="0.2">
      <c r="A575" s="145"/>
      <c r="B575" s="120"/>
      <c r="C575" s="120"/>
      <c r="D575" s="120"/>
      <c r="E575" s="120"/>
      <c r="F575" s="120"/>
      <c r="G575" s="121"/>
      <c r="H575" s="120"/>
      <c r="I575" s="147"/>
      <c r="J575" s="147"/>
      <c r="K575" s="147"/>
      <c r="L575" s="147"/>
      <c r="M575" s="147"/>
      <c r="N575" s="147"/>
      <c r="O575" s="147"/>
      <c r="P575" s="147"/>
      <c r="Q575" s="147"/>
      <c r="R575" s="147"/>
      <c r="S575" s="147"/>
      <c r="T575" s="147"/>
      <c r="U575" s="147"/>
      <c r="V575" s="147"/>
      <c r="W575" s="147"/>
      <c r="X575" s="147"/>
      <c r="Y575" s="147"/>
      <c r="Z575" s="147"/>
      <c r="AA575" s="147"/>
      <c r="AB575" s="147"/>
      <c r="AC575" s="147"/>
      <c r="AD575" s="147"/>
      <c r="AE575" s="147"/>
      <c r="AF575" s="147"/>
      <c r="AG575" s="147"/>
      <c r="AH575" s="147"/>
      <c r="AI575" s="147"/>
      <c r="AJ575" s="147"/>
      <c r="AK575" s="147"/>
      <c r="AL575" s="147"/>
      <c r="AM575" s="147"/>
      <c r="AN575" s="147"/>
      <c r="AO575" s="147"/>
      <c r="AP575" s="147"/>
      <c r="AQ575" s="147"/>
      <c r="AR575" s="147"/>
      <c r="AS575" s="147"/>
      <c r="AT575" s="147"/>
      <c r="AU575" s="147"/>
      <c r="AV575" s="147"/>
      <c r="AW575" s="147"/>
      <c r="AX575" s="147"/>
      <c r="AY575" s="147"/>
    </row>
    <row r="576" spans="1:51" ht="12.75" customHeight="1" x14ac:dyDescent="0.2">
      <c r="A576" s="145"/>
      <c r="B576" s="120"/>
      <c r="C576" s="120"/>
      <c r="D576" s="120"/>
      <c r="E576" s="120"/>
      <c r="F576" s="120"/>
      <c r="G576" s="121"/>
      <c r="H576" s="120"/>
      <c r="I576" s="147"/>
      <c r="J576" s="147"/>
      <c r="K576" s="147"/>
      <c r="L576" s="147"/>
      <c r="M576" s="147"/>
      <c r="N576" s="147"/>
      <c r="O576" s="147"/>
      <c r="P576" s="147"/>
      <c r="Q576" s="147"/>
      <c r="R576" s="147"/>
      <c r="S576" s="147"/>
      <c r="T576" s="147"/>
      <c r="U576" s="147"/>
      <c r="V576" s="147"/>
      <c r="W576" s="147"/>
      <c r="X576" s="147"/>
      <c r="Y576" s="147"/>
      <c r="Z576" s="147"/>
      <c r="AA576" s="147"/>
      <c r="AB576" s="147"/>
      <c r="AC576" s="147"/>
      <c r="AD576" s="147"/>
      <c r="AE576" s="147"/>
      <c r="AF576" s="147"/>
      <c r="AG576" s="147"/>
      <c r="AH576" s="147"/>
      <c r="AI576" s="147"/>
      <c r="AJ576" s="147"/>
      <c r="AK576" s="147"/>
      <c r="AL576" s="147"/>
      <c r="AM576" s="147"/>
      <c r="AN576" s="147"/>
      <c r="AO576" s="147"/>
      <c r="AP576" s="147"/>
      <c r="AQ576" s="147"/>
      <c r="AR576" s="147"/>
      <c r="AS576" s="147"/>
      <c r="AT576" s="147"/>
      <c r="AU576" s="147"/>
      <c r="AV576" s="147"/>
      <c r="AW576" s="147"/>
      <c r="AX576" s="147"/>
      <c r="AY576" s="147"/>
    </row>
    <row r="577" spans="1:51" ht="12.75" customHeight="1" x14ac:dyDescent="0.2">
      <c r="A577" s="145"/>
      <c r="B577" s="120"/>
      <c r="C577" s="120"/>
      <c r="D577" s="120"/>
      <c r="E577" s="120"/>
      <c r="F577" s="120"/>
      <c r="G577" s="121"/>
      <c r="H577" s="120"/>
      <c r="I577" s="147"/>
      <c r="J577" s="147"/>
      <c r="K577" s="147"/>
      <c r="L577" s="147"/>
      <c r="M577" s="147"/>
      <c r="N577" s="147"/>
      <c r="O577" s="147"/>
      <c r="P577" s="147"/>
      <c r="Q577" s="147"/>
      <c r="R577" s="147"/>
      <c r="S577" s="147"/>
      <c r="T577" s="147"/>
      <c r="U577" s="147"/>
      <c r="V577" s="147"/>
      <c r="W577" s="147"/>
      <c r="X577" s="147"/>
      <c r="Y577" s="147"/>
      <c r="Z577" s="147"/>
      <c r="AA577" s="147"/>
      <c r="AB577" s="147"/>
      <c r="AC577" s="147"/>
      <c r="AD577" s="147"/>
      <c r="AE577" s="147"/>
      <c r="AF577" s="147"/>
      <c r="AG577" s="147"/>
      <c r="AH577" s="147"/>
      <c r="AI577" s="147"/>
      <c r="AJ577" s="147"/>
      <c r="AK577" s="147"/>
      <c r="AL577" s="147"/>
      <c r="AM577" s="147"/>
      <c r="AN577" s="147"/>
      <c r="AO577" s="147"/>
      <c r="AP577" s="147"/>
      <c r="AQ577" s="147"/>
      <c r="AR577" s="147"/>
      <c r="AS577" s="147"/>
      <c r="AT577" s="147"/>
      <c r="AU577" s="147"/>
      <c r="AV577" s="147"/>
      <c r="AW577" s="147"/>
      <c r="AX577" s="147"/>
      <c r="AY577" s="147"/>
    </row>
    <row r="578" spans="1:51" ht="12.75" customHeight="1" x14ac:dyDescent="0.2">
      <c r="A578" s="145"/>
      <c r="B578" s="120"/>
      <c r="C578" s="120"/>
      <c r="D578" s="120"/>
      <c r="E578" s="120"/>
      <c r="F578" s="120"/>
      <c r="G578" s="121"/>
      <c r="H578" s="120"/>
      <c r="I578" s="147"/>
      <c r="J578" s="147"/>
      <c r="K578" s="147"/>
      <c r="L578" s="147"/>
      <c r="M578" s="147"/>
      <c r="N578" s="147"/>
      <c r="O578" s="147"/>
      <c r="P578" s="147"/>
      <c r="Q578" s="147"/>
      <c r="R578" s="147"/>
      <c r="S578" s="147"/>
      <c r="T578" s="147"/>
      <c r="U578" s="147"/>
      <c r="V578" s="147"/>
      <c r="W578" s="147"/>
      <c r="X578" s="147"/>
      <c r="Y578" s="147"/>
      <c r="Z578" s="147"/>
      <c r="AA578" s="147"/>
      <c r="AB578" s="147"/>
      <c r="AC578" s="147"/>
      <c r="AD578" s="147"/>
      <c r="AE578" s="147"/>
      <c r="AF578" s="147"/>
      <c r="AG578" s="147"/>
      <c r="AH578" s="147"/>
      <c r="AI578" s="147"/>
      <c r="AJ578" s="147"/>
      <c r="AK578" s="147"/>
      <c r="AL578" s="147"/>
      <c r="AM578" s="147"/>
      <c r="AN578" s="147"/>
      <c r="AO578" s="147"/>
      <c r="AP578" s="147"/>
      <c r="AQ578" s="147"/>
      <c r="AR578" s="147"/>
      <c r="AS578" s="147"/>
      <c r="AT578" s="147"/>
      <c r="AU578" s="147"/>
      <c r="AV578" s="147"/>
      <c r="AW578" s="147"/>
      <c r="AX578" s="147"/>
      <c r="AY578" s="147"/>
    </row>
    <row r="579" spans="1:51" ht="12.75" customHeight="1" x14ac:dyDescent="0.2">
      <c r="A579" s="145"/>
      <c r="B579" s="120"/>
      <c r="C579" s="120"/>
      <c r="D579" s="120"/>
      <c r="E579" s="120"/>
      <c r="F579" s="120"/>
      <c r="G579" s="121"/>
      <c r="H579" s="120"/>
      <c r="I579" s="147"/>
      <c r="J579" s="147"/>
      <c r="K579" s="147"/>
      <c r="L579" s="147"/>
      <c r="M579" s="147"/>
      <c r="N579" s="147"/>
      <c r="O579" s="147"/>
      <c r="P579" s="147"/>
      <c r="Q579" s="147"/>
      <c r="R579" s="147"/>
      <c r="S579" s="147"/>
      <c r="T579" s="147"/>
      <c r="U579" s="147"/>
      <c r="V579" s="147"/>
      <c r="W579" s="147"/>
      <c r="X579" s="147"/>
      <c r="Y579" s="147"/>
      <c r="Z579" s="147"/>
      <c r="AA579" s="147"/>
      <c r="AB579" s="147"/>
      <c r="AC579" s="147"/>
      <c r="AD579" s="147"/>
      <c r="AE579" s="147"/>
      <c r="AF579" s="147"/>
      <c r="AG579" s="147"/>
      <c r="AH579" s="147"/>
      <c r="AI579" s="147"/>
      <c r="AJ579" s="147"/>
      <c r="AK579" s="147"/>
      <c r="AL579" s="147"/>
      <c r="AM579" s="147"/>
      <c r="AN579" s="147"/>
      <c r="AO579" s="147"/>
      <c r="AP579" s="147"/>
      <c r="AQ579" s="147"/>
      <c r="AR579" s="147"/>
      <c r="AS579" s="147"/>
      <c r="AT579" s="147"/>
      <c r="AU579" s="147"/>
      <c r="AV579" s="147"/>
      <c r="AW579" s="147"/>
      <c r="AX579" s="147"/>
      <c r="AY579" s="147"/>
    </row>
    <row r="580" spans="1:51" ht="12.75" customHeight="1" x14ac:dyDescent="0.2">
      <c r="A580" s="145"/>
      <c r="B580" s="120"/>
      <c r="C580" s="120"/>
      <c r="D580" s="120"/>
      <c r="E580" s="120"/>
      <c r="F580" s="120"/>
      <c r="G580" s="121"/>
      <c r="H580" s="120"/>
      <c r="I580" s="147"/>
      <c r="J580" s="147"/>
      <c r="K580" s="147"/>
      <c r="L580" s="147"/>
      <c r="M580" s="147"/>
      <c r="N580" s="147"/>
      <c r="O580" s="147"/>
      <c r="P580" s="147"/>
      <c r="Q580" s="147"/>
      <c r="R580" s="147"/>
      <c r="S580" s="147"/>
      <c r="T580" s="147"/>
      <c r="U580" s="147"/>
      <c r="V580" s="147"/>
      <c r="W580" s="147"/>
      <c r="X580" s="147"/>
      <c r="Y580" s="147"/>
      <c r="Z580" s="147"/>
      <c r="AA580" s="147"/>
      <c r="AB580" s="147"/>
      <c r="AC580" s="147"/>
      <c r="AD580" s="147"/>
      <c r="AE580" s="147"/>
      <c r="AF580" s="147"/>
      <c r="AG580" s="147"/>
      <c r="AH580" s="147"/>
      <c r="AI580" s="147"/>
      <c r="AJ580" s="147"/>
      <c r="AK580" s="147"/>
      <c r="AL580" s="147"/>
      <c r="AM580" s="147"/>
      <c r="AN580" s="147"/>
      <c r="AO580" s="147"/>
      <c r="AP580" s="147"/>
      <c r="AQ580" s="147"/>
      <c r="AR580" s="147"/>
      <c r="AS580" s="147"/>
      <c r="AT580" s="147"/>
      <c r="AU580" s="147"/>
      <c r="AV580" s="147"/>
      <c r="AW580" s="147"/>
      <c r="AX580" s="147"/>
      <c r="AY580" s="147"/>
    </row>
    <row r="581" spans="1:51" ht="12.75" customHeight="1" x14ac:dyDescent="0.2">
      <c r="A581" s="145"/>
      <c r="B581" s="120"/>
      <c r="C581" s="120"/>
      <c r="D581" s="120"/>
      <c r="E581" s="120"/>
      <c r="F581" s="120"/>
      <c r="G581" s="121"/>
      <c r="H581" s="120"/>
      <c r="I581" s="147"/>
      <c r="J581" s="147"/>
      <c r="K581" s="147"/>
      <c r="L581" s="147"/>
      <c r="M581" s="147"/>
      <c r="N581" s="147"/>
      <c r="O581" s="147"/>
      <c r="P581" s="147"/>
      <c r="Q581" s="147"/>
      <c r="R581" s="147"/>
      <c r="S581" s="147"/>
      <c r="T581" s="147"/>
      <c r="U581" s="147"/>
      <c r="V581" s="147"/>
      <c r="W581" s="147"/>
      <c r="X581" s="147"/>
      <c r="Y581" s="147"/>
      <c r="Z581" s="147"/>
      <c r="AA581" s="147"/>
      <c r="AB581" s="147"/>
      <c r="AC581" s="147"/>
      <c r="AD581" s="147"/>
      <c r="AE581" s="147"/>
      <c r="AF581" s="147"/>
      <c r="AG581" s="147"/>
      <c r="AH581" s="147"/>
      <c r="AI581" s="147"/>
      <c r="AJ581" s="147"/>
      <c r="AK581" s="147"/>
      <c r="AL581" s="147"/>
      <c r="AM581" s="147"/>
      <c r="AN581" s="147"/>
      <c r="AO581" s="147"/>
      <c r="AP581" s="147"/>
      <c r="AQ581" s="147"/>
      <c r="AR581" s="147"/>
      <c r="AS581" s="147"/>
      <c r="AT581" s="147"/>
      <c r="AU581" s="147"/>
      <c r="AV581" s="147"/>
      <c r="AW581" s="147"/>
      <c r="AX581" s="147"/>
      <c r="AY581" s="147"/>
    </row>
    <row r="582" spans="1:51" ht="12.75" customHeight="1" x14ac:dyDescent="0.2">
      <c r="A582" s="145"/>
      <c r="B582" s="120"/>
      <c r="C582" s="120"/>
      <c r="D582" s="120"/>
      <c r="E582" s="120"/>
      <c r="F582" s="120"/>
      <c r="G582" s="121"/>
      <c r="H582" s="120"/>
      <c r="I582" s="147"/>
      <c r="J582" s="147"/>
      <c r="K582" s="147"/>
      <c r="L582" s="147"/>
      <c r="M582" s="147"/>
      <c r="N582" s="147"/>
      <c r="O582" s="147"/>
      <c r="P582" s="147"/>
      <c r="Q582" s="147"/>
      <c r="R582" s="147"/>
      <c r="S582" s="147"/>
      <c r="T582" s="147"/>
      <c r="U582" s="147"/>
      <c r="V582" s="147"/>
      <c r="W582" s="147"/>
      <c r="X582" s="147"/>
      <c r="Y582" s="147"/>
      <c r="Z582" s="147"/>
      <c r="AA582" s="147"/>
      <c r="AB582" s="147"/>
      <c r="AC582" s="147"/>
      <c r="AD582" s="147"/>
      <c r="AE582" s="147"/>
      <c r="AF582" s="147"/>
      <c r="AG582" s="147"/>
      <c r="AH582" s="147"/>
      <c r="AI582" s="147"/>
      <c r="AJ582" s="147"/>
      <c r="AK582" s="147"/>
      <c r="AL582" s="147"/>
      <c r="AM582" s="147"/>
      <c r="AN582" s="147"/>
      <c r="AO582" s="147"/>
      <c r="AP582" s="147"/>
      <c r="AQ582" s="147"/>
      <c r="AR582" s="147"/>
      <c r="AS582" s="147"/>
      <c r="AT582" s="147"/>
      <c r="AU582" s="147"/>
      <c r="AV582" s="147"/>
      <c r="AW582" s="147"/>
      <c r="AX582" s="147"/>
      <c r="AY582" s="147"/>
    </row>
    <row r="583" spans="1:51" ht="12.75" customHeight="1" x14ac:dyDescent="0.2">
      <c r="A583" s="145"/>
      <c r="B583" s="120"/>
      <c r="C583" s="120"/>
      <c r="D583" s="120"/>
      <c r="E583" s="120"/>
      <c r="F583" s="120"/>
      <c r="G583" s="121"/>
      <c r="H583" s="120"/>
      <c r="I583" s="147"/>
      <c r="J583" s="147"/>
      <c r="K583" s="147"/>
      <c r="L583" s="147"/>
      <c r="M583" s="147"/>
      <c r="N583" s="147"/>
      <c r="O583" s="147"/>
      <c r="P583" s="147"/>
      <c r="Q583" s="147"/>
      <c r="R583" s="147"/>
      <c r="S583" s="147"/>
      <c r="T583" s="147"/>
      <c r="U583" s="147"/>
      <c r="V583" s="147"/>
      <c r="W583" s="147"/>
      <c r="X583" s="147"/>
      <c r="Y583" s="147"/>
      <c r="Z583" s="147"/>
      <c r="AA583" s="147"/>
      <c r="AB583" s="147"/>
      <c r="AC583" s="147"/>
      <c r="AD583" s="147"/>
      <c r="AE583" s="147"/>
      <c r="AF583" s="147"/>
      <c r="AG583" s="147"/>
      <c r="AH583" s="147"/>
      <c r="AI583" s="147"/>
      <c r="AJ583" s="147"/>
      <c r="AK583" s="147"/>
      <c r="AL583" s="147"/>
      <c r="AM583" s="147"/>
      <c r="AN583" s="147"/>
      <c r="AO583" s="147"/>
      <c r="AP583" s="147"/>
      <c r="AQ583" s="147"/>
      <c r="AR583" s="147"/>
      <c r="AS583" s="147"/>
      <c r="AT583" s="147"/>
      <c r="AU583" s="147"/>
      <c r="AV583" s="147"/>
      <c r="AW583" s="147"/>
      <c r="AX583" s="147"/>
      <c r="AY583" s="147"/>
    </row>
    <row r="584" spans="1:51" ht="12.75" customHeight="1" x14ac:dyDescent="0.2">
      <c r="A584" s="145"/>
      <c r="B584" s="120"/>
      <c r="C584" s="120"/>
      <c r="D584" s="120"/>
      <c r="E584" s="120"/>
      <c r="F584" s="120"/>
      <c r="G584" s="121"/>
      <c r="H584" s="120"/>
      <c r="I584" s="147"/>
      <c r="J584" s="147"/>
      <c r="K584" s="147"/>
      <c r="L584" s="147"/>
      <c r="M584" s="147"/>
      <c r="N584" s="147"/>
      <c r="O584" s="147"/>
      <c r="P584" s="147"/>
      <c r="Q584" s="147"/>
      <c r="R584" s="147"/>
      <c r="S584" s="147"/>
      <c r="T584" s="147"/>
      <c r="U584" s="147"/>
      <c r="V584" s="147"/>
      <c r="W584" s="147"/>
      <c r="X584" s="147"/>
      <c r="Y584" s="147"/>
      <c r="Z584" s="147"/>
      <c r="AA584" s="147"/>
      <c r="AB584" s="147"/>
      <c r="AC584" s="147"/>
      <c r="AD584" s="147"/>
      <c r="AE584" s="147"/>
      <c r="AF584" s="147"/>
      <c r="AG584" s="147"/>
      <c r="AH584" s="147"/>
      <c r="AI584" s="147"/>
      <c r="AJ584" s="147"/>
      <c r="AK584" s="147"/>
      <c r="AL584" s="147"/>
      <c r="AM584" s="147"/>
      <c r="AN584" s="147"/>
      <c r="AO584" s="147"/>
      <c r="AP584" s="147"/>
      <c r="AQ584" s="147"/>
      <c r="AR584" s="147"/>
      <c r="AS584" s="147"/>
      <c r="AT584" s="147"/>
      <c r="AU584" s="147"/>
      <c r="AV584" s="147"/>
      <c r="AW584" s="147"/>
      <c r="AX584" s="147"/>
      <c r="AY584" s="147"/>
    </row>
    <row r="585" spans="1:51" ht="12.75" customHeight="1" x14ac:dyDescent="0.2">
      <c r="A585" s="145"/>
      <c r="B585" s="120"/>
      <c r="C585" s="120"/>
      <c r="D585" s="120"/>
      <c r="E585" s="120"/>
      <c r="F585" s="120"/>
      <c r="G585" s="121"/>
      <c r="H585" s="120"/>
      <c r="I585" s="147"/>
      <c r="J585" s="147"/>
      <c r="K585" s="147"/>
      <c r="L585" s="147"/>
      <c r="M585" s="147"/>
      <c r="N585" s="147"/>
      <c r="O585" s="147"/>
      <c r="P585" s="147"/>
      <c r="Q585" s="147"/>
      <c r="R585" s="147"/>
      <c r="S585" s="147"/>
      <c r="T585" s="147"/>
      <c r="U585" s="147"/>
      <c r="V585" s="147"/>
      <c r="W585" s="147"/>
      <c r="X585" s="147"/>
      <c r="Y585" s="147"/>
      <c r="Z585" s="147"/>
      <c r="AA585" s="147"/>
      <c r="AB585" s="147"/>
      <c r="AC585" s="147"/>
      <c r="AD585" s="147"/>
      <c r="AE585" s="147"/>
      <c r="AF585" s="147"/>
      <c r="AG585" s="147"/>
      <c r="AH585" s="147"/>
      <c r="AI585" s="147"/>
      <c r="AJ585" s="147"/>
      <c r="AK585" s="147"/>
      <c r="AL585" s="147"/>
      <c r="AM585" s="147"/>
      <c r="AN585" s="147"/>
      <c r="AO585" s="147"/>
      <c r="AP585" s="147"/>
      <c r="AQ585" s="147"/>
      <c r="AR585" s="147"/>
      <c r="AS585" s="147"/>
      <c r="AT585" s="147"/>
      <c r="AU585" s="147"/>
      <c r="AV585" s="147"/>
      <c r="AW585" s="147"/>
      <c r="AX585" s="147"/>
      <c r="AY585" s="147"/>
    </row>
    <row r="586" spans="1:51" ht="12.75" customHeight="1" x14ac:dyDescent="0.2">
      <c r="A586" s="145"/>
      <c r="B586" s="120"/>
      <c r="C586" s="120"/>
      <c r="D586" s="120"/>
      <c r="E586" s="120"/>
      <c r="F586" s="120"/>
      <c r="G586" s="121"/>
      <c r="H586" s="120"/>
      <c r="I586" s="147"/>
      <c r="J586" s="147"/>
      <c r="K586" s="147"/>
      <c r="L586" s="147"/>
      <c r="M586" s="147"/>
      <c r="N586" s="147"/>
      <c r="O586" s="147"/>
      <c r="P586" s="147"/>
      <c r="Q586" s="147"/>
      <c r="R586" s="147"/>
      <c r="S586" s="147"/>
      <c r="T586" s="147"/>
      <c r="U586" s="147"/>
      <c r="V586" s="147"/>
      <c r="W586" s="147"/>
      <c r="X586" s="147"/>
      <c r="Y586" s="147"/>
      <c r="Z586" s="147"/>
      <c r="AA586" s="147"/>
      <c r="AB586" s="147"/>
      <c r="AC586" s="147"/>
      <c r="AD586" s="147"/>
      <c r="AE586" s="147"/>
      <c r="AF586" s="147"/>
      <c r="AG586" s="147"/>
      <c r="AH586" s="147"/>
      <c r="AI586" s="147"/>
      <c r="AJ586" s="147"/>
      <c r="AK586" s="147"/>
      <c r="AL586" s="147"/>
      <c r="AM586" s="147"/>
      <c r="AN586" s="147"/>
      <c r="AO586" s="147"/>
      <c r="AP586" s="147"/>
      <c r="AQ586" s="147"/>
      <c r="AR586" s="147"/>
      <c r="AS586" s="147"/>
      <c r="AT586" s="147"/>
      <c r="AU586" s="147"/>
      <c r="AV586" s="147"/>
      <c r="AW586" s="147"/>
      <c r="AX586" s="147"/>
      <c r="AY586" s="147"/>
    </row>
    <row r="587" spans="1:51" ht="12.75" customHeight="1" x14ac:dyDescent="0.2">
      <c r="A587" s="145"/>
      <c r="B587" s="120"/>
      <c r="C587" s="120"/>
      <c r="D587" s="120"/>
      <c r="E587" s="120"/>
      <c r="F587" s="120"/>
      <c r="G587" s="121"/>
      <c r="H587" s="120"/>
      <c r="I587" s="147"/>
      <c r="J587" s="147"/>
      <c r="K587" s="147"/>
      <c r="L587" s="147"/>
      <c r="M587" s="147"/>
      <c r="N587" s="147"/>
      <c r="O587" s="147"/>
      <c r="P587" s="147"/>
      <c r="Q587" s="147"/>
      <c r="R587" s="147"/>
      <c r="S587" s="147"/>
      <c r="T587" s="147"/>
      <c r="U587" s="147"/>
      <c r="V587" s="147"/>
      <c r="W587" s="147"/>
      <c r="X587" s="147"/>
      <c r="Y587" s="147"/>
      <c r="Z587" s="147"/>
      <c r="AA587" s="147"/>
      <c r="AB587" s="147"/>
      <c r="AC587" s="147"/>
      <c r="AD587" s="147"/>
      <c r="AE587" s="147"/>
      <c r="AF587" s="147"/>
      <c r="AG587" s="147"/>
      <c r="AH587" s="147"/>
      <c r="AI587" s="147"/>
      <c r="AJ587" s="147"/>
      <c r="AK587" s="147"/>
      <c r="AL587" s="147"/>
      <c r="AM587" s="147"/>
      <c r="AN587" s="147"/>
      <c r="AO587" s="147"/>
      <c r="AP587" s="147"/>
      <c r="AQ587" s="147"/>
      <c r="AR587" s="147"/>
      <c r="AS587" s="147"/>
      <c r="AT587" s="147"/>
      <c r="AU587" s="147"/>
      <c r="AV587" s="147"/>
      <c r="AW587" s="147"/>
      <c r="AX587" s="147"/>
      <c r="AY587" s="147"/>
    </row>
    <row r="588" spans="1:51" ht="12.75" customHeight="1" x14ac:dyDescent="0.2">
      <c r="A588" s="145"/>
      <c r="B588" s="120"/>
      <c r="C588" s="120"/>
      <c r="D588" s="120"/>
      <c r="E588" s="120"/>
      <c r="F588" s="120"/>
      <c r="G588" s="121"/>
      <c r="H588" s="120"/>
      <c r="I588" s="147"/>
      <c r="J588" s="147"/>
      <c r="K588" s="147"/>
      <c r="L588" s="147"/>
      <c r="M588" s="147"/>
      <c r="N588" s="147"/>
      <c r="O588" s="147"/>
      <c r="P588" s="147"/>
      <c r="Q588" s="147"/>
      <c r="R588" s="147"/>
      <c r="S588" s="147"/>
      <c r="T588" s="147"/>
      <c r="U588" s="147"/>
      <c r="V588" s="147"/>
      <c r="W588" s="147"/>
      <c r="X588" s="147"/>
      <c r="Y588" s="147"/>
      <c r="Z588" s="147"/>
      <c r="AA588" s="147"/>
      <c r="AB588" s="147"/>
      <c r="AC588" s="147"/>
      <c r="AD588" s="147"/>
      <c r="AE588" s="147"/>
      <c r="AF588" s="147"/>
      <c r="AG588" s="147"/>
      <c r="AH588" s="147"/>
      <c r="AI588" s="147"/>
      <c r="AJ588" s="147"/>
      <c r="AK588" s="147"/>
      <c r="AL588" s="147"/>
      <c r="AM588" s="147"/>
      <c r="AN588" s="147"/>
      <c r="AO588" s="147"/>
      <c r="AP588" s="147"/>
      <c r="AQ588" s="147"/>
      <c r="AR588" s="147"/>
      <c r="AS588" s="147"/>
      <c r="AT588" s="147"/>
      <c r="AU588" s="147"/>
      <c r="AV588" s="147"/>
      <c r="AW588" s="147"/>
      <c r="AX588" s="147"/>
      <c r="AY588" s="147"/>
    </row>
    <row r="589" spans="1:51" ht="12.75" customHeight="1" x14ac:dyDescent="0.2">
      <c r="A589" s="145"/>
      <c r="B589" s="120"/>
      <c r="C589" s="120"/>
      <c r="D589" s="120"/>
      <c r="E589" s="120"/>
      <c r="F589" s="120"/>
      <c r="G589" s="121"/>
      <c r="H589" s="120"/>
      <c r="I589" s="147"/>
      <c r="J589" s="147"/>
      <c r="K589" s="147"/>
      <c r="L589" s="147"/>
      <c r="M589" s="147"/>
      <c r="N589" s="147"/>
      <c r="O589" s="147"/>
      <c r="P589" s="147"/>
      <c r="Q589" s="147"/>
      <c r="R589" s="147"/>
      <c r="S589" s="147"/>
      <c r="T589" s="147"/>
      <c r="U589" s="147"/>
      <c r="V589" s="147"/>
      <c r="W589" s="147"/>
      <c r="X589" s="147"/>
      <c r="Y589" s="147"/>
      <c r="Z589" s="147"/>
      <c r="AA589" s="147"/>
      <c r="AB589" s="147"/>
      <c r="AC589" s="147"/>
      <c r="AD589" s="147"/>
      <c r="AE589" s="147"/>
      <c r="AF589" s="147"/>
      <c r="AG589" s="147"/>
      <c r="AH589" s="147"/>
      <c r="AI589" s="147"/>
      <c r="AJ589" s="147"/>
      <c r="AK589" s="147"/>
      <c r="AL589" s="147"/>
      <c r="AM589" s="147"/>
      <c r="AN589" s="147"/>
      <c r="AO589" s="147"/>
      <c r="AP589" s="147"/>
      <c r="AQ589" s="147"/>
      <c r="AR589" s="147"/>
      <c r="AS589" s="147"/>
      <c r="AT589" s="147"/>
      <c r="AU589" s="147"/>
      <c r="AV589" s="147"/>
      <c r="AW589" s="147"/>
      <c r="AX589" s="147"/>
      <c r="AY589" s="147"/>
    </row>
    <row r="590" spans="1:51" ht="12.75" customHeight="1" x14ac:dyDescent="0.2">
      <c r="A590" s="145"/>
      <c r="B590" s="120"/>
      <c r="C590" s="120"/>
      <c r="D590" s="120"/>
      <c r="E590" s="120"/>
      <c r="F590" s="120"/>
      <c r="G590" s="121"/>
      <c r="H590" s="120"/>
      <c r="I590" s="147"/>
      <c r="J590" s="147"/>
      <c r="K590" s="147"/>
      <c r="L590" s="147"/>
      <c r="M590" s="147"/>
      <c r="N590" s="147"/>
      <c r="O590" s="147"/>
      <c r="P590" s="147"/>
      <c r="Q590" s="147"/>
      <c r="R590" s="147"/>
      <c r="S590" s="147"/>
      <c r="T590" s="147"/>
      <c r="U590" s="147"/>
      <c r="V590" s="147"/>
      <c r="W590" s="147"/>
      <c r="X590" s="147"/>
      <c r="Y590" s="147"/>
      <c r="Z590" s="147"/>
      <c r="AA590" s="147"/>
      <c r="AB590" s="147"/>
      <c r="AC590" s="147"/>
      <c r="AD590" s="147"/>
      <c r="AE590" s="147"/>
      <c r="AF590" s="147"/>
      <c r="AG590" s="147"/>
      <c r="AH590" s="147"/>
      <c r="AI590" s="147"/>
      <c r="AJ590" s="147"/>
      <c r="AK590" s="147"/>
      <c r="AL590" s="147"/>
      <c r="AM590" s="147"/>
      <c r="AN590" s="147"/>
      <c r="AO590" s="147"/>
      <c r="AP590" s="147"/>
      <c r="AQ590" s="147"/>
      <c r="AR590" s="147"/>
      <c r="AS590" s="147"/>
      <c r="AT590" s="147"/>
      <c r="AU590" s="147"/>
      <c r="AV590" s="147"/>
      <c r="AW590" s="147"/>
      <c r="AX590" s="147"/>
      <c r="AY590" s="147"/>
    </row>
    <row r="591" spans="1:51" ht="12.75" customHeight="1" x14ac:dyDescent="0.2">
      <c r="A591" s="145"/>
      <c r="B591" s="120"/>
      <c r="C591" s="120"/>
      <c r="D591" s="120"/>
      <c r="E591" s="120"/>
      <c r="F591" s="120"/>
      <c r="G591" s="121"/>
      <c r="H591" s="120"/>
      <c r="I591" s="147"/>
      <c r="J591" s="147"/>
      <c r="K591" s="147"/>
      <c r="L591" s="147"/>
      <c r="M591" s="147"/>
      <c r="N591" s="147"/>
      <c r="O591" s="147"/>
      <c r="P591" s="147"/>
      <c r="Q591" s="147"/>
      <c r="R591" s="147"/>
      <c r="S591" s="147"/>
      <c r="T591" s="147"/>
      <c r="U591" s="147"/>
      <c r="V591" s="147"/>
      <c r="W591" s="147"/>
      <c r="X591" s="147"/>
      <c r="Y591" s="147"/>
      <c r="Z591" s="147"/>
      <c r="AA591" s="147"/>
      <c r="AB591" s="147"/>
      <c r="AC591" s="147"/>
      <c r="AD591" s="147"/>
      <c r="AE591" s="147"/>
      <c r="AF591" s="147"/>
      <c r="AG591" s="147"/>
      <c r="AH591" s="147"/>
      <c r="AI591" s="147"/>
      <c r="AJ591" s="147"/>
      <c r="AK591" s="147"/>
      <c r="AL591" s="147"/>
      <c r="AM591" s="147"/>
      <c r="AN591" s="147"/>
      <c r="AO591" s="147"/>
      <c r="AP591" s="147"/>
      <c r="AQ591" s="147"/>
      <c r="AR591" s="147"/>
      <c r="AS591" s="147"/>
      <c r="AT591" s="147"/>
      <c r="AU591" s="147"/>
      <c r="AV591" s="147"/>
      <c r="AW591" s="147"/>
      <c r="AX591" s="147"/>
      <c r="AY591" s="147"/>
    </row>
    <row r="592" spans="1:51" ht="12.75" customHeight="1" x14ac:dyDescent="0.2">
      <c r="A592" s="145"/>
      <c r="B592" s="120"/>
      <c r="C592" s="120"/>
      <c r="D592" s="120"/>
      <c r="E592" s="120"/>
      <c r="F592" s="120"/>
      <c r="G592" s="121"/>
      <c r="H592" s="120"/>
      <c r="I592" s="147"/>
      <c r="J592" s="147"/>
      <c r="K592" s="147"/>
      <c r="L592" s="147"/>
      <c r="M592" s="147"/>
      <c r="N592" s="147"/>
      <c r="O592" s="147"/>
      <c r="P592" s="147"/>
      <c r="Q592" s="147"/>
      <c r="R592" s="147"/>
      <c r="S592" s="147"/>
      <c r="T592" s="147"/>
      <c r="U592" s="147"/>
      <c r="V592" s="147"/>
      <c r="W592" s="147"/>
      <c r="X592" s="147"/>
      <c r="Y592" s="147"/>
      <c r="Z592" s="147"/>
      <c r="AA592" s="147"/>
      <c r="AB592" s="147"/>
      <c r="AC592" s="147"/>
      <c r="AD592" s="147"/>
      <c r="AE592" s="147"/>
      <c r="AF592" s="147"/>
      <c r="AG592" s="147"/>
      <c r="AH592" s="147"/>
      <c r="AI592" s="147"/>
      <c r="AJ592" s="147"/>
      <c r="AK592" s="147"/>
      <c r="AL592" s="147"/>
      <c r="AM592" s="147"/>
      <c r="AN592" s="147"/>
      <c r="AO592" s="147"/>
      <c r="AP592" s="147"/>
      <c r="AQ592" s="147"/>
      <c r="AR592" s="147"/>
      <c r="AS592" s="147"/>
      <c r="AT592" s="147"/>
      <c r="AU592" s="147"/>
      <c r="AV592" s="147"/>
      <c r="AW592" s="147"/>
      <c r="AX592" s="147"/>
      <c r="AY592" s="147"/>
    </row>
    <row r="593" spans="1:51" ht="12.75" customHeight="1" x14ac:dyDescent="0.2">
      <c r="A593" s="145"/>
      <c r="B593" s="120"/>
      <c r="C593" s="120"/>
      <c r="D593" s="120"/>
      <c r="E593" s="120"/>
      <c r="F593" s="120"/>
      <c r="G593" s="121"/>
      <c r="H593" s="120"/>
      <c r="I593" s="147"/>
      <c r="J593" s="147"/>
      <c r="K593" s="147"/>
      <c r="L593" s="147"/>
      <c r="M593" s="147"/>
      <c r="N593" s="147"/>
      <c r="O593" s="147"/>
      <c r="P593" s="147"/>
      <c r="Q593" s="147"/>
      <c r="R593" s="147"/>
      <c r="S593" s="147"/>
      <c r="T593" s="147"/>
      <c r="U593" s="147"/>
      <c r="V593" s="147"/>
      <c r="W593" s="147"/>
      <c r="X593" s="147"/>
      <c r="Y593" s="147"/>
      <c r="Z593" s="147"/>
      <c r="AA593" s="147"/>
      <c r="AB593" s="147"/>
      <c r="AC593" s="147"/>
      <c r="AD593" s="147"/>
      <c r="AE593" s="147"/>
      <c r="AF593" s="147"/>
      <c r="AG593" s="147"/>
      <c r="AH593" s="147"/>
      <c r="AI593" s="147"/>
      <c r="AJ593" s="147"/>
      <c r="AK593" s="147"/>
      <c r="AL593" s="147"/>
      <c r="AM593" s="147"/>
      <c r="AN593" s="147"/>
      <c r="AO593" s="147"/>
      <c r="AP593" s="147"/>
      <c r="AQ593" s="147"/>
      <c r="AR593" s="147"/>
      <c r="AS593" s="147"/>
      <c r="AT593" s="147"/>
      <c r="AU593" s="147"/>
      <c r="AV593" s="147"/>
      <c r="AW593" s="147"/>
      <c r="AX593" s="147"/>
      <c r="AY593" s="147"/>
    </row>
    <row r="594" spans="1:51" ht="12.75" customHeight="1" x14ac:dyDescent="0.2">
      <c r="A594" s="145"/>
      <c r="B594" s="120"/>
      <c r="C594" s="120"/>
      <c r="D594" s="120"/>
      <c r="E594" s="120"/>
      <c r="F594" s="120"/>
      <c r="G594" s="121"/>
      <c r="H594" s="120"/>
      <c r="I594" s="147"/>
      <c r="J594" s="147"/>
      <c r="K594" s="147"/>
      <c r="L594" s="147"/>
      <c r="M594" s="147"/>
      <c r="N594" s="147"/>
      <c r="O594" s="147"/>
      <c r="P594" s="147"/>
      <c r="Q594" s="147"/>
      <c r="R594" s="147"/>
      <c r="S594" s="147"/>
      <c r="T594" s="147"/>
      <c r="U594" s="147"/>
      <c r="V594" s="147"/>
      <c r="W594" s="147"/>
      <c r="X594" s="147"/>
      <c r="Y594" s="147"/>
      <c r="Z594" s="147"/>
      <c r="AA594" s="147"/>
      <c r="AB594" s="147"/>
      <c r="AC594" s="147"/>
      <c r="AD594" s="147"/>
      <c r="AE594" s="147"/>
      <c r="AF594" s="147"/>
      <c r="AG594" s="147"/>
      <c r="AH594" s="147"/>
      <c r="AI594" s="147"/>
      <c r="AJ594" s="147"/>
      <c r="AK594" s="147"/>
      <c r="AL594" s="147"/>
      <c r="AM594" s="147"/>
      <c r="AN594" s="147"/>
      <c r="AO594" s="147"/>
      <c r="AP594" s="147"/>
      <c r="AQ594" s="147"/>
      <c r="AR594" s="147"/>
      <c r="AS594" s="147"/>
      <c r="AT594" s="147"/>
      <c r="AU594" s="147"/>
      <c r="AV594" s="147"/>
      <c r="AW594" s="147"/>
      <c r="AX594" s="147"/>
      <c r="AY594" s="147"/>
    </row>
    <row r="595" spans="1:51" ht="12.75" customHeight="1" x14ac:dyDescent="0.2">
      <c r="A595" s="145"/>
      <c r="B595" s="120"/>
      <c r="C595" s="120"/>
      <c r="D595" s="120"/>
      <c r="E595" s="120"/>
      <c r="F595" s="120"/>
      <c r="G595" s="121"/>
      <c r="H595" s="120"/>
      <c r="I595" s="147"/>
      <c r="J595" s="147"/>
      <c r="K595" s="147"/>
      <c r="L595" s="147"/>
      <c r="M595" s="147"/>
      <c r="N595" s="147"/>
      <c r="O595" s="147"/>
      <c r="P595" s="147"/>
      <c r="Q595" s="147"/>
      <c r="R595" s="147"/>
      <c r="S595" s="147"/>
      <c r="T595" s="147"/>
      <c r="U595" s="147"/>
      <c r="V595" s="147"/>
      <c r="W595" s="147"/>
      <c r="X595" s="147"/>
      <c r="Y595" s="147"/>
      <c r="Z595" s="147"/>
      <c r="AA595" s="147"/>
      <c r="AB595" s="147"/>
      <c r="AC595" s="147"/>
      <c r="AD595" s="147"/>
      <c r="AE595" s="147"/>
      <c r="AF595" s="147"/>
      <c r="AG595" s="147"/>
      <c r="AH595" s="147"/>
      <c r="AI595" s="147"/>
      <c r="AJ595" s="147"/>
      <c r="AK595" s="147"/>
      <c r="AL595" s="147"/>
      <c r="AM595" s="147"/>
      <c r="AN595" s="147"/>
      <c r="AO595" s="147"/>
      <c r="AP595" s="147"/>
      <c r="AQ595" s="147"/>
      <c r="AR595" s="147"/>
      <c r="AS595" s="147"/>
      <c r="AT595" s="147"/>
      <c r="AU595" s="147"/>
      <c r="AV595" s="147"/>
      <c r="AW595" s="147"/>
      <c r="AX595" s="147"/>
      <c r="AY595" s="147"/>
    </row>
    <row r="596" spans="1:51" ht="12.75" customHeight="1" x14ac:dyDescent="0.2">
      <c r="A596" s="145"/>
      <c r="B596" s="120"/>
      <c r="C596" s="120"/>
      <c r="D596" s="120"/>
      <c r="E596" s="120"/>
      <c r="F596" s="120"/>
      <c r="G596" s="121"/>
      <c r="H596" s="120"/>
      <c r="I596" s="147"/>
      <c r="J596" s="147"/>
      <c r="K596" s="147"/>
      <c r="L596" s="147"/>
      <c r="M596" s="147"/>
      <c r="N596" s="147"/>
      <c r="O596" s="147"/>
      <c r="P596" s="147"/>
      <c r="Q596" s="147"/>
      <c r="R596" s="147"/>
      <c r="S596" s="147"/>
      <c r="T596" s="147"/>
      <c r="U596" s="147"/>
      <c r="V596" s="147"/>
      <c r="W596" s="147"/>
      <c r="X596" s="147"/>
      <c r="Y596" s="147"/>
      <c r="Z596" s="147"/>
      <c r="AA596" s="147"/>
      <c r="AB596" s="147"/>
      <c r="AC596" s="147"/>
      <c r="AD596" s="147"/>
      <c r="AE596" s="147"/>
      <c r="AF596" s="147"/>
      <c r="AG596" s="147"/>
      <c r="AH596" s="147"/>
      <c r="AI596" s="147"/>
      <c r="AJ596" s="147"/>
      <c r="AK596" s="147"/>
      <c r="AL596" s="147"/>
      <c r="AM596" s="147"/>
      <c r="AN596" s="147"/>
      <c r="AO596" s="147"/>
      <c r="AP596" s="147"/>
      <c r="AQ596" s="147"/>
      <c r="AR596" s="147"/>
      <c r="AS596" s="147"/>
      <c r="AT596" s="147"/>
      <c r="AU596" s="147"/>
      <c r="AV596" s="147"/>
      <c r="AW596" s="147"/>
      <c r="AX596" s="147"/>
      <c r="AY596" s="147"/>
    </row>
    <row r="597" spans="1:51" ht="12.75" customHeight="1" x14ac:dyDescent="0.2">
      <c r="A597" s="145"/>
      <c r="B597" s="120"/>
      <c r="C597" s="120"/>
      <c r="D597" s="120"/>
      <c r="E597" s="120"/>
      <c r="F597" s="120"/>
      <c r="G597" s="121"/>
      <c r="H597" s="120"/>
      <c r="I597" s="147"/>
      <c r="J597" s="147"/>
      <c r="K597" s="147"/>
      <c r="L597" s="147"/>
      <c r="M597" s="147"/>
      <c r="N597" s="147"/>
      <c r="O597" s="147"/>
      <c r="P597" s="147"/>
      <c r="Q597" s="147"/>
      <c r="R597" s="147"/>
      <c r="S597" s="147"/>
      <c r="T597" s="147"/>
      <c r="U597" s="147"/>
      <c r="V597" s="147"/>
      <c r="W597" s="147"/>
      <c r="X597" s="147"/>
      <c r="Y597" s="147"/>
      <c r="Z597" s="147"/>
      <c r="AA597" s="147"/>
      <c r="AB597" s="147"/>
      <c r="AC597" s="147"/>
      <c r="AD597" s="147"/>
      <c r="AE597" s="147"/>
      <c r="AF597" s="147"/>
      <c r="AG597" s="147"/>
      <c r="AH597" s="147"/>
      <c r="AI597" s="147"/>
      <c r="AJ597" s="147"/>
      <c r="AK597" s="147"/>
      <c r="AL597" s="147"/>
      <c r="AM597" s="147"/>
      <c r="AN597" s="147"/>
      <c r="AO597" s="147"/>
      <c r="AP597" s="147"/>
      <c r="AQ597" s="147"/>
      <c r="AR597" s="147"/>
      <c r="AS597" s="147"/>
      <c r="AT597" s="147"/>
      <c r="AU597" s="147"/>
      <c r="AV597" s="147"/>
      <c r="AW597" s="147"/>
      <c r="AX597" s="147"/>
      <c r="AY597" s="147"/>
    </row>
    <row r="598" spans="1:51" ht="12.75" customHeight="1" x14ac:dyDescent="0.2">
      <c r="A598" s="145"/>
      <c r="B598" s="120"/>
      <c r="C598" s="120"/>
      <c r="D598" s="120"/>
      <c r="E598" s="120"/>
      <c r="F598" s="120"/>
      <c r="G598" s="121"/>
      <c r="H598" s="120"/>
      <c r="I598" s="147"/>
      <c r="J598" s="147"/>
      <c r="K598" s="147"/>
      <c r="L598" s="147"/>
      <c r="M598" s="147"/>
      <c r="N598" s="147"/>
      <c r="O598" s="147"/>
      <c r="P598" s="147"/>
      <c r="Q598" s="147"/>
      <c r="R598" s="147"/>
      <c r="S598" s="147"/>
      <c r="T598" s="147"/>
      <c r="U598" s="147"/>
      <c r="V598" s="147"/>
      <c r="W598" s="147"/>
      <c r="X598" s="147"/>
      <c r="Y598" s="147"/>
      <c r="Z598" s="147"/>
      <c r="AA598" s="147"/>
      <c r="AB598" s="147"/>
      <c r="AC598" s="147"/>
      <c r="AD598" s="147"/>
      <c r="AE598" s="147"/>
      <c r="AF598" s="147"/>
      <c r="AG598" s="147"/>
      <c r="AH598" s="147"/>
      <c r="AI598" s="147"/>
      <c r="AJ598" s="147"/>
      <c r="AK598" s="147"/>
      <c r="AL598" s="147"/>
      <c r="AM598" s="147"/>
      <c r="AN598" s="147"/>
      <c r="AO598" s="147"/>
      <c r="AP598" s="147"/>
      <c r="AQ598" s="147"/>
      <c r="AR598" s="147"/>
      <c r="AS598" s="147"/>
      <c r="AT598" s="147"/>
      <c r="AU598" s="147"/>
      <c r="AV598" s="147"/>
      <c r="AW598" s="147"/>
      <c r="AX598" s="147"/>
      <c r="AY598" s="147"/>
    </row>
    <row r="599" spans="1:51" ht="12.75" customHeight="1" x14ac:dyDescent="0.2">
      <c r="A599" s="145"/>
      <c r="B599" s="120"/>
      <c r="C599" s="120"/>
      <c r="D599" s="120"/>
      <c r="E599" s="120"/>
      <c r="F599" s="120"/>
      <c r="G599" s="121"/>
      <c r="H599" s="120"/>
      <c r="I599" s="147"/>
      <c r="J599" s="147"/>
      <c r="K599" s="147"/>
      <c r="L599" s="147"/>
      <c r="M599" s="147"/>
      <c r="N599" s="147"/>
      <c r="O599" s="147"/>
      <c r="P599" s="147"/>
      <c r="Q599" s="147"/>
      <c r="R599" s="147"/>
      <c r="S599" s="147"/>
      <c r="T599" s="147"/>
      <c r="U599" s="147"/>
      <c r="V599" s="147"/>
      <c r="W599" s="147"/>
      <c r="X599" s="147"/>
      <c r="Y599" s="147"/>
      <c r="Z599" s="147"/>
      <c r="AA599" s="147"/>
      <c r="AB599" s="147"/>
      <c r="AC599" s="147"/>
      <c r="AD599" s="147"/>
      <c r="AE599" s="147"/>
      <c r="AF599" s="147"/>
      <c r="AG599" s="147"/>
      <c r="AH599" s="147"/>
      <c r="AI599" s="147"/>
      <c r="AJ599" s="147"/>
      <c r="AK599" s="147"/>
      <c r="AL599" s="147"/>
      <c r="AM599" s="147"/>
      <c r="AN599" s="147"/>
      <c r="AO599" s="147"/>
      <c r="AP599" s="147"/>
      <c r="AQ599" s="147"/>
      <c r="AR599" s="147"/>
      <c r="AS599" s="147"/>
      <c r="AT599" s="147"/>
      <c r="AU599" s="147"/>
      <c r="AV599" s="147"/>
      <c r="AW599" s="147"/>
      <c r="AX599" s="147"/>
      <c r="AY599" s="147"/>
    </row>
    <row r="600" spans="1:51" ht="12.75" customHeight="1" x14ac:dyDescent="0.2">
      <c r="A600" s="145"/>
      <c r="B600" s="120"/>
      <c r="C600" s="120"/>
      <c r="D600" s="120"/>
      <c r="E600" s="120"/>
      <c r="F600" s="120"/>
      <c r="G600" s="121"/>
      <c r="H600" s="120"/>
      <c r="I600" s="147"/>
      <c r="J600" s="147"/>
      <c r="K600" s="147"/>
      <c r="L600" s="147"/>
      <c r="M600" s="147"/>
      <c r="N600" s="147"/>
      <c r="O600" s="147"/>
      <c r="P600" s="147"/>
      <c r="Q600" s="147"/>
      <c r="R600" s="147"/>
      <c r="S600" s="147"/>
      <c r="T600" s="147"/>
      <c r="U600" s="147"/>
      <c r="V600" s="147"/>
      <c r="W600" s="147"/>
      <c r="X600" s="147"/>
      <c r="Y600" s="147"/>
      <c r="Z600" s="147"/>
      <c r="AA600" s="147"/>
      <c r="AB600" s="147"/>
      <c r="AC600" s="147"/>
      <c r="AD600" s="147"/>
      <c r="AE600" s="147"/>
      <c r="AF600" s="147"/>
      <c r="AG600" s="147"/>
      <c r="AH600" s="147"/>
      <c r="AI600" s="147"/>
      <c r="AJ600" s="147"/>
      <c r="AK600" s="147"/>
      <c r="AL600" s="147"/>
      <c r="AM600" s="147"/>
      <c r="AN600" s="147"/>
      <c r="AO600" s="147"/>
      <c r="AP600" s="147"/>
      <c r="AQ600" s="147"/>
      <c r="AR600" s="147"/>
      <c r="AS600" s="147"/>
      <c r="AT600" s="147"/>
      <c r="AU600" s="147"/>
      <c r="AV600" s="147"/>
      <c r="AW600" s="147"/>
      <c r="AX600" s="147"/>
      <c r="AY600" s="147"/>
    </row>
    <row r="601" spans="1:51" ht="12.75" customHeight="1" x14ac:dyDescent="0.2">
      <c r="A601" s="145"/>
      <c r="B601" s="120"/>
      <c r="C601" s="120"/>
      <c r="D601" s="120"/>
      <c r="E601" s="120"/>
      <c r="F601" s="120"/>
      <c r="G601" s="121"/>
      <c r="H601" s="120"/>
      <c r="I601" s="147"/>
      <c r="J601" s="147"/>
      <c r="K601" s="147"/>
      <c r="L601" s="147"/>
      <c r="M601" s="147"/>
      <c r="N601" s="147"/>
      <c r="O601" s="147"/>
      <c r="P601" s="147"/>
      <c r="Q601" s="147"/>
      <c r="R601" s="147"/>
      <c r="S601" s="147"/>
      <c r="T601" s="147"/>
      <c r="U601" s="147"/>
      <c r="V601" s="147"/>
      <c r="W601" s="147"/>
      <c r="X601" s="147"/>
      <c r="Y601" s="147"/>
      <c r="Z601" s="147"/>
      <c r="AA601" s="147"/>
      <c r="AB601" s="147"/>
      <c r="AC601" s="147"/>
      <c r="AD601" s="147"/>
      <c r="AE601" s="147"/>
      <c r="AF601" s="147"/>
      <c r="AG601" s="147"/>
      <c r="AH601" s="147"/>
      <c r="AI601" s="147"/>
      <c r="AJ601" s="147"/>
      <c r="AK601" s="147"/>
      <c r="AL601" s="147"/>
      <c r="AM601" s="147"/>
      <c r="AN601" s="147"/>
      <c r="AO601" s="147"/>
      <c r="AP601" s="147"/>
      <c r="AQ601" s="147"/>
      <c r="AR601" s="147"/>
      <c r="AS601" s="147"/>
      <c r="AT601" s="147"/>
      <c r="AU601" s="147"/>
      <c r="AV601" s="147"/>
      <c r="AW601" s="147"/>
      <c r="AX601" s="147"/>
      <c r="AY601" s="147"/>
    </row>
    <row r="602" spans="1:51" ht="12.75" customHeight="1" x14ac:dyDescent="0.2">
      <c r="A602" s="145"/>
      <c r="B602" s="120"/>
      <c r="C602" s="120"/>
      <c r="D602" s="120"/>
      <c r="E602" s="120"/>
      <c r="F602" s="120"/>
      <c r="G602" s="121"/>
      <c r="H602" s="120"/>
      <c r="I602" s="147"/>
      <c r="J602" s="147"/>
      <c r="K602" s="147"/>
      <c r="L602" s="147"/>
      <c r="M602" s="147"/>
      <c r="N602" s="147"/>
      <c r="O602" s="147"/>
      <c r="P602" s="147"/>
      <c r="Q602" s="147"/>
      <c r="R602" s="147"/>
      <c r="S602" s="147"/>
      <c r="T602" s="147"/>
      <c r="U602" s="147"/>
      <c r="V602" s="147"/>
      <c r="W602" s="147"/>
      <c r="X602" s="147"/>
      <c r="Y602" s="147"/>
      <c r="Z602" s="147"/>
      <c r="AA602" s="147"/>
      <c r="AB602" s="147"/>
      <c r="AC602" s="147"/>
      <c r="AD602" s="147"/>
      <c r="AE602" s="147"/>
      <c r="AF602" s="147"/>
      <c r="AG602" s="147"/>
      <c r="AH602" s="147"/>
      <c r="AI602" s="147"/>
      <c r="AJ602" s="147"/>
      <c r="AK602" s="147"/>
      <c r="AL602" s="147"/>
      <c r="AM602" s="147"/>
      <c r="AN602" s="147"/>
      <c r="AO602" s="147"/>
      <c r="AP602" s="147"/>
      <c r="AQ602" s="147"/>
      <c r="AR602" s="147"/>
      <c r="AS602" s="147"/>
      <c r="AT602" s="147"/>
      <c r="AU602" s="147"/>
      <c r="AV602" s="147"/>
      <c r="AW602" s="147"/>
      <c r="AX602" s="147"/>
      <c r="AY602" s="147"/>
    </row>
    <row r="603" spans="1:51" ht="12.75" customHeight="1" x14ac:dyDescent="0.2">
      <c r="A603" s="145"/>
      <c r="B603" s="120"/>
      <c r="C603" s="120"/>
      <c r="D603" s="120"/>
      <c r="E603" s="120"/>
      <c r="F603" s="120"/>
      <c r="G603" s="121"/>
      <c r="H603" s="120"/>
      <c r="I603" s="147"/>
      <c r="J603" s="147"/>
      <c r="K603" s="147"/>
      <c r="L603" s="147"/>
      <c r="M603" s="147"/>
      <c r="N603" s="147"/>
      <c r="O603" s="147"/>
      <c r="P603" s="147"/>
      <c r="Q603" s="147"/>
      <c r="R603" s="147"/>
      <c r="S603" s="147"/>
      <c r="T603" s="147"/>
      <c r="U603" s="147"/>
      <c r="V603" s="147"/>
      <c r="W603" s="147"/>
      <c r="X603" s="147"/>
      <c r="Y603" s="147"/>
      <c r="Z603" s="147"/>
      <c r="AA603" s="147"/>
      <c r="AB603" s="147"/>
      <c r="AC603" s="147"/>
      <c r="AD603" s="147"/>
      <c r="AE603" s="147"/>
      <c r="AF603" s="147"/>
      <c r="AG603" s="147"/>
      <c r="AH603" s="147"/>
      <c r="AI603" s="147"/>
      <c r="AJ603" s="147"/>
      <c r="AK603" s="147"/>
      <c r="AL603" s="147"/>
      <c r="AM603" s="147"/>
      <c r="AN603" s="147"/>
      <c r="AO603" s="147"/>
      <c r="AP603" s="147"/>
      <c r="AQ603" s="147"/>
      <c r="AR603" s="147"/>
      <c r="AS603" s="147"/>
      <c r="AT603" s="147"/>
      <c r="AU603" s="147"/>
      <c r="AV603" s="147"/>
      <c r="AW603" s="147"/>
      <c r="AX603" s="147"/>
      <c r="AY603" s="147"/>
    </row>
    <row r="604" spans="1:51" ht="12.75" customHeight="1" x14ac:dyDescent="0.2">
      <c r="A604" s="145"/>
      <c r="B604" s="120"/>
      <c r="C604" s="120"/>
      <c r="D604" s="120"/>
      <c r="E604" s="120"/>
      <c r="F604" s="120"/>
      <c r="G604" s="121"/>
      <c r="H604" s="120"/>
      <c r="I604" s="147"/>
      <c r="J604" s="147"/>
      <c r="K604" s="147"/>
      <c r="L604" s="147"/>
      <c r="M604" s="147"/>
      <c r="N604" s="147"/>
      <c r="O604" s="147"/>
      <c r="P604" s="147"/>
      <c r="Q604" s="147"/>
      <c r="R604" s="147"/>
      <c r="S604" s="147"/>
      <c r="T604" s="147"/>
      <c r="U604" s="147"/>
      <c r="V604" s="147"/>
      <c r="W604" s="147"/>
      <c r="X604" s="147"/>
      <c r="Y604" s="147"/>
      <c r="Z604" s="147"/>
      <c r="AA604" s="147"/>
      <c r="AB604" s="147"/>
      <c r="AC604" s="147"/>
      <c r="AD604" s="147"/>
      <c r="AE604" s="147"/>
      <c r="AF604" s="147"/>
      <c r="AG604" s="147"/>
      <c r="AH604" s="147"/>
      <c r="AI604" s="147"/>
      <c r="AJ604" s="147"/>
      <c r="AK604" s="147"/>
      <c r="AL604" s="147"/>
      <c r="AM604" s="147"/>
      <c r="AN604" s="147"/>
      <c r="AO604" s="147"/>
      <c r="AP604" s="147"/>
      <c r="AQ604" s="147"/>
      <c r="AR604" s="147"/>
      <c r="AS604" s="147"/>
      <c r="AT604" s="147"/>
      <c r="AU604" s="147"/>
      <c r="AV604" s="147"/>
      <c r="AW604" s="147"/>
      <c r="AX604" s="147"/>
      <c r="AY604" s="147"/>
    </row>
    <row r="605" spans="1:51" ht="12.75" customHeight="1" x14ac:dyDescent="0.2">
      <c r="A605" s="145"/>
      <c r="B605" s="120"/>
      <c r="C605" s="120"/>
      <c r="D605" s="120"/>
      <c r="E605" s="120"/>
      <c r="F605" s="120"/>
      <c r="G605" s="121"/>
      <c r="H605" s="120"/>
      <c r="I605" s="147"/>
      <c r="J605" s="147"/>
      <c r="K605" s="147"/>
      <c r="L605" s="147"/>
      <c r="M605" s="147"/>
      <c r="N605" s="147"/>
      <c r="O605" s="147"/>
      <c r="P605" s="147"/>
      <c r="Q605" s="147"/>
      <c r="R605" s="147"/>
      <c r="S605" s="147"/>
      <c r="T605" s="147"/>
      <c r="U605" s="147"/>
      <c r="V605" s="147"/>
      <c r="W605" s="147"/>
      <c r="X605" s="147"/>
      <c r="Y605" s="147"/>
      <c r="Z605" s="147"/>
      <c r="AA605" s="147"/>
      <c r="AB605" s="147"/>
      <c r="AC605" s="147"/>
      <c r="AD605" s="147"/>
      <c r="AE605" s="147"/>
      <c r="AF605" s="147"/>
      <c r="AG605" s="147"/>
      <c r="AH605" s="147"/>
      <c r="AI605" s="147"/>
      <c r="AJ605" s="147"/>
      <c r="AK605" s="147"/>
      <c r="AL605" s="147"/>
      <c r="AM605" s="147"/>
      <c r="AN605" s="147"/>
      <c r="AO605" s="147"/>
      <c r="AP605" s="147"/>
      <c r="AQ605" s="147"/>
      <c r="AR605" s="147"/>
      <c r="AS605" s="147"/>
      <c r="AT605" s="147"/>
      <c r="AU605" s="147"/>
      <c r="AV605" s="147"/>
      <c r="AW605" s="147"/>
      <c r="AX605" s="147"/>
      <c r="AY605" s="147"/>
    </row>
    <row r="606" spans="1:51" ht="12.75" customHeight="1" x14ac:dyDescent="0.2">
      <c r="A606" s="145"/>
      <c r="B606" s="120"/>
      <c r="C606" s="120"/>
      <c r="D606" s="120"/>
      <c r="E606" s="120"/>
      <c r="F606" s="120"/>
      <c r="G606" s="121"/>
      <c r="H606" s="120"/>
      <c r="I606" s="147"/>
      <c r="J606" s="147"/>
      <c r="K606" s="147"/>
      <c r="L606" s="147"/>
      <c r="M606" s="147"/>
      <c r="N606" s="147"/>
      <c r="O606" s="147"/>
      <c r="P606" s="147"/>
      <c r="Q606" s="147"/>
      <c r="R606" s="147"/>
      <c r="S606" s="147"/>
      <c r="T606" s="147"/>
      <c r="U606" s="147"/>
      <c r="V606" s="147"/>
      <c r="W606" s="147"/>
      <c r="X606" s="147"/>
      <c r="Y606" s="147"/>
      <c r="Z606" s="147"/>
      <c r="AA606" s="147"/>
      <c r="AB606" s="147"/>
      <c r="AC606" s="147"/>
      <c r="AD606" s="147"/>
      <c r="AE606" s="147"/>
      <c r="AF606" s="147"/>
      <c r="AG606" s="147"/>
      <c r="AH606" s="147"/>
      <c r="AI606" s="147"/>
      <c r="AJ606" s="147"/>
      <c r="AK606" s="147"/>
      <c r="AL606" s="147"/>
      <c r="AM606" s="147"/>
      <c r="AN606" s="147"/>
      <c r="AO606" s="147"/>
      <c r="AP606" s="147"/>
      <c r="AQ606" s="147"/>
      <c r="AR606" s="147"/>
      <c r="AS606" s="147"/>
      <c r="AT606" s="147"/>
      <c r="AU606" s="147"/>
      <c r="AV606" s="147"/>
      <c r="AW606" s="147"/>
      <c r="AX606" s="147"/>
      <c r="AY606" s="147"/>
    </row>
    <row r="607" spans="1:51" ht="12.75" customHeight="1" x14ac:dyDescent="0.2">
      <c r="A607" s="145"/>
      <c r="B607" s="120"/>
      <c r="C607" s="120"/>
      <c r="D607" s="120"/>
      <c r="E607" s="120"/>
      <c r="F607" s="120"/>
      <c r="G607" s="121"/>
      <c r="H607" s="120"/>
      <c r="I607" s="147"/>
      <c r="J607" s="147"/>
      <c r="K607" s="147"/>
      <c r="L607" s="147"/>
      <c r="M607" s="147"/>
      <c r="N607" s="147"/>
      <c r="O607" s="147"/>
      <c r="P607" s="147"/>
      <c r="Q607" s="147"/>
      <c r="R607" s="147"/>
      <c r="S607" s="147"/>
      <c r="T607" s="147"/>
      <c r="U607" s="147"/>
      <c r="V607" s="147"/>
      <c r="W607" s="147"/>
      <c r="X607" s="147"/>
      <c r="Y607" s="147"/>
      <c r="Z607" s="147"/>
      <c r="AA607" s="147"/>
      <c r="AB607" s="147"/>
      <c r="AC607" s="147"/>
      <c r="AD607" s="147"/>
      <c r="AE607" s="147"/>
      <c r="AF607" s="147"/>
      <c r="AG607" s="147"/>
      <c r="AH607" s="147"/>
      <c r="AI607" s="147"/>
      <c r="AJ607" s="147"/>
      <c r="AK607" s="147"/>
      <c r="AL607" s="147"/>
      <c r="AM607" s="147"/>
      <c r="AN607" s="147"/>
      <c r="AO607" s="147"/>
      <c r="AP607" s="147"/>
      <c r="AQ607" s="147"/>
      <c r="AR607" s="147"/>
      <c r="AS607" s="147"/>
      <c r="AT607" s="147"/>
      <c r="AU607" s="147"/>
      <c r="AV607" s="147"/>
      <c r="AW607" s="147"/>
      <c r="AX607" s="147"/>
      <c r="AY607" s="147"/>
    </row>
    <row r="608" spans="1:51" ht="12.75" customHeight="1" x14ac:dyDescent="0.2">
      <c r="A608" s="145"/>
      <c r="B608" s="120"/>
      <c r="C608" s="120"/>
      <c r="D608" s="120"/>
      <c r="E608" s="120"/>
      <c r="F608" s="120"/>
      <c r="G608" s="121"/>
      <c r="H608" s="120"/>
      <c r="I608" s="147"/>
      <c r="J608" s="147"/>
      <c r="K608" s="147"/>
      <c r="L608" s="147"/>
      <c r="M608" s="147"/>
      <c r="N608" s="147"/>
      <c r="O608" s="147"/>
      <c r="P608" s="147"/>
      <c r="Q608" s="147"/>
      <c r="R608" s="147"/>
      <c r="S608" s="147"/>
      <c r="T608" s="147"/>
      <c r="U608" s="147"/>
      <c r="V608" s="147"/>
      <c r="W608" s="147"/>
      <c r="X608" s="147"/>
      <c r="Y608" s="147"/>
      <c r="Z608" s="147"/>
      <c r="AA608" s="147"/>
      <c r="AB608" s="147"/>
      <c r="AC608" s="147"/>
      <c r="AD608" s="147"/>
      <c r="AE608" s="147"/>
      <c r="AF608" s="147"/>
      <c r="AG608" s="147"/>
      <c r="AH608" s="147"/>
      <c r="AI608" s="147"/>
      <c r="AJ608" s="147"/>
      <c r="AK608" s="147"/>
      <c r="AL608" s="147"/>
      <c r="AM608" s="147"/>
      <c r="AN608" s="147"/>
      <c r="AO608" s="147"/>
      <c r="AP608" s="147"/>
      <c r="AQ608" s="147"/>
      <c r="AR608" s="147"/>
      <c r="AS608" s="147"/>
      <c r="AT608" s="147"/>
      <c r="AU608" s="147"/>
      <c r="AV608" s="147"/>
      <c r="AW608" s="147"/>
      <c r="AX608" s="147"/>
      <c r="AY608" s="147"/>
    </row>
    <row r="609" spans="1:51" ht="12.75" customHeight="1" x14ac:dyDescent="0.2">
      <c r="A609" s="145"/>
      <c r="B609" s="120"/>
      <c r="C609" s="120"/>
      <c r="D609" s="120"/>
      <c r="E609" s="120"/>
      <c r="F609" s="120"/>
      <c r="G609" s="121"/>
      <c r="H609" s="120"/>
      <c r="I609" s="147"/>
      <c r="J609" s="147"/>
      <c r="K609" s="147"/>
      <c r="L609" s="147"/>
      <c r="M609" s="147"/>
      <c r="N609" s="147"/>
      <c r="O609" s="147"/>
      <c r="P609" s="147"/>
      <c r="Q609" s="147"/>
      <c r="R609" s="147"/>
      <c r="S609" s="147"/>
      <c r="T609" s="147"/>
      <c r="U609" s="147"/>
      <c r="V609" s="147"/>
      <c r="W609" s="147"/>
      <c r="X609" s="147"/>
      <c r="Y609" s="147"/>
      <c r="Z609" s="147"/>
      <c r="AA609" s="147"/>
      <c r="AB609" s="147"/>
      <c r="AC609" s="147"/>
      <c r="AD609" s="147"/>
      <c r="AE609" s="147"/>
      <c r="AF609" s="147"/>
      <c r="AG609" s="147"/>
      <c r="AH609" s="147"/>
      <c r="AI609" s="147"/>
      <c r="AJ609" s="147"/>
      <c r="AK609" s="147"/>
      <c r="AL609" s="147"/>
      <c r="AM609" s="147"/>
      <c r="AN609" s="147"/>
      <c r="AO609" s="147"/>
      <c r="AP609" s="147"/>
      <c r="AQ609" s="147"/>
      <c r="AR609" s="147"/>
      <c r="AS609" s="147"/>
      <c r="AT609" s="147"/>
      <c r="AU609" s="147"/>
      <c r="AV609" s="147"/>
      <c r="AW609" s="147"/>
      <c r="AX609" s="147"/>
      <c r="AY609" s="147"/>
    </row>
    <row r="610" spans="1:51" ht="12.75" customHeight="1" x14ac:dyDescent="0.2">
      <c r="A610" s="145"/>
      <c r="B610" s="120"/>
      <c r="C610" s="120"/>
      <c r="D610" s="120"/>
      <c r="E610" s="120"/>
      <c r="F610" s="120"/>
      <c r="G610" s="121"/>
      <c r="H610" s="120"/>
      <c r="I610" s="147"/>
      <c r="J610" s="147"/>
      <c r="K610" s="147"/>
      <c r="L610" s="147"/>
      <c r="M610" s="147"/>
      <c r="N610" s="147"/>
      <c r="O610" s="147"/>
      <c r="P610" s="147"/>
      <c r="Q610" s="147"/>
      <c r="R610" s="147"/>
      <c r="S610" s="147"/>
      <c r="T610" s="147"/>
      <c r="U610" s="147"/>
      <c r="V610" s="147"/>
      <c r="W610" s="147"/>
      <c r="X610" s="147"/>
      <c r="Y610" s="147"/>
      <c r="Z610" s="147"/>
      <c r="AA610" s="147"/>
      <c r="AB610" s="147"/>
      <c r="AC610" s="147"/>
      <c r="AD610" s="147"/>
      <c r="AE610" s="147"/>
      <c r="AF610" s="147"/>
      <c r="AG610" s="147"/>
      <c r="AH610" s="147"/>
      <c r="AI610" s="147"/>
      <c r="AJ610" s="147"/>
      <c r="AK610" s="147"/>
      <c r="AL610" s="147"/>
      <c r="AM610" s="147"/>
      <c r="AN610" s="147"/>
      <c r="AO610" s="147"/>
      <c r="AP610" s="147"/>
      <c r="AQ610" s="147"/>
      <c r="AR610" s="147"/>
      <c r="AS610" s="147"/>
      <c r="AT610" s="147"/>
      <c r="AU610" s="147"/>
      <c r="AV610" s="147"/>
      <c r="AW610" s="147"/>
      <c r="AX610" s="147"/>
      <c r="AY610" s="147"/>
    </row>
    <row r="611" spans="1:51" ht="12.75" customHeight="1" x14ac:dyDescent="0.2">
      <c r="A611" s="145"/>
      <c r="B611" s="120"/>
      <c r="C611" s="120"/>
      <c r="D611" s="120"/>
      <c r="E611" s="120"/>
      <c r="F611" s="120"/>
      <c r="G611" s="121"/>
      <c r="H611" s="120"/>
      <c r="I611" s="147"/>
      <c r="J611" s="147"/>
      <c r="K611" s="147"/>
      <c r="L611" s="147"/>
      <c r="M611" s="147"/>
      <c r="N611" s="147"/>
      <c r="O611" s="147"/>
      <c r="P611" s="147"/>
      <c r="Q611" s="147"/>
      <c r="R611" s="147"/>
      <c r="S611" s="147"/>
      <c r="T611" s="147"/>
      <c r="U611" s="147"/>
      <c r="V611" s="147"/>
      <c r="W611" s="147"/>
      <c r="X611" s="147"/>
      <c r="Y611" s="147"/>
      <c r="Z611" s="147"/>
      <c r="AA611" s="147"/>
      <c r="AB611" s="147"/>
      <c r="AC611" s="147"/>
      <c r="AD611" s="147"/>
      <c r="AE611" s="147"/>
      <c r="AF611" s="147"/>
      <c r="AG611" s="147"/>
      <c r="AH611" s="147"/>
      <c r="AI611" s="147"/>
      <c r="AJ611" s="147"/>
      <c r="AK611" s="147"/>
      <c r="AL611" s="147"/>
      <c r="AM611" s="147"/>
      <c r="AN611" s="147"/>
      <c r="AO611" s="147"/>
      <c r="AP611" s="147"/>
      <c r="AQ611" s="147"/>
      <c r="AR611" s="147"/>
      <c r="AS611" s="147"/>
      <c r="AT611" s="147"/>
      <c r="AU611" s="147"/>
      <c r="AV611" s="147"/>
      <c r="AW611" s="147"/>
      <c r="AX611" s="147"/>
      <c r="AY611" s="147"/>
    </row>
    <row r="612" spans="1:51" ht="12.75" customHeight="1" x14ac:dyDescent="0.2">
      <c r="A612" s="145"/>
      <c r="B612" s="120"/>
      <c r="C612" s="120"/>
      <c r="D612" s="120"/>
      <c r="E612" s="120"/>
      <c r="F612" s="120"/>
      <c r="G612" s="121"/>
      <c r="H612" s="120"/>
      <c r="I612" s="147"/>
      <c r="J612" s="147"/>
      <c r="K612" s="147"/>
      <c r="L612" s="147"/>
      <c r="M612" s="147"/>
      <c r="N612" s="147"/>
      <c r="O612" s="147"/>
      <c r="P612" s="147"/>
      <c r="Q612" s="147"/>
      <c r="R612" s="147"/>
      <c r="S612" s="147"/>
      <c r="T612" s="147"/>
      <c r="U612" s="147"/>
      <c r="V612" s="147"/>
      <c r="W612" s="147"/>
      <c r="X612" s="147"/>
      <c r="Y612" s="147"/>
      <c r="Z612" s="147"/>
      <c r="AA612" s="147"/>
      <c r="AB612" s="147"/>
      <c r="AC612" s="147"/>
      <c r="AD612" s="147"/>
      <c r="AE612" s="147"/>
      <c r="AF612" s="147"/>
      <c r="AG612" s="147"/>
      <c r="AH612" s="147"/>
      <c r="AI612" s="147"/>
      <c r="AJ612" s="147"/>
      <c r="AK612" s="147"/>
      <c r="AL612" s="147"/>
      <c r="AM612" s="147"/>
      <c r="AN612" s="147"/>
      <c r="AO612" s="147"/>
      <c r="AP612" s="147"/>
      <c r="AQ612" s="147"/>
      <c r="AR612" s="147"/>
      <c r="AS612" s="147"/>
      <c r="AT612" s="147"/>
      <c r="AU612" s="147"/>
      <c r="AV612" s="147"/>
      <c r="AW612" s="147"/>
      <c r="AX612" s="147"/>
      <c r="AY612" s="147"/>
    </row>
    <row r="613" spans="1:51" ht="12.75" customHeight="1" x14ac:dyDescent="0.2">
      <c r="A613" s="145"/>
      <c r="B613" s="120"/>
      <c r="C613" s="120"/>
      <c r="D613" s="120"/>
      <c r="E613" s="120"/>
      <c r="F613" s="120"/>
      <c r="G613" s="121"/>
      <c r="H613" s="120"/>
      <c r="I613" s="147"/>
      <c r="J613" s="147"/>
      <c r="K613" s="147"/>
      <c r="L613" s="147"/>
      <c r="M613" s="147"/>
      <c r="N613" s="147"/>
      <c r="O613" s="147"/>
      <c r="P613" s="147"/>
      <c r="Q613" s="147"/>
      <c r="R613" s="147"/>
      <c r="S613" s="147"/>
      <c r="T613" s="147"/>
      <c r="U613" s="147"/>
      <c r="V613" s="147"/>
      <c r="W613" s="147"/>
      <c r="X613" s="147"/>
      <c r="Y613" s="147"/>
      <c r="Z613" s="147"/>
      <c r="AA613" s="147"/>
      <c r="AB613" s="147"/>
      <c r="AC613" s="147"/>
      <c r="AD613" s="147"/>
      <c r="AE613" s="147"/>
      <c r="AF613" s="147"/>
      <c r="AG613" s="147"/>
      <c r="AH613" s="147"/>
      <c r="AI613" s="147"/>
      <c r="AJ613" s="147"/>
      <c r="AK613" s="147"/>
      <c r="AL613" s="147"/>
      <c r="AM613" s="147"/>
      <c r="AN613" s="147"/>
      <c r="AO613" s="147"/>
      <c r="AP613" s="147"/>
      <c r="AQ613" s="147"/>
      <c r="AR613" s="147"/>
      <c r="AS613" s="147"/>
      <c r="AT613" s="147"/>
      <c r="AU613" s="147"/>
      <c r="AV613" s="147"/>
      <c r="AW613" s="147"/>
      <c r="AX613" s="147"/>
      <c r="AY613" s="147"/>
    </row>
    <row r="614" spans="1:51" ht="12.75" customHeight="1" x14ac:dyDescent="0.2">
      <c r="A614" s="145"/>
      <c r="B614" s="120"/>
      <c r="C614" s="120"/>
      <c r="D614" s="120"/>
      <c r="E614" s="120"/>
      <c r="F614" s="120"/>
      <c r="G614" s="121"/>
      <c r="H614" s="120"/>
      <c r="I614" s="147"/>
      <c r="J614" s="147"/>
      <c r="K614" s="147"/>
      <c r="L614" s="147"/>
      <c r="M614" s="147"/>
      <c r="N614" s="147"/>
      <c r="O614" s="147"/>
      <c r="P614" s="147"/>
      <c r="Q614" s="147"/>
      <c r="R614" s="147"/>
      <c r="S614" s="147"/>
      <c r="T614" s="147"/>
      <c r="U614" s="147"/>
      <c r="V614" s="147"/>
      <c r="W614" s="147"/>
      <c r="X614" s="147"/>
      <c r="Y614" s="147"/>
      <c r="Z614" s="147"/>
      <c r="AA614" s="147"/>
      <c r="AB614" s="147"/>
      <c r="AC614" s="147"/>
      <c r="AD614" s="147"/>
      <c r="AE614" s="147"/>
      <c r="AF614" s="147"/>
      <c r="AG614" s="147"/>
      <c r="AH614" s="147"/>
      <c r="AI614" s="147"/>
      <c r="AJ614" s="147"/>
      <c r="AK614" s="147"/>
      <c r="AL614" s="147"/>
      <c r="AM614" s="147"/>
      <c r="AN614" s="147"/>
      <c r="AO614" s="147"/>
      <c r="AP614" s="147"/>
      <c r="AQ614" s="147"/>
      <c r="AR614" s="147"/>
      <c r="AS614" s="147"/>
      <c r="AT614" s="147"/>
      <c r="AU614" s="147"/>
      <c r="AV614" s="147"/>
      <c r="AW614" s="147"/>
      <c r="AX614" s="147"/>
      <c r="AY614" s="147"/>
    </row>
    <row r="615" spans="1:51" ht="12.75" customHeight="1" x14ac:dyDescent="0.2">
      <c r="A615" s="145"/>
      <c r="B615" s="120"/>
      <c r="C615" s="120"/>
      <c r="D615" s="120"/>
      <c r="E615" s="120"/>
      <c r="F615" s="120"/>
      <c r="G615" s="121"/>
      <c r="H615" s="120"/>
      <c r="I615" s="147"/>
      <c r="J615" s="147"/>
      <c r="K615" s="147"/>
      <c r="L615" s="147"/>
      <c r="M615" s="147"/>
      <c r="N615" s="147"/>
      <c r="O615" s="147"/>
      <c r="P615" s="147"/>
      <c r="Q615" s="147"/>
      <c r="R615" s="147"/>
      <c r="S615" s="147"/>
      <c r="T615" s="147"/>
      <c r="U615" s="147"/>
      <c r="V615" s="147"/>
      <c r="W615" s="147"/>
      <c r="X615" s="147"/>
      <c r="Y615" s="147"/>
      <c r="Z615" s="147"/>
      <c r="AA615" s="147"/>
      <c r="AB615" s="147"/>
      <c r="AC615" s="147"/>
      <c r="AD615" s="147"/>
      <c r="AE615" s="147"/>
      <c r="AF615" s="147"/>
      <c r="AG615" s="147"/>
      <c r="AH615" s="147"/>
      <c r="AI615" s="147"/>
      <c r="AJ615" s="147"/>
      <c r="AK615" s="147"/>
      <c r="AL615" s="147"/>
      <c r="AM615" s="147"/>
      <c r="AN615" s="147"/>
      <c r="AO615" s="147"/>
      <c r="AP615" s="147"/>
      <c r="AQ615" s="147"/>
      <c r="AR615" s="147"/>
      <c r="AS615" s="147"/>
      <c r="AT615" s="147"/>
      <c r="AU615" s="147"/>
      <c r="AV615" s="147"/>
      <c r="AW615" s="147"/>
      <c r="AX615" s="147"/>
      <c r="AY615" s="147"/>
    </row>
    <row r="616" spans="1:51" ht="12.75" customHeight="1" x14ac:dyDescent="0.2">
      <c r="A616" s="145"/>
      <c r="B616" s="120"/>
      <c r="C616" s="120"/>
      <c r="D616" s="120"/>
      <c r="E616" s="120"/>
      <c r="F616" s="120"/>
      <c r="G616" s="121"/>
      <c r="H616" s="120"/>
      <c r="I616" s="147"/>
      <c r="J616" s="147"/>
      <c r="K616" s="147"/>
      <c r="L616" s="147"/>
      <c r="M616" s="147"/>
      <c r="N616" s="147"/>
      <c r="O616" s="147"/>
      <c r="P616" s="147"/>
      <c r="Q616" s="147"/>
      <c r="R616" s="147"/>
      <c r="S616" s="147"/>
      <c r="T616" s="147"/>
      <c r="U616" s="147"/>
      <c r="V616" s="147"/>
      <c r="W616" s="147"/>
      <c r="X616" s="147"/>
      <c r="Y616" s="147"/>
      <c r="Z616" s="147"/>
      <c r="AA616" s="147"/>
      <c r="AB616" s="147"/>
      <c r="AC616" s="147"/>
      <c r="AD616" s="147"/>
      <c r="AE616" s="147"/>
      <c r="AF616" s="147"/>
      <c r="AG616" s="147"/>
      <c r="AH616" s="147"/>
      <c r="AI616" s="147"/>
      <c r="AJ616" s="147"/>
      <c r="AK616" s="147"/>
      <c r="AL616" s="147"/>
      <c r="AM616" s="147"/>
      <c r="AN616" s="147"/>
      <c r="AO616" s="147"/>
      <c r="AP616" s="147"/>
      <c r="AQ616" s="147"/>
      <c r="AR616" s="147"/>
      <c r="AS616" s="147"/>
      <c r="AT616" s="147"/>
      <c r="AU616" s="147"/>
      <c r="AV616" s="147"/>
      <c r="AW616" s="147"/>
      <c r="AX616" s="147"/>
      <c r="AY616" s="147"/>
    </row>
    <row r="617" spans="1:51" ht="12.75" customHeight="1" x14ac:dyDescent="0.2">
      <c r="A617" s="145"/>
      <c r="B617" s="120"/>
      <c r="C617" s="120"/>
      <c r="D617" s="120"/>
      <c r="E617" s="120"/>
      <c r="F617" s="120"/>
      <c r="G617" s="121"/>
      <c r="H617" s="120"/>
      <c r="I617" s="147"/>
      <c r="J617" s="147"/>
      <c r="K617" s="147"/>
      <c r="L617" s="147"/>
      <c r="M617" s="147"/>
      <c r="N617" s="147"/>
      <c r="O617" s="147"/>
      <c r="P617" s="147"/>
      <c r="Q617" s="147"/>
      <c r="R617" s="147"/>
      <c r="S617" s="147"/>
      <c r="T617" s="147"/>
      <c r="U617" s="147"/>
      <c r="V617" s="147"/>
      <c r="W617" s="147"/>
      <c r="X617" s="147"/>
      <c r="Y617" s="147"/>
      <c r="Z617" s="147"/>
      <c r="AA617" s="147"/>
      <c r="AB617" s="147"/>
      <c r="AC617" s="147"/>
      <c r="AD617" s="147"/>
      <c r="AE617" s="147"/>
      <c r="AF617" s="147"/>
      <c r="AG617" s="147"/>
      <c r="AH617" s="147"/>
      <c r="AI617" s="147"/>
      <c r="AJ617" s="147"/>
      <c r="AK617" s="147"/>
      <c r="AL617" s="147"/>
      <c r="AM617" s="147"/>
      <c r="AN617" s="147"/>
      <c r="AO617" s="147"/>
      <c r="AP617" s="147"/>
      <c r="AQ617" s="147"/>
      <c r="AR617" s="147"/>
      <c r="AS617" s="147"/>
      <c r="AT617" s="147"/>
      <c r="AU617" s="147"/>
      <c r="AV617" s="147"/>
      <c r="AW617" s="147"/>
      <c r="AX617" s="147"/>
      <c r="AY617" s="147"/>
    </row>
    <row r="618" spans="1:51" ht="12.75" customHeight="1" x14ac:dyDescent="0.2">
      <c r="A618" s="145"/>
      <c r="B618" s="120"/>
      <c r="C618" s="120"/>
      <c r="D618" s="120"/>
      <c r="E618" s="120"/>
      <c r="F618" s="120"/>
      <c r="G618" s="121"/>
      <c r="H618" s="120"/>
      <c r="I618" s="147"/>
      <c r="J618" s="147"/>
      <c r="K618" s="147"/>
      <c r="L618" s="147"/>
      <c r="M618" s="147"/>
      <c r="N618" s="147"/>
      <c r="O618" s="147"/>
      <c r="P618" s="147"/>
      <c r="Q618" s="147"/>
      <c r="R618" s="147"/>
      <c r="S618" s="147"/>
      <c r="T618" s="147"/>
      <c r="U618" s="147"/>
      <c r="V618" s="147"/>
      <c r="W618" s="147"/>
      <c r="X618" s="147"/>
      <c r="Y618" s="147"/>
      <c r="Z618" s="147"/>
      <c r="AA618" s="147"/>
      <c r="AB618" s="147"/>
      <c r="AC618" s="147"/>
      <c r="AD618" s="147"/>
      <c r="AE618" s="147"/>
      <c r="AF618" s="147"/>
      <c r="AG618" s="147"/>
      <c r="AH618" s="147"/>
      <c r="AI618" s="147"/>
      <c r="AJ618" s="147"/>
      <c r="AK618" s="147"/>
      <c r="AL618" s="147"/>
      <c r="AM618" s="147"/>
      <c r="AN618" s="147"/>
      <c r="AO618" s="147"/>
      <c r="AP618" s="147"/>
      <c r="AQ618" s="147"/>
      <c r="AR618" s="147"/>
      <c r="AS618" s="147"/>
      <c r="AT618" s="147"/>
      <c r="AU618" s="147"/>
      <c r="AV618" s="147"/>
      <c r="AW618" s="147"/>
      <c r="AX618" s="147"/>
      <c r="AY618" s="147"/>
    </row>
    <row r="619" spans="1:51" ht="12.75" customHeight="1" x14ac:dyDescent="0.2">
      <c r="A619" s="145"/>
      <c r="B619" s="120"/>
      <c r="C619" s="120"/>
      <c r="D619" s="120"/>
      <c r="E619" s="120"/>
      <c r="F619" s="120"/>
      <c r="G619" s="121"/>
      <c r="H619" s="120"/>
      <c r="I619" s="147"/>
      <c r="J619" s="147"/>
      <c r="K619" s="147"/>
      <c r="L619" s="147"/>
      <c r="M619" s="147"/>
      <c r="N619" s="147"/>
      <c r="O619" s="147"/>
      <c r="P619" s="147"/>
      <c r="Q619" s="147"/>
      <c r="R619" s="147"/>
      <c r="S619" s="147"/>
      <c r="T619" s="147"/>
      <c r="U619" s="147"/>
      <c r="V619" s="147"/>
      <c r="W619" s="147"/>
      <c r="X619" s="147"/>
      <c r="Y619" s="147"/>
      <c r="Z619" s="147"/>
      <c r="AA619" s="147"/>
      <c r="AB619" s="147"/>
      <c r="AC619" s="147"/>
      <c r="AD619" s="147"/>
      <c r="AE619" s="147"/>
      <c r="AF619" s="147"/>
      <c r="AG619" s="147"/>
      <c r="AH619" s="147"/>
      <c r="AI619" s="147"/>
      <c r="AJ619" s="147"/>
      <c r="AK619" s="147"/>
      <c r="AL619" s="147"/>
      <c r="AM619" s="147"/>
      <c r="AN619" s="147"/>
      <c r="AO619" s="147"/>
      <c r="AP619" s="147"/>
      <c r="AQ619" s="147"/>
      <c r="AR619" s="147"/>
      <c r="AS619" s="147"/>
      <c r="AT619" s="147"/>
      <c r="AU619" s="147"/>
      <c r="AV619" s="147"/>
      <c r="AW619" s="147"/>
      <c r="AX619" s="147"/>
      <c r="AY619" s="147"/>
    </row>
    <row r="620" spans="1:51" ht="12.75" customHeight="1" x14ac:dyDescent="0.2">
      <c r="A620" s="145"/>
      <c r="B620" s="120"/>
      <c r="C620" s="120"/>
      <c r="D620" s="120"/>
      <c r="E620" s="120"/>
      <c r="F620" s="120"/>
      <c r="G620" s="121"/>
      <c r="H620" s="120"/>
      <c r="I620" s="147"/>
      <c r="J620" s="147"/>
      <c r="K620" s="147"/>
      <c r="L620" s="147"/>
      <c r="M620" s="147"/>
      <c r="N620" s="147"/>
      <c r="O620" s="147"/>
      <c r="P620" s="147"/>
      <c r="Q620" s="147"/>
      <c r="R620" s="147"/>
      <c r="S620" s="147"/>
      <c r="T620" s="147"/>
      <c r="U620" s="147"/>
      <c r="V620" s="147"/>
      <c r="W620" s="147"/>
      <c r="X620" s="147"/>
      <c r="Y620" s="147"/>
      <c r="Z620" s="147"/>
      <c r="AA620" s="147"/>
      <c r="AB620" s="147"/>
      <c r="AC620" s="147"/>
      <c r="AD620" s="147"/>
      <c r="AE620" s="147"/>
      <c r="AF620" s="147"/>
      <c r="AG620" s="147"/>
      <c r="AH620" s="147"/>
      <c r="AI620" s="147"/>
      <c r="AJ620" s="147"/>
      <c r="AK620" s="147"/>
      <c r="AL620" s="147"/>
      <c r="AM620" s="147"/>
      <c r="AN620" s="147"/>
      <c r="AO620" s="147"/>
      <c r="AP620" s="147"/>
      <c r="AQ620" s="147"/>
      <c r="AR620" s="147"/>
      <c r="AS620" s="147"/>
      <c r="AT620" s="147"/>
      <c r="AU620" s="147"/>
      <c r="AV620" s="147"/>
      <c r="AW620" s="147"/>
      <c r="AX620" s="147"/>
      <c r="AY620" s="147"/>
    </row>
    <row r="621" spans="1:51" ht="12.75" customHeight="1" x14ac:dyDescent="0.2">
      <c r="A621" s="145"/>
      <c r="B621" s="120"/>
      <c r="C621" s="120"/>
      <c r="D621" s="120"/>
      <c r="E621" s="120"/>
      <c r="F621" s="120"/>
      <c r="G621" s="121"/>
      <c r="H621" s="120"/>
      <c r="I621" s="147"/>
      <c r="J621" s="147"/>
      <c r="K621" s="147"/>
      <c r="L621" s="147"/>
      <c r="M621" s="147"/>
      <c r="N621" s="147"/>
      <c r="O621" s="147"/>
      <c r="P621" s="147"/>
      <c r="Q621" s="147"/>
      <c r="R621" s="147"/>
      <c r="S621" s="147"/>
      <c r="T621" s="147"/>
      <c r="U621" s="147"/>
      <c r="V621" s="147"/>
      <c r="W621" s="147"/>
      <c r="X621" s="147"/>
      <c r="Y621" s="147"/>
      <c r="Z621" s="147"/>
      <c r="AA621" s="147"/>
      <c r="AB621" s="147"/>
      <c r="AC621" s="147"/>
      <c r="AD621" s="147"/>
      <c r="AE621" s="147"/>
      <c r="AF621" s="147"/>
      <c r="AG621" s="147"/>
      <c r="AH621" s="147"/>
      <c r="AI621" s="147"/>
      <c r="AJ621" s="147"/>
      <c r="AK621" s="147"/>
      <c r="AL621" s="147"/>
      <c r="AM621" s="147"/>
      <c r="AN621" s="147"/>
      <c r="AO621" s="147"/>
      <c r="AP621" s="147"/>
      <c r="AQ621" s="147"/>
      <c r="AR621" s="147"/>
      <c r="AS621" s="147"/>
      <c r="AT621" s="147"/>
      <c r="AU621" s="147"/>
      <c r="AV621" s="147"/>
      <c r="AW621" s="147"/>
      <c r="AX621" s="147"/>
      <c r="AY621" s="147"/>
    </row>
    <row r="622" spans="1:51" ht="12.75" customHeight="1" x14ac:dyDescent="0.2">
      <c r="A622" s="145"/>
      <c r="B622" s="120"/>
      <c r="C622" s="120"/>
      <c r="D622" s="120"/>
      <c r="E622" s="120"/>
      <c r="F622" s="120"/>
      <c r="G622" s="121"/>
      <c r="H622" s="120"/>
      <c r="I622" s="147"/>
      <c r="J622" s="147"/>
      <c r="K622" s="147"/>
      <c r="L622" s="147"/>
      <c r="M622" s="147"/>
      <c r="N622" s="147"/>
      <c r="O622" s="147"/>
      <c r="P622" s="147"/>
      <c r="Q622" s="147"/>
      <c r="R622" s="147"/>
      <c r="S622" s="147"/>
      <c r="T622" s="147"/>
      <c r="U622" s="147"/>
      <c r="V622" s="147"/>
      <c r="W622" s="147"/>
      <c r="X622" s="147"/>
      <c r="Y622" s="147"/>
      <c r="Z622" s="147"/>
      <c r="AA622" s="147"/>
      <c r="AB622" s="147"/>
      <c r="AC622" s="147"/>
      <c r="AD622" s="147"/>
      <c r="AE622" s="147"/>
      <c r="AF622" s="147"/>
      <c r="AG622" s="147"/>
      <c r="AH622" s="147"/>
      <c r="AI622" s="147"/>
      <c r="AJ622" s="147"/>
      <c r="AK622" s="147"/>
      <c r="AL622" s="147"/>
      <c r="AM622" s="147"/>
      <c r="AN622" s="147"/>
      <c r="AO622" s="147"/>
      <c r="AP622" s="147"/>
      <c r="AQ622" s="147"/>
      <c r="AR622" s="147"/>
      <c r="AS622" s="147"/>
      <c r="AT622" s="147"/>
      <c r="AU622" s="147"/>
      <c r="AV622" s="147"/>
      <c r="AW622" s="147"/>
      <c r="AX622" s="147"/>
      <c r="AY622" s="147"/>
    </row>
    <row r="623" spans="1:51" ht="12.75" customHeight="1" x14ac:dyDescent="0.2">
      <c r="A623" s="145"/>
      <c r="B623" s="120"/>
      <c r="C623" s="120"/>
      <c r="D623" s="120"/>
      <c r="E623" s="120"/>
      <c r="F623" s="120"/>
      <c r="G623" s="121"/>
      <c r="H623" s="120"/>
      <c r="I623" s="147"/>
      <c r="J623" s="147"/>
      <c r="K623" s="147"/>
      <c r="L623" s="147"/>
      <c r="M623" s="147"/>
      <c r="N623" s="147"/>
      <c r="O623" s="147"/>
      <c r="P623" s="147"/>
      <c r="Q623" s="147"/>
      <c r="R623" s="147"/>
      <c r="S623" s="147"/>
      <c r="T623" s="147"/>
      <c r="U623" s="147"/>
      <c r="V623" s="147"/>
      <c r="W623" s="147"/>
      <c r="X623" s="147"/>
      <c r="Y623" s="147"/>
      <c r="Z623" s="147"/>
      <c r="AA623" s="147"/>
      <c r="AB623" s="147"/>
      <c r="AC623" s="147"/>
      <c r="AD623" s="147"/>
      <c r="AE623" s="147"/>
      <c r="AF623" s="147"/>
      <c r="AG623" s="147"/>
      <c r="AH623" s="147"/>
      <c r="AI623" s="147"/>
      <c r="AJ623" s="147"/>
      <c r="AK623" s="147"/>
      <c r="AL623" s="147"/>
      <c r="AM623" s="147"/>
      <c r="AN623" s="147"/>
      <c r="AO623" s="147"/>
      <c r="AP623" s="147"/>
      <c r="AQ623" s="147"/>
      <c r="AR623" s="147"/>
      <c r="AS623" s="147"/>
      <c r="AT623" s="147"/>
      <c r="AU623" s="147"/>
      <c r="AV623" s="147"/>
      <c r="AW623" s="147"/>
      <c r="AX623" s="147"/>
      <c r="AY623" s="147"/>
    </row>
    <row r="624" spans="1:51" ht="12.75" customHeight="1" x14ac:dyDescent="0.2">
      <c r="A624" s="145"/>
      <c r="B624" s="120"/>
      <c r="C624" s="120"/>
      <c r="D624" s="120"/>
      <c r="E624" s="120"/>
      <c r="F624" s="120"/>
      <c r="G624" s="121"/>
      <c r="H624" s="120"/>
      <c r="I624" s="147"/>
      <c r="J624" s="147"/>
      <c r="K624" s="147"/>
      <c r="L624" s="147"/>
      <c r="M624" s="147"/>
      <c r="N624" s="147"/>
      <c r="O624" s="147"/>
      <c r="P624" s="147"/>
      <c r="Q624" s="147"/>
      <c r="R624" s="147"/>
      <c r="S624" s="147"/>
      <c r="T624" s="147"/>
      <c r="U624" s="147"/>
      <c r="V624" s="147"/>
      <c r="W624" s="147"/>
      <c r="X624" s="147"/>
      <c r="Y624" s="147"/>
      <c r="Z624" s="147"/>
      <c r="AA624" s="147"/>
      <c r="AB624" s="147"/>
      <c r="AC624" s="147"/>
      <c r="AD624" s="147"/>
      <c r="AE624" s="147"/>
      <c r="AF624" s="147"/>
      <c r="AG624" s="147"/>
      <c r="AH624" s="147"/>
      <c r="AI624" s="147"/>
      <c r="AJ624" s="147"/>
      <c r="AK624" s="147"/>
      <c r="AL624" s="147"/>
      <c r="AM624" s="147"/>
      <c r="AN624" s="147"/>
      <c r="AO624" s="147"/>
      <c r="AP624" s="147"/>
      <c r="AQ624" s="147"/>
      <c r="AR624" s="147"/>
      <c r="AS624" s="147"/>
      <c r="AT624" s="147"/>
      <c r="AU624" s="147"/>
      <c r="AV624" s="147"/>
      <c r="AW624" s="147"/>
      <c r="AX624" s="147"/>
      <c r="AY624" s="147"/>
    </row>
    <row r="625" spans="1:51" ht="12.75" customHeight="1" x14ac:dyDescent="0.2">
      <c r="A625" s="145"/>
      <c r="B625" s="120"/>
      <c r="C625" s="120"/>
      <c r="D625" s="120"/>
      <c r="E625" s="120"/>
      <c r="F625" s="120"/>
      <c r="G625" s="121"/>
      <c r="H625" s="120"/>
      <c r="I625" s="147"/>
      <c r="J625" s="147"/>
      <c r="K625" s="147"/>
      <c r="L625" s="147"/>
      <c r="M625" s="147"/>
      <c r="N625" s="147"/>
      <c r="O625" s="147"/>
      <c r="P625" s="147"/>
      <c r="Q625" s="147"/>
      <c r="R625" s="147"/>
      <c r="S625" s="147"/>
      <c r="T625" s="147"/>
      <c r="U625" s="147"/>
      <c r="V625" s="147"/>
      <c r="W625" s="147"/>
      <c r="X625" s="147"/>
      <c r="Y625" s="147"/>
      <c r="Z625" s="147"/>
      <c r="AA625" s="147"/>
      <c r="AB625" s="147"/>
      <c r="AC625" s="147"/>
      <c r="AD625" s="147"/>
      <c r="AE625" s="147"/>
      <c r="AF625" s="147"/>
      <c r="AG625" s="147"/>
      <c r="AH625" s="147"/>
      <c r="AI625" s="147"/>
      <c r="AJ625" s="147"/>
      <c r="AK625" s="147"/>
      <c r="AL625" s="147"/>
      <c r="AM625" s="147"/>
      <c r="AN625" s="147"/>
      <c r="AO625" s="147"/>
      <c r="AP625" s="147"/>
      <c r="AQ625" s="147"/>
      <c r="AR625" s="147"/>
      <c r="AS625" s="147"/>
      <c r="AT625" s="147"/>
      <c r="AU625" s="147"/>
      <c r="AV625" s="147"/>
      <c r="AW625" s="147"/>
      <c r="AX625" s="147"/>
      <c r="AY625" s="147"/>
    </row>
    <row r="626" spans="1:51" ht="12.75" customHeight="1" x14ac:dyDescent="0.2">
      <c r="A626" s="145"/>
      <c r="B626" s="120"/>
      <c r="C626" s="120"/>
      <c r="D626" s="120"/>
      <c r="E626" s="120"/>
      <c r="F626" s="120"/>
      <c r="G626" s="121"/>
      <c r="H626" s="120"/>
      <c r="I626" s="147"/>
      <c r="J626" s="147"/>
      <c r="K626" s="147"/>
      <c r="L626" s="147"/>
      <c r="M626" s="147"/>
      <c r="N626" s="147"/>
      <c r="O626" s="147"/>
      <c r="P626" s="147"/>
      <c r="Q626" s="147"/>
      <c r="R626" s="147"/>
      <c r="S626" s="147"/>
      <c r="T626" s="147"/>
      <c r="U626" s="147"/>
      <c r="V626" s="147"/>
      <c r="W626" s="147"/>
      <c r="X626" s="147"/>
      <c r="Y626" s="147"/>
      <c r="Z626" s="147"/>
      <c r="AA626" s="147"/>
      <c r="AB626" s="147"/>
      <c r="AC626" s="147"/>
      <c r="AD626" s="147"/>
      <c r="AE626" s="147"/>
      <c r="AF626" s="147"/>
      <c r="AG626" s="147"/>
      <c r="AH626" s="147"/>
      <c r="AI626" s="147"/>
      <c r="AJ626" s="147"/>
      <c r="AK626" s="147"/>
      <c r="AL626" s="147"/>
      <c r="AM626" s="147"/>
      <c r="AN626" s="147"/>
      <c r="AO626" s="147"/>
      <c r="AP626" s="147"/>
      <c r="AQ626" s="147"/>
      <c r="AR626" s="147"/>
      <c r="AS626" s="147"/>
      <c r="AT626" s="147"/>
      <c r="AU626" s="147"/>
      <c r="AV626" s="147"/>
      <c r="AW626" s="147"/>
      <c r="AX626" s="147"/>
      <c r="AY626" s="147"/>
    </row>
    <row r="627" spans="1:51" ht="12.75" customHeight="1" x14ac:dyDescent="0.2">
      <c r="A627" s="145"/>
      <c r="B627" s="120"/>
      <c r="C627" s="120"/>
      <c r="D627" s="120"/>
      <c r="E627" s="120"/>
      <c r="F627" s="120"/>
      <c r="G627" s="121"/>
      <c r="H627" s="120"/>
      <c r="I627" s="147"/>
      <c r="J627" s="147"/>
      <c r="K627" s="147"/>
      <c r="L627" s="147"/>
      <c r="M627" s="147"/>
      <c r="N627" s="147"/>
      <c r="O627" s="147"/>
      <c r="P627" s="147"/>
      <c r="Q627" s="147"/>
      <c r="R627" s="147"/>
      <c r="S627" s="147"/>
      <c r="T627" s="147"/>
      <c r="U627" s="147"/>
      <c r="V627" s="147"/>
      <c r="W627" s="147"/>
      <c r="X627" s="147"/>
      <c r="Y627" s="147"/>
      <c r="Z627" s="147"/>
      <c r="AA627" s="147"/>
      <c r="AB627" s="147"/>
      <c r="AC627" s="147"/>
      <c r="AD627" s="147"/>
      <c r="AE627" s="147"/>
      <c r="AF627" s="147"/>
      <c r="AG627" s="147"/>
      <c r="AH627" s="147"/>
      <c r="AI627" s="147"/>
      <c r="AJ627" s="147"/>
      <c r="AK627" s="147"/>
      <c r="AL627" s="147"/>
      <c r="AM627" s="147"/>
      <c r="AN627" s="147"/>
      <c r="AO627" s="147"/>
      <c r="AP627" s="147"/>
      <c r="AQ627" s="147"/>
      <c r="AR627" s="147"/>
      <c r="AS627" s="147"/>
      <c r="AT627" s="147"/>
      <c r="AU627" s="147"/>
      <c r="AV627" s="147"/>
      <c r="AW627" s="147"/>
      <c r="AX627" s="147"/>
      <c r="AY627" s="147"/>
    </row>
    <row r="628" spans="1:51" ht="12.75" customHeight="1" x14ac:dyDescent="0.2">
      <c r="A628" s="145"/>
      <c r="B628" s="120"/>
      <c r="C628" s="120"/>
      <c r="D628" s="120"/>
      <c r="E628" s="120"/>
      <c r="F628" s="120"/>
      <c r="G628" s="121"/>
      <c r="H628" s="120"/>
      <c r="I628" s="147"/>
      <c r="J628" s="147"/>
      <c r="K628" s="147"/>
      <c r="L628" s="147"/>
      <c r="M628" s="147"/>
      <c r="N628" s="147"/>
      <c r="O628" s="147"/>
      <c r="P628" s="147"/>
      <c r="Q628" s="147"/>
      <c r="R628" s="147"/>
      <c r="S628" s="147"/>
      <c r="T628" s="147"/>
      <c r="U628" s="147"/>
      <c r="V628" s="147"/>
      <c r="W628" s="147"/>
      <c r="X628" s="147"/>
      <c r="Y628" s="147"/>
      <c r="Z628" s="147"/>
      <c r="AA628" s="147"/>
      <c r="AB628" s="147"/>
      <c r="AC628" s="147"/>
      <c r="AD628" s="147"/>
      <c r="AE628" s="147"/>
      <c r="AF628" s="147"/>
      <c r="AG628" s="147"/>
      <c r="AH628" s="147"/>
      <c r="AI628" s="147"/>
      <c r="AJ628" s="147"/>
      <c r="AK628" s="147"/>
      <c r="AL628" s="147"/>
      <c r="AM628" s="147"/>
      <c r="AN628" s="147"/>
      <c r="AO628" s="147"/>
      <c r="AP628" s="147"/>
      <c r="AQ628" s="147"/>
      <c r="AR628" s="147"/>
      <c r="AS628" s="147"/>
      <c r="AT628" s="147"/>
      <c r="AU628" s="147"/>
      <c r="AV628" s="147"/>
      <c r="AW628" s="147"/>
      <c r="AX628" s="147"/>
      <c r="AY628" s="147"/>
    </row>
    <row r="629" spans="1:51" ht="12.75" customHeight="1" x14ac:dyDescent="0.2">
      <c r="A629" s="145"/>
      <c r="B629" s="120"/>
      <c r="C629" s="120"/>
      <c r="D629" s="120"/>
      <c r="E629" s="120"/>
      <c r="F629" s="120"/>
      <c r="G629" s="121"/>
      <c r="H629" s="120"/>
      <c r="I629" s="147"/>
      <c r="J629" s="147"/>
      <c r="K629" s="147"/>
      <c r="L629" s="147"/>
      <c r="M629" s="147"/>
      <c r="N629" s="147"/>
      <c r="O629" s="147"/>
      <c r="P629" s="147"/>
      <c r="Q629" s="147"/>
      <c r="R629" s="147"/>
      <c r="S629" s="147"/>
      <c r="T629" s="147"/>
      <c r="U629" s="147"/>
      <c r="V629" s="147"/>
      <c r="W629" s="147"/>
      <c r="X629" s="147"/>
      <c r="Y629" s="147"/>
      <c r="Z629" s="147"/>
      <c r="AA629" s="147"/>
      <c r="AB629" s="147"/>
      <c r="AC629" s="147"/>
      <c r="AD629" s="147"/>
      <c r="AE629" s="147"/>
      <c r="AF629" s="147"/>
      <c r="AG629" s="147"/>
      <c r="AH629" s="147"/>
      <c r="AI629" s="147"/>
      <c r="AJ629" s="147"/>
      <c r="AK629" s="147"/>
      <c r="AL629" s="147"/>
      <c r="AM629" s="147"/>
      <c r="AN629" s="147"/>
      <c r="AO629" s="147"/>
      <c r="AP629" s="147"/>
      <c r="AQ629" s="147"/>
      <c r="AR629" s="147"/>
      <c r="AS629" s="147"/>
      <c r="AT629" s="147"/>
      <c r="AU629" s="147"/>
      <c r="AV629" s="147"/>
      <c r="AW629" s="147"/>
      <c r="AX629" s="147"/>
      <c r="AY629" s="147"/>
    </row>
    <row r="630" spans="1:51" ht="12.75" customHeight="1" x14ac:dyDescent="0.2">
      <c r="A630" s="145"/>
      <c r="B630" s="120"/>
      <c r="C630" s="120"/>
      <c r="D630" s="120"/>
      <c r="E630" s="120"/>
      <c r="F630" s="120"/>
      <c r="G630" s="121"/>
      <c r="H630" s="120"/>
      <c r="I630" s="147"/>
      <c r="J630" s="147"/>
      <c r="K630" s="147"/>
      <c r="L630" s="147"/>
      <c r="M630" s="147"/>
      <c r="N630" s="147"/>
      <c r="O630" s="147"/>
      <c r="P630" s="147"/>
      <c r="Q630" s="147"/>
      <c r="R630" s="147"/>
      <c r="S630" s="147"/>
      <c r="T630" s="147"/>
      <c r="U630" s="147"/>
      <c r="V630" s="147"/>
      <c r="W630" s="147"/>
      <c r="X630" s="147"/>
      <c r="Y630" s="147"/>
      <c r="Z630" s="147"/>
      <c r="AA630" s="147"/>
      <c r="AB630" s="147"/>
      <c r="AC630" s="147"/>
      <c r="AD630" s="147"/>
      <c r="AE630" s="147"/>
      <c r="AF630" s="147"/>
      <c r="AG630" s="147"/>
      <c r="AH630" s="147"/>
      <c r="AI630" s="147"/>
      <c r="AJ630" s="147"/>
      <c r="AK630" s="147"/>
      <c r="AL630" s="147"/>
      <c r="AM630" s="147"/>
      <c r="AN630" s="147"/>
      <c r="AO630" s="147"/>
      <c r="AP630" s="147"/>
      <c r="AQ630" s="147"/>
      <c r="AR630" s="147"/>
      <c r="AS630" s="147"/>
      <c r="AT630" s="147"/>
      <c r="AU630" s="147"/>
      <c r="AV630" s="147"/>
      <c r="AW630" s="147"/>
      <c r="AX630" s="147"/>
      <c r="AY630" s="147"/>
    </row>
    <row r="631" spans="1:51" ht="12.75" customHeight="1" x14ac:dyDescent="0.2">
      <c r="A631" s="145"/>
      <c r="B631" s="120"/>
      <c r="C631" s="120"/>
      <c r="D631" s="120"/>
      <c r="E631" s="120"/>
      <c r="F631" s="120"/>
      <c r="G631" s="121"/>
      <c r="H631" s="120"/>
      <c r="I631" s="147"/>
      <c r="J631" s="147"/>
      <c r="K631" s="147"/>
      <c r="L631" s="147"/>
      <c r="M631" s="147"/>
      <c r="N631" s="147"/>
      <c r="O631" s="147"/>
      <c r="P631" s="147"/>
      <c r="Q631" s="147"/>
      <c r="R631" s="147"/>
      <c r="S631" s="147"/>
      <c r="T631" s="147"/>
      <c r="U631" s="147"/>
      <c r="V631" s="147"/>
      <c r="W631" s="147"/>
      <c r="X631" s="147"/>
      <c r="Y631" s="147"/>
      <c r="Z631" s="147"/>
      <c r="AA631" s="147"/>
      <c r="AB631" s="147"/>
      <c r="AC631" s="147"/>
      <c r="AD631" s="147"/>
      <c r="AE631" s="147"/>
      <c r="AF631" s="147"/>
      <c r="AG631" s="147"/>
      <c r="AH631" s="147"/>
      <c r="AI631" s="147"/>
      <c r="AJ631" s="147"/>
      <c r="AK631" s="147"/>
      <c r="AL631" s="147"/>
      <c r="AM631" s="147"/>
      <c r="AN631" s="147"/>
      <c r="AO631" s="147"/>
      <c r="AP631" s="147"/>
      <c r="AQ631" s="147"/>
      <c r="AR631" s="147"/>
      <c r="AS631" s="147"/>
      <c r="AT631" s="147"/>
      <c r="AU631" s="147"/>
      <c r="AV631" s="147"/>
      <c r="AW631" s="147"/>
      <c r="AX631" s="147"/>
      <c r="AY631" s="147"/>
    </row>
    <row r="632" spans="1:51" ht="12.75" customHeight="1" x14ac:dyDescent="0.2">
      <c r="A632" s="145"/>
      <c r="B632" s="120"/>
      <c r="C632" s="120"/>
      <c r="D632" s="120"/>
      <c r="E632" s="120"/>
      <c r="F632" s="120"/>
      <c r="G632" s="121"/>
      <c r="H632" s="120"/>
      <c r="I632" s="147"/>
      <c r="J632" s="147"/>
      <c r="K632" s="147"/>
      <c r="L632" s="147"/>
      <c r="M632" s="147"/>
      <c r="N632" s="147"/>
      <c r="O632" s="147"/>
      <c r="P632" s="147"/>
      <c r="Q632" s="147"/>
      <c r="R632" s="147"/>
      <c r="S632" s="147"/>
      <c r="T632" s="147"/>
      <c r="U632" s="147"/>
      <c r="V632" s="147"/>
      <c r="W632" s="147"/>
      <c r="X632" s="147"/>
      <c r="Y632" s="147"/>
      <c r="Z632" s="147"/>
      <c r="AA632" s="147"/>
      <c r="AB632" s="147"/>
      <c r="AC632" s="147"/>
      <c r="AD632" s="147"/>
      <c r="AE632" s="147"/>
      <c r="AF632" s="147"/>
      <c r="AG632" s="147"/>
      <c r="AH632" s="147"/>
      <c r="AI632" s="147"/>
      <c r="AJ632" s="147"/>
      <c r="AK632" s="147"/>
      <c r="AL632" s="147"/>
      <c r="AM632" s="147"/>
      <c r="AN632" s="147"/>
      <c r="AO632" s="147"/>
      <c r="AP632" s="147"/>
      <c r="AQ632" s="147"/>
      <c r="AR632" s="147"/>
      <c r="AS632" s="147"/>
      <c r="AT632" s="147"/>
      <c r="AU632" s="147"/>
      <c r="AV632" s="147"/>
      <c r="AW632" s="147"/>
      <c r="AX632" s="147"/>
      <c r="AY632" s="147"/>
    </row>
    <row r="633" spans="1:51" ht="12.75" customHeight="1" x14ac:dyDescent="0.2">
      <c r="A633" s="145"/>
      <c r="B633" s="120"/>
      <c r="C633" s="120"/>
      <c r="D633" s="120"/>
      <c r="E633" s="120"/>
      <c r="F633" s="120"/>
      <c r="G633" s="121"/>
      <c r="H633" s="120"/>
      <c r="I633" s="147"/>
      <c r="J633" s="147"/>
      <c r="K633" s="147"/>
      <c r="L633" s="147"/>
      <c r="M633" s="147"/>
      <c r="N633" s="147"/>
      <c r="O633" s="147"/>
      <c r="P633" s="147"/>
      <c r="Q633" s="147"/>
      <c r="R633" s="147"/>
      <c r="S633" s="147"/>
      <c r="T633" s="147"/>
      <c r="U633" s="147"/>
      <c r="V633" s="147"/>
      <c r="W633" s="147"/>
      <c r="X633" s="147"/>
      <c r="Y633" s="147"/>
      <c r="Z633" s="147"/>
      <c r="AA633" s="147"/>
      <c r="AB633" s="147"/>
      <c r="AC633" s="147"/>
      <c r="AD633" s="147"/>
      <c r="AE633" s="147"/>
      <c r="AF633" s="147"/>
      <c r="AG633" s="147"/>
      <c r="AH633" s="147"/>
      <c r="AI633" s="147"/>
      <c r="AJ633" s="147"/>
      <c r="AK633" s="147"/>
      <c r="AL633" s="147"/>
      <c r="AM633" s="147"/>
      <c r="AN633" s="147"/>
      <c r="AO633" s="147"/>
      <c r="AP633" s="147"/>
      <c r="AQ633" s="147"/>
      <c r="AR633" s="147"/>
      <c r="AS633" s="147"/>
      <c r="AT633" s="147"/>
      <c r="AU633" s="147"/>
      <c r="AV633" s="147"/>
      <c r="AW633" s="147"/>
      <c r="AX633" s="147"/>
      <c r="AY633" s="147"/>
    </row>
    <row r="634" spans="1:51" ht="12.75" customHeight="1" x14ac:dyDescent="0.2">
      <c r="A634" s="145"/>
      <c r="B634" s="120"/>
      <c r="C634" s="120"/>
      <c r="D634" s="120"/>
      <c r="E634" s="120"/>
      <c r="F634" s="120"/>
      <c r="G634" s="121"/>
      <c r="H634" s="120"/>
      <c r="I634" s="147"/>
      <c r="J634" s="147"/>
      <c r="K634" s="147"/>
      <c r="L634" s="147"/>
      <c r="M634" s="147"/>
      <c r="N634" s="147"/>
      <c r="O634" s="147"/>
      <c r="P634" s="147"/>
      <c r="Q634" s="147"/>
      <c r="R634" s="147"/>
      <c r="S634" s="147"/>
      <c r="T634" s="147"/>
      <c r="U634" s="147"/>
      <c r="V634" s="147"/>
      <c r="W634" s="147"/>
      <c r="X634" s="147"/>
      <c r="Y634" s="147"/>
      <c r="Z634" s="147"/>
      <c r="AA634" s="147"/>
      <c r="AB634" s="147"/>
      <c r="AC634" s="147"/>
      <c r="AD634" s="147"/>
      <c r="AE634" s="147"/>
      <c r="AF634" s="147"/>
      <c r="AG634" s="147"/>
      <c r="AH634" s="147"/>
      <c r="AI634" s="147"/>
      <c r="AJ634" s="147"/>
      <c r="AK634" s="147"/>
      <c r="AL634" s="147"/>
      <c r="AM634" s="147"/>
      <c r="AN634" s="147"/>
      <c r="AO634" s="147"/>
      <c r="AP634" s="147"/>
      <c r="AQ634" s="147"/>
      <c r="AR634" s="147"/>
      <c r="AS634" s="147"/>
      <c r="AT634" s="147"/>
      <c r="AU634" s="147"/>
      <c r="AV634" s="147"/>
      <c r="AW634" s="147"/>
      <c r="AX634" s="147"/>
      <c r="AY634" s="147"/>
    </row>
    <row r="635" spans="1:51" ht="12.75" customHeight="1" x14ac:dyDescent="0.2">
      <c r="A635" s="145"/>
      <c r="B635" s="120"/>
      <c r="C635" s="120"/>
      <c r="D635" s="120"/>
      <c r="E635" s="120"/>
      <c r="F635" s="120"/>
      <c r="G635" s="121"/>
      <c r="H635" s="120"/>
      <c r="I635" s="147"/>
      <c r="J635" s="147"/>
      <c r="K635" s="147"/>
      <c r="L635" s="147"/>
      <c r="M635" s="147"/>
      <c r="N635" s="147"/>
      <c r="O635" s="147"/>
      <c r="P635" s="147"/>
      <c r="Q635" s="147"/>
      <c r="R635" s="147"/>
      <c r="S635" s="147"/>
      <c r="T635" s="147"/>
      <c r="U635" s="147"/>
      <c r="V635" s="147"/>
      <c r="W635" s="147"/>
      <c r="X635" s="147"/>
      <c r="Y635" s="147"/>
      <c r="Z635" s="147"/>
      <c r="AA635" s="147"/>
      <c r="AB635" s="147"/>
      <c r="AC635" s="147"/>
      <c r="AD635" s="147"/>
      <c r="AE635" s="147"/>
      <c r="AF635" s="147"/>
      <c r="AG635" s="147"/>
      <c r="AH635" s="147"/>
      <c r="AI635" s="147"/>
      <c r="AJ635" s="147"/>
      <c r="AK635" s="147"/>
      <c r="AL635" s="147"/>
      <c r="AM635" s="147"/>
      <c r="AN635" s="147"/>
      <c r="AO635" s="147"/>
      <c r="AP635" s="147"/>
      <c r="AQ635" s="147"/>
      <c r="AR635" s="147"/>
      <c r="AS635" s="147"/>
      <c r="AT635" s="147"/>
      <c r="AU635" s="147"/>
      <c r="AV635" s="147"/>
      <c r="AW635" s="147"/>
      <c r="AX635" s="147"/>
      <c r="AY635" s="147"/>
    </row>
    <row r="636" spans="1:51" ht="12.75" customHeight="1" x14ac:dyDescent="0.2">
      <c r="A636" s="145"/>
      <c r="B636" s="120"/>
      <c r="C636" s="120"/>
      <c r="D636" s="120"/>
      <c r="E636" s="120"/>
      <c r="F636" s="120"/>
      <c r="G636" s="121"/>
      <c r="H636" s="120"/>
      <c r="I636" s="147"/>
      <c r="J636" s="147"/>
      <c r="K636" s="147"/>
      <c r="L636" s="147"/>
      <c r="M636" s="147"/>
      <c r="N636" s="147"/>
      <c r="O636" s="147"/>
      <c r="P636" s="147"/>
      <c r="Q636" s="147"/>
      <c r="R636" s="147"/>
      <c r="S636" s="147"/>
      <c r="T636" s="147"/>
      <c r="U636" s="147"/>
      <c r="V636" s="147"/>
      <c r="W636" s="147"/>
      <c r="X636" s="147"/>
      <c r="Y636" s="147"/>
      <c r="Z636" s="147"/>
      <c r="AA636" s="147"/>
      <c r="AB636" s="147"/>
      <c r="AC636" s="147"/>
      <c r="AD636" s="147"/>
      <c r="AE636" s="147"/>
      <c r="AF636" s="147"/>
      <c r="AG636" s="147"/>
      <c r="AH636" s="147"/>
      <c r="AI636" s="147"/>
      <c r="AJ636" s="147"/>
      <c r="AK636" s="147"/>
      <c r="AL636" s="147"/>
      <c r="AM636" s="147"/>
      <c r="AN636" s="147"/>
      <c r="AO636" s="147"/>
      <c r="AP636" s="147"/>
      <c r="AQ636" s="147"/>
      <c r="AR636" s="147"/>
      <c r="AS636" s="147"/>
      <c r="AT636" s="147"/>
      <c r="AU636" s="147"/>
      <c r="AV636" s="147"/>
      <c r="AW636" s="147"/>
      <c r="AX636" s="147"/>
      <c r="AY636" s="147"/>
    </row>
    <row r="637" spans="1:51" ht="12.75" customHeight="1" x14ac:dyDescent="0.2">
      <c r="A637" s="145"/>
      <c r="B637" s="120"/>
      <c r="C637" s="120"/>
      <c r="D637" s="120"/>
      <c r="E637" s="120"/>
      <c r="F637" s="120"/>
      <c r="G637" s="121"/>
      <c r="H637" s="120"/>
      <c r="I637" s="147"/>
      <c r="J637" s="147"/>
      <c r="K637" s="147"/>
      <c r="L637" s="147"/>
      <c r="M637" s="147"/>
      <c r="N637" s="147"/>
      <c r="O637" s="147"/>
      <c r="P637" s="147"/>
      <c r="Q637" s="147"/>
      <c r="R637" s="147"/>
      <c r="S637" s="147"/>
      <c r="T637" s="147"/>
      <c r="U637" s="147"/>
      <c r="V637" s="147"/>
      <c r="W637" s="147"/>
      <c r="X637" s="147"/>
      <c r="Y637" s="147"/>
      <c r="Z637" s="147"/>
      <c r="AA637" s="147"/>
      <c r="AB637" s="147"/>
      <c r="AC637" s="147"/>
      <c r="AD637" s="147"/>
      <c r="AE637" s="147"/>
      <c r="AF637" s="147"/>
      <c r="AG637" s="147"/>
      <c r="AH637" s="147"/>
      <c r="AI637" s="147"/>
      <c r="AJ637" s="147"/>
      <c r="AK637" s="147"/>
      <c r="AL637" s="147"/>
      <c r="AM637" s="147"/>
      <c r="AN637" s="147"/>
      <c r="AO637" s="147"/>
      <c r="AP637" s="147"/>
      <c r="AQ637" s="147"/>
      <c r="AR637" s="147"/>
      <c r="AS637" s="147"/>
      <c r="AT637" s="147"/>
      <c r="AU637" s="147"/>
      <c r="AV637" s="147"/>
      <c r="AW637" s="147"/>
      <c r="AX637" s="147"/>
      <c r="AY637" s="147"/>
    </row>
    <row r="638" spans="1:51" ht="12.75" customHeight="1" x14ac:dyDescent="0.2">
      <c r="A638" s="145"/>
      <c r="B638" s="120"/>
      <c r="C638" s="120"/>
      <c r="D638" s="120"/>
      <c r="E638" s="120"/>
      <c r="F638" s="120"/>
      <c r="G638" s="121"/>
      <c r="H638" s="120"/>
      <c r="I638" s="147"/>
      <c r="J638" s="147"/>
      <c r="K638" s="147"/>
      <c r="L638" s="147"/>
      <c r="M638" s="147"/>
      <c r="N638" s="147"/>
      <c r="O638" s="147"/>
      <c r="P638" s="147"/>
      <c r="Q638" s="147"/>
      <c r="R638" s="147"/>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row>
    <row r="639" spans="1:51" ht="12.75" customHeight="1" x14ac:dyDescent="0.2">
      <c r="A639" s="145"/>
      <c r="B639" s="120"/>
      <c r="C639" s="120"/>
      <c r="D639" s="120"/>
      <c r="E639" s="120"/>
      <c r="F639" s="120"/>
      <c r="G639" s="121"/>
      <c r="H639" s="120"/>
      <c r="I639" s="147"/>
      <c r="J639" s="147"/>
      <c r="K639" s="147"/>
      <c r="L639" s="147"/>
      <c r="M639" s="147"/>
      <c r="N639" s="147"/>
      <c r="O639" s="147"/>
      <c r="P639" s="147"/>
      <c r="Q639" s="147"/>
      <c r="R639" s="147"/>
      <c r="S639" s="147"/>
      <c r="T639" s="147"/>
      <c r="U639" s="147"/>
      <c r="V639" s="147"/>
      <c r="W639" s="147"/>
      <c r="X639" s="147"/>
      <c r="Y639" s="147"/>
      <c r="Z639" s="147"/>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row>
    <row r="640" spans="1:51" ht="12.75" customHeight="1" x14ac:dyDescent="0.2">
      <c r="A640" s="145"/>
      <c r="B640" s="120"/>
      <c r="C640" s="120"/>
      <c r="D640" s="120"/>
      <c r="E640" s="120"/>
      <c r="F640" s="120"/>
      <c r="G640" s="121"/>
      <c r="H640" s="120"/>
      <c r="I640" s="147"/>
      <c r="J640" s="147"/>
      <c r="K640" s="147"/>
      <c r="L640" s="147"/>
      <c r="M640" s="147"/>
      <c r="N640" s="147"/>
      <c r="O640" s="147"/>
      <c r="P640" s="147"/>
      <c r="Q640" s="147"/>
      <c r="R640" s="147"/>
      <c r="S640" s="147"/>
      <c r="T640" s="147"/>
      <c r="U640" s="147"/>
      <c r="V640" s="147"/>
      <c r="W640" s="147"/>
      <c r="X640" s="147"/>
      <c r="Y640" s="147"/>
      <c r="Z640" s="147"/>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row>
    <row r="641" spans="1:51" ht="12.75" customHeight="1" x14ac:dyDescent="0.2">
      <c r="A641" s="145"/>
      <c r="B641" s="120"/>
      <c r="C641" s="120"/>
      <c r="D641" s="120"/>
      <c r="E641" s="120"/>
      <c r="F641" s="120"/>
      <c r="G641" s="121"/>
      <c r="H641" s="120"/>
      <c r="I641" s="147"/>
      <c r="J641" s="147"/>
      <c r="K641" s="147"/>
      <c r="L641" s="147"/>
      <c r="M641" s="147"/>
      <c r="N641" s="147"/>
      <c r="O641" s="147"/>
      <c r="P641" s="147"/>
      <c r="Q641" s="147"/>
      <c r="R641" s="147"/>
      <c r="S641" s="147"/>
      <c r="T641" s="147"/>
      <c r="U641" s="147"/>
      <c r="V641" s="147"/>
      <c r="W641" s="147"/>
      <c r="X641" s="147"/>
      <c r="Y641" s="147"/>
      <c r="Z641" s="147"/>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row>
    <row r="642" spans="1:51" ht="12.75" customHeight="1" x14ac:dyDescent="0.2">
      <c r="A642" s="145"/>
      <c r="B642" s="120"/>
      <c r="C642" s="120"/>
      <c r="D642" s="120"/>
      <c r="E642" s="120"/>
      <c r="F642" s="120"/>
      <c r="G642" s="121"/>
      <c r="H642" s="120"/>
      <c r="I642" s="147"/>
      <c r="J642" s="147"/>
      <c r="K642" s="147"/>
      <c r="L642" s="147"/>
      <c r="M642" s="147"/>
      <c r="N642" s="147"/>
      <c r="O642" s="147"/>
      <c r="P642" s="147"/>
      <c r="Q642" s="147"/>
      <c r="R642" s="147"/>
      <c r="S642" s="147"/>
      <c r="T642" s="147"/>
      <c r="U642" s="147"/>
      <c r="V642" s="147"/>
      <c r="W642" s="147"/>
      <c r="X642" s="147"/>
      <c r="Y642" s="147"/>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row>
    <row r="643" spans="1:51" ht="12.75" customHeight="1" x14ac:dyDescent="0.2">
      <c r="A643" s="145"/>
      <c r="B643" s="120"/>
      <c r="C643" s="120"/>
      <c r="D643" s="120"/>
      <c r="E643" s="120"/>
      <c r="F643" s="120"/>
      <c r="G643" s="121"/>
      <c r="H643" s="120"/>
      <c r="I643" s="147"/>
      <c r="J643" s="147"/>
      <c r="K643" s="147"/>
      <c r="L643" s="147"/>
      <c r="M643" s="147"/>
      <c r="N643" s="147"/>
      <c r="O643" s="147"/>
      <c r="P643" s="147"/>
      <c r="Q643" s="147"/>
      <c r="R643" s="147"/>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row>
    <row r="644" spans="1:51" ht="12.75" customHeight="1" x14ac:dyDescent="0.2">
      <c r="A644" s="145"/>
      <c r="B644" s="120"/>
      <c r="C644" s="120"/>
      <c r="D644" s="120"/>
      <c r="E644" s="120"/>
      <c r="F644" s="120"/>
      <c r="G644" s="121"/>
      <c r="H644" s="120"/>
      <c r="I644" s="147"/>
      <c r="J644" s="147"/>
      <c r="K644" s="147"/>
      <c r="L644" s="147"/>
      <c r="M644" s="147"/>
      <c r="N644" s="147"/>
      <c r="O644" s="147"/>
      <c r="P644" s="147"/>
      <c r="Q644" s="147"/>
      <c r="R644" s="147"/>
      <c r="S644" s="147"/>
      <c r="T644" s="147"/>
      <c r="U644" s="147"/>
      <c r="V644" s="147"/>
      <c r="W644" s="147"/>
      <c r="X644" s="147"/>
      <c r="Y644" s="147"/>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row>
    <row r="645" spans="1:51" ht="12.75" customHeight="1" x14ac:dyDescent="0.2">
      <c r="A645" s="145"/>
      <c r="B645" s="120"/>
      <c r="C645" s="120"/>
      <c r="D645" s="120"/>
      <c r="E645" s="120"/>
      <c r="F645" s="120"/>
      <c r="G645" s="121"/>
      <c r="H645" s="120"/>
      <c r="I645" s="147"/>
      <c r="J645" s="147"/>
      <c r="K645" s="147"/>
      <c r="L645" s="147"/>
      <c r="M645" s="147"/>
      <c r="N645" s="147"/>
      <c r="O645" s="147"/>
      <c r="P645" s="147"/>
      <c r="Q645" s="147"/>
      <c r="R645" s="147"/>
      <c r="S645" s="147"/>
      <c r="T645" s="147"/>
      <c r="U645" s="147"/>
      <c r="V645" s="147"/>
      <c r="W645" s="147"/>
      <c r="X645" s="147"/>
      <c r="Y645" s="147"/>
      <c r="Z645" s="147"/>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row>
    <row r="646" spans="1:51" ht="12.75" customHeight="1" x14ac:dyDescent="0.2">
      <c r="A646" s="145"/>
      <c r="B646" s="120"/>
      <c r="C646" s="120"/>
      <c r="D646" s="120"/>
      <c r="E646" s="120"/>
      <c r="F646" s="120"/>
      <c r="G646" s="121"/>
      <c r="H646" s="120"/>
      <c r="I646" s="147"/>
      <c r="J646" s="147"/>
      <c r="K646" s="147"/>
      <c r="L646" s="147"/>
      <c r="M646" s="147"/>
      <c r="N646" s="147"/>
      <c r="O646" s="147"/>
      <c r="P646" s="147"/>
      <c r="Q646" s="147"/>
      <c r="R646" s="147"/>
      <c r="S646" s="147"/>
      <c r="T646" s="147"/>
      <c r="U646" s="147"/>
      <c r="V646" s="147"/>
      <c r="W646" s="147"/>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row>
    <row r="647" spans="1:51" ht="12.75" customHeight="1" x14ac:dyDescent="0.2">
      <c r="A647" s="145"/>
      <c r="B647" s="120"/>
      <c r="C647" s="120"/>
      <c r="D647" s="120"/>
      <c r="E647" s="120"/>
      <c r="F647" s="120"/>
      <c r="G647" s="121"/>
      <c r="H647" s="120"/>
      <c r="I647" s="147"/>
      <c r="J647" s="147"/>
      <c r="K647" s="147"/>
      <c r="L647" s="147"/>
      <c r="M647" s="147"/>
      <c r="N647" s="147"/>
      <c r="O647" s="147"/>
      <c r="P647" s="147"/>
      <c r="Q647" s="147"/>
      <c r="R647" s="147"/>
      <c r="S647" s="147"/>
      <c r="T647" s="147"/>
      <c r="U647" s="147"/>
      <c r="V647" s="147"/>
      <c r="W647" s="147"/>
      <c r="X647" s="147"/>
      <c r="Y647" s="147"/>
      <c r="Z647" s="147"/>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row>
    <row r="648" spans="1:51" ht="12.75" customHeight="1" x14ac:dyDescent="0.2">
      <c r="A648" s="145"/>
      <c r="B648" s="120"/>
      <c r="C648" s="120"/>
      <c r="D648" s="120"/>
      <c r="E648" s="120"/>
      <c r="F648" s="120"/>
      <c r="G648" s="121"/>
      <c r="H648" s="120"/>
      <c r="I648" s="147"/>
      <c r="J648" s="147"/>
      <c r="K648" s="147"/>
      <c r="L648" s="147"/>
      <c r="M648" s="147"/>
      <c r="N648" s="147"/>
      <c r="O648" s="147"/>
      <c r="P648" s="147"/>
      <c r="Q648" s="147"/>
      <c r="R648" s="147"/>
      <c r="S648" s="147"/>
      <c r="T648" s="147"/>
      <c r="U648" s="147"/>
      <c r="V648" s="147"/>
      <c r="W648" s="147"/>
      <c r="X648" s="147"/>
      <c r="Y648" s="147"/>
      <c r="Z648" s="147"/>
      <c r="AA648" s="147"/>
      <c r="AB648" s="147"/>
      <c r="AC648" s="147"/>
      <c r="AD648" s="147"/>
      <c r="AE648" s="147"/>
      <c r="AF648" s="147"/>
      <c r="AG648" s="147"/>
      <c r="AH648" s="147"/>
      <c r="AI648" s="147"/>
      <c r="AJ648" s="147"/>
      <c r="AK648" s="147"/>
      <c r="AL648" s="147"/>
      <c r="AM648" s="147"/>
      <c r="AN648" s="147"/>
      <c r="AO648" s="147"/>
      <c r="AP648" s="147"/>
      <c r="AQ648" s="147"/>
      <c r="AR648" s="147"/>
      <c r="AS648" s="147"/>
      <c r="AT648" s="147"/>
      <c r="AU648" s="147"/>
      <c r="AV648" s="147"/>
      <c r="AW648" s="147"/>
      <c r="AX648" s="147"/>
      <c r="AY648" s="147"/>
    </row>
    <row r="649" spans="1:51" ht="12.75" customHeight="1" x14ac:dyDescent="0.2">
      <c r="A649" s="145"/>
      <c r="B649" s="120"/>
      <c r="C649" s="120"/>
      <c r="D649" s="120"/>
      <c r="E649" s="120"/>
      <c r="F649" s="120"/>
      <c r="G649" s="121"/>
      <c r="H649" s="120"/>
      <c r="I649" s="147"/>
      <c r="J649" s="147"/>
      <c r="K649" s="147"/>
      <c r="L649" s="147"/>
      <c r="M649" s="147"/>
      <c r="N649" s="147"/>
      <c r="O649" s="147"/>
      <c r="P649" s="147"/>
      <c r="Q649" s="147"/>
      <c r="R649" s="147"/>
      <c r="S649" s="147"/>
      <c r="T649" s="147"/>
      <c r="U649" s="147"/>
      <c r="V649" s="147"/>
      <c r="W649" s="147"/>
      <c r="X649" s="147"/>
      <c r="Y649" s="147"/>
      <c r="Z649" s="147"/>
      <c r="AA649" s="147"/>
      <c r="AB649" s="147"/>
      <c r="AC649" s="147"/>
      <c r="AD649" s="147"/>
      <c r="AE649" s="147"/>
      <c r="AF649" s="147"/>
      <c r="AG649" s="147"/>
      <c r="AH649" s="147"/>
      <c r="AI649" s="147"/>
      <c r="AJ649" s="147"/>
      <c r="AK649" s="147"/>
      <c r="AL649" s="147"/>
      <c r="AM649" s="147"/>
      <c r="AN649" s="147"/>
      <c r="AO649" s="147"/>
      <c r="AP649" s="147"/>
      <c r="AQ649" s="147"/>
      <c r="AR649" s="147"/>
      <c r="AS649" s="147"/>
      <c r="AT649" s="147"/>
      <c r="AU649" s="147"/>
      <c r="AV649" s="147"/>
      <c r="AW649" s="147"/>
      <c r="AX649" s="147"/>
      <c r="AY649" s="147"/>
    </row>
    <row r="650" spans="1:51" ht="12.75" customHeight="1" x14ac:dyDescent="0.2">
      <c r="A650" s="145"/>
      <c r="B650" s="120"/>
      <c r="C650" s="120"/>
      <c r="D650" s="120"/>
      <c r="E650" s="120"/>
      <c r="F650" s="120"/>
      <c r="G650" s="121"/>
      <c r="H650" s="120"/>
      <c r="I650" s="147"/>
      <c r="J650" s="147"/>
      <c r="K650" s="147"/>
      <c r="L650" s="147"/>
      <c r="M650" s="147"/>
      <c r="N650" s="147"/>
      <c r="O650" s="147"/>
      <c r="P650" s="147"/>
      <c r="Q650" s="147"/>
      <c r="R650" s="147"/>
      <c r="S650" s="147"/>
      <c r="T650" s="147"/>
      <c r="U650" s="147"/>
      <c r="V650" s="147"/>
      <c r="W650" s="147"/>
      <c r="X650" s="147"/>
      <c r="Y650" s="147"/>
      <c r="Z650" s="147"/>
      <c r="AA650" s="147"/>
      <c r="AB650" s="147"/>
      <c r="AC650" s="147"/>
      <c r="AD650" s="147"/>
      <c r="AE650" s="147"/>
      <c r="AF650" s="147"/>
      <c r="AG650" s="147"/>
      <c r="AH650" s="147"/>
      <c r="AI650" s="147"/>
      <c r="AJ650" s="147"/>
      <c r="AK650" s="147"/>
      <c r="AL650" s="147"/>
      <c r="AM650" s="147"/>
      <c r="AN650" s="147"/>
      <c r="AO650" s="147"/>
      <c r="AP650" s="147"/>
      <c r="AQ650" s="147"/>
      <c r="AR650" s="147"/>
      <c r="AS650" s="147"/>
      <c r="AT650" s="147"/>
      <c r="AU650" s="147"/>
      <c r="AV650" s="147"/>
      <c r="AW650" s="147"/>
      <c r="AX650" s="147"/>
      <c r="AY650" s="147"/>
    </row>
    <row r="651" spans="1:51" ht="12.75" customHeight="1" x14ac:dyDescent="0.2">
      <c r="A651" s="145"/>
      <c r="B651" s="120"/>
      <c r="C651" s="120"/>
      <c r="D651" s="120"/>
      <c r="E651" s="120"/>
      <c r="F651" s="120"/>
      <c r="G651" s="121"/>
      <c r="H651" s="120"/>
      <c r="I651" s="147"/>
      <c r="J651" s="147"/>
      <c r="K651" s="147"/>
      <c r="L651" s="147"/>
      <c r="M651" s="147"/>
      <c r="N651" s="147"/>
      <c r="O651" s="147"/>
      <c r="P651" s="147"/>
      <c r="Q651" s="147"/>
      <c r="R651" s="147"/>
      <c r="S651" s="147"/>
      <c r="T651" s="147"/>
      <c r="U651" s="147"/>
      <c r="V651" s="147"/>
      <c r="W651" s="147"/>
      <c r="X651" s="147"/>
      <c r="Y651" s="147"/>
      <c r="Z651" s="147"/>
      <c r="AA651" s="147"/>
      <c r="AB651" s="147"/>
      <c r="AC651" s="147"/>
      <c r="AD651" s="147"/>
      <c r="AE651" s="147"/>
      <c r="AF651" s="147"/>
      <c r="AG651" s="147"/>
      <c r="AH651" s="147"/>
      <c r="AI651" s="147"/>
      <c r="AJ651" s="147"/>
      <c r="AK651" s="147"/>
      <c r="AL651" s="147"/>
      <c r="AM651" s="147"/>
      <c r="AN651" s="147"/>
      <c r="AO651" s="147"/>
      <c r="AP651" s="147"/>
      <c r="AQ651" s="147"/>
      <c r="AR651" s="147"/>
      <c r="AS651" s="147"/>
      <c r="AT651" s="147"/>
      <c r="AU651" s="147"/>
      <c r="AV651" s="147"/>
      <c r="AW651" s="147"/>
      <c r="AX651" s="147"/>
      <c r="AY651" s="147"/>
    </row>
    <row r="652" spans="1:51" ht="12.75" customHeight="1" x14ac:dyDescent="0.2">
      <c r="A652" s="145"/>
      <c r="B652" s="120"/>
      <c r="C652" s="120"/>
      <c r="D652" s="120"/>
      <c r="E652" s="120"/>
      <c r="F652" s="120"/>
      <c r="G652" s="121"/>
      <c r="H652" s="120"/>
      <c r="I652" s="147"/>
      <c r="J652" s="147"/>
      <c r="K652" s="147"/>
      <c r="L652" s="147"/>
      <c r="M652" s="147"/>
      <c r="N652" s="147"/>
      <c r="O652" s="147"/>
      <c r="P652" s="147"/>
      <c r="Q652" s="147"/>
      <c r="R652" s="147"/>
      <c r="S652" s="147"/>
      <c r="T652" s="147"/>
      <c r="U652" s="147"/>
      <c r="V652" s="147"/>
      <c r="W652" s="147"/>
      <c r="X652" s="147"/>
      <c r="Y652" s="147"/>
      <c r="Z652" s="147"/>
      <c r="AA652" s="147"/>
      <c r="AB652" s="147"/>
      <c r="AC652" s="147"/>
      <c r="AD652" s="147"/>
      <c r="AE652" s="147"/>
      <c r="AF652" s="147"/>
      <c r="AG652" s="147"/>
      <c r="AH652" s="147"/>
      <c r="AI652" s="147"/>
      <c r="AJ652" s="147"/>
      <c r="AK652" s="147"/>
      <c r="AL652" s="147"/>
      <c r="AM652" s="147"/>
      <c r="AN652" s="147"/>
      <c r="AO652" s="147"/>
      <c r="AP652" s="147"/>
      <c r="AQ652" s="147"/>
      <c r="AR652" s="147"/>
      <c r="AS652" s="147"/>
      <c r="AT652" s="147"/>
      <c r="AU652" s="147"/>
      <c r="AV652" s="147"/>
      <c r="AW652" s="147"/>
      <c r="AX652" s="147"/>
      <c r="AY652" s="147"/>
    </row>
    <row r="653" spans="1:51" ht="12.75" customHeight="1" x14ac:dyDescent="0.2">
      <c r="A653" s="145"/>
      <c r="B653" s="120"/>
      <c r="C653" s="120"/>
      <c r="D653" s="120"/>
      <c r="E653" s="120"/>
      <c r="F653" s="120"/>
      <c r="G653" s="121"/>
      <c r="H653" s="120"/>
      <c r="I653" s="147"/>
      <c r="J653" s="147"/>
      <c r="K653" s="147"/>
      <c r="L653" s="147"/>
      <c r="M653" s="147"/>
      <c r="N653" s="147"/>
      <c r="O653" s="147"/>
      <c r="P653" s="147"/>
      <c r="Q653" s="147"/>
      <c r="R653" s="147"/>
      <c r="S653" s="147"/>
      <c r="T653" s="147"/>
      <c r="U653" s="147"/>
      <c r="V653" s="147"/>
      <c r="W653" s="147"/>
      <c r="X653" s="147"/>
      <c r="Y653" s="147"/>
      <c r="Z653" s="147"/>
      <c r="AA653" s="147"/>
      <c r="AB653" s="147"/>
      <c r="AC653" s="147"/>
      <c r="AD653" s="147"/>
      <c r="AE653" s="147"/>
      <c r="AF653" s="147"/>
      <c r="AG653" s="147"/>
      <c r="AH653" s="147"/>
      <c r="AI653" s="147"/>
      <c r="AJ653" s="147"/>
      <c r="AK653" s="147"/>
      <c r="AL653" s="147"/>
      <c r="AM653" s="147"/>
      <c r="AN653" s="147"/>
      <c r="AO653" s="147"/>
      <c r="AP653" s="147"/>
      <c r="AQ653" s="147"/>
      <c r="AR653" s="147"/>
      <c r="AS653" s="147"/>
      <c r="AT653" s="147"/>
      <c r="AU653" s="147"/>
      <c r="AV653" s="147"/>
      <c r="AW653" s="147"/>
      <c r="AX653" s="147"/>
      <c r="AY653" s="147"/>
    </row>
    <row r="654" spans="1:51" ht="12.75" customHeight="1" x14ac:dyDescent="0.2">
      <c r="A654" s="145"/>
      <c r="B654" s="120"/>
      <c r="C654" s="120"/>
      <c r="D654" s="120"/>
      <c r="E654" s="120"/>
      <c r="F654" s="120"/>
      <c r="G654" s="121"/>
      <c r="H654" s="120"/>
      <c r="I654" s="147"/>
      <c r="J654" s="147"/>
      <c r="K654" s="147"/>
      <c r="L654" s="147"/>
      <c r="M654" s="147"/>
      <c r="N654" s="147"/>
      <c r="O654" s="147"/>
      <c r="P654" s="147"/>
      <c r="Q654" s="147"/>
      <c r="R654" s="147"/>
      <c r="S654" s="147"/>
      <c r="T654" s="147"/>
      <c r="U654" s="147"/>
      <c r="V654" s="147"/>
      <c r="W654" s="147"/>
      <c r="X654" s="147"/>
      <c r="Y654" s="147"/>
      <c r="Z654" s="147"/>
      <c r="AA654" s="147"/>
      <c r="AB654" s="147"/>
      <c r="AC654" s="147"/>
      <c r="AD654" s="147"/>
      <c r="AE654" s="147"/>
      <c r="AF654" s="147"/>
      <c r="AG654" s="147"/>
      <c r="AH654" s="147"/>
      <c r="AI654" s="147"/>
      <c r="AJ654" s="147"/>
      <c r="AK654" s="147"/>
      <c r="AL654" s="147"/>
      <c r="AM654" s="147"/>
      <c r="AN654" s="147"/>
      <c r="AO654" s="147"/>
      <c r="AP654" s="147"/>
      <c r="AQ654" s="147"/>
      <c r="AR654" s="147"/>
      <c r="AS654" s="147"/>
      <c r="AT654" s="147"/>
      <c r="AU654" s="147"/>
      <c r="AV654" s="147"/>
      <c r="AW654" s="147"/>
      <c r="AX654" s="147"/>
      <c r="AY654" s="147"/>
    </row>
    <row r="655" spans="1:51" ht="12.75" customHeight="1" x14ac:dyDescent="0.2">
      <c r="A655" s="145"/>
      <c r="B655" s="120"/>
      <c r="C655" s="120"/>
      <c r="D655" s="120"/>
      <c r="E655" s="120"/>
      <c r="F655" s="120"/>
      <c r="G655" s="121"/>
      <c r="H655" s="120"/>
      <c r="I655" s="147"/>
      <c r="J655" s="147"/>
      <c r="K655" s="147"/>
      <c r="L655" s="147"/>
      <c r="M655" s="147"/>
      <c r="N655" s="147"/>
      <c r="O655" s="147"/>
      <c r="P655" s="147"/>
      <c r="Q655" s="147"/>
      <c r="R655" s="147"/>
      <c r="S655" s="147"/>
      <c r="T655" s="147"/>
      <c r="U655" s="147"/>
      <c r="V655" s="147"/>
      <c r="W655" s="147"/>
      <c r="X655" s="147"/>
      <c r="Y655" s="147"/>
      <c r="Z655" s="147"/>
      <c r="AA655" s="147"/>
      <c r="AB655" s="147"/>
      <c r="AC655" s="147"/>
      <c r="AD655" s="147"/>
      <c r="AE655" s="147"/>
      <c r="AF655" s="147"/>
      <c r="AG655" s="147"/>
      <c r="AH655" s="147"/>
      <c r="AI655" s="147"/>
      <c r="AJ655" s="147"/>
      <c r="AK655" s="147"/>
      <c r="AL655" s="147"/>
      <c r="AM655" s="147"/>
      <c r="AN655" s="147"/>
      <c r="AO655" s="147"/>
      <c r="AP655" s="147"/>
      <c r="AQ655" s="147"/>
      <c r="AR655" s="147"/>
      <c r="AS655" s="147"/>
      <c r="AT655" s="147"/>
      <c r="AU655" s="147"/>
      <c r="AV655" s="147"/>
      <c r="AW655" s="147"/>
      <c r="AX655" s="147"/>
      <c r="AY655" s="147"/>
    </row>
    <row r="656" spans="1:51" ht="12.75" customHeight="1" x14ac:dyDescent="0.2">
      <c r="A656" s="145"/>
      <c r="B656" s="120"/>
      <c r="C656" s="120"/>
      <c r="D656" s="120"/>
      <c r="E656" s="120"/>
      <c r="F656" s="120"/>
      <c r="G656" s="121"/>
      <c r="H656" s="120"/>
      <c r="I656" s="147"/>
      <c r="J656" s="147"/>
      <c r="K656" s="147"/>
      <c r="L656" s="147"/>
      <c r="M656" s="147"/>
      <c r="N656" s="147"/>
      <c r="O656" s="147"/>
      <c r="P656" s="147"/>
      <c r="Q656" s="147"/>
      <c r="R656" s="147"/>
      <c r="S656" s="147"/>
      <c r="T656" s="147"/>
      <c r="U656" s="147"/>
      <c r="V656" s="147"/>
      <c r="W656" s="147"/>
      <c r="X656" s="147"/>
      <c r="Y656" s="147"/>
      <c r="Z656" s="147"/>
      <c r="AA656" s="147"/>
      <c r="AB656" s="147"/>
      <c r="AC656" s="147"/>
      <c r="AD656" s="147"/>
      <c r="AE656" s="147"/>
      <c r="AF656" s="147"/>
      <c r="AG656" s="147"/>
      <c r="AH656" s="147"/>
      <c r="AI656" s="147"/>
      <c r="AJ656" s="147"/>
      <c r="AK656" s="147"/>
      <c r="AL656" s="147"/>
      <c r="AM656" s="147"/>
      <c r="AN656" s="147"/>
      <c r="AO656" s="147"/>
      <c r="AP656" s="147"/>
      <c r="AQ656" s="147"/>
      <c r="AR656" s="147"/>
      <c r="AS656" s="147"/>
      <c r="AT656" s="147"/>
      <c r="AU656" s="147"/>
      <c r="AV656" s="147"/>
      <c r="AW656" s="147"/>
      <c r="AX656" s="147"/>
      <c r="AY656" s="147"/>
    </row>
    <row r="657" spans="1:51" ht="12.75" customHeight="1" x14ac:dyDescent="0.2">
      <c r="A657" s="145"/>
      <c r="B657" s="120"/>
      <c r="C657" s="120"/>
      <c r="D657" s="120"/>
      <c r="E657" s="120"/>
      <c r="F657" s="120"/>
      <c r="G657" s="121"/>
      <c r="H657" s="120"/>
      <c r="I657" s="147"/>
      <c r="J657" s="147"/>
      <c r="K657" s="147"/>
      <c r="L657" s="147"/>
      <c r="M657" s="147"/>
      <c r="N657" s="147"/>
      <c r="O657" s="147"/>
      <c r="P657" s="147"/>
      <c r="Q657" s="147"/>
      <c r="R657" s="147"/>
      <c r="S657" s="147"/>
      <c r="T657" s="147"/>
      <c r="U657" s="147"/>
      <c r="V657" s="147"/>
      <c r="W657" s="147"/>
      <c r="X657" s="147"/>
      <c r="Y657" s="147"/>
      <c r="Z657" s="147"/>
      <c r="AA657" s="147"/>
      <c r="AB657" s="147"/>
      <c r="AC657" s="147"/>
      <c r="AD657" s="147"/>
      <c r="AE657" s="147"/>
      <c r="AF657" s="147"/>
      <c r="AG657" s="147"/>
      <c r="AH657" s="147"/>
      <c r="AI657" s="147"/>
      <c r="AJ657" s="147"/>
      <c r="AK657" s="147"/>
      <c r="AL657" s="147"/>
      <c r="AM657" s="147"/>
      <c r="AN657" s="147"/>
      <c r="AO657" s="147"/>
      <c r="AP657" s="147"/>
      <c r="AQ657" s="147"/>
      <c r="AR657" s="147"/>
      <c r="AS657" s="147"/>
      <c r="AT657" s="147"/>
      <c r="AU657" s="147"/>
      <c r="AV657" s="147"/>
      <c r="AW657" s="147"/>
      <c r="AX657" s="147"/>
      <c r="AY657" s="147"/>
    </row>
    <row r="658" spans="1:51" ht="12.75" customHeight="1" x14ac:dyDescent="0.2">
      <c r="A658" s="145"/>
      <c r="B658" s="120"/>
      <c r="C658" s="120"/>
      <c r="D658" s="120"/>
      <c r="E658" s="120"/>
      <c r="F658" s="120"/>
      <c r="G658" s="121"/>
      <c r="H658" s="120"/>
      <c r="I658" s="147"/>
      <c r="J658" s="147"/>
      <c r="K658" s="147"/>
      <c r="L658" s="147"/>
      <c r="M658" s="147"/>
      <c r="N658" s="147"/>
      <c r="O658" s="147"/>
      <c r="P658" s="147"/>
      <c r="Q658" s="147"/>
      <c r="R658" s="147"/>
      <c r="S658" s="147"/>
      <c r="T658" s="147"/>
      <c r="U658" s="147"/>
      <c r="V658" s="147"/>
      <c r="W658" s="147"/>
      <c r="X658" s="147"/>
      <c r="Y658" s="147"/>
      <c r="Z658" s="147"/>
      <c r="AA658" s="147"/>
      <c r="AB658" s="147"/>
      <c r="AC658" s="147"/>
      <c r="AD658" s="147"/>
      <c r="AE658" s="147"/>
      <c r="AF658" s="147"/>
      <c r="AG658" s="147"/>
      <c r="AH658" s="147"/>
      <c r="AI658" s="147"/>
      <c r="AJ658" s="147"/>
      <c r="AK658" s="147"/>
      <c r="AL658" s="147"/>
      <c r="AM658" s="147"/>
      <c r="AN658" s="147"/>
      <c r="AO658" s="147"/>
      <c r="AP658" s="147"/>
      <c r="AQ658" s="147"/>
      <c r="AR658" s="147"/>
      <c r="AS658" s="147"/>
      <c r="AT658" s="147"/>
      <c r="AU658" s="147"/>
      <c r="AV658" s="147"/>
      <c r="AW658" s="147"/>
      <c r="AX658" s="147"/>
      <c r="AY658" s="147"/>
    </row>
    <row r="659" spans="1:51" ht="12.75" customHeight="1" x14ac:dyDescent="0.2">
      <c r="A659" s="145"/>
      <c r="B659" s="120"/>
      <c r="C659" s="120"/>
      <c r="D659" s="120"/>
      <c r="E659" s="120"/>
      <c r="F659" s="120"/>
      <c r="G659" s="121"/>
      <c r="H659" s="120"/>
      <c r="I659" s="147"/>
      <c r="J659" s="147"/>
      <c r="K659" s="147"/>
      <c r="L659" s="147"/>
      <c r="M659" s="147"/>
      <c r="N659" s="147"/>
      <c r="O659" s="147"/>
      <c r="P659" s="147"/>
      <c r="Q659" s="147"/>
      <c r="R659" s="147"/>
      <c r="S659" s="147"/>
      <c r="T659" s="147"/>
      <c r="U659" s="147"/>
      <c r="V659" s="147"/>
      <c r="W659" s="147"/>
      <c r="X659" s="147"/>
      <c r="Y659" s="147"/>
      <c r="Z659" s="147"/>
      <c r="AA659" s="147"/>
      <c r="AB659" s="147"/>
      <c r="AC659" s="147"/>
      <c r="AD659" s="147"/>
      <c r="AE659" s="147"/>
      <c r="AF659" s="147"/>
      <c r="AG659" s="147"/>
      <c r="AH659" s="147"/>
      <c r="AI659" s="147"/>
      <c r="AJ659" s="147"/>
      <c r="AK659" s="147"/>
      <c r="AL659" s="147"/>
      <c r="AM659" s="147"/>
      <c r="AN659" s="147"/>
      <c r="AO659" s="147"/>
      <c r="AP659" s="147"/>
      <c r="AQ659" s="147"/>
      <c r="AR659" s="147"/>
      <c r="AS659" s="147"/>
      <c r="AT659" s="147"/>
      <c r="AU659" s="147"/>
      <c r="AV659" s="147"/>
      <c r="AW659" s="147"/>
      <c r="AX659" s="147"/>
      <c r="AY659" s="147"/>
    </row>
    <row r="660" spans="1:51" ht="12.75" customHeight="1" x14ac:dyDescent="0.2">
      <c r="A660" s="145"/>
      <c r="B660" s="120"/>
      <c r="C660" s="120"/>
      <c r="D660" s="120"/>
      <c r="E660" s="120"/>
      <c r="F660" s="120"/>
      <c r="G660" s="121"/>
      <c r="H660" s="120"/>
      <c r="I660" s="147"/>
      <c r="J660" s="147"/>
      <c r="K660" s="147"/>
      <c r="L660" s="147"/>
      <c r="M660" s="147"/>
      <c r="N660" s="147"/>
      <c r="O660" s="147"/>
      <c r="P660" s="147"/>
      <c r="Q660" s="147"/>
      <c r="R660" s="147"/>
      <c r="S660" s="147"/>
      <c r="T660" s="147"/>
      <c r="U660" s="147"/>
      <c r="V660" s="147"/>
      <c r="W660" s="147"/>
      <c r="X660" s="147"/>
      <c r="Y660" s="147"/>
      <c r="Z660" s="147"/>
      <c r="AA660" s="147"/>
      <c r="AB660" s="147"/>
      <c r="AC660" s="147"/>
      <c r="AD660" s="147"/>
      <c r="AE660" s="147"/>
      <c r="AF660" s="147"/>
      <c r="AG660" s="147"/>
      <c r="AH660" s="147"/>
      <c r="AI660" s="147"/>
      <c r="AJ660" s="147"/>
      <c r="AK660" s="147"/>
      <c r="AL660" s="147"/>
      <c r="AM660" s="147"/>
      <c r="AN660" s="147"/>
      <c r="AO660" s="147"/>
      <c r="AP660" s="147"/>
      <c r="AQ660" s="147"/>
      <c r="AR660" s="147"/>
      <c r="AS660" s="147"/>
      <c r="AT660" s="147"/>
      <c r="AU660" s="147"/>
      <c r="AV660" s="147"/>
      <c r="AW660" s="147"/>
      <c r="AX660" s="147"/>
      <c r="AY660" s="147"/>
    </row>
    <row r="661" spans="1:51" ht="12.75" customHeight="1" x14ac:dyDescent="0.2">
      <c r="A661" s="145"/>
      <c r="B661" s="120"/>
      <c r="C661" s="120"/>
      <c r="D661" s="120"/>
      <c r="E661" s="120"/>
      <c r="F661" s="120"/>
      <c r="G661" s="121"/>
      <c r="H661" s="120"/>
      <c r="I661" s="147"/>
      <c r="J661" s="147"/>
      <c r="K661" s="147"/>
      <c r="L661" s="147"/>
      <c r="M661" s="147"/>
      <c r="N661" s="147"/>
      <c r="O661" s="147"/>
      <c r="P661" s="147"/>
      <c r="Q661" s="147"/>
      <c r="R661" s="147"/>
      <c r="S661" s="147"/>
      <c r="T661" s="147"/>
      <c r="U661" s="147"/>
      <c r="V661" s="147"/>
      <c r="W661" s="147"/>
      <c r="X661" s="147"/>
      <c r="Y661" s="147"/>
      <c r="Z661" s="147"/>
      <c r="AA661" s="147"/>
      <c r="AB661" s="147"/>
      <c r="AC661" s="147"/>
      <c r="AD661" s="147"/>
      <c r="AE661" s="147"/>
      <c r="AF661" s="147"/>
      <c r="AG661" s="147"/>
      <c r="AH661" s="147"/>
      <c r="AI661" s="147"/>
      <c r="AJ661" s="147"/>
      <c r="AK661" s="147"/>
      <c r="AL661" s="147"/>
      <c r="AM661" s="147"/>
      <c r="AN661" s="147"/>
      <c r="AO661" s="147"/>
      <c r="AP661" s="147"/>
      <c r="AQ661" s="147"/>
      <c r="AR661" s="147"/>
      <c r="AS661" s="147"/>
      <c r="AT661" s="147"/>
      <c r="AU661" s="147"/>
      <c r="AV661" s="147"/>
      <c r="AW661" s="147"/>
      <c r="AX661" s="147"/>
      <c r="AY661" s="147"/>
    </row>
    <row r="662" spans="1:51" ht="12.75" customHeight="1" x14ac:dyDescent="0.2">
      <c r="A662" s="145"/>
      <c r="B662" s="120"/>
      <c r="C662" s="120"/>
      <c r="D662" s="120"/>
      <c r="E662" s="120"/>
      <c r="F662" s="120"/>
      <c r="G662" s="121"/>
      <c r="H662" s="120"/>
      <c r="I662" s="147"/>
      <c r="J662" s="147"/>
      <c r="K662" s="147"/>
      <c r="L662" s="147"/>
      <c r="M662" s="147"/>
      <c r="N662" s="147"/>
      <c r="O662" s="147"/>
      <c r="P662" s="147"/>
      <c r="Q662" s="147"/>
      <c r="R662" s="147"/>
      <c r="S662" s="147"/>
      <c r="T662" s="147"/>
      <c r="U662" s="147"/>
      <c r="V662" s="147"/>
      <c r="W662" s="147"/>
      <c r="X662" s="147"/>
      <c r="Y662" s="147"/>
      <c r="Z662" s="147"/>
      <c r="AA662" s="147"/>
      <c r="AB662" s="147"/>
      <c r="AC662" s="147"/>
      <c r="AD662" s="147"/>
      <c r="AE662" s="147"/>
      <c r="AF662" s="147"/>
      <c r="AG662" s="147"/>
      <c r="AH662" s="147"/>
      <c r="AI662" s="147"/>
      <c r="AJ662" s="147"/>
      <c r="AK662" s="147"/>
      <c r="AL662" s="147"/>
      <c r="AM662" s="147"/>
      <c r="AN662" s="147"/>
      <c r="AO662" s="147"/>
      <c r="AP662" s="147"/>
      <c r="AQ662" s="147"/>
      <c r="AR662" s="147"/>
      <c r="AS662" s="147"/>
      <c r="AT662" s="147"/>
      <c r="AU662" s="147"/>
      <c r="AV662" s="147"/>
      <c r="AW662" s="147"/>
      <c r="AX662" s="147"/>
      <c r="AY662" s="147"/>
    </row>
    <row r="663" spans="1:51" ht="12.75" customHeight="1" x14ac:dyDescent="0.2">
      <c r="A663" s="145"/>
      <c r="B663" s="120"/>
      <c r="C663" s="120"/>
      <c r="D663" s="120"/>
      <c r="E663" s="120"/>
      <c r="F663" s="120"/>
      <c r="G663" s="121"/>
      <c r="H663" s="120"/>
      <c r="I663" s="147"/>
      <c r="J663" s="147"/>
      <c r="K663" s="147"/>
      <c r="L663" s="147"/>
      <c r="M663" s="147"/>
      <c r="N663" s="147"/>
      <c r="O663" s="147"/>
      <c r="P663" s="147"/>
      <c r="Q663" s="147"/>
      <c r="R663" s="147"/>
      <c r="S663" s="147"/>
      <c r="T663" s="147"/>
      <c r="U663" s="147"/>
      <c r="V663" s="147"/>
      <c r="W663" s="147"/>
      <c r="X663" s="147"/>
      <c r="Y663" s="147"/>
      <c r="Z663" s="147"/>
      <c r="AA663" s="147"/>
      <c r="AB663" s="147"/>
      <c r="AC663" s="147"/>
      <c r="AD663" s="147"/>
      <c r="AE663" s="147"/>
      <c r="AF663" s="147"/>
      <c r="AG663" s="147"/>
      <c r="AH663" s="147"/>
      <c r="AI663" s="147"/>
      <c r="AJ663" s="147"/>
      <c r="AK663" s="147"/>
      <c r="AL663" s="147"/>
      <c r="AM663" s="147"/>
      <c r="AN663" s="147"/>
      <c r="AO663" s="147"/>
      <c r="AP663" s="147"/>
      <c r="AQ663" s="147"/>
      <c r="AR663" s="147"/>
      <c r="AS663" s="147"/>
      <c r="AT663" s="147"/>
      <c r="AU663" s="147"/>
      <c r="AV663" s="147"/>
      <c r="AW663" s="147"/>
      <c r="AX663" s="147"/>
      <c r="AY663" s="147"/>
    </row>
    <row r="664" spans="1:51" ht="12.75" customHeight="1" x14ac:dyDescent="0.2">
      <c r="A664" s="145"/>
      <c r="B664" s="120"/>
      <c r="C664" s="120"/>
      <c r="D664" s="120"/>
      <c r="E664" s="120"/>
      <c r="F664" s="120"/>
      <c r="G664" s="121"/>
      <c r="H664" s="120"/>
      <c r="I664" s="147"/>
      <c r="J664" s="147"/>
      <c r="K664" s="147"/>
      <c r="L664" s="147"/>
      <c r="M664" s="147"/>
      <c r="N664" s="147"/>
      <c r="O664" s="147"/>
      <c r="P664" s="147"/>
      <c r="Q664" s="147"/>
      <c r="R664" s="147"/>
      <c r="S664" s="147"/>
      <c r="T664" s="147"/>
      <c r="U664" s="147"/>
      <c r="V664" s="147"/>
      <c r="W664" s="147"/>
      <c r="X664" s="147"/>
      <c r="Y664" s="147"/>
      <c r="Z664" s="147"/>
      <c r="AA664" s="147"/>
      <c r="AB664" s="147"/>
      <c r="AC664" s="147"/>
      <c r="AD664" s="147"/>
      <c r="AE664" s="147"/>
      <c r="AF664" s="147"/>
      <c r="AG664" s="147"/>
      <c r="AH664" s="147"/>
      <c r="AI664" s="147"/>
      <c r="AJ664" s="147"/>
      <c r="AK664" s="147"/>
      <c r="AL664" s="147"/>
      <c r="AM664" s="147"/>
      <c r="AN664" s="147"/>
      <c r="AO664" s="147"/>
      <c r="AP664" s="147"/>
      <c r="AQ664" s="147"/>
      <c r="AR664" s="147"/>
      <c r="AS664" s="147"/>
      <c r="AT664" s="147"/>
      <c r="AU664" s="147"/>
      <c r="AV664" s="147"/>
      <c r="AW664" s="147"/>
      <c r="AX664" s="147"/>
      <c r="AY664" s="147"/>
    </row>
    <row r="665" spans="1:51" ht="12.75" customHeight="1" x14ac:dyDescent="0.2">
      <c r="A665" s="145"/>
      <c r="B665" s="120"/>
      <c r="C665" s="120"/>
      <c r="D665" s="120"/>
      <c r="E665" s="120"/>
      <c r="F665" s="120"/>
      <c r="G665" s="121"/>
      <c r="H665" s="120"/>
      <c r="I665" s="147"/>
      <c r="J665" s="147"/>
      <c r="K665" s="147"/>
      <c r="L665" s="147"/>
      <c r="M665" s="147"/>
      <c r="N665" s="147"/>
      <c r="O665" s="147"/>
      <c r="P665" s="147"/>
      <c r="Q665" s="147"/>
      <c r="R665" s="147"/>
      <c r="S665" s="147"/>
      <c r="T665" s="147"/>
      <c r="U665" s="147"/>
      <c r="V665" s="147"/>
      <c r="W665" s="147"/>
      <c r="X665" s="147"/>
      <c r="Y665" s="147"/>
      <c r="Z665" s="147"/>
      <c r="AA665" s="147"/>
      <c r="AB665" s="147"/>
      <c r="AC665" s="147"/>
      <c r="AD665" s="147"/>
      <c r="AE665" s="147"/>
      <c r="AF665" s="147"/>
      <c r="AG665" s="147"/>
      <c r="AH665" s="147"/>
      <c r="AI665" s="147"/>
      <c r="AJ665" s="147"/>
      <c r="AK665" s="147"/>
      <c r="AL665" s="147"/>
      <c r="AM665" s="147"/>
      <c r="AN665" s="147"/>
      <c r="AO665" s="147"/>
      <c r="AP665" s="147"/>
      <c r="AQ665" s="147"/>
      <c r="AR665" s="147"/>
      <c r="AS665" s="147"/>
      <c r="AT665" s="147"/>
      <c r="AU665" s="147"/>
      <c r="AV665" s="147"/>
      <c r="AW665" s="147"/>
      <c r="AX665" s="147"/>
      <c r="AY665" s="147"/>
    </row>
    <row r="666" spans="1:51" ht="12.75" customHeight="1" x14ac:dyDescent="0.2">
      <c r="A666" s="145"/>
      <c r="B666" s="120"/>
      <c r="C666" s="120"/>
      <c r="D666" s="120"/>
      <c r="E666" s="120"/>
      <c r="F666" s="120"/>
      <c r="G666" s="121"/>
      <c r="H666" s="120"/>
      <c r="I666" s="147"/>
      <c r="J666" s="147"/>
      <c r="K666" s="147"/>
      <c r="L666" s="147"/>
      <c r="M666" s="147"/>
      <c r="N666" s="147"/>
      <c r="O666" s="147"/>
      <c r="P666" s="147"/>
      <c r="Q666" s="147"/>
      <c r="R666" s="147"/>
      <c r="S666" s="147"/>
      <c r="T666" s="147"/>
      <c r="U666" s="147"/>
      <c r="V666" s="147"/>
      <c r="W666" s="147"/>
      <c r="X666" s="147"/>
      <c r="Y666" s="147"/>
      <c r="Z666" s="147"/>
      <c r="AA666" s="147"/>
      <c r="AB666" s="147"/>
      <c r="AC666" s="147"/>
      <c r="AD666" s="147"/>
      <c r="AE666" s="147"/>
      <c r="AF666" s="147"/>
      <c r="AG666" s="147"/>
      <c r="AH666" s="147"/>
      <c r="AI666" s="147"/>
      <c r="AJ666" s="147"/>
      <c r="AK666" s="147"/>
      <c r="AL666" s="147"/>
      <c r="AM666" s="147"/>
      <c r="AN666" s="147"/>
      <c r="AO666" s="147"/>
      <c r="AP666" s="147"/>
      <c r="AQ666" s="147"/>
      <c r="AR666" s="147"/>
      <c r="AS666" s="147"/>
      <c r="AT666" s="147"/>
      <c r="AU666" s="147"/>
      <c r="AV666" s="147"/>
      <c r="AW666" s="147"/>
      <c r="AX666" s="147"/>
      <c r="AY666" s="147"/>
    </row>
    <row r="667" spans="1:51" ht="12.75" customHeight="1" x14ac:dyDescent="0.2">
      <c r="A667" s="145"/>
      <c r="B667" s="120"/>
      <c r="C667" s="120"/>
      <c r="D667" s="120"/>
      <c r="E667" s="120"/>
      <c r="F667" s="120"/>
      <c r="G667" s="121"/>
      <c r="H667" s="120"/>
      <c r="I667" s="147"/>
      <c r="J667" s="147"/>
      <c r="K667" s="147"/>
      <c r="L667" s="147"/>
      <c r="M667" s="147"/>
      <c r="N667" s="147"/>
      <c r="O667" s="147"/>
      <c r="P667" s="147"/>
      <c r="Q667" s="147"/>
      <c r="R667" s="147"/>
      <c r="S667" s="147"/>
      <c r="T667" s="147"/>
      <c r="U667" s="147"/>
      <c r="V667" s="147"/>
      <c r="W667" s="147"/>
      <c r="X667" s="147"/>
      <c r="Y667" s="147"/>
      <c r="Z667" s="147"/>
      <c r="AA667" s="147"/>
      <c r="AB667" s="147"/>
      <c r="AC667" s="147"/>
      <c r="AD667" s="147"/>
      <c r="AE667" s="147"/>
      <c r="AF667" s="147"/>
      <c r="AG667" s="147"/>
      <c r="AH667" s="147"/>
      <c r="AI667" s="147"/>
      <c r="AJ667" s="147"/>
      <c r="AK667" s="147"/>
      <c r="AL667" s="147"/>
      <c r="AM667" s="147"/>
      <c r="AN667" s="147"/>
      <c r="AO667" s="147"/>
      <c r="AP667" s="147"/>
      <c r="AQ667" s="147"/>
      <c r="AR667" s="147"/>
      <c r="AS667" s="147"/>
      <c r="AT667" s="147"/>
      <c r="AU667" s="147"/>
      <c r="AV667" s="147"/>
      <c r="AW667" s="147"/>
      <c r="AX667" s="147"/>
      <c r="AY667" s="147"/>
    </row>
    <row r="668" spans="1:51" ht="12.75" customHeight="1" x14ac:dyDescent="0.2">
      <c r="A668" s="145"/>
      <c r="B668" s="120"/>
      <c r="C668" s="120"/>
      <c r="D668" s="120"/>
      <c r="E668" s="120"/>
      <c r="F668" s="120"/>
      <c r="G668" s="121"/>
      <c r="H668" s="120"/>
      <c r="I668" s="147"/>
      <c r="J668" s="147"/>
      <c r="K668" s="147"/>
      <c r="L668" s="147"/>
      <c r="M668" s="147"/>
      <c r="N668" s="147"/>
      <c r="O668" s="147"/>
      <c r="P668" s="147"/>
      <c r="Q668" s="147"/>
      <c r="R668" s="147"/>
      <c r="S668" s="147"/>
      <c r="T668" s="147"/>
      <c r="U668" s="147"/>
      <c r="V668" s="147"/>
      <c r="W668" s="147"/>
      <c r="X668" s="147"/>
      <c r="Y668" s="147"/>
      <c r="Z668" s="147"/>
      <c r="AA668" s="147"/>
      <c r="AB668" s="147"/>
      <c r="AC668" s="147"/>
      <c r="AD668" s="147"/>
      <c r="AE668" s="147"/>
      <c r="AF668" s="147"/>
      <c r="AG668" s="147"/>
      <c r="AH668" s="147"/>
      <c r="AI668" s="147"/>
      <c r="AJ668" s="147"/>
      <c r="AK668" s="147"/>
      <c r="AL668" s="147"/>
      <c r="AM668" s="147"/>
      <c r="AN668" s="147"/>
      <c r="AO668" s="147"/>
      <c r="AP668" s="147"/>
      <c r="AQ668" s="147"/>
      <c r="AR668" s="147"/>
      <c r="AS668" s="147"/>
      <c r="AT668" s="147"/>
      <c r="AU668" s="147"/>
      <c r="AV668" s="147"/>
      <c r="AW668" s="147"/>
      <c r="AX668" s="147"/>
      <c r="AY668" s="147"/>
    </row>
    <row r="669" spans="1:51" ht="12.75" customHeight="1" x14ac:dyDescent="0.2">
      <c r="A669" s="145"/>
      <c r="B669" s="120"/>
      <c r="C669" s="120"/>
      <c r="D669" s="120"/>
      <c r="E669" s="120"/>
      <c r="F669" s="120"/>
      <c r="G669" s="121"/>
      <c r="H669" s="120"/>
      <c r="I669" s="147"/>
      <c r="J669" s="147"/>
      <c r="K669" s="147"/>
      <c r="L669" s="147"/>
      <c r="M669" s="147"/>
      <c r="N669" s="147"/>
      <c r="O669" s="147"/>
      <c r="P669" s="147"/>
      <c r="Q669" s="147"/>
      <c r="R669" s="147"/>
      <c r="S669" s="147"/>
      <c r="T669" s="147"/>
      <c r="U669" s="147"/>
      <c r="V669" s="147"/>
      <c r="W669" s="147"/>
      <c r="X669" s="147"/>
      <c r="Y669" s="147"/>
      <c r="Z669" s="147"/>
      <c r="AA669" s="147"/>
      <c r="AB669" s="147"/>
      <c r="AC669" s="147"/>
      <c r="AD669" s="147"/>
      <c r="AE669" s="147"/>
      <c r="AF669" s="147"/>
      <c r="AG669" s="147"/>
      <c r="AH669" s="147"/>
      <c r="AI669" s="147"/>
      <c r="AJ669" s="147"/>
      <c r="AK669" s="147"/>
      <c r="AL669" s="147"/>
      <c r="AM669" s="147"/>
      <c r="AN669" s="147"/>
      <c r="AO669" s="147"/>
      <c r="AP669" s="147"/>
      <c r="AQ669" s="147"/>
      <c r="AR669" s="147"/>
      <c r="AS669" s="147"/>
      <c r="AT669" s="147"/>
      <c r="AU669" s="147"/>
      <c r="AV669" s="147"/>
      <c r="AW669" s="147"/>
      <c r="AX669" s="147"/>
      <c r="AY669" s="147"/>
    </row>
    <row r="670" spans="1:51" ht="12.75" customHeight="1" x14ac:dyDescent="0.2">
      <c r="A670" s="145"/>
      <c r="B670" s="120"/>
      <c r="C670" s="120"/>
      <c r="D670" s="120"/>
      <c r="E670" s="120"/>
      <c r="F670" s="120"/>
      <c r="G670" s="121"/>
      <c r="H670" s="120"/>
      <c r="I670" s="147"/>
      <c r="J670" s="147"/>
      <c r="K670" s="147"/>
      <c r="L670" s="147"/>
      <c r="M670" s="147"/>
      <c r="N670" s="147"/>
      <c r="O670" s="147"/>
      <c r="P670" s="147"/>
      <c r="Q670" s="147"/>
      <c r="R670" s="147"/>
      <c r="S670" s="147"/>
      <c r="T670" s="147"/>
      <c r="U670" s="147"/>
      <c r="V670" s="147"/>
      <c r="W670" s="147"/>
      <c r="X670" s="147"/>
      <c r="Y670" s="147"/>
      <c r="Z670" s="147"/>
      <c r="AA670" s="147"/>
      <c r="AB670" s="147"/>
      <c r="AC670" s="147"/>
      <c r="AD670" s="147"/>
      <c r="AE670" s="147"/>
      <c r="AF670" s="147"/>
      <c r="AG670" s="147"/>
      <c r="AH670" s="147"/>
      <c r="AI670" s="147"/>
      <c r="AJ670" s="147"/>
      <c r="AK670" s="147"/>
      <c r="AL670" s="147"/>
      <c r="AM670" s="147"/>
      <c r="AN670" s="147"/>
      <c r="AO670" s="147"/>
      <c r="AP670" s="147"/>
      <c r="AQ670" s="147"/>
      <c r="AR670" s="147"/>
      <c r="AS670" s="147"/>
      <c r="AT670" s="147"/>
      <c r="AU670" s="147"/>
      <c r="AV670" s="147"/>
      <c r="AW670" s="147"/>
      <c r="AX670" s="147"/>
      <c r="AY670" s="147"/>
    </row>
    <row r="671" spans="1:51" ht="12.75" customHeight="1" x14ac:dyDescent="0.2">
      <c r="A671" s="145"/>
      <c r="B671" s="120"/>
      <c r="C671" s="120"/>
      <c r="D671" s="120"/>
      <c r="E671" s="120"/>
      <c r="F671" s="120"/>
      <c r="G671" s="121"/>
      <c r="H671" s="120"/>
      <c r="I671" s="147"/>
      <c r="J671" s="147"/>
      <c r="K671" s="147"/>
      <c r="L671" s="147"/>
      <c r="M671" s="147"/>
      <c r="N671" s="147"/>
      <c r="O671" s="147"/>
      <c r="P671" s="147"/>
      <c r="Q671" s="147"/>
      <c r="R671" s="147"/>
      <c r="S671" s="147"/>
      <c r="T671" s="147"/>
      <c r="U671" s="147"/>
      <c r="V671" s="147"/>
      <c r="W671" s="147"/>
      <c r="X671" s="147"/>
      <c r="Y671" s="147"/>
      <c r="Z671" s="147"/>
      <c r="AA671" s="147"/>
      <c r="AB671" s="147"/>
      <c r="AC671" s="147"/>
      <c r="AD671" s="147"/>
      <c r="AE671" s="147"/>
      <c r="AF671" s="147"/>
      <c r="AG671" s="147"/>
      <c r="AH671" s="147"/>
      <c r="AI671" s="147"/>
      <c r="AJ671" s="147"/>
      <c r="AK671" s="147"/>
      <c r="AL671" s="147"/>
      <c r="AM671" s="147"/>
      <c r="AN671" s="147"/>
      <c r="AO671" s="147"/>
      <c r="AP671" s="147"/>
      <c r="AQ671" s="147"/>
      <c r="AR671" s="147"/>
      <c r="AS671" s="147"/>
      <c r="AT671" s="147"/>
      <c r="AU671" s="147"/>
      <c r="AV671" s="147"/>
      <c r="AW671" s="147"/>
      <c r="AX671" s="147"/>
      <c r="AY671" s="147"/>
    </row>
    <row r="672" spans="1:51" ht="12.75" customHeight="1" x14ac:dyDescent="0.2">
      <c r="A672" s="145"/>
      <c r="B672" s="120"/>
      <c r="C672" s="120"/>
      <c r="D672" s="120"/>
      <c r="E672" s="120"/>
      <c r="F672" s="120"/>
      <c r="G672" s="121"/>
      <c r="H672" s="120"/>
      <c r="I672" s="147"/>
      <c r="J672" s="147"/>
      <c r="K672" s="147"/>
      <c r="L672" s="147"/>
      <c r="M672" s="147"/>
      <c r="N672" s="147"/>
      <c r="O672" s="147"/>
      <c r="P672" s="147"/>
      <c r="Q672" s="147"/>
      <c r="R672" s="147"/>
      <c r="S672" s="147"/>
      <c r="T672" s="147"/>
      <c r="U672" s="147"/>
      <c r="V672" s="147"/>
      <c r="W672" s="147"/>
      <c r="X672" s="147"/>
      <c r="Y672" s="147"/>
      <c r="Z672" s="147"/>
      <c r="AA672" s="147"/>
      <c r="AB672" s="147"/>
      <c r="AC672" s="147"/>
      <c r="AD672" s="147"/>
      <c r="AE672" s="147"/>
      <c r="AF672" s="147"/>
      <c r="AG672" s="147"/>
      <c r="AH672" s="147"/>
      <c r="AI672" s="147"/>
      <c r="AJ672" s="147"/>
      <c r="AK672" s="147"/>
      <c r="AL672" s="147"/>
      <c r="AM672" s="147"/>
      <c r="AN672" s="147"/>
      <c r="AO672" s="147"/>
      <c r="AP672" s="147"/>
      <c r="AQ672" s="147"/>
      <c r="AR672" s="147"/>
      <c r="AS672" s="147"/>
      <c r="AT672" s="147"/>
      <c r="AU672" s="147"/>
      <c r="AV672" s="147"/>
      <c r="AW672" s="147"/>
      <c r="AX672" s="147"/>
      <c r="AY672" s="147"/>
    </row>
    <row r="673" spans="1:51" ht="12.75" customHeight="1" x14ac:dyDescent="0.2">
      <c r="A673" s="145"/>
      <c r="B673" s="120"/>
      <c r="C673" s="120"/>
      <c r="D673" s="120"/>
      <c r="E673" s="120"/>
      <c r="F673" s="120"/>
      <c r="G673" s="121"/>
      <c r="H673" s="120"/>
      <c r="I673" s="147"/>
      <c r="J673" s="147"/>
      <c r="K673" s="147"/>
      <c r="L673" s="147"/>
      <c r="M673" s="147"/>
      <c r="N673" s="147"/>
      <c r="O673" s="147"/>
      <c r="P673" s="147"/>
      <c r="Q673" s="147"/>
      <c r="R673" s="147"/>
      <c r="S673" s="147"/>
      <c r="T673" s="147"/>
      <c r="U673" s="147"/>
      <c r="V673" s="147"/>
      <c r="W673" s="147"/>
      <c r="X673" s="147"/>
      <c r="Y673" s="147"/>
      <c r="Z673" s="147"/>
      <c r="AA673" s="147"/>
      <c r="AB673" s="147"/>
      <c r="AC673" s="147"/>
      <c r="AD673" s="147"/>
      <c r="AE673" s="147"/>
      <c r="AF673" s="147"/>
      <c r="AG673" s="147"/>
      <c r="AH673" s="147"/>
      <c r="AI673" s="147"/>
      <c r="AJ673" s="147"/>
      <c r="AK673" s="147"/>
      <c r="AL673" s="147"/>
      <c r="AM673" s="147"/>
      <c r="AN673" s="147"/>
      <c r="AO673" s="147"/>
      <c r="AP673" s="147"/>
      <c r="AQ673" s="147"/>
      <c r="AR673" s="147"/>
      <c r="AS673" s="147"/>
      <c r="AT673" s="147"/>
      <c r="AU673" s="147"/>
      <c r="AV673" s="147"/>
      <c r="AW673" s="147"/>
      <c r="AX673" s="147"/>
      <c r="AY673" s="147"/>
    </row>
    <row r="674" spans="1:51" ht="12.75" customHeight="1" x14ac:dyDescent="0.2">
      <c r="A674" s="145"/>
      <c r="B674" s="120"/>
      <c r="C674" s="120"/>
      <c r="D674" s="120"/>
      <c r="E674" s="120"/>
      <c r="F674" s="120"/>
      <c r="G674" s="121"/>
      <c r="H674" s="120"/>
      <c r="I674" s="147"/>
      <c r="J674" s="147"/>
      <c r="K674" s="147"/>
      <c r="L674" s="147"/>
      <c r="M674" s="147"/>
      <c r="N674" s="147"/>
      <c r="O674" s="147"/>
      <c r="P674" s="147"/>
      <c r="Q674" s="147"/>
      <c r="R674" s="147"/>
      <c r="S674" s="147"/>
      <c r="T674" s="147"/>
      <c r="U674" s="147"/>
      <c r="V674" s="147"/>
      <c r="W674" s="147"/>
      <c r="X674" s="147"/>
      <c r="Y674" s="147"/>
      <c r="Z674" s="147"/>
      <c r="AA674" s="147"/>
      <c r="AB674" s="147"/>
      <c r="AC674" s="147"/>
      <c r="AD674" s="147"/>
      <c r="AE674" s="147"/>
      <c r="AF674" s="147"/>
      <c r="AG674" s="147"/>
      <c r="AH674" s="147"/>
      <c r="AI674" s="147"/>
      <c r="AJ674" s="147"/>
      <c r="AK674" s="147"/>
      <c r="AL674" s="147"/>
      <c r="AM674" s="147"/>
      <c r="AN674" s="147"/>
      <c r="AO674" s="147"/>
      <c r="AP674" s="147"/>
      <c r="AQ674" s="147"/>
      <c r="AR674" s="147"/>
      <c r="AS674" s="147"/>
      <c r="AT674" s="147"/>
      <c r="AU674" s="147"/>
      <c r="AV674" s="147"/>
      <c r="AW674" s="147"/>
      <c r="AX674" s="147"/>
      <c r="AY674" s="147"/>
    </row>
    <row r="675" spans="1:51" ht="12.75" customHeight="1" x14ac:dyDescent="0.2">
      <c r="A675" s="145"/>
      <c r="B675" s="120"/>
      <c r="C675" s="120"/>
      <c r="D675" s="120"/>
      <c r="E675" s="120"/>
      <c r="F675" s="120"/>
      <c r="G675" s="121"/>
      <c r="H675" s="120"/>
      <c r="I675" s="147"/>
      <c r="J675" s="147"/>
      <c r="K675" s="147"/>
      <c r="L675" s="147"/>
      <c r="M675" s="147"/>
      <c r="N675" s="147"/>
      <c r="O675" s="147"/>
      <c r="P675" s="147"/>
      <c r="Q675" s="147"/>
      <c r="R675" s="147"/>
      <c r="S675" s="147"/>
      <c r="T675" s="147"/>
      <c r="U675" s="147"/>
      <c r="V675" s="147"/>
      <c r="W675" s="147"/>
      <c r="X675" s="147"/>
      <c r="Y675" s="147"/>
      <c r="Z675" s="147"/>
      <c r="AA675" s="147"/>
      <c r="AB675" s="147"/>
      <c r="AC675" s="147"/>
      <c r="AD675" s="147"/>
      <c r="AE675" s="147"/>
      <c r="AF675" s="147"/>
      <c r="AG675" s="147"/>
      <c r="AH675" s="147"/>
      <c r="AI675" s="147"/>
      <c r="AJ675" s="147"/>
      <c r="AK675" s="147"/>
      <c r="AL675" s="147"/>
      <c r="AM675" s="147"/>
      <c r="AN675" s="147"/>
      <c r="AO675" s="147"/>
      <c r="AP675" s="147"/>
      <c r="AQ675" s="147"/>
      <c r="AR675" s="147"/>
      <c r="AS675" s="147"/>
      <c r="AT675" s="147"/>
      <c r="AU675" s="147"/>
      <c r="AV675" s="147"/>
      <c r="AW675" s="147"/>
      <c r="AX675" s="147"/>
      <c r="AY675" s="147"/>
    </row>
    <row r="676" spans="1:51" ht="12.75" customHeight="1" x14ac:dyDescent="0.2">
      <c r="A676" s="145"/>
      <c r="B676" s="120"/>
      <c r="C676" s="120"/>
      <c r="D676" s="120"/>
      <c r="E676" s="120"/>
      <c r="F676" s="120"/>
      <c r="G676" s="121"/>
      <c r="H676" s="120"/>
      <c r="I676" s="147"/>
      <c r="J676" s="147"/>
      <c r="K676" s="147"/>
      <c r="L676" s="147"/>
      <c r="M676" s="147"/>
      <c r="N676" s="147"/>
      <c r="O676" s="147"/>
      <c r="P676" s="147"/>
      <c r="Q676" s="147"/>
      <c r="R676" s="147"/>
      <c r="S676" s="147"/>
      <c r="T676" s="147"/>
      <c r="U676" s="147"/>
      <c r="V676" s="147"/>
      <c r="W676" s="147"/>
      <c r="X676" s="147"/>
      <c r="Y676" s="147"/>
      <c r="Z676" s="147"/>
      <c r="AA676" s="147"/>
      <c r="AB676" s="147"/>
      <c r="AC676" s="147"/>
      <c r="AD676" s="147"/>
      <c r="AE676" s="147"/>
      <c r="AF676" s="147"/>
      <c r="AG676" s="147"/>
      <c r="AH676" s="147"/>
      <c r="AI676" s="147"/>
      <c r="AJ676" s="147"/>
      <c r="AK676" s="147"/>
      <c r="AL676" s="147"/>
      <c r="AM676" s="147"/>
      <c r="AN676" s="147"/>
      <c r="AO676" s="147"/>
      <c r="AP676" s="147"/>
      <c r="AQ676" s="147"/>
      <c r="AR676" s="147"/>
      <c r="AS676" s="147"/>
      <c r="AT676" s="147"/>
      <c r="AU676" s="147"/>
      <c r="AV676" s="147"/>
      <c r="AW676" s="147"/>
      <c r="AX676" s="147"/>
      <c r="AY676" s="147"/>
    </row>
    <row r="677" spans="1:51" ht="12.75" customHeight="1" x14ac:dyDescent="0.2">
      <c r="A677" s="145"/>
      <c r="B677" s="120"/>
      <c r="C677" s="120"/>
      <c r="D677" s="120"/>
      <c r="E677" s="120"/>
      <c r="F677" s="120"/>
      <c r="G677" s="121"/>
      <c r="H677" s="120"/>
      <c r="I677" s="147"/>
      <c r="J677" s="147"/>
      <c r="K677" s="147"/>
      <c r="L677" s="147"/>
      <c r="M677" s="147"/>
      <c r="N677" s="147"/>
      <c r="O677" s="147"/>
      <c r="P677" s="147"/>
      <c r="Q677" s="147"/>
      <c r="R677" s="147"/>
      <c r="S677" s="147"/>
      <c r="T677" s="147"/>
      <c r="U677" s="147"/>
      <c r="V677" s="147"/>
      <c r="W677" s="147"/>
      <c r="X677" s="147"/>
      <c r="Y677" s="147"/>
      <c r="Z677" s="147"/>
      <c r="AA677" s="147"/>
      <c r="AB677" s="147"/>
      <c r="AC677" s="147"/>
      <c r="AD677" s="147"/>
      <c r="AE677" s="147"/>
      <c r="AF677" s="147"/>
      <c r="AG677" s="147"/>
      <c r="AH677" s="147"/>
      <c r="AI677" s="147"/>
      <c r="AJ677" s="147"/>
      <c r="AK677" s="147"/>
      <c r="AL677" s="147"/>
      <c r="AM677" s="147"/>
      <c r="AN677" s="147"/>
      <c r="AO677" s="147"/>
      <c r="AP677" s="147"/>
      <c r="AQ677" s="147"/>
      <c r="AR677" s="147"/>
      <c r="AS677" s="147"/>
      <c r="AT677" s="147"/>
      <c r="AU677" s="147"/>
      <c r="AV677" s="147"/>
      <c r="AW677" s="147"/>
      <c r="AX677" s="147"/>
      <c r="AY677" s="147"/>
    </row>
    <row r="678" spans="1:51" ht="12.75" customHeight="1" x14ac:dyDescent="0.2">
      <c r="A678" s="145"/>
      <c r="B678" s="120"/>
      <c r="C678" s="120"/>
      <c r="D678" s="120"/>
      <c r="E678" s="120"/>
      <c r="F678" s="120"/>
      <c r="G678" s="121"/>
      <c r="H678" s="120"/>
      <c r="I678" s="147"/>
      <c r="J678" s="147"/>
      <c r="K678" s="147"/>
      <c r="L678" s="147"/>
      <c r="M678" s="147"/>
      <c r="N678" s="147"/>
      <c r="O678" s="147"/>
      <c r="P678" s="147"/>
      <c r="Q678" s="147"/>
      <c r="R678" s="147"/>
      <c r="S678" s="147"/>
      <c r="T678" s="147"/>
      <c r="U678" s="147"/>
      <c r="V678" s="147"/>
      <c r="W678" s="147"/>
      <c r="X678" s="147"/>
      <c r="Y678" s="147"/>
      <c r="Z678" s="147"/>
      <c r="AA678" s="147"/>
      <c r="AB678" s="147"/>
      <c r="AC678" s="147"/>
      <c r="AD678" s="147"/>
      <c r="AE678" s="147"/>
      <c r="AF678" s="147"/>
      <c r="AG678" s="147"/>
      <c r="AH678" s="147"/>
      <c r="AI678" s="147"/>
      <c r="AJ678" s="147"/>
      <c r="AK678" s="147"/>
      <c r="AL678" s="147"/>
      <c r="AM678" s="147"/>
      <c r="AN678" s="147"/>
      <c r="AO678" s="147"/>
      <c r="AP678" s="147"/>
      <c r="AQ678" s="147"/>
      <c r="AR678" s="147"/>
      <c r="AS678" s="147"/>
      <c r="AT678" s="147"/>
      <c r="AU678" s="147"/>
      <c r="AV678" s="147"/>
      <c r="AW678" s="147"/>
      <c r="AX678" s="147"/>
      <c r="AY678" s="147"/>
    </row>
    <row r="679" spans="1:51" ht="12.75" customHeight="1" x14ac:dyDescent="0.2">
      <c r="A679" s="145"/>
      <c r="B679" s="120"/>
      <c r="C679" s="120"/>
      <c r="D679" s="120"/>
      <c r="E679" s="120"/>
      <c r="F679" s="120"/>
      <c r="G679" s="121"/>
      <c r="H679" s="120"/>
      <c r="I679" s="147"/>
      <c r="J679" s="147"/>
      <c r="K679" s="147"/>
      <c r="L679" s="147"/>
      <c r="M679" s="147"/>
      <c r="N679" s="147"/>
      <c r="O679" s="147"/>
      <c r="P679" s="147"/>
      <c r="Q679" s="147"/>
      <c r="R679" s="147"/>
      <c r="S679" s="147"/>
      <c r="T679" s="147"/>
      <c r="U679" s="147"/>
      <c r="V679" s="147"/>
      <c r="W679" s="147"/>
      <c r="X679" s="147"/>
      <c r="Y679" s="147"/>
      <c r="Z679" s="147"/>
      <c r="AA679" s="147"/>
      <c r="AB679" s="147"/>
      <c r="AC679" s="147"/>
      <c r="AD679" s="147"/>
      <c r="AE679" s="147"/>
      <c r="AF679" s="147"/>
      <c r="AG679" s="147"/>
      <c r="AH679" s="147"/>
      <c r="AI679" s="147"/>
      <c r="AJ679" s="147"/>
      <c r="AK679" s="147"/>
      <c r="AL679" s="147"/>
      <c r="AM679" s="147"/>
      <c r="AN679" s="147"/>
      <c r="AO679" s="147"/>
      <c r="AP679" s="147"/>
      <c r="AQ679" s="147"/>
      <c r="AR679" s="147"/>
      <c r="AS679" s="147"/>
      <c r="AT679" s="147"/>
      <c r="AU679" s="147"/>
      <c r="AV679" s="147"/>
      <c r="AW679" s="147"/>
      <c r="AX679" s="147"/>
      <c r="AY679" s="147"/>
    </row>
    <row r="680" spans="1:51" ht="12.75" customHeight="1" x14ac:dyDescent="0.2">
      <c r="A680" s="145"/>
      <c r="B680" s="120"/>
      <c r="C680" s="120"/>
      <c r="D680" s="120"/>
      <c r="E680" s="120"/>
      <c r="F680" s="120"/>
      <c r="G680" s="121"/>
      <c r="H680" s="120"/>
      <c r="I680" s="147"/>
      <c r="J680" s="147"/>
      <c r="K680" s="147"/>
      <c r="L680" s="147"/>
      <c r="M680" s="147"/>
      <c r="N680" s="147"/>
      <c r="O680" s="147"/>
      <c r="P680" s="147"/>
      <c r="Q680" s="147"/>
      <c r="R680" s="147"/>
      <c r="S680" s="147"/>
      <c r="T680" s="147"/>
      <c r="U680" s="147"/>
      <c r="V680" s="147"/>
      <c r="W680" s="147"/>
      <c r="X680" s="147"/>
      <c r="Y680" s="147"/>
      <c r="Z680" s="147"/>
      <c r="AA680" s="147"/>
      <c r="AB680" s="147"/>
      <c r="AC680" s="147"/>
      <c r="AD680" s="147"/>
      <c r="AE680" s="147"/>
      <c r="AF680" s="147"/>
      <c r="AG680" s="147"/>
      <c r="AH680" s="147"/>
      <c r="AI680" s="147"/>
      <c r="AJ680" s="147"/>
      <c r="AK680" s="147"/>
      <c r="AL680" s="147"/>
      <c r="AM680" s="147"/>
      <c r="AN680" s="147"/>
      <c r="AO680" s="147"/>
      <c r="AP680" s="147"/>
      <c r="AQ680" s="147"/>
      <c r="AR680" s="147"/>
      <c r="AS680" s="147"/>
      <c r="AT680" s="147"/>
      <c r="AU680" s="147"/>
      <c r="AV680" s="147"/>
      <c r="AW680" s="147"/>
      <c r="AX680" s="147"/>
      <c r="AY680" s="147"/>
    </row>
    <row r="681" spans="1:51" ht="12.75" customHeight="1" x14ac:dyDescent="0.2">
      <c r="A681" s="145"/>
      <c r="B681" s="120"/>
      <c r="C681" s="120"/>
      <c r="D681" s="120"/>
      <c r="E681" s="120"/>
      <c r="F681" s="120"/>
      <c r="G681" s="121"/>
      <c r="H681" s="120"/>
      <c r="I681" s="147"/>
      <c r="J681" s="147"/>
      <c r="K681" s="147"/>
      <c r="L681" s="147"/>
      <c r="M681" s="147"/>
      <c r="N681" s="147"/>
      <c r="O681" s="147"/>
      <c r="P681" s="147"/>
      <c r="Q681" s="147"/>
      <c r="R681" s="147"/>
      <c r="S681" s="147"/>
      <c r="T681" s="147"/>
      <c r="U681" s="147"/>
      <c r="V681" s="147"/>
      <c r="W681" s="147"/>
      <c r="X681" s="147"/>
      <c r="Y681" s="147"/>
      <c r="Z681" s="147"/>
      <c r="AA681" s="147"/>
      <c r="AB681" s="147"/>
      <c r="AC681" s="147"/>
      <c r="AD681" s="147"/>
      <c r="AE681" s="147"/>
      <c r="AF681" s="147"/>
      <c r="AG681" s="147"/>
      <c r="AH681" s="147"/>
      <c r="AI681" s="147"/>
      <c r="AJ681" s="147"/>
      <c r="AK681" s="147"/>
      <c r="AL681" s="147"/>
      <c r="AM681" s="147"/>
      <c r="AN681" s="147"/>
      <c r="AO681" s="147"/>
      <c r="AP681" s="147"/>
      <c r="AQ681" s="147"/>
      <c r="AR681" s="147"/>
      <c r="AS681" s="147"/>
      <c r="AT681" s="147"/>
      <c r="AU681" s="147"/>
      <c r="AV681" s="147"/>
      <c r="AW681" s="147"/>
      <c r="AX681" s="147"/>
      <c r="AY681" s="147"/>
    </row>
    <row r="682" spans="1:51" ht="12.75" customHeight="1" x14ac:dyDescent="0.2">
      <c r="A682" s="145"/>
      <c r="B682" s="120"/>
      <c r="C682" s="120"/>
      <c r="D682" s="120"/>
      <c r="E682" s="120"/>
      <c r="F682" s="120"/>
      <c r="G682" s="121"/>
      <c r="H682" s="120"/>
      <c r="I682" s="147"/>
      <c r="J682" s="147"/>
      <c r="K682" s="147"/>
      <c r="L682" s="147"/>
      <c r="M682" s="147"/>
      <c r="N682" s="147"/>
      <c r="O682" s="147"/>
      <c r="P682" s="147"/>
      <c r="Q682" s="147"/>
      <c r="R682" s="147"/>
      <c r="S682" s="147"/>
      <c r="T682" s="147"/>
      <c r="U682" s="147"/>
      <c r="V682" s="147"/>
      <c r="W682" s="147"/>
      <c r="X682" s="147"/>
      <c r="Y682" s="147"/>
      <c r="Z682" s="147"/>
      <c r="AA682" s="147"/>
      <c r="AB682" s="147"/>
      <c r="AC682" s="147"/>
      <c r="AD682" s="147"/>
      <c r="AE682" s="147"/>
      <c r="AF682" s="147"/>
      <c r="AG682" s="147"/>
      <c r="AH682" s="147"/>
      <c r="AI682" s="147"/>
      <c r="AJ682" s="147"/>
      <c r="AK682" s="147"/>
      <c r="AL682" s="147"/>
      <c r="AM682" s="147"/>
      <c r="AN682" s="147"/>
      <c r="AO682" s="147"/>
      <c r="AP682" s="147"/>
      <c r="AQ682" s="147"/>
      <c r="AR682" s="147"/>
      <c r="AS682" s="147"/>
      <c r="AT682" s="147"/>
      <c r="AU682" s="147"/>
      <c r="AV682" s="147"/>
      <c r="AW682" s="147"/>
      <c r="AX682" s="147"/>
      <c r="AY682" s="147"/>
    </row>
    <row r="683" spans="1:51" ht="12.75" customHeight="1" x14ac:dyDescent="0.2">
      <c r="A683" s="145"/>
      <c r="B683" s="120"/>
      <c r="C683" s="120"/>
      <c r="D683" s="120"/>
      <c r="E683" s="120"/>
      <c r="F683" s="120"/>
      <c r="G683" s="121"/>
      <c r="H683" s="120"/>
      <c r="I683" s="147"/>
      <c r="J683" s="147"/>
      <c r="K683" s="147"/>
      <c r="L683" s="147"/>
      <c r="M683" s="147"/>
      <c r="N683" s="147"/>
      <c r="O683" s="147"/>
      <c r="P683" s="147"/>
      <c r="Q683" s="147"/>
      <c r="R683" s="147"/>
      <c r="S683" s="147"/>
      <c r="T683" s="147"/>
      <c r="U683" s="147"/>
      <c r="V683" s="147"/>
      <c r="W683" s="147"/>
      <c r="X683" s="147"/>
      <c r="Y683" s="147"/>
      <c r="Z683" s="147"/>
      <c r="AA683" s="147"/>
      <c r="AB683" s="147"/>
      <c r="AC683" s="147"/>
      <c r="AD683" s="147"/>
      <c r="AE683" s="147"/>
      <c r="AF683" s="147"/>
      <c r="AG683" s="147"/>
      <c r="AH683" s="147"/>
      <c r="AI683" s="147"/>
      <c r="AJ683" s="147"/>
      <c r="AK683" s="147"/>
      <c r="AL683" s="147"/>
      <c r="AM683" s="147"/>
      <c r="AN683" s="147"/>
      <c r="AO683" s="147"/>
      <c r="AP683" s="147"/>
      <c r="AQ683" s="147"/>
      <c r="AR683" s="147"/>
      <c r="AS683" s="147"/>
      <c r="AT683" s="147"/>
      <c r="AU683" s="147"/>
      <c r="AV683" s="147"/>
      <c r="AW683" s="147"/>
      <c r="AX683" s="147"/>
      <c r="AY683" s="147"/>
    </row>
    <row r="684" spans="1:51" ht="12.75" customHeight="1" x14ac:dyDescent="0.2">
      <c r="A684" s="145"/>
      <c r="B684" s="120"/>
      <c r="C684" s="120"/>
      <c r="D684" s="120"/>
      <c r="E684" s="120"/>
      <c r="F684" s="120"/>
      <c r="G684" s="121"/>
      <c r="H684" s="120"/>
      <c r="I684" s="147"/>
      <c r="J684" s="147"/>
      <c r="K684" s="147"/>
      <c r="L684" s="147"/>
      <c r="M684" s="147"/>
      <c r="N684" s="147"/>
      <c r="O684" s="147"/>
      <c r="P684" s="147"/>
      <c r="Q684" s="147"/>
      <c r="R684" s="147"/>
      <c r="S684" s="147"/>
      <c r="T684" s="147"/>
      <c r="U684" s="147"/>
      <c r="V684" s="147"/>
      <c r="W684" s="147"/>
      <c r="X684" s="147"/>
      <c r="Y684" s="147"/>
      <c r="Z684" s="147"/>
      <c r="AA684" s="147"/>
      <c r="AB684" s="147"/>
      <c r="AC684" s="147"/>
      <c r="AD684" s="147"/>
      <c r="AE684" s="147"/>
      <c r="AF684" s="147"/>
      <c r="AG684" s="147"/>
      <c r="AH684" s="147"/>
      <c r="AI684" s="147"/>
      <c r="AJ684" s="147"/>
      <c r="AK684" s="147"/>
      <c r="AL684" s="147"/>
      <c r="AM684" s="147"/>
      <c r="AN684" s="147"/>
      <c r="AO684" s="147"/>
      <c r="AP684" s="147"/>
      <c r="AQ684" s="147"/>
      <c r="AR684" s="147"/>
      <c r="AS684" s="147"/>
      <c r="AT684" s="147"/>
      <c r="AU684" s="147"/>
      <c r="AV684" s="147"/>
      <c r="AW684" s="147"/>
      <c r="AX684" s="147"/>
      <c r="AY684" s="147"/>
    </row>
    <row r="685" spans="1:51" ht="12.75" customHeight="1" x14ac:dyDescent="0.2">
      <c r="A685" s="145"/>
      <c r="B685" s="120"/>
      <c r="C685" s="120"/>
      <c r="D685" s="120"/>
      <c r="E685" s="120"/>
      <c r="F685" s="120"/>
      <c r="G685" s="121"/>
      <c r="H685" s="120"/>
      <c r="I685" s="147"/>
      <c r="J685" s="147"/>
      <c r="K685" s="147"/>
      <c r="L685" s="147"/>
      <c r="M685" s="147"/>
      <c r="N685" s="147"/>
      <c r="O685" s="147"/>
      <c r="P685" s="147"/>
      <c r="Q685" s="147"/>
      <c r="R685" s="147"/>
      <c r="S685" s="147"/>
      <c r="T685" s="147"/>
      <c r="U685" s="147"/>
      <c r="V685" s="147"/>
      <c r="W685" s="147"/>
      <c r="X685" s="147"/>
      <c r="Y685" s="147"/>
      <c r="Z685" s="147"/>
      <c r="AA685" s="147"/>
      <c r="AB685" s="147"/>
      <c r="AC685" s="147"/>
      <c r="AD685" s="147"/>
      <c r="AE685" s="147"/>
      <c r="AF685" s="147"/>
      <c r="AG685" s="147"/>
      <c r="AH685" s="147"/>
      <c r="AI685" s="147"/>
      <c r="AJ685" s="147"/>
      <c r="AK685" s="147"/>
      <c r="AL685" s="147"/>
      <c r="AM685" s="147"/>
      <c r="AN685" s="147"/>
      <c r="AO685" s="147"/>
      <c r="AP685" s="147"/>
      <c r="AQ685" s="147"/>
      <c r="AR685" s="147"/>
      <c r="AS685" s="147"/>
      <c r="AT685" s="147"/>
      <c r="AU685" s="147"/>
      <c r="AV685" s="147"/>
      <c r="AW685" s="147"/>
      <c r="AX685" s="147"/>
      <c r="AY685" s="147"/>
    </row>
    <row r="686" spans="1:51" ht="12.75" customHeight="1" x14ac:dyDescent="0.2">
      <c r="A686" s="145"/>
      <c r="B686" s="120"/>
      <c r="C686" s="120"/>
      <c r="D686" s="120"/>
      <c r="E686" s="120"/>
      <c r="F686" s="120"/>
      <c r="G686" s="121"/>
      <c r="H686" s="120"/>
      <c r="I686" s="147"/>
      <c r="J686" s="147"/>
      <c r="K686" s="147"/>
      <c r="L686" s="147"/>
      <c r="M686" s="147"/>
      <c r="N686" s="147"/>
      <c r="O686" s="147"/>
      <c r="P686" s="147"/>
      <c r="Q686" s="147"/>
      <c r="R686" s="147"/>
      <c r="S686" s="147"/>
      <c r="T686" s="147"/>
      <c r="U686" s="147"/>
      <c r="V686" s="147"/>
      <c r="W686" s="147"/>
      <c r="X686" s="147"/>
      <c r="Y686" s="147"/>
      <c r="Z686" s="147"/>
      <c r="AA686" s="147"/>
      <c r="AB686" s="147"/>
      <c r="AC686" s="147"/>
      <c r="AD686" s="147"/>
      <c r="AE686" s="147"/>
      <c r="AF686" s="147"/>
      <c r="AG686" s="147"/>
      <c r="AH686" s="147"/>
      <c r="AI686" s="147"/>
      <c r="AJ686" s="147"/>
      <c r="AK686" s="147"/>
      <c r="AL686" s="147"/>
      <c r="AM686" s="147"/>
      <c r="AN686" s="147"/>
      <c r="AO686" s="147"/>
      <c r="AP686" s="147"/>
      <c r="AQ686" s="147"/>
      <c r="AR686" s="147"/>
      <c r="AS686" s="147"/>
      <c r="AT686" s="147"/>
      <c r="AU686" s="147"/>
      <c r="AV686" s="147"/>
      <c r="AW686" s="147"/>
      <c r="AX686" s="147"/>
      <c r="AY686" s="147"/>
    </row>
    <row r="687" spans="1:51" ht="12.75" customHeight="1" x14ac:dyDescent="0.2">
      <c r="A687" s="145"/>
      <c r="B687" s="120"/>
      <c r="C687" s="120"/>
      <c r="D687" s="120"/>
      <c r="E687" s="120"/>
      <c r="F687" s="120"/>
      <c r="G687" s="121"/>
      <c r="H687" s="120"/>
      <c r="I687" s="147"/>
      <c r="J687" s="147"/>
      <c r="K687" s="147"/>
      <c r="L687" s="147"/>
      <c r="M687" s="147"/>
      <c r="N687" s="147"/>
      <c r="O687" s="147"/>
      <c r="P687" s="147"/>
      <c r="Q687" s="147"/>
      <c r="R687" s="147"/>
      <c r="S687" s="147"/>
      <c r="T687" s="147"/>
      <c r="U687" s="147"/>
      <c r="V687" s="147"/>
      <c r="W687" s="147"/>
      <c r="X687" s="147"/>
      <c r="Y687" s="147"/>
      <c r="Z687" s="147"/>
      <c r="AA687" s="147"/>
      <c r="AB687" s="147"/>
      <c r="AC687" s="147"/>
      <c r="AD687" s="147"/>
      <c r="AE687" s="147"/>
      <c r="AF687" s="147"/>
      <c r="AG687" s="147"/>
      <c r="AH687" s="147"/>
      <c r="AI687" s="147"/>
      <c r="AJ687" s="147"/>
      <c r="AK687" s="147"/>
      <c r="AL687" s="147"/>
      <c r="AM687" s="147"/>
      <c r="AN687" s="147"/>
      <c r="AO687" s="147"/>
      <c r="AP687" s="147"/>
      <c r="AQ687" s="147"/>
      <c r="AR687" s="147"/>
      <c r="AS687" s="147"/>
      <c r="AT687" s="147"/>
      <c r="AU687" s="147"/>
      <c r="AV687" s="147"/>
      <c r="AW687" s="147"/>
      <c r="AX687" s="147"/>
      <c r="AY687" s="147"/>
    </row>
    <row r="688" spans="1:51" ht="12.75" customHeight="1" x14ac:dyDescent="0.2">
      <c r="A688" s="145"/>
      <c r="B688" s="120"/>
      <c r="C688" s="120"/>
      <c r="D688" s="120"/>
      <c r="E688" s="120"/>
      <c r="F688" s="120"/>
      <c r="G688" s="121"/>
      <c r="H688" s="120"/>
      <c r="I688" s="147"/>
      <c r="J688" s="147"/>
      <c r="K688" s="147"/>
      <c r="L688" s="147"/>
      <c r="M688" s="147"/>
      <c r="N688" s="147"/>
      <c r="O688" s="147"/>
      <c r="P688" s="147"/>
      <c r="Q688" s="147"/>
      <c r="R688" s="147"/>
      <c r="S688" s="147"/>
      <c r="T688" s="147"/>
      <c r="U688" s="147"/>
      <c r="V688" s="147"/>
      <c r="W688" s="147"/>
      <c r="X688" s="147"/>
      <c r="Y688" s="147"/>
      <c r="Z688" s="147"/>
      <c r="AA688" s="147"/>
      <c r="AB688" s="147"/>
      <c r="AC688" s="147"/>
      <c r="AD688" s="147"/>
      <c r="AE688" s="147"/>
      <c r="AF688" s="147"/>
      <c r="AG688" s="147"/>
      <c r="AH688" s="147"/>
      <c r="AI688" s="147"/>
      <c r="AJ688" s="147"/>
      <c r="AK688" s="147"/>
      <c r="AL688" s="147"/>
      <c r="AM688" s="147"/>
      <c r="AN688" s="147"/>
      <c r="AO688" s="147"/>
      <c r="AP688" s="147"/>
      <c r="AQ688" s="147"/>
      <c r="AR688" s="147"/>
      <c r="AS688" s="147"/>
      <c r="AT688" s="147"/>
      <c r="AU688" s="147"/>
      <c r="AV688" s="147"/>
      <c r="AW688" s="147"/>
      <c r="AX688" s="147"/>
      <c r="AY688" s="147"/>
    </row>
    <row r="689" spans="1:51" ht="12.75" customHeight="1" x14ac:dyDescent="0.2">
      <c r="A689" s="145"/>
      <c r="B689" s="120"/>
      <c r="C689" s="120"/>
      <c r="D689" s="120"/>
      <c r="E689" s="120"/>
      <c r="F689" s="120"/>
      <c r="G689" s="121"/>
      <c r="H689" s="120"/>
      <c r="I689" s="147"/>
      <c r="J689" s="147"/>
      <c r="K689" s="147"/>
      <c r="L689" s="147"/>
      <c r="M689" s="147"/>
      <c r="N689" s="147"/>
      <c r="O689" s="147"/>
      <c r="P689" s="147"/>
      <c r="Q689" s="147"/>
      <c r="R689" s="147"/>
      <c r="S689" s="147"/>
      <c r="T689" s="147"/>
      <c r="U689" s="147"/>
      <c r="V689" s="147"/>
      <c r="W689" s="147"/>
      <c r="X689" s="147"/>
      <c r="Y689" s="147"/>
      <c r="Z689" s="147"/>
      <c r="AA689" s="147"/>
      <c r="AB689" s="147"/>
      <c r="AC689" s="147"/>
      <c r="AD689" s="147"/>
      <c r="AE689" s="147"/>
      <c r="AF689" s="147"/>
      <c r="AG689" s="147"/>
      <c r="AH689" s="147"/>
      <c r="AI689" s="147"/>
      <c r="AJ689" s="147"/>
      <c r="AK689" s="147"/>
      <c r="AL689" s="147"/>
      <c r="AM689" s="147"/>
      <c r="AN689" s="147"/>
      <c r="AO689" s="147"/>
      <c r="AP689" s="147"/>
      <c r="AQ689" s="147"/>
      <c r="AR689" s="147"/>
      <c r="AS689" s="147"/>
      <c r="AT689" s="147"/>
      <c r="AU689" s="147"/>
      <c r="AV689" s="147"/>
      <c r="AW689" s="147"/>
      <c r="AX689" s="147"/>
      <c r="AY689" s="147"/>
    </row>
    <row r="690" spans="1:51" ht="12.75" customHeight="1" x14ac:dyDescent="0.2">
      <c r="A690" s="145"/>
      <c r="B690" s="120"/>
      <c r="C690" s="120"/>
      <c r="D690" s="120"/>
      <c r="E690" s="120"/>
      <c r="F690" s="120"/>
      <c r="G690" s="121"/>
      <c r="H690" s="120"/>
      <c r="I690" s="147"/>
      <c r="J690" s="147"/>
      <c r="K690" s="147"/>
      <c r="L690" s="147"/>
      <c r="M690" s="147"/>
      <c r="N690" s="147"/>
      <c r="O690" s="147"/>
      <c r="P690" s="147"/>
      <c r="Q690" s="147"/>
      <c r="R690" s="147"/>
      <c r="S690" s="147"/>
      <c r="T690" s="147"/>
      <c r="U690" s="147"/>
      <c r="V690" s="147"/>
      <c r="W690" s="147"/>
      <c r="X690" s="147"/>
      <c r="Y690" s="147"/>
      <c r="Z690" s="147"/>
      <c r="AA690" s="147"/>
      <c r="AB690" s="147"/>
      <c r="AC690" s="147"/>
      <c r="AD690" s="147"/>
      <c r="AE690" s="147"/>
      <c r="AF690" s="147"/>
      <c r="AG690" s="147"/>
      <c r="AH690" s="147"/>
      <c r="AI690" s="147"/>
      <c r="AJ690" s="147"/>
      <c r="AK690" s="147"/>
      <c r="AL690" s="147"/>
      <c r="AM690" s="147"/>
      <c r="AN690" s="147"/>
      <c r="AO690" s="147"/>
      <c r="AP690" s="147"/>
      <c r="AQ690" s="147"/>
      <c r="AR690" s="147"/>
      <c r="AS690" s="147"/>
      <c r="AT690" s="147"/>
      <c r="AU690" s="147"/>
      <c r="AV690" s="147"/>
      <c r="AW690" s="147"/>
      <c r="AX690" s="147"/>
      <c r="AY690" s="147"/>
    </row>
    <row r="691" spans="1:51" ht="12.75" customHeight="1" x14ac:dyDescent="0.2">
      <c r="A691" s="145"/>
      <c r="B691" s="120"/>
      <c r="C691" s="120"/>
      <c r="D691" s="120"/>
      <c r="E691" s="120"/>
      <c r="F691" s="120"/>
      <c r="G691" s="121"/>
      <c r="H691" s="120"/>
      <c r="I691" s="147"/>
      <c r="J691" s="147"/>
      <c r="K691" s="147"/>
      <c r="L691" s="147"/>
      <c r="M691" s="147"/>
      <c r="N691" s="147"/>
      <c r="O691" s="147"/>
      <c r="P691" s="147"/>
      <c r="Q691" s="147"/>
      <c r="R691" s="147"/>
      <c r="S691" s="147"/>
      <c r="T691" s="147"/>
      <c r="U691" s="147"/>
      <c r="V691" s="147"/>
      <c r="W691" s="147"/>
      <c r="X691" s="147"/>
      <c r="Y691" s="147"/>
      <c r="Z691" s="147"/>
      <c r="AA691" s="147"/>
      <c r="AB691" s="147"/>
      <c r="AC691" s="147"/>
      <c r="AD691" s="147"/>
      <c r="AE691" s="147"/>
      <c r="AF691" s="147"/>
      <c r="AG691" s="147"/>
      <c r="AH691" s="147"/>
      <c r="AI691" s="147"/>
      <c r="AJ691" s="147"/>
      <c r="AK691" s="147"/>
      <c r="AL691" s="147"/>
      <c r="AM691" s="147"/>
      <c r="AN691" s="147"/>
      <c r="AO691" s="147"/>
      <c r="AP691" s="147"/>
      <c r="AQ691" s="147"/>
      <c r="AR691" s="147"/>
      <c r="AS691" s="147"/>
      <c r="AT691" s="147"/>
      <c r="AU691" s="147"/>
      <c r="AV691" s="147"/>
      <c r="AW691" s="147"/>
      <c r="AX691" s="147"/>
      <c r="AY691" s="147"/>
    </row>
    <row r="692" spans="1:51" ht="12.75" customHeight="1" x14ac:dyDescent="0.2">
      <c r="A692" s="145"/>
      <c r="B692" s="120"/>
      <c r="C692" s="120"/>
      <c r="D692" s="120"/>
      <c r="E692" s="120"/>
      <c r="F692" s="120"/>
      <c r="G692" s="121"/>
      <c r="H692" s="120"/>
      <c r="I692" s="147"/>
      <c r="J692" s="147"/>
      <c r="K692" s="147"/>
      <c r="L692" s="147"/>
      <c r="M692" s="147"/>
      <c r="N692" s="147"/>
      <c r="O692" s="147"/>
      <c r="P692" s="147"/>
      <c r="Q692" s="147"/>
      <c r="R692" s="147"/>
      <c r="S692" s="147"/>
      <c r="T692" s="147"/>
      <c r="U692" s="147"/>
      <c r="V692" s="147"/>
      <c r="W692" s="147"/>
      <c r="X692" s="147"/>
      <c r="Y692" s="147"/>
      <c r="Z692" s="147"/>
      <c r="AA692" s="147"/>
      <c r="AB692" s="147"/>
      <c r="AC692" s="147"/>
      <c r="AD692" s="147"/>
      <c r="AE692" s="147"/>
      <c r="AF692" s="147"/>
      <c r="AG692" s="147"/>
      <c r="AH692" s="147"/>
      <c r="AI692" s="147"/>
      <c r="AJ692" s="147"/>
      <c r="AK692" s="147"/>
      <c r="AL692" s="147"/>
      <c r="AM692" s="147"/>
      <c r="AN692" s="147"/>
      <c r="AO692" s="147"/>
      <c r="AP692" s="147"/>
      <c r="AQ692" s="147"/>
      <c r="AR692" s="147"/>
      <c r="AS692" s="147"/>
      <c r="AT692" s="147"/>
      <c r="AU692" s="147"/>
      <c r="AV692" s="147"/>
      <c r="AW692" s="147"/>
      <c r="AX692" s="147"/>
      <c r="AY692" s="147"/>
    </row>
    <row r="693" spans="1:51" ht="12.75" customHeight="1" x14ac:dyDescent="0.2">
      <c r="A693" s="145"/>
      <c r="B693" s="120"/>
      <c r="C693" s="120"/>
      <c r="D693" s="120"/>
      <c r="E693" s="120"/>
      <c r="F693" s="120"/>
      <c r="G693" s="121"/>
      <c r="H693" s="120"/>
      <c r="I693" s="147"/>
      <c r="J693" s="147"/>
      <c r="K693" s="147"/>
      <c r="L693" s="147"/>
      <c r="M693" s="147"/>
      <c r="N693" s="147"/>
      <c r="O693" s="147"/>
      <c r="P693" s="147"/>
      <c r="Q693" s="147"/>
      <c r="R693" s="147"/>
      <c r="S693" s="147"/>
      <c r="T693" s="147"/>
      <c r="U693" s="147"/>
      <c r="V693" s="147"/>
      <c r="W693" s="147"/>
      <c r="X693" s="147"/>
      <c r="Y693" s="147"/>
      <c r="Z693" s="147"/>
      <c r="AA693" s="147"/>
      <c r="AB693" s="147"/>
      <c r="AC693" s="147"/>
      <c r="AD693" s="147"/>
      <c r="AE693" s="147"/>
      <c r="AF693" s="147"/>
      <c r="AG693" s="147"/>
      <c r="AH693" s="147"/>
      <c r="AI693" s="147"/>
      <c r="AJ693" s="147"/>
      <c r="AK693" s="147"/>
      <c r="AL693" s="147"/>
      <c r="AM693" s="147"/>
      <c r="AN693" s="147"/>
      <c r="AO693" s="147"/>
      <c r="AP693" s="147"/>
      <c r="AQ693" s="147"/>
      <c r="AR693" s="147"/>
      <c r="AS693" s="147"/>
      <c r="AT693" s="147"/>
      <c r="AU693" s="147"/>
      <c r="AV693" s="147"/>
      <c r="AW693" s="147"/>
      <c r="AX693" s="147"/>
      <c r="AY693" s="147"/>
    </row>
    <row r="694" spans="1:51" ht="12.75" customHeight="1" x14ac:dyDescent="0.2">
      <c r="A694" s="145"/>
      <c r="B694" s="120"/>
      <c r="C694" s="120"/>
      <c r="D694" s="120"/>
      <c r="E694" s="120"/>
      <c r="F694" s="120"/>
      <c r="G694" s="121"/>
      <c r="H694" s="120"/>
      <c r="I694" s="147"/>
      <c r="J694" s="147"/>
      <c r="K694" s="147"/>
      <c r="L694" s="147"/>
      <c r="M694" s="147"/>
      <c r="N694" s="147"/>
      <c r="O694" s="147"/>
      <c r="P694" s="147"/>
      <c r="Q694" s="147"/>
      <c r="R694" s="147"/>
      <c r="S694" s="147"/>
      <c r="T694" s="147"/>
      <c r="U694" s="147"/>
      <c r="V694" s="147"/>
      <c r="W694" s="147"/>
      <c r="X694" s="147"/>
      <c r="Y694" s="147"/>
      <c r="Z694" s="147"/>
      <c r="AA694" s="147"/>
      <c r="AB694" s="147"/>
      <c r="AC694" s="147"/>
      <c r="AD694" s="147"/>
      <c r="AE694" s="147"/>
      <c r="AF694" s="147"/>
      <c r="AG694" s="147"/>
      <c r="AH694" s="147"/>
      <c r="AI694" s="147"/>
      <c r="AJ694" s="147"/>
      <c r="AK694" s="147"/>
      <c r="AL694" s="147"/>
      <c r="AM694" s="147"/>
      <c r="AN694" s="147"/>
      <c r="AO694" s="147"/>
      <c r="AP694" s="147"/>
      <c r="AQ694" s="147"/>
      <c r="AR694" s="147"/>
      <c r="AS694" s="147"/>
      <c r="AT694" s="147"/>
      <c r="AU694" s="147"/>
      <c r="AV694" s="147"/>
      <c r="AW694" s="147"/>
      <c r="AX694" s="147"/>
      <c r="AY694" s="147"/>
    </row>
    <row r="695" spans="1:51" ht="12.75" customHeight="1" x14ac:dyDescent="0.2">
      <c r="A695" s="145"/>
      <c r="B695" s="120"/>
      <c r="C695" s="120"/>
      <c r="D695" s="120"/>
      <c r="E695" s="120"/>
      <c r="F695" s="120"/>
      <c r="G695" s="121"/>
      <c r="H695" s="120"/>
      <c r="I695" s="147"/>
      <c r="J695" s="147"/>
      <c r="K695" s="147"/>
      <c r="L695" s="147"/>
      <c r="M695" s="147"/>
      <c r="N695" s="147"/>
      <c r="O695" s="147"/>
      <c r="P695" s="147"/>
      <c r="Q695" s="147"/>
      <c r="R695" s="147"/>
      <c r="S695" s="147"/>
      <c r="T695" s="147"/>
      <c r="U695" s="147"/>
      <c r="V695" s="147"/>
      <c r="W695" s="147"/>
      <c r="X695" s="147"/>
      <c r="Y695" s="147"/>
      <c r="Z695" s="147"/>
      <c r="AA695" s="147"/>
      <c r="AB695" s="147"/>
      <c r="AC695" s="147"/>
      <c r="AD695" s="147"/>
      <c r="AE695" s="147"/>
      <c r="AF695" s="147"/>
      <c r="AG695" s="147"/>
      <c r="AH695" s="147"/>
      <c r="AI695" s="147"/>
      <c r="AJ695" s="147"/>
      <c r="AK695" s="147"/>
      <c r="AL695" s="147"/>
      <c r="AM695" s="147"/>
      <c r="AN695" s="147"/>
      <c r="AO695" s="147"/>
      <c r="AP695" s="147"/>
      <c r="AQ695" s="147"/>
      <c r="AR695" s="147"/>
      <c r="AS695" s="147"/>
      <c r="AT695" s="147"/>
      <c r="AU695" s="147"/>
      <c r="AV695" s="147"/>
      <c r="AW695" s="147"/>
      <c r="AX695" s="147"/>
      <c r="AY695" s="147"/>
    </row>
    <row r="696" spans="1:51" ht="12.75" customHeight="1" x14ac:dyDescent="0.2">
      <c r="A696" s="145"/>
      <c r="B696" s="120"/>
      <c r="C696" s="120"/>
      <c r="D696" s="120"/>
      <c r="E696" s="120"/>
      <c r="F696" s="120"/>
      <c r="G696" s="121"/>
      <c r="H696" s="120"/>
      <c r="I696" s="147"/>
      <c r="J696" s="147"/>
      <c r="K696" s="147"/>
      <c r="L696" s="147"/>
      <c r="M696" s="147"/>
      <c r="N696" s="147"/>
      <c r="O696" s="147"/>
      <c r="P696" s="147"/>
      <c r="Q696" s="147"/>
      <c r="R696" s="147"/>
      <c r="S696" s="147"/>
      <c r="T696" s="147"/>
      <c r="U696" s="147"/>
      <c r="V696" s="147"/>
      <c r="W696" s="147"/>
      <c r="X696" s="147"/>
      <c r="Y696" s="147"/>
      <c r="Z696" s="147"/>
      <c r="AA696" s="147"/>
      <c r="AB696" s="147"/>
      <c r="AC696" s="147"/>
      <c r="AD696" s="147"/>
      <c r="AE696" s="147"/>
      <c r="AF696" s="147"/>
      <c r="AG696" s="147"/>
      <c r="AH696" s="147"/>
      <c r="AI696" s="147"/>
      <c r="AJ696" s="147"/>
      <c r="AK696" s="147"/>
      <c r="AL696" s="147"/>
      <c r="AM696" s="147"/>
      <c r="AN696" s="147"/>
      <c r="AO696" s="147"/>
      <c r="AP696" s="147"/>
      <c r="AQ696" s="147"/>
      <c r="AR696" s="147"/>
      <c r="AS696" s="147"/>
      <c r="AT696" s="147"/>
      <c r="AU696" s="147"/>
      <c r="AV696" s="147"/>
      <c r="AW696" s="147"/>
      <c r="AX696" s="147"/>
      <c r="AY696" s="147"/>
    </row>
    <row r="697" spans="1:51" ht="12.75" customHeight="1" x14ac:dyDescent="0.2">
      <c r="A697" s="145"/>
      <c r="B697" s="120"/>
      <c r="C697" s="120"/>
      <c r="D697" s="120"/>
      <c r="E697" s="120"/>
      <c r="F697" s="120"/>
      <c r="G697" s="121"/>
      <c r="H697" s="120"/>
      <c r="I697" s="147"/>
      <c r="J697" s="147"/>
      <c r="K697" s="147"/>
      <c r="L697" s="147"/>
      <c r="M697" s="147"/>
      <c r="N697" s="147"/>
      <c r="O697" s="147"/>
      <c r="P697" s="147"/>
      <c r="Q697" s="147"/>
      <c r="R697" s="147"/>
      <c r="S697" s="147"/>
      <c r="T697" s="147"/>
      <c r="U697" s="147"/>
      <c r="V697" s="147"/>
      <c r="W697" s="147"/>
      <c r="X697" s="147"/>
      <c r="Y697" s="147"/>
      <c r="Z697" s="147"/>
      <c r="AA697" s="147"/>
      <c r="AB697" s="147"/>
      <c r="AC697" s="147"/>
      <c r="AD697" s="147"/>
      <c r="AE697" s="147"/>
      <c r="AF697" s="147"/>
      <c r="AG697" s="147"/>
      <c r="AH697" s="147"/>
      <c r="AI697" s="147"/>
      <c r="AJ697" s="147"/>
      <c r="AK697" s="147"/>
      <c r="AL697" s="147"/>
      <c r="AM697" s="147"/>
      <c r="AN697" s="147"/>
      <c r="AO697" s="147"/>
      <c r="AP697" s="147"/>
      <c r="AQ697" s="147"/>
      <c r="AR697" s="147"/>
      <c r="AS697" s="147"/>
      <c r="AT697" s="147"/>
      <c r="AU697" s="147"/>
      <c r="AV697" s="147"/>
      <c r="AW697" s="147"/>
      <c r="AX697" s="147"/>
      <c r="AY697" s="147"/>
    </row>
    <row r="698" spans="1:51" ht="12.75" customHeight="1" x14ac:dyDescent="0.2">
      <c r="A698" s="145"/>
      <c r="B698" s="120"/>
      <c r="C698" s="120"/>
      <c r="D698" s="120"/>
      <c r="E698" s="120"/>
      <c r="F698" s="120"/>
      <c r="G698" s="121"/>
      <c r="H698" s="120"/>
      <c r="I698" s="147"/>
      <c r="J698" s="147"/>
      <c r="K698" s="147"/>
      <c r="L698" s="147"/>
      <c r="M698" s="147"/>
      <c r="N698" s="147"/>
      <c r="O698" s="147"/>
      <c r="P698" s="147"/>
      <c r="Q698" s="147"/>
      <c r="R698" s="147"/>
      <c r="S698" s="147"/>
      <c r="T698" s="147"/>
      <c r="U698" s="147"/>
      <c r="V698" s="147"/>
      <c r="W698" s="147"/>
      <c r="X698" s="147"/>
      <c r="Y698" s="147"/>
      <c r="Z698" s="147"/>
      <c r="AA698" s="147"/>
      <c r="AB698" s="147"/>
      <c r="AC698" s="147"/>
      <c r="AD698" s="147"/>
      <c r="AE698" s="147"/>
      <c r="AF698" s="147"/>
      <c r="AG698" s="147"/>
      <c r="AH698" s="147"/>
      <c r="AI698" s="147"/>
      <c r="AJ698" s="147"/>
      <c r="AK698" s="147"/>
      <c r="AL698" s="147"/>
      <c r="AM698" s="147"/>
      <c r="AN698" s="147"/>
      <c r="AO698" s="147"/>
      <c r="AP698" s="147"/>
      <c r="AQ698" s="147"/>
      <c r="AR698" s="147"/>
      <c r="AS698" s="147"/>
      <c r="AT698" s="147"/>
      <c r="AU698" s="147"/>
      <c r="AV698" s="147"/>
      <c r="AW698" s="147"/>
      <c r="AX698" s="147"/>
      <c r="AY698" s="147"/>
    </row>
    <row r="699" spans="1:51" ht="12.75" customHeight="1" x14ac:dyDescent="0.2">
      <c r="A699" s="145"/>
      <c r="B699" s="120"/>
      <c r="C699" s="120"/>
      <c r="D699" s="120"/>
      <c r="E699" s="120"/>
      <c r="F699" s="120"/>
      <c r="G699" s="121"/>
      <c r="H699" s="120"/>
      <c r="I699" s="147"/>
      <c r="J699" s="147"/>
      <c r="K699" s="147"/>
      <c r="L699" s="147"/>
      <c r="M699" s="147"/>
      <c r="N699" s="147"/>
      <c r="O699" s="147"/>
      <c r="P699" s="147"/>
      <c r="Q699" s="147"/>
      <c r="R699" s="147"/>
      <c r="S699" s="147"/>
      <c r="T699" s="147"/>
      <c r="U699" s="147"/>
      <c r="V699" s="147"/>
      <c r="W699" s="147"/>
      <c r="X699" s="147"/>
      <c r="Y699" s="147"/>
      <c r="Z699" s="147"/>
      <c r="AA699" s="147"/>
      <c r="AB699" s="147"/>
      <c r="AC699" s="147"/>
      <c r="AD699" s="147"/>
      <c r="AE699" s="147"/>
      <c r="AF699" s="147"/>
      <c r="AG699" s="147"/>
      <c r="AH699" s="147"/>
      <c r="AI699" s="147"/>
      <c r="AJ699" s="147"/>
      <c r="AK699" s="147"/>
      <c r="AL699" s="147"/>
      <c r="AM699" s="147"/>
      <c r="AN699" s="147"/>
      <c r="AO699" s="147"/>
      <c r="AP699" s="147"/>
      <c r="AQ699" s="147"/>
      <c r="AR699" s="147"/>
      <c r="AS699" s="147"/>
      <c r="AT699" s="147"/>
      <c r="AU699" s="147"/>
      <c r="AV699" s="147"/>
      <c r="AW699" s="147"/>
      <c r="AX699" s="147"/>
      <c r="AY699" s="147"/>
    </row>
    <row r="700" spans="1:51" ht="12.75" customHeight="1" x14ac:dyDescent="0.2">
      <c r="A700" s="145"/>
      <c r="B700" s="120"/>
      <c r="C700" s="120"/>
      <c r="D700" s="120"/>
      <c r="E700" s="120"/>
      <c r="F700" s="120"/>
      <c r="G700" s="121"/>
      <c r="H700" s="120"/>
      <c r="I700" s="147"/>
      <c r="J700" s="147"/>
      <c r="K700" s="147"/>
      <c r="L700" s="147"/>
      <c r="M700" s="147"/>
      <c r="N700" s="147"/>
      <c r="O700" s="147"/>
      <c r="P700" s="147"/>
      <c r="Q700" s="147"/>
      <c r="R700" s="147"/>
      <c r="S700" s="147"/>
      <c r="T700" s="147"/>
      <c r="U700" s="147"/>
      <c r="V700" s="147"/>
      <c r="W700" s="147"/>
      <c r="X700" s="147"/>
      <c r="Y700" s="147"/>
      <c r="Z700" s="147"/>
      <c r="AA700" s="147"/>
      <c r="AB700" s="147"/>
      <c r="AC700" s="147"/>
      <c r="AD700" s="147"/>
      <c r="AE700" s="147"/>
      <c r="AF700" s="147"/>
      <c r="AG700" s="147"/>
      <c r="AH700" s="147"/>
      <c r="AI700" s="147"/>
      <c r="AJ700" s="147"/>
      <c r="AK700" s="147"/>
      <c r="AL700" s="147"/>
      <c r="AM700" s="147"/>
      <c r="AN700" s="147"/>
      <c r="AO700" s="147"/>
      <c r="AP700" s="147"/>
      <c r="AQ700" s="147"/>
      <c r="AR700" s="147"/>
      <c r="AS700" s="147"/>
      <c r="AT700" s="147"/>
      <c r="AU700" s="147"/>
      <c r="AV700" s="147"/>
      <c r="AW700" s="147"/>
      <c r="AX700" s="147"/>
      <c r="AY700" s="147"/>
    </row>
    <row r="701" spans="1:51" ht="12.75" customHeight="1" x14ac:dyDescent="0.2">
      <c r="A701" s="145"/>
      <c r="B701" s="120"/>
      <c r="C701" s="120"/>
      <c r="D701" s="120"/>
      <c r="E701" s="120"/>
      <c r="F701" s="120"/>
      <c r="G701" s="121"/>
      <c r="H701" s="120"/>
      <c r="I701" s="147"/>
      <c r="J701" s="147"/>
      <c r="K701" s="147"/>
      <c r="L701" s="147"/>
      <c r="M701" s="147"/>
      <c r="N701" s="147"/>
      <c r="O701" s="147"/>
      <c r="P701" s="147"/>
      <c r="Q701" s="147"/>
      <c r="R701" s="147"/>
      <c r="S701" s="147"/>
      <c r="T701" s="147"/>
      <c r="U701" s="147"/>
      <c r="V701" s="147"/>
      <c r="W701" s="147"/>
      <c r="X701" s="147"/>
      <c r="Y701" s="147"/>
      <c r="Z701" s="147"/>
      <c r="AA701" s="147"/>
      <c r="AB701" s="147"/>
      <c r="AC701" s="147"/>
      <c r="AD701" s="147"/>
      <c r="AE701" s="147"/>
      <c r="AF701" s="147"/>
      <c r="AG701" s="147"/>
      <c r="AH701" s="147"/>
      <c r="AI701" s="147"/>
      <c r="AJ701" s="147"/>
      <c r="AK701" s="147"/>
      <c r="AL701" s="147"/>
      <c r="AM701" s="147"/>
      <c r="AN701" s="147"/>
      <c r="AO701" s="147"/>
      <c r="AP701" s="147"/>
      <c r="AQ701" s="147"/>
      <c r="AR701" s="147"/>
      <c r="AS701" s="147"/>
      <c r="AT701" s="147"/>
      <c r="AU701" s="147"/>
      <c r="AV701" s="147"/>
      <c r="AW701" s="147"/>
      <c r="AX701" s="147"/>
      <c r="AY701" s="147"/>
    </row>
    <row r="702" spans="1:51" ht="12.75" customHeight="1" x14ac:dyDescent="0.2">
      <c r="A702" s="145"/>
      <c r="B702" s="120"/>
      <c r="C702" s="120"/>
      <c r="D702" s="120"/>
      <c r="E702" s="120"/>
      <c r="F702" s="120"/>
      <c r="G702" s="121"/>
      <c r="H702" s="120"/>
      <c r="I702" s="147"/>
      <c r="J702" s="147"/>
      <c r="K702" s="147"/>
      <c r="L702" s="147"/>
      <c r="M702" s="147"/>
      <c r="N702" s="147"/>
      <c r="O702" s="147"/>
      <c r="P702" s="147"/>
      <c r="Q702" s="147"/>
      <c r="R702" s="147"/>
      <c r="S702" s="147"/>
      <c r="T702" s="147"/>
      <c r="U702" s="147"/>
      <c r="V702" s="147"/>
      <c r="W702" s="147"/>
      <c r="X702" s="147"/>
      <c r="Y702" s="147"/>
      <c r="Z702" s="147"/>
      <c r="AA702" s="147"/>
      <c r="AB702" s="147"/>
      <c r="AC702" s="147"/>
      <c r="AD702" s="147"/>
      <c r="AE702" s="147"/>
      <c r="AF702" s="147"/>
      <c r="AG702" s="147"/>
      <c r="AH702" s="147"/>
      <c r="AI702" s="147"/>
      <c r="AJ702" s="147"/>
      <c r="AK702" s="147"/>
      <c r="AL702" s="147"/>
      <c r="AM702" s="147"/>
      <c r="AN702" s="147"/>
      <c r="AO702" s="147"/>
      <c r="AP702" s="147"/>
      <c r="AQ702" s="147"/>
      <c r="AR702" s="147"/>
      <c r="AS702" s="147"/>
      <c r="AT702" s="147"/>
      <c r="AU702" s="147"/>
      <c r="AV702" s="147"/>
      <c r="AW702" s="147"/>
      <c r="AX702" s="147"/>
      <c r="AY702" s="147"/>
    </row>
    <row r="703" spans="1:51" ht="12.75" customHeight="1" x14ac:dyDescent="0.2">
      <c r="A703" s="145"/>
      <c r="B703" s="120"/>
      <c r="C703" s="120"/>
      <c r="D703" s="120"/>
      <c r="E703" s="120"/>
      <c r="F703" s="120"/>
      <c r="G703" s="121"/>
      <c r="H703" s="120"/>
      <c r="I703" s="147"/>
      <c r="J703" s="147"/>
      <c r="K703" s="147"/>
      <c r="L703" s="147"/>
      <c r="M703" s="147"/>
      <c r="N703" s="147"/>
      <c r="O703" s="147"/>
      <c r="P703" s="147"/>
      <c r="Q703" s="147"/>
      <c r="R703" s="147"/>
      <c r="S703" s="147"/>
      <c r="T703" s="147"/>
      <c r="U703" s="147"/>
      <c r="V703" s="147"/>
      <c r="W703" s="147"/>
      <c r="X703" s="147"/>
      <c r="Y703" s="147"/>
      <c r="Z703" s="147"/>
      <c r="AA703" s="147"/>
      <c r="AB703" s="147"/>
      <c r="AC703" s="147"/>
      <c r="AD703" s="147"/>
      <c r="AE703" s="147"/>
      <c r="AF703" s="147"/>
      <c r="AG703" s="147"/>
      <c r="AH703" s="147"/>
      <c r="AI703" s="147"/>
      <c r="AJ703" s="147"/>
      <c r="AK703" s="147"/>
      <c r="AL703" s="147"/>
      <c r="AM703" s="147"/>
      <c r="AN703" s="147"/>
      <c r="AO703" s="147"/>
      <c r="AP703" s="147"/>
      <c r="AQ703" s="147"/>
      <c r="AR703" s="147"/>
      <c r="AS703" s="147"/>
      <c r="AT703" s="147"/>
      <c r="AU703" s="147"/>
      <c r="AV703" s="147"/>
      <c r="AW703" s="147"/>
      <c r="AX703" s="147"/>
      <c r="AY703" s="147"/>
    </row>
    <row r="704" spans="1:51" ht="12.75" customHeight="1" x14ac:dyDescent="0.2">
      <c r="A704" s="145"/>
      <c r="B704" s="120"/>
      <c r="C704" s="120"/>
      <c r="D704" s="120"/>
      <c r="E704" s="120"/>
      <c r="F704" s="120"/>
      <c r="G704" s="121"/>
      <c r="H704" s="120"/>
      <c r="I704" s="147"/>
      <c r="J704" s="147"/>
      <c r="K704" s="147"/>
      <c r="L704" s="147"/>
      <c r="M704" s="147"/>
      <c r="N704" s="147"/>
      <c r="O704" s="147"/>
      <c r="P704" s="147"/>
      <c r="Q704" s="147"/>
      <c r="R704" s="147"/>
      <c r="S704" s="147"/>
      <c r="T704" s="147"/>
      <c r="U704" s="147"/>
      <c r="V704" s="147"/>
      <c r="W704" s="147"/>
      <c r="X704" s="147"/>
      <c r="Y704" s="147"/>
      <c r="Z704" s="147"/>
      <c r="AA704" s="147"/>
      <c r="AB704" s="147"/>
      <c r="AC704" s="147"/>
      <c r="AD704" s="147"/>
      <c r="AE704" s="147"/>
      <c r="AF704" s="147"/>
      <c r="AG704" s="147"/>
      <c r="AH704" s="147"/>
      <c r="AI704" s="147"/>
      <c r="AJ704" s="147"/>
      <c r="AK704" s="147"/>
      <c r="AL704" s="147"/>
      <c r="AM704" s="147"/>
      <c r="AN704" s="147"/>
      <c r="AO704" s="147"/>
      <c r="AP704" s="147"/>
      <c r="AQ704" s="147"/>
      <c r="AR704" s="147"/>
      <c r="AS704" s="147"/>
      <c r="AT704" s="147"/>
      <c r="AU704" s="147"/>
      <c r="AV704" s="147"/>
      <c r="AW704" s="147"/>
      <c r="AX704" s="147"/>
      <c r="AY704" s="147"/>
    </row>
    <row r="705" spans="1:51" ht="12.75" customHeight="1" x14ac:dyDescent="0.2">
      <c r="A705" s="145"/>
      <c r="B705" s="120"/>
      <c r="C705" s="120"/>
      <c r="D705" s="120"/>
      <c r="E705" s="120"/>
      <c r="F705" s="120"/>
      <c r="G705" s="121"/>
      <c r="H705" s="120"/>
      <c r="I705" s="147"/>
      <c r="J705" s="147"/>
      <c r="K705" s="147"/>
      <c r="L705" s="147"/>
      <c r="M705" s="147"/>
      <c r="N705" s="147"/>
      <c r="O705" s="147"/>
      <c r="P705" s="147"/>
      <c r="Q705" s="147"/>
      <c r="R705" s="147"/>
      <c r="S705" s="147"/>
      <c r="T705" s="147"/>
      <c r="U705" s="147"/>
      <c r="V705" s="147"/>
      <c r="W705" s="147"/>
      <c r="X705" s="147"/>
      <c r="Y705" s="147"/>
      <c r="Z705" s="147"/>
      <c r="AA705" s="147"/>
      <c r="AB705" s="147"/>
      <c r="AC705" s="147"/>
      <c r="AD705" s="147"/>
      <c r="AE705" s="147"/>
      <c r="AF705" s="147"/>
      <c r="AG705" s="147"/>
      <c r="AH705" s="147"/>
      <c r="AI705" s="147"/>
      <c r="AJ705" s="147"/>
      <c r="AK705" s="147"/>
      <c r="AL705" s="147"/>
      <c r="AM705" s="147"/>
      <c r="AN705" s="147"/>
      <c r="AO705" s="147"/>
      <c r="AP705" s="147"/>
      <c r="AQ705" s="147"/>
      <c r="AR705" s="147"/>
      <c r="AS705" s="147"/>
      <c r="AT705" s="147"/>
      <c r="AU705" s="147"/>
      <c r="AV705" s="147"/>
      <c r="AW705" s="147"/>
      <c r="AX705" s="147"/>
      <c r="AY705" s="147"/>
    </row>
    <row r="706" spans="1:51" ht="12.75" customHeight="1" x14ac:dyDescent="0.2">
      <c r="A706" s="145"/>
      <c r="B706" s="120"/>
      <c r="C706" s="120"/>
      <c r="D706" s="120"/>
      <c r="E706" s="120"/>
      <c r="F706" s="120"/>
      <c r="G706" s="121"/>
      <c r="H706" s="120"/>
      <c r="I706" s="147"/>
      <c r="J706" s="147"/>
      <c r="K706" s="147"/>
      <c r="L706" s="147"/>
      <c r="M706" s="147"/>
      <c r="N706" s="147"/>
      <c r="O706" s="147"/>
      <c r="P706" s="147"/>
      <c r="Q706" s="147"/>
      <c r="R706" s="147"/>
      <c r="S706" s="147"/>
      <c r="T706" s="147"/>
      <c r="U706" s="147"/>
      <c r="V706" s="147"/>
      <c r="W706" s="147"/>
      <c r="X706" s="147"/>
      <c r="Y706" s="147"/>
      <c r="Z706" s="147"/>
      <c r="AA706" s="147"/>
      <c r="AB706" s="147"/>
      <c r="AC706" s="147"/>
      <c r="AD706" s="147"/>
      <c r="AE706" s="147"/>
      <c r="AF706" s="147"/>
      <c r="AG706" s="147"/>
      <c r="AH706" s="147"/>
      <c r="AI706" s="147"/>
      <c r="AJ706" s="147"/>
      <c r="AK706" s="147"/>
      <c r="AL706" s="147"/>
      <c r="AM706" s="147"/>
      <c r="AN706" s="147"/>
      <c r="AO706" s="147"/>
      <c r="AP706" s="147"/>
      <c r="AQ706" s="147"/>
      <c r="AR706" s="147"/>
      <c r="AS706" s="147"/>
      <c r="AT706" s="147"/>
      <c r="AU706" s="147"/>
      <c r="AV706" s="147"/>
      <c r="AW706" s="147"/>
      <c r="AX706" s="147"/>
      <c r="AY706" s="147"/>
    </row>
    <row r="707" spans="1:51" ht="12.75" customHeight="1" x14ac:dyDescent="0.2">
      <c r="A707" s="145"/>
      <c r="B707" s="120"/>
      <c r="C707" s="120"/>
      <c r="D707" s="120"/>
      <c r="E707" s="120"/>
      <c r="F707" s="120"/>
      <c r="G707" s="121"/>
      <c r="H707" s="120"/>
      <c r="I707" s="147"/>
      <c r="J707" s="147"/>
      <c r="K707" s="147"/>
      <c r="L707" s="147"/>
      <c r="M707" s="147"/>
      <c r="N707" s="147"/>
      <c r="O707" s="147"/>
      <c r="P707" s="147"/>
      <c r="Q707" s="147"/>
      <c r="R707" s="147"/>
      <c r="S707" s="147"/>
      <c r="T707" s="147"/>
      <c r="U707" s="147"/>
      <c r="V707" s="147"/>
      <c r="W707" s="147"/>
      <c r="X707" s="147"/>
      <c r="Y707" s="147"/>
      <c r="Z707" s="147"/>
      <c r="AA707" s="147"/>
      <c r="AB707" s="147"/>
      <c r="AC707" s="147"/>
      <c r="AD707" s="147"/>
      <c r="AE707" s="147"/>
      <c r="AF707" s="147"/>
      <c r="AG707" s="147"/>
      <c r="AH707" s="147"/>
      <c r="AI707" s="147"/>
      <c r="AJ707" s="147"/>
      <c r="AK707" s="147"/>
      <c r="AL707" s="147"/>
      <c r="AM707" s="147"/>
      <c r="AN707" s="147"/>
      <c r="AO707" s="147"/>
      <c r="AP707" s="147"/>
      <c r="AQ707" s="147"/>
      <c r="AR707" s="147"/>
      <c r="AS707" s="147"/>
      <c r="AT707" s="147"/>
      <c r="AU707" s="147"/>
      <c r="AV707" s="147"/>
      <c r="AW707" s="147"/>
      <c r="AX707" s="147"/>
      <c r="AY707" s="147"/>
    </row>
    <row r="708" spans="1:51" ht="12.75" customHeight="1" x14ac:dyDescent="0.2">
      <c r="A708" s="145"/>
      <c r="B708" s="120"/>
      <c r="C708" s="120"/>
      <c r="D708" s="120"/>
      <c r="E708" s="120"/>
      <c r="F708" s="120"/>
      <c r="G708" s="121"/>
      <c r="H708" s="120"/>
      <c r="I708" s="147"/>
      <c r="J708" s="147"/>
      <c r="K708" s="147"/>
      <c r="L708" s="147"/>
      <c r="M708" s="147"/>
      <c r="N708" s="147"/>
      <c r="O708" s="147"/>
      <c r="P708" s="147"/>
      <c r="Q708" s="147"/>
      <c r="R708" s="147"/>
      <c r="S708" s="147"/>
      <c r="T708" s="147"/>
      <c r="U708" s="147"/>
      <c r="V708" s="147"/>
      <c r="W708" s="147"/>
      <c r="X708" s="147"/>
      <c r="Y708" s="147"/>
      <c r="Z708" s="147"/>
      <c r="AA708" s="147"/>
      <c r="AB708" s="147"/>
      <c r="AC708" s="147"/>
      <c r="AD708" s="147"/>
      <c r="AE708" s="147"/>
      <c r="AF708" s="147"/>
      <c r="AG708" s="147"/>
      <c r="AH708" s="147"/>
      <c r="AI708" s="147"/>
      <c r="AJ708" s="147"/>
      <c r="AK708" s="147"/>
      <c r="AL708" s="147"/>
      <c r="AM708" s="147"/>
      <c r="AN708" s="147"/>
      <c r="AO708" s="147"/>
      <c r="AP708" s="147"/>
      <c r="AQ708" s="147"/>
      <c r="AR708" s="147"/>
      <c r="AS708" s="147"/>
      <c r="AT708" s="147"/>
      <c r="AU708" s="147"/>
      <c r="AV708" s="147"/>
      <c r="AW708" s="147"/>
      <c r="AX708" s="147"/>
      <c r="AY708" s="147"/>
    </row>
    <row r="709" spans="1:51" ht="12.75" customHeight="1" x14ac:dyDescent="0.2">
      <c r="A709" s="145"/>
      <c r="B709" s="120"/>
      <c r="C709" s="120"/>
      <c r="D709" s="120"/>
      <c r="E709" s="120"/>
      <c r="F709" s="120"/>
      <c r="G709" s="121"/>
      <c r="H709" s="120"/>
      <c r="I709" s="147"/>
      <c r="J709" s="147"/>
      <c r="K709" s="147"/>
      <c r="L709" s="147"/>
      <c r="M709" s="147"/>
      <c r="N709" s="147"/>
      <c r="O709" s="147"/>
      <c r="P709" s="147"/>
      <c r="Q709" s="147"/>
      <c r="R709" s="147"/>
      <c r="S709" s="147"/>
      <c r="T709" s="147"/>
      <c r="U709" s="147"/>
      <c r="V709" s="147"/>
      <c r="W709" s="147"/>
      <c r="X709" s="147"/>
      <c r="Y709" s="147"/>
      <c r="Z709" s="147"/>
      <c r="AA709" s="147"/>
      <c r="AB709" s="147"/>
      <c r="AC709" s="147"/>
      <c r="AD709" s="147"/>
      <c r="AE709" s="147"/>
      <c r="AF709" s="147"/>
      <c r="AG709" s="147"/>
      <c r="AH709" s="147"/>
      <c r="AI709" s="147"/>
      <c r="AJ709" s="147"/>
      <c r="AK709" s="147"/>
      <c r="AL709" s="147"/>
      <c r="AM709" s="147"/>
      <c r="AN709" s="147"/>
      <c r="AO709" s="147"/>
      <c r="AP709" s="147"/>
      <c r="AQ709" s="147"/>
      <c r="AR709" s="147"/>
      <c r="AS709" s="147"/>
      <c r="AT709" s="147"/>
      <c r="AU709" s="147"/>
      <c r="AV709" s="147"/>
      <c r="AW709" s="147"/>
      <c r="AX709" s="147"/>
      <c r="AY709" s="147"/>
    </row>
    <row r="710" spans="1:51" ht="12.75" customHeight="1" x14ac:dyDescent="0.2">
      <c r="A710" s="145"/>
      <c r="B710" s="120"/>
      <c r="C710" s="120"/>
      <c r="D710" s="120"/>
      <c r="E710" s="120"/>
      <c r="F710" s="120"/>
      <c r="G710" s="121"/>
      <c r="H710" s="120"/>
      <c r="I710" s="147"/>
      <c r="J710" s="147"/>
      <c r="K710" s="147"/>
      <c r="L710" s="147"/>
      <c r="M710" s="147"/>
      <c r="N710" s="147"/>
      <c r="O710" s="147"/>
      <c r="P710" s="147"/>
      <c r="Q710" s="147"/>
      <c r="R710" s="147"/>
      <c r="S710" s="147"/>
      <c r="T710" s="147"/>
      <c r="U710" s="147"/>
      <c r="V710" s="147"/>
      <c r="W710" s="147"/>
      <c r="X710" s="147"/>
      <c r="Y710" s="147"/>
      <c r="Z710" s="147"/>
      <c r="AA710" s="147"/>
      <c r="AB710" s="147"/>
      <c r="AC710" s="147"/>
      <c r="AD710" s="147"/>
      <c r="AE710" s="147"/>
      <c r="AF710" s="147"/>
      <c r="AG710" s="147"/>
      <c r="AH710" s="147"/>
      <c r="AI710" s="147"/>
      <c r="AJ710" s="147"/>
      <c r="AK710" s="147"/>
      <c r="AL710" s="147"/>
      <c r="AM710" s="147"/>
      <c r="AN710" s="147"/>
      <c r="AO710" s="147"/>
      <c r="AP710" s="147"/>
      <c r="AQ710" s="147"/>
      <c r="AR710" s="147"/>
      <c r="AS710" s="147"/>
      <c r="AT710" s="147"/>
      <c r="AU710" s="147"/>
      <c r="AV710" s="147"/>
      <c r="AW710" s="147"/>
      <c r="AX710" s="147"/>
      <c r="AY710" s="147"/>
    </row>
    <row r="711" spans="1:51" ht="12.75" customHeight="1" x14ac:dyDescent="0.2">
      <c r="A711" s="145"/>
      <c r="B711" s="120"/>
      <c r="C711" s="120"/>
      <c r="D711" s="120"/>
      <c r="E711" s="120"/>
      <c r="F711" s="120"/>
      <c r="G711" s="121"/>
      <c r="H711" s="120"/>
      <c r="I711" s="147"/>
      <c r="J711" s="147"/>
      <c r="K711" s="147"/>
      <c r="L711" s="147"/>
      <c r="M711" s="147"/>
      <c r="N711" s="147"/>
      <c r="O711" s="147"/>
      <c r="P711" s="147"/>
      <c r="Q711" s="147"/>
      <c r="R711" s="147"/>
      <c r="S711" s="147"/>
      <c r="T711" s="147"/>
      <c r="U711" s="147"/>
      <c r="V711" s="147"/>
      <c r="W711" s="147"/>
      <c r="X711" s="147"/>
      <c r="Y711" s="147"/>
      <c r="Z711" s="147"/>
      <c r="AA711" s="147"/>
      <c r="AB711" s="147"/>
      <c r="AC711" s="147"/>
      <c r="AD711" s="147"/>
      <c r="AE711" s="147"/>
      <c r="AF711" s="147"/>
      <c r="AG711" s="147"/>
      <c r="AH711" s="147"/>
      <c r="AI711" s="147"/>
      <c r="AJ711" s="147"/>
      <c r="AK711" s="147"/>
      <c r="AL711" s="147"/>
      <c r="AM711" s="147"/>
      <c r="AN711" s="147"/>
      <c r="AO711" s="147"/>
      <c r="AP711" s="147"/>
      <c r="AQ711" s="147"/>
      <c r="AR711" s="147"/>
      <c r="AS711" s="147"/>
      <c r="AT711" s="147"/>
      <c r="AU711" s="147"/>
      <c r="AV711" s="147"/>
      <c r="AW711" s="147"/>
      <c r="AX711" s="147"/>
      <c r="AY711" s="147"/>
    </row>
    <row r="712" spans="1:51" ht="12.75" customHeight="1" x14ac:dyDescent="0.2">
      <c r="A712" s="145"/>
      <c r="B712" s="120"/>
      <c r="C712" s="120"/>
      <c r="D712" s="120"/>
      <c r="E712" s="120"/>
      <c r="F712" s="120"/>
      <c r="G712" s="121"/>
      <c r="H712" s="120"/>
      <c r="I712" s="147"/>
      <c r="J712" s="147"/>
      <c r="K712" s="147"/>
      <c r="L712" s="147"/>
      <c r="M712" s="147"/>
      <c r="N712" s="147"/>
      <c r="O712" s="147"/>
      <c r="P712" s="147"/>
      <c r="Q712" s="147"/>
      <c r="R712" s="147"/>
      <c r="S712" s="147"/>
      <c r="T712" s="147"/>
      <c r="U712" s="147"/>
      <c r="V712" s="147"/>
      <c r="W712" s="147"/>
      <c r="X712" s="147"/>
      <c r="Y712" s="147"/>
      <c r="Z712" s="147"/>
      <c r="AA712" s="147"/>
      <c r="AB712" s="147"/>
      <c r="AC712" s="147"/>
      <c r="AD712" s="147"/>
      <c r="AE712" s="147"/>
      <c r="AF712" s="147"/>
      <c r="AG712" s="147"/>
      <c r="AH712" s="147"/>
      <c r="AI712" s="147"/>
      <c r="AJ712" s="147"/>
      <c r="AK712" s="147"/>
      <c r="AL712" s="147"/>
      <c r="AM712" s="147"/>
      <c r="AN712" s="147"/>
      <c r="AO712" s="147"/>
      <c r="AP712" s="147"/>
      <c r="AQ712" s="147"/>
      <c r="AR712" s="147"/>
      <c r="AS712" s="147"/>
      <c r="AT712" s="147"/>
      <c r="AU712" s="147"/>
      <c r="AV712" s="147"/>
      <c r="AW712" s="147"/>
      <c r="AX712" s="147"/>
      <c r="AY712" s="147"/>
    </row>
    <row r="713" spans="1:51" ht="12.75" customHeight="1" x14ac:dyDescent="0.2">
      <c r="A713" s="145"/>
      <c r="B713" s="120"/>
      <c r="C713" s="120"/>
      <c r="D713" s="120"/>
      <c r="E713" s="120"/>
      <c r="F713" s="120"/>
      <c r="G713" s="121"/>
      <c r="H713" s="120"/>
      <c r="I713" s="147"/>
      <c r="J713" s="147"/>
      <c r="K713" s="147"/>
      <c r="L713" s="147"/>
      <c r="M713" s="147"/>
      <c r="N713" s="147"/>
      <c r="O713" s="147"/>
      <c r="P713" s="147"/>
      <c r="Q713" s="147"/>
      <c r="R713" s="147"/>
      <c r="S713" s="147"/>
      <c r="T713" s="147"/>
      <c r="U713" s="147"/>
      <c r="V713" s="147"/>
      <c r="W713" s="147"/>
      <c r="X713" s="147"/>
      <c r="Y713" s="147"/>
      <c r="Z713" s="147"/>
      <c r="AA713" s="147"/>
      <c r="AB713" s="147"/>
      <c r="AC713" s="147"/>
      <c r="AD713" s="147"/>
      <c r="AE713" s="147"/>
      <c r="AF713" s="147"/>
      <c r="AG713" s="147"/>
      <c r="AH713" s="147"/>
      <c r="AI713" s="147"/>
      <c r="AJ713" s="147"/>
      <c r="AK713" s="147"/>
      <c r="AL713" s="147"/>
      <c r="AM713" s="147"/>
      <c r="AN713" s="147"/>
      <c r="AO713" s="147"/>
      <c r="AP713" s="147"/>
      <c r="AQ713" s="147"/>
      <c r="AR713" s="147"/>
      <c r="AS713" s="147"/>
      <c r="AT713" s="147"/>
      <c r="AU713" s="147"/>
      <c r="AV713" s="147"/>
      <c r="AW713" s="147"/>
      <c r="AX713" s="147"/>
      <c r="AY713" s="147"/>
    </row>
    <row r="714" spans="1:51" ht="12.75" customHeight="1" x14ac:dyDescent="0.2">
      <c r="A714" s="145"/>
      <c r="B714" s="120"/>
      <c r="C714" s="120"/>
      <c r="D714" s="120"/>
      <c r="E714" s="120"/>
      <c r="F714" s="120"/>
      <c r="G714" s="121"/>
      <c r="H714" s="120"/>
      <c r="I714" s="147"/>
      <c r="J714" s="147"/>
      <c r="K714" s="147"/>
      <c r="L714" s="147"/>
      <c r="M714" s="147"/>
      <c r="N714" s="147"/>
      <c r="O714" s="147"/>
      <c r="P714" s="147"/>
      <c r="Q714" s="147"/>
      <c r="R714" s="147"/>
      <c r="S714" s="147"/>
      <c r="T714" s="147"/>
      <c r="U714" s="147"/>
      <c r="V714" s="147"/>
      <c r="W714" s="147"/>
      <c r="X714" s="147"/>
      <c r="Y714" s="147"/>
      <c r="Z714" s="147"/>
      <c r="AA714" s="147"/>
      <c r="AB714" s="147"/>
      <c r="AC714" s="147"/>
      <c r="AD714" s="147"/>
      <c r="AE714" s="147"/>
      <c r="AF714" s="147"/>
      <c r="AG714" s="147"/>
      <c r="AH714" s="147"/>
      <c r="AI714" s="147"/>
      <c r="AJ714" s="147"/>
      <c r="AK714" s="147"/>
      <c r="AL714" s="147"/>
      <c r="AM714" s="147"/>
      <c r="AN714" s="147"/>
      <c r="AO714" s="147"/>
      <c r="AP714" s="147"/>
      <c r="AQ714" s="147"/>
      <c r="AR714" s="147"/>
      <c r="AS714" s="147"/>
      <c r="AT714" s="147"/>
      <c r="AU714" s="147"/>
      <c r="AV714" s="147"/>
      <c r="AW714" s="147"/>
      <c r="AX714" s="147"/>
      <c r="AY714" s="147"/>
    </row>
    <row r="715" spans="1:51" ht="12.75" customHeight="1" x14ac:dyDescent="0.2">
      <c r="A715" s="145"/>
      <c r="B715" s="120"/>
      <c r="C715" s="120"/>
      <c r="D715" s="120"/>
      <c r="E715" s="120"/>
      <c r="F715" s="120"/>
      <c r="G715" s="121"/>
      <c r="H715" s="120"/>
      <c r="I715" s="147"/>
      <c r="J715" s="147"/>
      <c r="K715" s="147"/>
      <c r="L715" s="147"/>
      <c r="M715" s="147"/>
      <c r="N715" s="147"/>
      <c r="O715" s="147"/>
      <c r="P715" s="147"/>
      <c r="Q715" s="147"/>
      <c r="R715" s="147"/>
      <c r="S715" s="147"/>
      <c r="T715" s="147"/>
      <c r="U715" s="147"/>
      <c r="V715" s="147"/>
      <c r="W715" s="147"/>
      <c r="X715" s="147"/>
      <c r="Y715" s="147"/>
      <c r="Z715" s="147"/>
      <c r="AA715" s="147"/>
      <c r="AB715" s="147"/>
      <c r="AC715" s="147"/>
      <c r="AD715" s="147"/>
      <c r="AE715" s="147"/>
      <c r="AF715" s="147"/>
      <c r="AG715" s="147"/>
      <c r="AH715" s="147"/>
      <c r="AI715" s="147"/>
      <c r="AJ715" s="147"/>
      <c r="AK715" s="147"/>
      <c r="AL715" s="147"/>
      <c r="AM715" s="147"/>
      <c r="AN715" s="147"/>
      <c r="AO715" s="147"/>
      <c r="AP715" s="147"/>
      <c r="AQ715" s="147"/>
      <c r="AR715" s="147"/>
      <c r="AS715" s="147"/>
      <c r="AT715" s="147"/>
      <c r="AU715" s="147"/>
      <c r="AV715" s="147"/>
      <c r="AW715" s="147"/>
      <c r="AX715" s="147"/>
      <c r="AY715" s="147"/>
    </row>
    <row r="716" spans="1:51" ht="12.75" customHeight="1" x14ac:dyDescent="0.2">
      <c r="A716" s="145"/>
      <c r="B716" s="120"/>
      <c r="C716" s="120"/>
      <c r="D716" s="120"/>
      <c r="E716" s="120"/>
      <c r="F716" s="120"/>
      <c r="G716" s="121"/>
      <c r="H716" s="120"/>
      <c r="I716" s="147"/>
      <c r="J716" s="147"/>
      <c r="K716" s="147"/>
      <c r="L716" s="147"/>
      <c r="M716" s="147"/>
      <c r="N716" s="147"/>
      <c r="O716" s="147"/>
      <c r="P716" s="147"/>
      <c r="Q716" s="147"/>
      <c r="R716" s="147"/>
      <c r="S716" s="147"/>
      <c r="T716" s="147"/>
      <c r="U716" s="147"/>
      <c r="V716" s="147"/>
      <c r="W716" s="147"/>
      <c r="X716" s="147"/>
      <c r="Y716" s="147"/>
      <c r="Z716" s="147"/>
      <c r="AA716" s="147"/>
      <c r="AB716" s="147"/>
      <c r="AC716" s="147"/>
      <c r="AD716" s="147"/>
      <c r="AE716" s="147"/>
      <c r="AF716" s="147"/>
      <c r="AG716" s="147"/>
      <c r="AH716" s="147"/>
      <c r="AI716" s="147"/>
      <c r="AJ716" s="147"/>
      <c r="AK716" s="147"/>
      <c r="AL716" s="147"/>
      <c r="AM716" s="147"/>
      <c r="AN716" s="147"/>
      <c r="AO716" s="147"/>
      <c r="AP716" s="147"/>
      <c r="AQ716" s="147"/>
      <c r="AR716" s="147"/>
      <c r="AS716" s="147"/>
      <c r="AT716" s="147"/>
      <c r="AU716" s="147"/>
      <c r="AV716" s="147"/>
      <c r="AW716" s="147"/>
      <c r="AX716" s="147"/>
      <c r="AY716" s="147"/>
    </row>
    <row r="717" spans="1:51" ht="12.75" customHeight="1" x14ac:dyDescent="0.2">
      <c r="A717" s="145"/>
      <c r="B717" s="120"/>
      <c r="C717" s="120"/>
      <c r="D717" s="120"/>
      <c r="E717" s="120"/>
      <c r="F717" s="120"/>
      <c r="G717" s="121"/>
      <c r="H717" s="120"/>
      <c r="I717" s="147"/>
      <c r="J717" s="147"/>
      <c r="K717" s="147"/>
      <c r="L717" s="147"/>
      <c r="M717" s="147"/>
      <c r="N717" s="147"/>
      <c r="O717" s="147"/>
      <c r="P717" s="147"/>
      <c r="Q717" s="147"/>
      <c r="R717" s="147"/>
      <c r="S717" s="147"/>
      <c r="T717" s="147"/>
      <c r="U717" s="147"/>
      <c r="V717" s="147"/>
      <c r="W717" s="147"/>
      <c r="X717" s="147"/>
      <c r="Y717" s="147"/>
      <c r="Z717" s="147"/>
      <c r="AA717" s="147"/>
      <c r="AB717" s="147"/>
      <c r="AC717" s="147"/>
      <c r="AD717" s="147"/>
      <c r="AE717" s="147"/>
      <c r="AF717" s="147"/>
      <c r="AG717" s="147"/>
      <c r="AH717" s="147"/>
      <c r="AI717" s="147"/>
      <c r="AJ717" s="147"/>
      <c r="AK717" s="147"/>
      <c r="AL717" s="147"/>
      <c r="AM717" s="147"/>
      <c r="AN717" s="147"/>
      <c r="AO717" s="147"/>
      <c r="AP717" s="147"/>
      <c r="AQ717" s="147"/>
      <c r="AR717" s="147"/>
      <c r="AS717" s="147"/>
      <c r="AT717" s="147"/>
      <c r="AU717" s="147"/>
      <c r="AV717" s="147"/>
      <c r="AW717" s="147"/>
      <c r="AX717" s="147"/>
      <c r="AY717" s="147"/>
    </row>
    <row r="718" spans="1:51" ht="12.75" customHeight="1" x14ac:dyDescent="0.2">
      <c r="A718" s="145"/>
      <c r="B718" s="120"/>
      <c r="C718" s="120"/>
      <c r="D718" s="120"/>
      <c r="E718" s="120"/>
      <c r="F718" s="120"/>
      <c r="G718" s="121"/>
      <c r="H718" s="120"/>
      <c r="I718" s="147"/>
      <c r="J718" s="147"/>
      <c r="K718" s="147"/>
      <c r="L718" s="147"/>
      <c r="M718" s="147"/>
      <c r="N718" s="147"/>
      <c r="O718" s="147"/>
      <c r="P718" s="147"/>
      <c r="Q718" s="147"/>
      <c r="R718" s="147"/>
      <c r="S718" s="147"/>
      <c r="T718" s="147"/>
      <c r="U718" s="147"/>
      <c r="V718" s="147"/>
      <c r="W718" s="147"/>
      <c r="X718" s="147"/>
      <c r="Y718" s="147"/>
      <c r="Z718" s="147"/>
      <c r="AA718" s="147"/>
      <c r="AB718" s="147"/>
      <c r="AC718" s="147"/>
      <c r="AD718" s="147"/>
      <c r="AE718" s="147"/>
      <c r="AF718" s="147"/>
      <c r="AG718" s="147"/>
      <c r="AH718" s="147"/>
      <c r="AI718" s="147"/>
      <c r="AJ718" s="147"/>
      <c r="AK718" s="147"/>
      <c r="AL718" s="147"/>
      <c r="AM718" s="147"/>
      <c r="AN718" s="147"/>
      <c r="AO718" s="147"/>
      <c r="AP718" s="147"/>
      <c r="AQ718" s="147"/>
      <c r="AR718" s="147"/>
      <c r="AS718" s="147"/>
      <c r="AT718" s="147"/>
      <c r="AU718" s="147"/>
      <c r="AV718" s="147"/>
      <c r="AW718" s="147"/>
      <c r="AX718" s="147"/>
      <c r="AY718" s="147"/>
    </row>
    <row r="719" spans="1:51" ht="12.75" customHeight="1" x14ac:dyDescent="0.2">
      <c r="A719" s="145"/>
      <c r="B719" s="120"/>
      <c r="C719" s="120"/>
      <c r="D719" s="120"/>
      <c r="E719" s="120"/>
      <c r="F719" s="120"/>
      <c r="G719" s="121"/>
      <c r="H719" s="120"/>
      <c r="I719" s="147"/>
      <c r="J719" s="147"/>
      <c r="K719" s="147"/>
      <c r="L719" s="147"/>
      <c r="M719" s="147"/>
      <c r="N719" s="147"/>
      <c r="O719" s="147"/>
      <c r="P719" s="147"/>
      <c r="Q719" s="147"/>
      <c r="R719" s="147"/>
      <c r="S719" s="147"/>
      <c r="T719" s="147"/>
      <c r="U719" s="147"/>
      <c r="V719" s="147"/>
      <c r="W719" s="147"/>
      <c r="X719" s="147"/>
      <c r="Y719" s="147"/>
      <c r="Z719" s="147"/>
      <c r="AA719" s="147"/>
      <c r="AB719" s="147"/>
      <c r="AC719" s="147"/>
      <c r="AD719" s="147"/>
      <c r="AE719" s="147"/>
      <c r="AF719" s="147"/>
      <c r="AG719" s="147"/>
      <c r="AH719" s="147"/>
      <c r="AI719" s="147"/>
      <c r="AJ719" s="147"/>
      <c r="AK719" s="147"/>
      <c r="AL719" s="147"/>
      <c r="AM719" s="147"/>
      <c r="AN719" s="147"/>
      <c r="AO719" s="147"/>
      <c r="AP719" s="147"/>
      <c r="AQ719" s="147"/>
      <c r="AR719" s="147"/>
      <c r="AS719" s="147"/>
      <c r="AT719" s="147"/>
      <c r="AU719" s="147"/>
      <c r="AV719" s="147"/>
      <c r="AW719" s="147"/>
      <c r="AX719" s="147"/>
      <c r="AY719" s="147"/>
    </row>
    <row r="720" spans="1:51" ht="12.75" customHeight="1" x14ac:dyDescent="0.2">
      <c r="A720" s="145"/>
      <c r="B720" s="120"/>
      <c r="C720" s="120"/>
      <c r="D720" s="120"/>
      <c r="E720" s="120"/>
      <c r="F720" s="120"/>
      <c r="G720" s="121"/>
      <c r="H720" s="120"/>
      <c r="I720" s="147"/>
      <c r="J720" s="147"/>
      <c r="K720" s="147"/>
      <c r="L720" s="147"/>
      <c r="M720" s="147"/>
      <c r="N720" s="147"/>
      <c r="O720" s="147"/>
      <c r="P720" s="147"/>
      <c r="Q720" s="147"/>
      <c r="R720" s="147"/>
      <c r="S720" s="147"/>
      <c r="T720" s="147"/>
      <c r="U720" s="147"/>
      <c r="V720" s="147"/>
      <c r="W720" s="147"/>
      <c r="X720" s="147"/>
      <c r="Y720" s="147"/>
      <c r="Z720" s="147"/>
      <c r="AA720" s="147"/>
      <c r="AB720" s="147"/>
      <c r="AC720" s="147"/>
      <c r="AD720" s="147"/>
      <c r="AE720" s="147"/>
      <c r="AF720" s="147"/>
      <c r="AG720" s="147"/>
      <c r="AH720" s="147"/>
      <c r="AI720" s="147"/>
      <c r="AJ720" s="147"/>
      <c r="AK720" s="147"/>
      <c r="AL720" s="147"/>
      <c r="AM720" s="147"/>
      <c r="AN720" s="147"/>
      <c r="AO720" s="147"/>
      <c r="AP720" s="147"/>
      <c r="AQ720" s="147"/>
      <c r="AR720" s="147"/>
      <c r="AS720" s="147"/>
      <c r="AT720" s="147"/>
      <c r="AU720" s="147"/>
      <c r="AV720" s="147"/>
      <c r="AW720" s="147"/>
      <c r="AX720" s="147"/>
      <c r="AY720" s="147"/>
    </row>
    <row r="721" spans="1:51" ht="12.75" customHeight="1" x14ac:dyDescent="0.2">
      <c r="A721" s="145"/>
      <c r="B721" s="120"/>
      <c r="C721" s="120"/>
      <c r="D721" s="120"/>
      <c r="E721" s="120"/>
      <c r="F721" s="120"/>
      <c r="G721" s="121"/>
      <c r="H721" s="120"/>
      <c r="I721" s="147"/>
      <c r="J721" s="147"/>
      <c r="K721" s="147"/>
      <c r="L721" s="147"/>
      <c r="M721" s="147"/>
      <c r="N721" s="147"/>
      <c r="O721" s="147"/>
      <c r="P721" s="147"/>
      <c r="Q721" s="147"/>
      <c r="R721" s="147"/>
      <c r="S721" s="147"/>
      <c r="T721" s="147"/>
      <c r="U721" s="147"/>
      <c r="V721" s="147"/>
      <c r="W721" s="147"/>
      <c r="X721" s="147"/>
      <c r="Y721" s="147"/>
      <c r="Z721" s="147"/>
      <c r="AA721" s="147"/>
      <c r="AB721" s="147"/>
      <c r="AC721" s="147"/>
      <c r="AD721" s="147"/>
      <c r="AE721" s="147"/>
      <c r="AF721" s="147"/>
      <c r="AG721" s="147"/>
      <c r="AH721" s="147"/>
      <c r="AI721" s="147"/>
      <c r="AJ721" s="147"/>
      <c r="AK721" s="147"/>
      <c r="AL721" s="147"/>
      <c r="AM721" s="147"/>
      <c r="AN721" s="147"/>
      <c r="AO721" s="147"/>
      <c r="AP721" s="147"/>
      <c r="AQ721" s="147"/>
      <c r="AR721" s="147"/>
      <c r="AS721" s="147"/>
      <c r="AT721" s="147"/>
      <c r="AU721" s="147"/>
      <c r="AV721" s="147"/>
      <c r="AW721" s="147"/>
      <c r="AX721" s="147"/>
      <c r="AY721" s="147"/>
    </row>
    <row r="722" spans="1:51" ht="12.75" customHeight="1" x14ac:dyDescent="0.2">
      <c r="A722" s="145"/>
      <c r="B722" s="120"/>
      <c r="C722" s="120"/>
      <c r="D722" s="120"/>
      <c r="E722" s="120"/>
      <c r="F722" s="120"/>
      <c r="G722" s="121"/>
      <c r="H722" s="120"/>
      <c r="I722" s="147"/>
      <c r="J722" s="147"/>
      <c r="K722" s="147"/>
      <c r="L722" s="147"/>
      <c r="M722" s="147"/>
      <c r="N722" s="147"/>
      <c r="O722" s="147"/>
      <c r="P722" s="147"/>
      <c r="Q722" s="147"/>
      <c r="R722" s="147"/>
      <c r="S722" s="147"/>
      <c r="T722" s="147"/>
      <c r="U722" s="147"/>
      <c r="V722" s="147"/>
      <c r="W722" s="147"/>
      <c r="X722" s="147"/>
      <c r="Y722" s="147"/>
      <c r="Z722" s="147"/>
      <c r="AA722" s="147"/>
      <c r="AB722" s="147"/>
      <c r="AC722" s="147"/>
      <c r="AD722" s="147"/>
      <c r="AE722" s="147"/>
      <c r="AF722" s="147"/>
      <c r="AG722" s="147"/>
      <c r="AH722" s="147"/>
      <c r="AI722" s="147"/>
      <c r="AJ722" s="147"/>
      <c r="AK722" s="147"/>
      <c r="AL722" s="147"/>
      <c r="AM722" s="147"/>
      <c r="AN722" s="147"/>
      <c r="AO722" s="147"/>
      <c r="AP722" s="147"/>
      <c r="AQ722" s="147"/>
      <c r="AR722" s="147"/>
      <c r="AS722" s="147"/>
      <c r="AT722" s="147"/>
      <c r="AU722" s="147"/>
      <c r="AV722" s="147"/>
      <c r="AW722" s="147"/>
      <c r="AX722" s="147"/>
      <c r="AY722" s="147"/>
    </row>
    <row r="723" spans="1:51" ht="12.75" customHeight="1" x14ac:dyDescent="0.2">
      <c r="A723" s="145"/>
      <c r="B723" s="120"/>
      <c r="C723" s="120"/>
      <c r="D723" s="120"/>
      <c r="E723" s="120"/>
      <c r="F723" s="120"/>
      <c r="G723" s="121"/>
      <c r="H723" s="120"/>
      <c r="I723" s="147"/>
      <c r="J723" s="147"/>
      <c r="K723" s="147"/>
      <c r="L723" s="147"/>
      <c r="M723" s="147"/>
      <c r="N723" s="147"/>
      <c r="O723" s="147"/>
      <c r="P723" s="147"/>
      <c r="Q723" s="147"/>
      <c r="R723" s="147"/>
      <c r="S723" s="147"/>
      <c r="T723" s="147"/>
      <c r="U723" s="147"/>
      <c r="V723" s="147"/>
      <c r="W723" s="147"/>
      <c r="X723" s="147"/>
      <c r="Y723" s="147"/>
      <c r="Z723" s="147"/>
      <c r="AA723" s="147"/>
      <c r="AB723" s="147"/>
      <c r="AC723" s="147"/>
      <c r="AD723" s="147"/>
      <c r="AE723" s="147"/>
      <c r="AF723" s="147"/>
      <c r="AG723" s="147"/>
      <c r="AH723" s="147"/>
      <c r="AI723" s="147"/>
      <c r="AJ723" s="147"/>
      <c r="AK723" s="147"/>
      <c r="AL723" s="147"/>
      <c r="AM723" s="147"/>
      <c r="AN723" s="147"/>
      <c r="AO723" s="147"/>
      <c r="AP723" s="147"/>
      <c r="AQ723" s="147"/>
      <c r="AR723" s="147"/>
      <c r="AS723" s="147"/>
      <c r="AT723" s="147"/>
      <c r="AU723" s="147"/>
      <c r="AV723" s="147"/>
      <c r="AW723" s="147"/>
      <c r="AX723" s="147"/>
      <c r="AY723" s="147"/>
    </row>
    <row r="724" spans="1:51" ht="12.75" customHeight="1" x14ac:dyDescent="0.2">
      <c r="A724" s="145"/>
      <c r="B724" s="120"/>
      <c r="C724" s="120"/>
      <c r="D724" s="120"/>
      <c r="E724" s="120"/>
      <c r="F724" s="120"/>
      <c r="G724" s="121"/>
      <c r="H724" s="120"/>
      <c r="I724" s="147"/>
      <c r="J724" s="147"/>
      <c r="K724" s="147"/>
      <c r="L724" s="147"/>
      <c r="M724" s="147"/>
      <c r="N724" s="147"/>
      <c r="O724" s="147"/>
      <c r="P724" s="147"/>
      <c r="Q724" s="147"/>
      <c r="R724" s="147"/>
      <c r="S724" s="147"/>
      <c r="T724" s="147"/>
      <c r="U724" s="147"/>
      <c r="V724" s="147"/>
      <c r="W724" s="147"/>
      <c r="X724" s="147"/>
      <c r="Y724" s="147"/>
      <c r="Z724" s="147"/>
      <c r="AA724" s="147"/>
      <c r="AB724" s="147"/>
      <c r="AC724" s="147"/>
      <c r="AD724" s="147"/>
      <c r="AE724" s="147"/>
      <c r="AF724" s="147"/>
      <c r="AG724" s="147"/>
      <c r="AH724" s="147"/>
      <c r="AI724" s="147"/>
      <c r="AJ724" s="147"/>
      <c r="AK724" s="147"/>
      <c r="AL724" s="147"/>
      <c r="AM724" s="147"/>
      <c r="AN724" s="147"/>
      <c r="AO724" s="147"/>
      <c r="AP724" s="147"/>
      <c r="AQ724" s="147"/>
      <c r="AR724" s="147"/>
      <c r="AS724" s="147"/>
      <c r="AT724" s="147"/>
      <c r="AU724" s="147"/>
      <c r="AV724" s="147"/>
      <c r="AW724" s="147"/>
      <c r="AX724" s="147"/>
      <c r="AY724" s="147"/>
    </row>
    <row r="725" spans="1:51" ht="12.75" customHeight="1" x14ac:dyDescent="0.2">
      <c r="A725" s="145"/>
      <c r="B725" s="120"/>
      <c r="C725" s="120"/>
      <c r="D725" s="120"/>
      <c r="E725" s="120"/>
      <c r="F725" s="120"/>
      <c r="G725" s="121"/>
      <c r="H725" s="120"/>
      <c r="I725" s="147"/>
      <c r="J725" s="147"/>
      <c r="K725" s="147"/>
      <c r="L725" s="147"/>
      <c r="M725" s="147"/>
      <c r="N725" s="147"/>
      <c r="O725" s="147"/>
      <c r="P725" s="147"/>
      <c r="Q725" s="147"/>
      <c r="R725" s="147"/>
      <c r="S725" s="147"/>
      <c r="T725" s="147"/>
      <c r="U725" s="147"/>
      <c r="V725" s="147"/>
      <c r="W725" s="147"/>
      <c r="X725" s="147"/>
      <c r="Y725" s="147"/>
      <c r="Z725" s="147"/>
      <c r="AA725" s="147"/>
      <c r="AB725" s="147"/>
      <c r="AC725" s="147"/>
      <c r="AD725" s="147"/>
      <c r="AE725" s="147"/>
      <c r="AF725" s="147"/>
      <c r="AG725" s="147"/>
      <c r="AH725" s="147"/>
      <c r="AI725" s="147"/>
      <c r="AJ725" s="147"/>
      <c r="AK725" s="147"/>
      <c r="AL725" s="147"/>
      <c r="AM725" s="147"/>
      <c r="AN725" s="147"/>
      <c r="AO725" s="147"/>
      <c r="AP725" s="147"/>
      <c r="AQ725" s="147"/>
      <c r="AR725" s="147"/>
      <c r="AS725" s="147"/>
      <c r="AT725" s="147"/>
      <c r="AU725" s="147"/>
      <c r="AV725" s="147"/>
      <c r="AW725" s="147"/>
      <c r="AX725" s="147"/>
      <c r="AY725" s="147"/>
    </row>
    <row r="726" spans="1:51" ht="12.75" customHeight="1" x14ac:dyDescent="0.2">
      <c r="A726" s="145"/>
      <c r="B726" s="120"/>
      <c r="C726" s="120"/>
      <c r="D726" s="120"/>
      <c r="E726" s="120"/>
      <c r="F726" s="120"/>
      <c r="G726" s="121"/>
      <c r="H726" s="120"/>
      <c r="I726" s="147"/>
      <c r="J726" s="147"/>
      <c r="K726" s="147"/>
      <c r="L726" s="147"/>
      <c r="M726" s="147"/>
      <c r="N726" s="147"/>
      <c r="O726" s="147"/>
      <c r="P726" s="147"/>
      <c r="Q726" s="147"/>
      <c r="R726" s="147"/>
      <c r="S726" s="147"/>
      <c r="T726" s="147"/>
      <c r="U726" s="147"/>
      <c r="V726" s="147"/>
      <c r="W726" s="147"/>
      <c r="X726" s="147"/>
      <c r="Y726" s="147"/>
      <c r="Z726" s="147"/>
      <c r="AA726" s="147"/>
      <c r="AB726" s="147"/>
      <c r="AC726" s="147"/>
      <c r="AD726" s="147"/>
      <c r="AE726" s="147"/>
      <c r="AF726" s="147"/>
      <c r="AG726" s="147"/>
      <c r="AH726" s="147"/>
      <c r="AI726" s="147"/>
      <c r="AJ726" s="147"/>
      <c r="AK726" s="147"/>
      <c r="AL726" s="147"/>
      <c r="AM726" s="147"/>
      <c r="AN726" s="147"/>
      <c r="AO726" s="147"/>
      <c r="AP726" s="147"/>
      <c r="AQ726" s="147"/>
      <c r="AR726" s="147"/>
      <c r="AS726" s="147"/>
      <c r="AT726" s="147"/>
      <c r="AU726" s="147"/>
      <c r="AV726" s="147"/>
      <c r="AW726" s="147"/>
      <c r="AX726" s="147"/>
      <c r="AY726" s="147"/>
    </row>
    <row r="727" spans="1:51" ht="12.75" customHeight="1" x14ac:dyDescent="0.2">
      <c r="A727" s="145"/>
      <c r="B727" s="120"/>
      <c r="C727" s="120"/>
      <c r="D727" s="120"/>
      <c r="E727" s="120"/>
      <c r="F727" s="120"/>
      <c r="G727" s="121"/>
      <c r="H727" s="120"/>
      <c r="I727" s="147"/>
      <c r="J727" s="147"/>
      <c r="K727" s="147"/>
      <c r="L727" s="147"/>
      <c r="M727" s="147"/>
      <c r="N727" s="147"/>
      <c r="O727" s="147"/>
      <c r="P727" s="147"/>
      <c r="Q727" s="147"/>
      <c r="R727" s="147"/>
      <c r="S727" s="147"/>
      <c r="T727" s="147"/>
      <c r="U727" s="147"/>
      <c r="V727" s="147"/>
      <c r="W727" s="147"/>
      <c r="X727" s="147"/>
      <c r="Y727" s="147"/>
      <c r="Z727" s="147"/>
      <c r="AA727" s="147"/>
      <c r="AB727" s="147"/>
      <c r="AC727" s="147"/>
      <c r="AD727" s="147"/>
      <c r="AE727" s="147"/>
      <c r="AF727" s="147"/>
      <c r="AG727" s="147"/>
      <c r="AH727" s="147"/>
      <c r="AI727" s="147"/>
      <c r="AJ727" s="147"/>
      <c r="AK727" s="147"/>
      <c r="AL727" s="147"/>
      <c r="AM727" s="147"/>
      <c r="AN727" s="147"/>
      <c r="AO727" s="147"/>
      <c r="AP727" s="147"/>
      <c r="AQ727" s="147"/>
      <c r="AR727" s="147"/>
      <c r="AS727" s="147"/>
      <c r="AT727" s="147"/>
      <c r="AU727" s="147"/>
      <c r="AV727" s="147"/>
      <c r="AW727" s="147"/>
      <c r="AX727" s="147"/>
      <c r="AY727" s="147"/>
    </row>
    <row r="728" spans="1:51" ht="12.75" customHeight="1" x14ac:dyDescent="0.2">
      <c r="A728" s="145"/>
      <c r="B728" s="120"/>
      <c r="C728" s="120"/>
      <c r="D728" s="120"/>
      <c r="E728" s="120"/>
      <c r="F728" s="120"/>
      <c r="G728" s="121"/>
      <c r="H728" s="120"/>
      <c r="I728" s="147"/>
      <c r="J728" s="147"/>
      <c r="K728" s="147"/>
      <c r="L728" s="147"/>
      <c r="M728" s="147"/>
      <c r="N728" s="147"/>
      <c r="O728" s="147"/>
      <c r="P728" s="147"/>
      <c r="Q728" s="147"/>
      <c r="R728" s="147"/>
      <c r="S728" s="147"/>
      <c r="T728" s="147"/>
      <c r="U728" s="147"/>
      <c r="V728" s="147"/>
      <c r="W728" s="147"/>
      <c r="X728" s="147"/>
      <c r="Y728" s="147"/>
      <c r="Z728" s="147"/>
      <c r="AA728" s="147"/>
      <c r="AB728" s="147"/>
      <c r="AC728" s="147"/>
      <c r="AD728" s="147"/>
      <c r="AE728" s="147"/>
      <c r="AF728" s="147"/>
      <c r="AG728" s="147"/>
      <c r="AH728" s="147"/>
      <c r="AI728" s="147"/>
      <c r="AJ728" s="147"/>
      <c r="AK728" s="147"/>
      <c r="AL728" s="147"/>
      <c r="AM728" s="147"/>
      <c r="AN728" s="147"/>
      <c r="AO728" s="147"/>
      <c r="AP728" s="147"/>
      <c r="AQ728" s="147"/>
      <c r="AR728" s="147"/>
      <c r="AS728" s="147"/>
      <c r="AT728" s="147"/>
      <c r="AU728" s="147"/>
      <c r="AV728" s="147"/>
      <c r="AW728" s="147"/>
      <c r="AX728" s="147"/>
      <c r="AY728" s="147"/>
    </row>
    <row r="729" spans="1:51" ht="12.75" customHeight="1" x14ac:dyDescent="0.2">
      <c r="A729" s="145"/>
      <c r="B729" s="120"/>
      <c r="C729" s="120"/>
      <c r="D729" s="120"/>
      <c r="E729" s="120"/>
      <c r="F729" s="120"/>
      <c r="G729" s="121"/>
      <c r="H729" s="120"/>
      <c r="I729" s="147"/>
      <c r="J729" s="147"/>
      <c r="K729" s="147"/>
      <c r="L729" s="147"/>
      <c r="M729" s="147"/>
      <c r="N729" s="147"/>
      <c r="O729" s="147"/>
      <c r="P729" s="147"/>
      <c r="Q729" s="147"/>
      <c r="R729" s="147"/>
      <c r="S729" s="147"/>
      <c r="T729" s="147"/>
      <c r="U729" s="147"/>
      <c r="V729" s="147"/>
      <c r="W729" s="147"/>
      <c r="X729" s="147"/>
      <c r="Y729" s="147"/>
      <c r="Z729" s="147"/>
      <c r="AA729" s="147"/>
      <c r="AB729" s="147"/>
      <c r="AC729" s="147"/>
      <c r="AD729" s="147"/>
      <c r="AE729" s="147"/>
      <c r="AF729" s="147"/>
      <c r="AG729" s="147"/>
      <c r="AH729" s="147"/>
      <c r="AI729" s="147"/>
      <c r="AJ729" s="147"/>
      <c r="AK729" s="147"/>
      <c r="AL729" s="147"/>
      <c r="AM729" s="147"/>
      <c r="AN729" s="147"/>
      <c r="AO729" s="147"/>
      <c r="AP729" s="147"/>
      <c r="AQ729" s="147"/>
      <c r="AR729" s="147"/>
      <c r="AS729" s="147"/>
      <c r="AT729" s="147"/>
      <c r="AU729" s="147"/>
      <c r="AV729" s="147"/>
      <c r="AW729" s="147"/>
      <c r="AX729" s="147"/>
      <c r="AY729" s="147"/>
    </row>
    <row r="730" spans="1:51" ht="12.75" customHeight="1" x14ac:dyDescent="0.2">
      <c r="A730" s="145"/>
      <c r="B730" s="120"/>
      <c r="C730" s="120"/>
      <c r="D730" s="120"/>
      <c r="E730" s="120"/>
      <c r="F730" s="120"/>
      <c r="G730" s="121"/>
      <c r="H730" s="120"/>
      <c r="I730" s="147"/>
      <c r="J730" s="147"/>
      <c r="K730" s="147"/>
      <c r="L730" s="147"/>
      <c r="M730" s="147"/>
      <c r="N730" s="147"/>
      <c r="O730" s="147"/>
      <c r="P730" s="147"/>
      <c r="Q730" s="147"/>
      <c r="R730" s="147"/>
      <c r="S730" s="147"/>
      <c r="T730" s="147"/>
      <c r="U730" s="147"/>
      <c r="V730" s="147"/>
      <c r="W730" s="147"/>
      <c r="X730" s="147"/>
      <c r="Y730" s="147"/>
      <c r="Z730" s="147"/>
      <c r="AA730" s="147"/>
      <c r="AB730" s="147"/>
      <c r="AC730" s="147"/>
      <c r="AD730" s="147"/>
      <c r="AE730" s="147"/>
      <c r="AF730" s="147"/>
      <c r="AG730" s="147"/>
      <c r="AH730" s="147"/>
      <c r="AI730" s="147"/>
      <c r="AJ730" s="147"/>
      <c r="AK730" s="147"/>
      <c r="AL730" s="147"/>
      <c r="AM730" s="147"/>
      <c r="AN730" s="147"/>
      <c r="AO730" s="147"/>
      <c r="AP730" s="147"/>
      <c r="AQ730" s="147"/>
      <c r="AR730" s="147"/>
      <c r="AS730" s="147"/>
      <c r="AT730" s="147"/>
      <c r="AU730" s="147"/>
      <c r="AV730" s="147"/>
      <c r="AW730" s="147"/>
      <c r="AX730" s="147"/>
      <c r="AY730" s="147"/>
    </row>
    <row r="731" spans="1:51" ht="12.75" customHeight="1" x14ac:dyDescent="0.2">
      <c r="A731" s="145"/>
      <c r="B731" s="120"/>
      <c r="C731" s="120"/>
      <c r="D731" s="120"/>
      <c r="E731" s="120"/>
      <c r="F731" s="120"/>
      <c r="G731" s="121"/>
      <c r="H731" s="120"/>
      <c r="I731" s="147"/>
      <c r="J731" s="147"/>
      <c r="K731" s="147"/>
      <c r="L731" s="147"/>
      <c r="M731" s="147"/>
      <c r="N731" s="147"/>
      <c r="O731" s="147"/>
      <c r="P731" s="147"/>
      <c r="Q731" s="147"/>
      <c r="R731" s="147"/>
      <c r="S731" s="147"/>
      <c r="T731" s="147"/>
      <c r="U731" s="147"/>
      <c r="V731" s="147"/>
      <c r="W731" s="147"/>
      <c r="X731" s="147"/>
      <c r="Y731" s="147"/>
      <c r="Z731" s="147"/>
      <c r="AA731" s="147"/>
      <c r="AB731" s="147"/>
      <c r="AC731" s="147"/>
      <c r="AD731" s="147"/>
      <c r="AE731" s="147"/>
      <c r="AF731" s="147"/>
      <c r="AG731" s="147"/>
      <c r="AH731" s="147"/>
      <c r="AI731" s="147"/>
      <c r="AJ731" s="147"/>
      <c r="AK731" s="147"/>
      <c r="AL731" s="147"/>
      <c r="AM731" s="147"/>
      <c r="AN731" s="147"/>
      <c r="AO731" s="147"/>
      <c r="AP731" s="147"/>
      <c r="AQ731" s="147"/>
      <c r="AR731" s="147"/>
      <c r="AS731" s="147"/>
      <c r="AT731" s="147"/>
      <c r="AU731" s="147"/>
      <c r="AV731" s="147"/>
      <c r="AW731" s="147"/>
      <c r="AX731" s="147"/>
      <c r="AY731" s="147"/>
    </row>
    <row r="732" spans="1:51" ht="12.75" customHeight="1" x14ac:dyDescent="0.2">
      <c r="A732" s="145"/>
      <c r="B732" s="120"/>
      <c r="C732" s="120"/>
      <c r="D732" s="120"/>
      <c r="E732" s="120"/>
      <c r="F732" s="120"/>
      <c r="G732" s="121"/>
      <c r="H732" s="120"/>
      <c r="I732" s="147"/>
      <c r="J732" s="147"/>
      <c r="K732" s="147"/>
      <c r="L732" s="147"/>
      <c r="M732" s="147"/>
      <c r="N732" s="147"/>
      <c r="O732" s="147"/>
      <c r="P732" s="147"/>
      <c r="Q732" s="147"/>
      <c r="R732" s="147"/>
      <c r="S732" s="147"/>
      <c r="T732" s="147"/>
      <c r="U732" s="147"/>
      <c r="V732" s="147"/>
      <c r="W732" s="147"/>
      <c r="X732" s="147"/>
      <c r="Y732" s="147"/>
      <c r="Z732" s="147"/>
      <c r="AA732" s="147"/>
      <c r="AB732" s="147"/>
      <c r="AC732" s="147"/>
      <c r="AD732" s="147"/>
      <c r="AE732" s="147"/>
      <c r="AF732" s="147"/>
      <c r="AG732" s="147"/>
      <c r="AH732" s="147"/>
      <c r="AI732" s="147"/>
      <c r="AJ732" s="147"/>
      <c r="AK732" s="147"/>
      <c r="AL732" s="147"/>
      <c r="AM732" s="147"/>
      <c r="AN732" s="147"/>
      <c r="AO732" s="147"/>
      <c r="AP732" s="147"/>
      <c r="AQ732" s="147"/>
      <c r="AR732" s="147"/>
      <c r="AS732" s="147"/>
      <c r="AT732" s="147"/>
      <c r="AU732" s="147"/>
      <c r="AV732" s="147"/>
      <c r="AW732" s="147"/>
      <c r="AX732" s="147"/>
      <c r="AY732" s="147"/>
    </row>
    <row r="733" spans="1:51" ht="12.75" customHeight="1" x14ac:dyDescent="0.2">
      <c r="A733" s="145"/>
      <c r="B733" s="120"/>
      <c r="C733" s="120"/>
      <c r="D733" s="120"/>
      <c r="E733" s="120"/>
      <c r="F733" s="120"/>
      <c r="G733" s="121"/>
      <c r="H733" s="120"/>
      <c r="I733" s="147"/>
      <c r="J733" s="147"/>
      <c r="K733" s="147"/>
      <c r="L733" s="147"/>
      <c r="M733" s="147"/>
      <c r="N733" s="147"/>
      <c r="O733" s="147"/>
      <c r="P733" s="147"/>
      <c r="Q733" s="147"/>
      <c r="R733" s="147"/>
      <c r="S733" s="147"/>
      <c r="T733" s="147"/>
      <c r="U733" s="147"/>
      <c r="V733" s="147"/>
      <c r="W733" s="147"/>
      <c r="X733" s="147"/>
      <c r="Y733" s="147"/>
      <c r="Z733" s="147"/>
      <c r="AA733" s="147"/>
      <c r="AB733" s="147"/>
      <c r="AC733" s="147"/>
      <c r="AD733" s="147"/>
      <c r="AE733" s="147"/>
      <c r="AF733" s="147"/>
      <c r="AG733" s="147"/>
      <c r="AH733" s="147"/>
      <c r="AI733" s="147"/>
      <c r="AJ733" s="147"/>
      <c r="AK733" s="147"/>
      <c r="AL733" s="147"/>
      <c r="AM733" s="147"/>
      <c r="AN733" s="147"/>
      <c r="AO733" s="147"/>
      <c r="AP733" s="147"/>
      <c r="AQ733" s="147"/>
      <c r="AR733" s="147"/>
      <c r="AS733" s="147"/>
      <c r="AT733" s="147"/>
      <c r="AU733" s="147"/>
      <c r="AV733" s="147"/>
      <c r="AW733" s="147"/>
      <c r="AX733" s="147"/>
      <c r="AY733" s="147"/>
    </row>
    <row r="734" spans="1:51" ht="12.75" customHeight="1" x14ac:dyDescent="0.2">
      <c r="A734" s="145"/>
      <c r="B734" s="120"/>
      <c r="C734" s="120"/>
      <c r="D734" s="120"/>
      <c r="E734" s="120"/>
      <c r="F734" s="120"/>
      <c r="G734" s="121"/>
      <c r="H734" s="120"/>
      <c r="I734" s="147"/>
      <c r="J734" s="147"/>
      <c r="K734" s="147"/>
      <c r="L734" s="147"/>
      <c r="M734" s="147"/>
      <c r="N734" s="147"/>
      <c r="O734" s="147"/>
      <c r="P734" s="147"/>
      <c r="Q734" s="147"/>
      <c r="R734" s="147"/>
      <c r="S734" s="147"/>
      <c r="T734" s="147"/>
      <c r="U734" s="147"/>
      <c r="V734" s="147"/>
      <c r="W734" s="147"/>
      <c r="X734" s="147"/>
      <c r="Y734" s="147"/>
      <c r="Z734" s="147"/>
      <c r="AA734" s="147"/>
      <c r="AB734" s="147"/>
      <c r="AC734" s="147"/>
      <c r="AD734" s="147"/>
      <c r="AE734" s="147"/>
      <c r="AF734" s="147"/>
      <c r="AG734" s="147"/>
      <c r="AH734" s="147"/>
      <c r="AI734" s="147"/>
      <c r="AJ734" s="147"/>
      <c r="AK734" s="147"/>
      <c r="AL734" s="147"/>
      <c r="AM734" s="147"/>
      <c r="AN734" s="147"/>
      <c r="AO734" s="147"/>
      <c r="AP734" s="147"/>
      <c r="AQ734" s="147"/>
      <c r="AR734" s="147"/>
      <c r="AS734" s="147"/>
      <c r="AT734" s="147"/>
      <c r="AU734" s="147"/>
      <c r="AV734" s="147"/>
      <c r="AW734" s="147"/>
      <c r="AX734" s="147"/>
      <c r="AY734" s="147"/>
    </row>
    <row r="735" spans="1:51" ht="12.75" customHeight="1" x14ac:dyDescent="0.2">
      <c r="A735" s="145"/>
      <c r="B735" s="120"/>
      <c r="C735" s="120"/>
      <c r="D735" s="120"/>
      <c r="E735" s="120"/>
      <c r="F735" s="120"/>
      <c r="G735" s="121"/>
      <c r="H735" s="120"/>
      <c r="I735" s="147"/>
      <c r="J735" s="147"/>
      <c r="K735" s="147"/>
      <c r="L735" s="147"/>
      <c r="M735" s="147"/>
      <c r="N735" s="147"/>
      <c r="O735" s="147"/>
      <c r="P735" s="147"/>
      <c r="Q735" s="147"/>
      <c r="R735" s="147"/>
      <c r="S735" s="147"/>
      <c r="T735" s="147"/>
      <c r="U735" s="147"/>
      <c r="V735" s="147"/>
      <c r="W735" s="147"/>
      <c r="X735" s="147"/>
      <c r="Y735" s="147"/>
      <c r="Z735" s="147"/>
      <c r="AA735" s="147"/>
      <c r="AB735" s="147"/>
      <c r="AC735" s="147"/>
      <c r="AD735" s="147"/>
      <c r="AE735" s="147"/>
      <c r="AF735" s="147"/>
      <c r="AG735" s="147"/>
      <c r="AH735" s="147"/>
      <c r="AI735" s="147"/>
      <c r="AJ735" s="147"/>
      <c r="AK735" s="147"/>
      <c r="AL735" s="147"/>
      <c r="AM735" s="147"/>
      <c r="AN735" s="147"/>
      <c r="AO735" s="147"/>
      <c r="AP735" s="147"/>
      <c r="AQ735" s="147"/>
      <c r="AR735" s="147"/>
      <c r="AS735" s="147"/>
      <c r="AT735" s="147"/>
      <c r="AU735" s="147"/>
      <c r="AV735" s="147"/>
      <c r="AW735" s="147"/>
      <c r="AX735" s="147"/>
      <c r="AY735" s="147"/>
    </row>
    <row r="736" spans="1:51" ht="12.75" customHeight="1" x14ac:dyDescent="0.2">
      <c r="A736" s="145"/>
      <c r="B736" s="120"/>
      <c r="C736" s="120"/>
      <c r="D736" s="120"/>
      <c r="E736" s="120"/>
      <c r="F736" s="120"/>
      <c r="G736" s="121"/>
      <c r="H736" s="120"/>
      <c r="I736" s="147"/>
      <c r="J736" s="147"/>
      <c r="K736" s="147"/>
      <c r="L736" s="147"/>
      <c r="M736" s="147"/>
      <c r="N736" s="147"/>
      <c r="O736" s="147"/>
      <c r="P736" s="147"/>
      <c r="Q736" s="147"/>
      <c r="R736" s="147"/>
      <c r="S736" s="147"/>
      <c r="T736" s="147"/>
      <c r="U736" s="147"/>
      <c r="V736" s="147"/>
      <c r="W736" s="147"/>
      <c r="X736" s="147"/>
      <c r="Y736" s="147"/>
      <c r="Z736" s="147"/>
      <c r="AA736" s="147"/>
      <c r="AB736" s="147"/>
      <c r="AC736" s="147"/>
      <c r="AD736" s="147"/>
      <c r="AE736" s="147"/>
      <c r="AF736" s="147"/>
      <c r="AG736" s="147"/>
      <c r="AH736" s="147"/>
      <c r="AI736" s="147"/>
      <c r="AJ736" s="147"/>
      <c r="AK736" s="147"/>
      <c r="AL736" s="147"/>
      <c r="AM736" s="147"/>
      <c r="AN736" s="147"/>
      <c r="AO736" s="147"/>
      <c r="AP736" s="147"/>
      <c r="AQ736" s="147"/>
      <c r="AR736" s="147"/>
      <c r="AS736" s="147"/>
      <c r="AT736" s="147"/>
      <c r="AU736" s="147"/>
      <c r="AV736" s="147"/>
      <c r="AW736" s="147"/>
      <c r="AX736" s="147"/>
      <c r="AY736" s="147"/>
    </row>
    <row r="737" spans="1:51" ht="12.75" customHeight="1" x14ac:dyDescent="0.2">
      <c r="A737" s="145"/>
      <c r="B737" s="120"/>
      <c r="C737" s="120"/>
      <c r="D737" s="120"/>
      <c r="E737" s="120"/>
      <c r="F737" s="120"/>
      <c r="G737" s="121"/>
      <c r="H737" s="120"/>
      <c r="I737" s="147"/>
      <c r="J737" s="147"/>
      <c r="K737" s="147"/>
      <c r="L737" s="147"/>
      <c r="M737" s="147"/>
      <c r="N737" s="147"/>
      <c r="O737" s="147"/>
      <c r="P737" s="147"/>
      <c r="Q737" s="147"/>
      <c r="R737" s="147"/>
      <c r="S737" s="147"/>
      <c r="T737" s="147"/>
      <c r="U737" s="147"/>
      <c r="V737" s="147"/>
      <c r="W737" s="147"/>
      <c r="X737" s="147"/>
      <c r="Y737" s="147"/>
      <c r="Z737" s="147"/>
      <c r="AA737" s="147"/>
      <c r="AB737" s="147"/>
      <c r="AC737" s="147"/>
      <c r="AD737" s="147"/>
      <c r="AE737" s="147"/>
      <c r="AF737" s="147"/>
      <c r="AG737" s="147"/>
      <c r="AH737" s="147"/>
      <c r="AI737" s="147"/>
      <c r="AJ737" s="147"/>
      <c r="AK737" s="147"/>
      <c r="AL737" s="147"/>
      <c r="AM737" s="147"/>
      <c r="AN737" s="147"/>
      <c r="AO737" s="147"/>
      <c r="AP737" s="147"/>
      <c r="AQ737" s="147"/>
      <c r="AR737" s="147"/>
      <c r="AS737" s="147"/>
      <c r="AT737" s="147"/>
      <c r="AU737" s="147"/>
      <c r="AV737" s="147"/>
      <c r="AW737" s="147"/>
      <c r="AX737" s="147"/>
      <c r="AY737" s="147"/>
    </row>
    <row r="738" spans="1:51" ht="12.75" customHeight="1" x14ac:dyDescent="0.2">
      <c r="A738" s="145"/>
      <c r="B738" s="120"/>
      <c r="C738" s="120"/>
      <c r="D738" s="120"/>
      <c r="E738" s="120"/>
      <c r="F738" s="120"/>
      <c r="G738" s="121"/>
      <c r="H738" s="120"/>
      <c r="I738" s="147"/>
      <c r="J738" s="147"/>
      <c r="K738" s="147"/>
      <c r="L738" s="147"/>
      <c r="M738" s="147"/>
      <c r="N738" s="147"/>
      <c r="O738" s="147"/>
      <c r="P738" s="147"/>
      <c r="Q738" s="147"/>
      <c r="R738" s="147"/>
      <c r="S738" s="147"/>
      <c r="T738" s="147"/>
      <c r="U738" s="147"/>
      <c r="V738" s="147"/>
      <c r="W738" s="147"/>
      <c r="X738" s="147"/>
      <c r="Y738" s="147"/>
      <c r="Z738" s="147"/>
      <c r="AA738" s="147"/>
      <c r="AB738" s="147"/>
      <c r="AC738" s="147"/>
      <c r="AD738" s="147"/>
      <c r="AE738" s="147"/>
      <c r="AF738" s="147"/>
      <c r="AG738" s="147"/>
      <c r="AH738" s="147"/>
      <c r="AI738" s="147"/>
      <c r="AJ738" s="147"/>
      <c r="AK738" s="147"/>
      <c r="AL738" s="147"/>
      <c r="AM738" s="147"/>
      <c r="AN738" s="147"/>
      <c r="AO738" s="147"/>
      <c r="AP738" s="147"/>
      <c r="AQ738" s="147"/>
      <c r="AR738" s="147"/>
      <c r="AS738" s="147"/>
      <c r="AT738" s="147"/>
      <c r="AU738" s="147"/>
      <c r="AV738" s="147"/>
      <c r="AW738" s="147"/>
      <c r="AX738" s="147"/>
      <c r="AY738" s="147"/>
    </row>
    <row r="739" spans="1:51" ht="12.75" customHeight="1" x14ac:dyDescent="0.2">
      <c r="A739" s="145"/>
      <c r="B739" s="120"/>
      <c r="C739" s="120"/>
      <c r="D739" s="120"/>
      <c r="E739" s="120"/>
      <c r="F739" s="120"/>
      <c r="G739" s="121"/>
      <c r="H739" s="120"/>
      <c r="I739" s="147"/>
      <c r="J739" s="147"/>
      <c r="K739" s="147"/>
      <c r="L739" s="147"/>
      <c r="M739" s="147"/>
      <c r="N739" s="147"/>
      <c r="O739" s="147"/>
      <c r="P739" s="147"/>
      <c r="Q739" s="147"/>
      <c r="R739" s="147"/>
      <c r="S739" s="147"/>
      <c r="T739" s="147"/>
      <c r="U739" s="147"/>
      <c r="V739" s="147"/>
      <c r="W739" s="147"/>
      <c r="X739" s="147"/>
      <c r="Y739" s="147"/>
      <c r="Z739" s="147"/>
      <c r="AA739" s="147"/>
      <c r="AB739" s="147"/>
      <c r="AC739" s="147"/>
      <c r="AD739" s="147"/>
      <c r="AE739" s="147"/>
      <c r="AF739" s="147"/>
      <c r="AG739" s="147"/>
      <c r="AH739" s="147"/>
      <c r="AI739" s="147"/>
      <c r="AJ739" s="147"/>
      <c r="AK739" s="147"/>
      <c r="AL739" s="147"/>
      <c r="AM739" s="147"/>
      <c r="AN739" s="147"/>
      <c r="AO739" s="147"/>
      <c r="AP739" s="147"/>
      <c r="AQ739" s="147"/>
      <c r="AR739" s="147"/>
      <c r="AS739" s="147"/>
      <c r="AT739" s="147"/>
      <c r="AU739" s="147"/>
      <c r="AV739" s="147"/>
      <c r="AW739" s="147"/>
      <c r="AX739" s="147"/>
      <c r="AY739" s="147"/>
    </row>
    <row r="740" spans="1:51" ht="12.75" customHeight="1" x14ac:dyDescent="0.2">
      <c r="A740" s="145"/>
      <c r="B740" s="120"/>
      <c r="C740" s="120"/>
      <c r="D740" s="120"/>
      <c r="E740" s="120"/>
      <c r="F740" s="120"/>
      <c r="G740" s="121"/>
      <c r="H740" s="120"/>
      <c r="I740" s="147"/>
      <c r="J740" s="147"/>
      <c r="K740" s="147"/>
      <c r="L740" s="147"/>
      <c r="M740" s="147"/>
      <c r="N740" s="147"/>
      <c r="O740" s="147"/>
      <c r="P740" s="147"/>
      <c r="Q740" s="147"/>
      <c r="R740" s="147"/>
      <c r="S740" s="147"/>
      <c r="T740" s="147"/>
      <c r="U740" s="147"/>
      <c r="V740" s="147"/>
      <c r="W740" s="147"/>
      <c r="X740" s="147"/>
      <c r="Y740" s="147"/>
      <c r="Z740" s="147"/>
      <c r="AA740" s="147"/>
      <c r="AB740" s="147"/>
      <c r="AC740" s="147"/>
      <c r="AD740" s="147"/>
      <c r="AE740" s="147"/>
      <c r="AF740" s="147"/>
      <c r="AG740" s="147"/>
      <c r="AH740" s="147"/>
      <c r="AI740" s="147"/>
      <c r="AJ740" s="147"/>
      <c r="AK740" s="147"/>
      <c r="AL740" s="147"/>
      <c r="AM740" s="147"/>
      <c r="AN740" s="147"/>
      <c r="AO740" s="147"/>
      <c r="AP740" s="147"/>
      <c r="AQ740" s="147"/>
      <c r="AR740" s="147"/>
      <c r="AS740" s="147"/>
      <c r="AT740" s="147"/>
      <c r="AU740" s="147"/>
      <c r="AV740" s="147"/>
      <c r="AW740" s="147"/>
      <c r="AX740" s="147"/>
      <c r="AY740" s="147"/>
    </row>
    <row r="741" spans="1:51" ht="12.75" customHeight="1" x14ac:dyDescent="0.2">
      <c r="A741" s="145"/>
      <c r="B741" s="120"/>
      <c r="C741" s="120"/>
      <c r="D741" s="120"/>
      <c r="E741" s="120"/>
      <c r="F741" s="120"/>
      <c r="G741" s="121"/>
      <c r="H741" s="120"/>
      <c r="I741" s="147"/>
      <c r="J741" s="147"/>
      <c r="K741" s="147"/>
      <c r="L741" s="147"/>
      <c r="M741" s="147"/>
      <c r="N741" s="147"/>
      <c r="O741" s="147"/>
      <c r="P741" s="147"/>
      <c r="Q741" s="147"/>
      <c r="R741" s="147"/>
      <c r="S741" s="147"/>
      <c r="T741" s="147"/>
      <c r="U741" s="147"/>
      <c r="V741" s="147"/>
      <c r="W741" s="147"/>
      <c r="X741" s="147"/>
      <c r="Y741" s="147"/>
      <c r="Z741" s="147"/>
      <c r="AA741" s="147"/>
      <c r="AB741" s="147"/>
      <c r="AC741" s="147"/>
      <c r="AD741" s="147"/>
      <c r="AE741" s="147"/>
      <c r="AF741" s="147"/>
      <c r="AG741" s="147"/>
      <c r="AH741" s="147"/>
      <c r="AI741" s="147"/>
      <c r="AJ741" s="147"/>
      <c r="AK741" s="147"/>
      <c r="AL741" s="147"/>
      <c r="AM741" s="147"/>
      <c r="AN741" s="147"/>
      <c r="AO741" s="147"/>
      <c r="AP741" s="147"/>
      <c r="AQ741" s="147"/>
      <c r="AR741" s="147"/>
      <c r="AS741" s="147"/>
      <c r="AT741" s="147"/>
      <c r="AU741" s="147"/>
      <c r="AV741" s="147"/>
      <c r="AW741" s="147"/>
      <c r="AX741" s="147"/>
      <c r="AY741" s="147"/>
    </row>
    <row r="742" spans="1:51" ht="12.75" customHeight="1" x14ac:dyDescent="0.2">
      <c r="A742" s="145"/>
      <c r="B742" s="120"/>
      <c r="C742" s="120"/>
      <c r="D742" s="120"/>
      <c r="E742" s="120"/>
      <c r="F742" s="120"/>
      <c r="G742" s="121"/>
      <c r="H742" s="120"/>
      <c r="I742" s="147"/>
      <c r="J742" s="147"/>
      <c r="K742" s="147"/>
      <c r="L742" s="147"/>
      <c r="M742" s="147"/>
      <c r="N742" s="147"/>
      <c r="O742" s="147"/>
      <c r="P742" s="147"/>
      <c r="Q742" s="147"/>
      <c r="R742" s="147"/>
      <c r="S742" s="147"/>
      <c r="T742" s="147"/>
      <c r="U742" s="147"/>
      <c r="V742" s="147"/>
      <c r="W742" s="147"/>
      <c r="X742" s="147"/>
      <c r="Y742" s="147"/>
      <c r="Z742" s="147"/>
      <c r="AA742" s="147"/>
      <c r="AB742" s="147"/>
      <c r="AC742" s="147"/>
      <c r="AD742" s="147"/>
      <c r="AE742" s="147"/>
      <c r="AF742" s="147"/>
      <c r="AG742" s="147"/>
      <c r="AH742" s="147"/>
      <c r="AI742" s="147"/>
      <c r="AJ742" s="147"/>
      <c r="AK742" s="147"/>
      <c r="AL742" s="147"/>
      <c r="AM742" s="147"/>
      <c r="AN742" s="147"/>
      <c r="AO742" s="147"/>
      <c r="AP742" s="147"/>
      <c r="AQ742" s="147"/>
      <c r="AR742" s="147"/>
      <c r="AS742" s="147"/>
      <c r="AT742" s="147"/>
      <c r="AU742" s="147"/>
      <c r="AV742" s="147"/>
      <c r="AW742" s="147"/>
      <c r="AX742" s="147"/>
      <c r="AY742" s="147"/>
    </row>
    <row r="743" spans="1:51" ht="12.75" customHeight="1" x14ac:dyDescent="0.2">
      <c r="A743" s="145"/>
      <c r="B743" s="120"/>
      <c r="C743" s="120"/>
      <c r="D743" s="120"/>
      <c r="E743" s="120"/>
      <c r="F743" s="120"/>
      <c r="G743" s="121"/>
      <c r="H743" s="120"/>
      <c r="I743" s="147"/>
      <c r="J743" s="147"/>
      <c r="K743" s="147"/>
      <c r="L743" s="147"/>
      <c r="M743" s="147"/>
      <c r="N743" s="147"/>
      <c r="O743" s="147"/>
      <c r="P743" s="147"/>
      <c r="Q743" s="147"/>
      <c r="R743" s="147"/>
      <c r="S743" s="147"/>
      <c r="T743" s="147"/>
      <c r="U743" s="147"/>
      <c r="V743" s="147"/>
      <c r="W743" s="147"/>
      <c r="X743" s="147"/>
      <c r="Y743" s="147"/>
      <c r="Z743" s="147"/>
      <c r="AA743" s="147"/>
      <c r="AB743" s="147"/>
      <c r="AC743" s="147"/>
      <c r="AD743" s="147"/>
      <c r="AE743" s="147"/>
      <c r="AF743" s="147"/>
      <c r="AG743" s="147"/>
      <c r="AH743" s="147"/>
      <c r="AI743" s="147"/>
      <c r="AJ743" s="147"/>
      <c r="AK743" s="147"/>
      <c r="AL743" s="147"/>
      <c r="AM743" s="147"/>
      <c r="AN743" s="147"/>
      <c r="AO743" s="147"/>
      <c r="AP743" s="147"/>
      <c r="AQ743" s="147"/>
      <c r="AR743" s="147"/>
      <c r="AS743" s="147"/>
      <c r="AT743" s="147"/>
      <c r="AU743" s="147"/>
      <c r="AV743" s="147"/>
      <c r="AW743" s="147"/>
      <c r="AX743" s="147"/>
      <c r="AY743" s="147"/>
    </row>
    <row r="744" spans="1:51" ht="12.75" customHeight="1" x14ac:dyDescent="0.2">
      <c r="A744" s="145"/>
      <c r="B744" s="120"/>
      <c r="C744" s="120"/>
      <c r="D744" s="120"/>
      <c r="E744" s="120"/>
      <c r="F744" s="120"/>
      <c r="G744" s="121"/>
      <c r="H744" s="120"/>
      <c r="I744" s="147"/>
      <c r="J744" s="147"/>
      <c r="K744" s="147"/>
      <c r="L744" s="147"/>
      <c r="M744" s="147"/>
      <c r="N744" s="147"/>
      <c r="O744" s="147"/>
      <c r="P744" s="147"/>
      <c r="Q744" s="147"/>
      <c r="R744" s="147"/>
      <c r="S744" s="147"/>
      <c r="T744" s="147"/>
      <c r="U744" s="147"/>
      <c r="V744" s="147"/>
      <c r="W744" s="147"/>
      <c r="X744" s="147"/>
      <c r="Y744" s="147"/>
      <c r="Z744" s="147"/>
      <c r="AA744" s="147"/>
      <c r="AB744" s="147"/>
      <c r="AC744" s="147"/>
      <c r="AD744" s="147"/>
      <c r="AE744" s="147"/>
      <c r="AF744" s="147"/>
      <c r="AG744" s="147"/>
      <c r="AH744" s="147"/>
      <c r="AI744" s="147"/>
      <c r="AJ744" s="147"/>
      <c r="AK744" s="147"/>
      <c r="AL744" s="147"/>
      <c r="AM744" s="147"/>
      <c r="AN744" s="147"/>
      <c r="AO744" s="147"/>
      <c r="AP744" s="147"/>
      <c r="AQ744" s="147"/>
      <c r="AR744" s="147"/>
      <c r="AS744" s="147"/>
      <c r="AT744" s="147"/>
      <c r="AU744" s="147"/>
      <c r="AV744" s="147"/>
      <c r="AW744" s="147"/>
      <c r="AX744" s="147"/>
      <c r="AY744" s="147"/>
    </row>
    <row r="745" spans="1:51" ht="12.75" customHeight="1" x14ac:dyDescent="0.2">
      <c r="A745" s="145"/>
      <c r="B745" s="120"/>
      <c r="C745" s="120"/>
      <c r="D745" s="120"/>
      <c r="E745" s="120"/>
      <c r="F745" s="120"/>
      <c r="G745" s="121"/>
      <c r="H745" s="120"/>
      <c r="I745" s="147"/>
      <c r="J745" s="147"/>
      <c r="K745" s="147"/>
      <c r="L745" s="147"/>
      <c r="M745" s="147"/>
      <c r="N745" s="147"/>
      <c r="O745" s="147"/>
      <c r="P745" s="147"/>
      <c r="Q745" s="147"/>
      <c r="R745" s="147"/>
      <c r="S745" s="147"/>
      <c r="T745" s="147"/>
      <c r="U745" s="147"/>
      <c r="V745" s="147"/>
      <c r="W745" s="147"/>
      <c r="X745" s="147"/>
      <c r="Y745" s="147"/>
      <c r="Z745" s="147"/>
      <c r="AA745" s="147"/>
      <c r="AB745" s="147"/>
      <c r="AC745" s="147"/>
      <c r="AD745" s="147"/>
      <c r="AE745" s="147"/>
      <c r="AF745" s="147"/>
      <c r="AG745" s="147"/>
      <c r="AH745" s="147"/>
      <c r="AI745" s="147"/>
      <c r="AJ745" s="147"/>
      <c r="AK745" s="147"/>
      <c r="AL745" s="147"/>
      <c r="AM745" s="147"/>
      <c r="AN745" s="147"/>
      <c r="AO745" s="147"/>
      <c r="AP745" s="147"/>
      <c r="AQ745" s="147"/>
      <c r="AR745" s="147"/>
      <c r="AS745" s="147"/>
      <c r="AT745" s="147"/>
      <c r="AU745" s="147"/>
      <c r="AV745" s="147"/>
      <c r="AW745" s="147"/>
      <c r="AX745" s="147"/>
      <c r="AY745" s="147"/>
    </row>
    <row r="746" spans="1:51" ht="12.75" customHeight="1" x14ac:dyDescent="0.2">
      <c r="A746" s="145"/>
      <c r="B746" s="120"/>
      <c r="C746" s="120"/>
      <c r="D746" s="120"/>
      <c r="E746" s="120"/>
      <c r="F746" s="120"/>
      <c r="G746" s="121"/>
      <c r="H746" s="120"/>
      <c r="I746" s="147"/>
      <c r="J746" s="147"/>
      <c r="K746" s="147"/>
      <c r="L746" s="147"/>
      <c r="M746" s="147"/>
      <c r="N746" s="147"/>
      <c r="O746" s="147"/>
      <c r="P746" s="147"/>
      <c r="Q746" s="147"/>
      <c r="R746" s="147"/>
      <c r="S746" s="147"/>
      <c r="T746" s="147"/>
      <c r="U746" s="147"/>
      <c r="V746" s="147"/>
      <c r="W746" s="147"/>
      <c r="X746" s="147"/>
      <c r="Y746" s="147"/>
      <c r="Z746" s="147"/>
      <c r="AA746" s="147"/>
      <c r="AB746" s="147"/>
      <c r="AC746" s="147"/>
      <c r="AD746" s="147"/>
      <c r="AE746" s="147"/>
      <c r="AF746" s="147"/>
      <c r="AG746" s="147"/>
      <c r="AH746" s="147"/>
      <c r="AI746" s="147"/>
      <c r="AJ746" s="147"/>
      <c r="AK746" s="147"/>
      <c r="AL746" s="147"/>
      <c r="AM746" s="147"/>
      <c r="AN746" s="147"/>
      <c r="AO746" s="147"/>
      <c r="AP746" s="147"/>
      <c r="AQ746" s="147"/>
      <c r="AR746" s="147"/>
      <c r="AS746" s="147"/>
      <c r="AT746" s="147"/>
      <c r="AU746" s="147"/>
      <c r="AV746" s="147"/>
      <c r="AW746" s="147"/>
      <c r="AX746" s="147"/>
      <c r="AY746" s="147"/>
    </row>
    <row r="747" spans="1:51" ht="12.75" customHeight="1" x14ac:dyDescent="0.2">
      <c r="A747" s="145"/>
      <c r="B747" s="120"/>
      <c r="C747" s="120"/>
      <c r="D747" s="120"/>
      <c r="E747" s="120"/>
      <c r="F747" s="120"/>
      <c r="G747" s="121"/>
      <c r="H747" s="120"/>
      <c r="I747" s="147"/>
      <c r="J747" s="147"/>
      <c r="K747" s="147"/>
      <c r="L747" s="147"/>
      <c r="M747" s="147"/>
      <c r="N747" s="147"/>
      <c r="O747" s="147"/>
      <c r="P747" s="147"/>
      <c r="Q747" s="147"/>
      <c r="R747" s="147"/>
      <c r="S747" s="147"/>
      <c r="T747" s="147"/>
      <c r="U747" s="147"/>
      <c r="V747" s="147"/>
      <c r="W747" s="147"/>
      <c r="X747" s="147"/>
      <c r="Y747" s="147"/>
      <c r="Z747" s="147"/>
      <c r="AA747" s="147"/>
      <c r="AB747" s="147"/>
      <c r="AC747" s="147"/>
      <c r="AD747" s="147"/>
      <c r="AE747" s="147"/>
      <c r="AF747" s="147"/>
      <c r="AG747" s="147"/>
      <c r="AH747" s="147"/>
      <c r="AI747" s="147"/>
      <c r="AJ747" s="147"/>
      <c r="AK747" s="147"/>
      <c r="AL747" s="147"/>
      <c r="AM747" s="147"/>
      <c r="AN747" s="147"/>
      <c r="AO747" s="147"/>
      <c r="AP747" s="147"/>
      <c r="AQ747" s="147"/>
      <c r="AR747" s="147"/>
      <c r="AS747" s="147"/>
      <c r="AT747" s="147"/>
      <c r="AU747" s="147"/>
      <c r="AV747" s="147"/>
      <c r="AW747" s="147"/>
      <c r="AX747" s="147"/>
      <c r="AY747" s="147"/>
    </row>
    <row r="748" spans="1:51" ht="12.75" customHeight="1" x14ac:dyDescent="0.2">
      <c r="A748" s="145"/>
      <c r="B748" s="120"/>
      <c r="C748" s="120"/>
      <c r="D748" s="120"/>
      <c r="E748" s="120"/>
      <c r="F748" s="120"/>
      <c r="G748" s="121"/>
      <c r="H748" s="120"/>
      <c r="I748" s="147"/>
      <c r="J748" s="147"/>
      <c r="K748" s="147"/>
      <c r="L748" s="147"/>
      <c r="M748" s="147"/>
      <c r="N748" s="147"/>
      <c r="O748" s="147"/>
      <c r="P748" s="147"/>
      <c r="Q748" s="147"/>
      <c r="R748" s="147"/>
      <c r="S748" s="147"/>
      <c r="T748" s="147"/>
      <c r="U748" s="147"/>
      <c r="V748" s="147"/>
      <c r="W748" s="147"/>
      <c r="X748" s="147"/>
      <c r="Y748" s="147"/>
      <c r="Z748" s="147"/>
      <c r="AA748" s="147"/>
      <c r="AB748" s="147"/>
      <c r="AC748" s="147"/>
      <c r="AD748" s="147"/>
      <c r="AE748" s="147"/>
      <c r="AF748" s="147"/>
      <c r="AG748" s="147"/>
      <c r="AH748" s="147"/>
      <c r="AI748" s="147"/>
      <c r="AJ748" s="147"/>
      <c r="AK748" s="147"/>
      <c r="AL748" s="147"/>
      <c r="AM748" s="147"/>
      <c r="AN748" s="147"/>
      <c r="AO748" s="147"/>
      <c r="AP748" s="147"/>
      <c r="AQ748" s="147"/>
      <c r="AR748" s="147"/>
      <c r="AS748" s="147"/>
      <c r="AT748" s="147"/>
      <c r="AU748" s="147"/>
      <c r="AV748" s="147"/>
      <c r="AW748" s="147"/>
      <c r="AX748" s="147"/>
      <c r="AY748" s="147"/>
    </row>
    <row r="749" spans="1:51" ht="12.75" customHeight="1" x14ac:dyDescent="0.2">
      <c r="A749" s="145"/>
      <c r="B749" s="120"/>
      <c r="C749" s="120"/>
      <c r="D749" s="120"/>
      <c r="E749" s="120"/>
      <c r="F749" s="120"/>
      <c r="G749" s="121"/>
      <c r="H749" s="120"/>
      <c r="I749" s="147"/>
      <c r="J749" s="147"/>
      <c r="K749" s="147"/>
      <c r="L749" s="147"/>
      <c r="M749" s="147"/>
      <c r="N749" s="147"/>
      <c r="O749" s="147"/>
      <c r="P749" s="147"/>
      <c r="Q749" s="147"/>
      <c r="R749" s="147"/>
      <c r="S749" s="147"/>
      <c r="T749" s="147"/>
      <c r="U749" s="147"/>
      <c r="V749" s="147"/>
      <c r="W749" s="147"/>
      <c r="X749" s="147"/>
      <c r="Y749" s="147"/>
      <c r="Z749" s="147"/>
      <c r="AA749" s="147"/>
      <c r="AB749" s="147"/>
      <c r="AC749" s="147"/>
      <c r="AD749" s="147"/>
      <c r="AE749" s="147"/>
      <c r="AF749" s="147"/>
      <c r="AG749" s="147"/>
      <c r="AH749" s="147"/>
      <c r="AI749" s="147"/>
      <c r="AJ749" s="147"/>
      <c r="AK749" s="147"/>
      <c r="AL749" s="147"/>
      <c r="AM749" s="147"/>
      <c r="AN749" s="147"/>
      <c r="AO749" s="147"/>
      <c r="AP749" s="147"/>
      <c r="AQ749" s="147"/>
      <c r="AR749" s="147"/>
      <c r="AS749" s="147"/>
      <c r="AT749" s="147"/>
      <c r="AU749" s="147"/>
      <c r="AV749" s="147"/>
      <c r="AW749" s="147"/>
      <c r="AX749" s="147"/>
      <c r="AY749" s="147"/>
    </row>
    <row r="750" spans="1:51" ht="12.75" customHeight="1" x14ac:dyDescent="0.2">
      <c r="A750" s="145"/>
      <c r="B750" s="120"/>
      <c r="C750" s="120"/>
      <c r="D750" s="120"/>
      <c r="E750" s="120"/>
      <c r="F750" s="120"/>
      <c r="G750" s="121"/>
      <c r="H750" s="120"/>
      <c r="I750" s="147"/>
      <c r="J750" s="147"/>
      <c r="K750" s="147"/>
      <c r="L750" s="147"/>
      <c r="M750" s="147"/>
      <c r="N750" s="147"/>
      <c r="O750" s="147"/>
      <c r="P750" s="147"/>
      <c r="Q750" s="147"/>
      <c r="R750" s="147"/>
      <c r="S750" s="147"/>
      <c r="T750" s="147"/>
      <c r="U750" s="147"/>
      <c r="V750" s="147"/>
      <c r="W750" s="147"/>
      <c r="X750" s="147"/>
      <c r="Y750" s="147"/>
      <c r="Z750" s="147"/>
      <c r="AA750" s="147"/>
      <c r="AB750" s="147"/>
      <c r="AC750" s="147"/>
      <c r="AD750" s="147"/>
      <c r="AE750" s="147"/>
      <c r="AF750" s="147"/>
      <c r="AG750" s="147"/>
      <c r="AH750" s="147"/>
      <c r="AI750" s="147"/>
      <c r="AJ750" s="147"/>
      <c r="AK750" s="147"/>
      <c r="AL750" s="147"/>
      <c r="AM750" s="147"/>
      <c r="AN750" s="147"/>
      <c r="AO750" s="147"/>
      <c r="AP750" s="147"/>
      <c r="AQ750" s="147"/>
      <c r="AR750" s="147"/>
      <c r="AS750" s="147"/>
      <c r="AT750" s="147"/>
      <c r="AU750" s="147"/>
      <c r="AV750" s="147"/>
      <c r="AW750" s="147"/>
      <c r="AX750" s="147"/>
      <c r="AY750" s="147"/>
    </row>
    <row r="751" spans="1:51" ht="12.75" customHeight="1" x14ac:dyDescent="0.2">
      <c r="A751" s="145"/>
      <c r="B751" s="120"/>
      <c r="C751" s="120"/>
      <c r="D751" s="120"/>
      <c r="E751" s="120"/>
      <c r="F751" s="120"/>
      <c r="G751" s="121"/>
      <c r="H751" s="120"/>
      <c r="I751" s="147"/>
      <c r="J751" s="147"/>
      <c r="K751" s="147"/>
      <c r="L751" s="147"/>
      <c r="M751" s="147"/>
      <c r="N751" s="147"/>
      <c r="O751" s="147"/>
      <c r="P751" s="147"/>
      <c r="Q751" s="147"/>
      <c r="R751" s="147"/>
      <c r="S751" s="147"/>
      <c r="T751" s="147"/>
      <c r="U751" s="147"/>
      <c r="V751" s="147"/>
      <c r="W751" s="147"/>
      <c r="X751" s="147"/>
      <c r="Y751" s="147"/>
      <c r="Z751" s="147"/>
      <c r="AA751" s="147"/>
      <c r="AB751" s="147"/>
      <c r="AC751" s="147"/>
      <c r="AD751" s="147"/>
      <c r="AE751" s="147"/>
      <c r="AF751" s="147"/>
      <c r="AG751" s="147"/>
      <c r="AH751" s="147"/>
      <c r="AI751" s="147"/>
      <c r="AJ751" s="147"/>
      <c r="AK751" s="147"/>
      <c r="AL751" s="147"/>
      <c r="AM751" s="147"/>
      <c r="AN751" s="147"/>
      <c r="AO751" s="147"/>
      <c r="AP751" s="147"/>
      <c r="AQ751" s="147"/>
      <c r="AR751" s="147"/>
      <c r="AS751" s="147"/>
      <c r="AT751" s="147"/>
      <c r="AU751" s="147"/>
      <c r="AV751" s="147"/>
      <c r="AW751" s="147"/>
      <c r="AX751" s="147"/>
      <c r="AY751" s="147"/>
    </row>
    <row r="752" spans="1:51" ht="12.75" customHeight="1" x14ac:dyDescent="0.2">
      <c r="A752" s="145"/>
      <c r="B752" s="120"/>
      <c r="C752" s="120"/>
      <c r="D752" s="120"/>
      <c r="E752" s="120"/>
      <c r="F752" s="120"/>
      <c r="G752" s="121"/>
      <c r="H752" s="120"/>
      <c r="I752" s="147"/>
      <c r="J752" s="147"/>
      <c r="K752" s="147"/>
      <c r="L752" s="147"/>
      <c r="M752" s="147"/>
      <c r="N752" s="147"/>
      <c r="O752" s="147"/>
      <c r="P752" s="147"/>
      <c r="Q752" s="147"/>
      <c r="R752" s="147"/>
      <c r="S752" s="147"/>
      <c r="T752" s="147"/>
      <c r="U752" s="147"/>
      <c r="V752" s="147"/>
      <c r="W752" s="147"/>
      <c r="X752" s="147"/>
      <c r="Y752" s="147"/>
      <c r="Z752" s="147"/>
      <c r="AA752" s="147"/>
      <c r="AB752" s="147"/>
      <c r="AC752" s="147"/>
      <c r="AD752" s="147"/>
      <c r="AE752" s="147"/>
      <c r="AF752" s="147"/>
      <c r="AG752" s="147"/>
      <c r="AH752" s="147"/>
      <c r="AI752" s="147"/>
      <c r="AJ752" s="147"/>
      <c r="AK752" s="147"/>
      <c r="AL752" s="147"/>
      <c r="AM752" s="147"/>
      <c r="AN752" s="147"/>
      <c r="AO752" s="147"/>
      <c r="AP752" s="147"/>
      <c r="AQ752" s="147"/>
      <c r="AR752" s="147"/>
      <c r="AS752" s="147"/>
      <c r="AT752" s="147"/>
      <c r="AU752" s="147"/>
      <c r="AV752" s="147"/>
      <c r="AW752" s="147"/>
      <c r="AX752" s="147"/>
      <c r="AY752" s="147"/>
    </row>
    <row r="753" spans="1:51" ht="12.75" customHeight="1" x14ac:dyDescent="0.2">
      <c r="A753" s="145"/>
      <c r="B753" s="120"/>
      <c r="C753" s="120"/>
      <c r="D753" s="120"/>
      <c r="E753" s="120"/>
      <c r="F753" s="120"/>
      <c r="G753" s="121"/>
      <c r="H753" s="120"/>
      <c r="I753" s="147"/>
      <c r="J753" s="147"/>
      <c r="K753" s="147"/>
      <c r="L753" s="147"/>
      <c r="M753" s="147"/>
      <c r="N753" s="147"/>
      <c r="O753" s="147"/>
      <c r="P753" s="147"/>
      <c r="Q753" s="147"/>
      <c r="R753" s="147"/>
      <c r="S753" s="147"/>
      <c r="T753" s="147"/>
      <c r="U753" s="147"/>
      <c r="V753" s="147"/>
      <c r="W753" s="147"/>
      <c r="X753" s="147"/>
      <c r="Y753" s="147"/>
      <c r="Z753" s="147"/>
      <c r="AA753" s="147"/>
      <c r="AB753" s="147"/>
      <c r="AC753" s="147"/>
      <c r="AD753" s="147"/>
      <c r="AE753" s="147"/>
      <c r="AF753" s="147"/>
      <c r="AG753" s="147"/>
      <c r="AH753" s="147"/>
      <c r="AI753" s="147"/>
      <c r="AJ753" s="147"/>
      <c r="AK753" s="147"/>
      <c r="AL753" s="147"/>
      <c r="AM753" s="147"/>
      <c r="AN753" s="147"/>
      <c r="AO753" s="147"/>
      <c r="AP753" s="147"/>
      <c r="AQ753" s="147"/>
      <c r="AR753" s="147"/>
      <c r="AS753" s="147"/>
      <c r="AT753" s="147"/>
      <c r="AU753" s="147"/>
      <c r="AV753" s="147"/>
      <c r="AW753" s="147"/>
      <c r="AX753" s="147"/>
      <c r="AY753" s="147"/>
    </row>
    <row r="754" spans="1:51" ht="12.75" customHeight="1" x14ac:dyDescent="0.2">
      <c r="A754" s="145"/>
      <c r="B754" s="120"/>
      <c r="C754" s="120"/>
      <c r="D754" s="120"/>
      <c r="E754" s="120"/>
      <c r="F754" s="120"/>
      <c r="G754" s="121"/>
      <c r="H754" s="120"/>
      <c r="I754" s="147"/>
      <c r="J754" s="147"/>
      <c r="K754" s="147"/>
      <c r="L754" s="147"/>
      <c r="M754" s="147"/>
      <c r="N754" s="147"/>
      <c r="O754" s="147"/>
      <c r="P754" s="147"/>
      <c r="Q754" s="147"/>
      <c r="R754" s="147"/>
      <c r="S754" s="147"/>
      <c r="T754" s="147"/>
      <c r="U754" s="147"/>
      <c r="V754" s="147"/>
      <c r="W754" s="147"/>
      <c r="X754" s="147"/>
      <c r="Y754" s="147"/>
      <c r="Z754" s="147"/>
      <c r="AA754" s="147"/>
      <c r="AB754" s="147"/>
      <c r="AC754" s="147"/>
      <c r="AD754" s="147"/>
      <c r="AE754" s="147"/>
      <c r="AF754" s="147"/>
      <c r="AG754" s="147"/>
      <c r="AH754" s="147"/>
      <c r="AI754" s="147"/>
      <c r="AJ754" s="147"/>
      <c r="AK754" s="147"/>
      <c r="AL754" s="147"/>
      <c r="AM754" s="147"/>
      <c r="AN754" s="147"/>
      <c r="AO754" s="147"/>
      <c r="AP754" s="147"/>
      <c r="AQ754" s="147"/>
      <c r="AR754" s="147"/>
      <c r="AS754" s="147"/>
      <c r="AT754" s="147"/>
      <c r="AU754" s="147"/>
      <c r="AV754" s="147"/>
      <c r="AW754" s="147"/>
      <c r="AX754" s="147"/>
      <c r="AY754" s="147"/>
    </row>
    <row r="755" spans="1:51" ht="12.75" customHeight="1" x14ac:dyDescent="0.2">
      <c r="A755" s="145"/>
      <c r="B755" s="120"/>
      <c r="C755" s="120"/>
      <c r="D755" s="120"/>
      <c r="E755" s="120"/>
      <c r="F755" s="120"/>
      <c r="G755" s="121"/>
      <c r="H755" s="120"/>
      <c r="I755" s="147"/>
      <c r="J755" s="147"/>
      <c r="K755" s="147"/>
      <c r="L755" s="147"/>
      <c r="M755" s="147"/>
      <c r="N755" s="147"/>
      <c r="O755" s="147"/>
      <c r="P755" s="147"/>
      <c r="Q755" s="147"/>
      <c r="R755" s="147"/>
      <c r="S755" s="147"/>
      <c r="T755" s="147"/>
      <c r="U755" s="147"/>
      <c r="V755" s="147"/>
      <c r="W755" s="147"/>
      <c r="X755" s="147"/>
      <c r="Y755" s="147"/>
      <c r="Z755" s="147"/>
      <c r="AA755" s="147"/>
      <c r="AB755" s="147"/>
      <c r="AC755" s="147"/>
      <c r="AD755" s="147"/>
      <c r="AE755" s="147"/>
      <c r="AF755" s="147"/>
      <c r="AG755" s="147"/>
      <c r="AH755" s="147"/>
      <c r="AI755" s="147"/>
      <c r="AJ755" s="147"/>
      <c r="AK755" s="147"/>
      <c r="AL755" s="147"/>
      <c r="AM755" s="147"/>
      <c r="AN755" s="147"/>
      <c r="AO755" s="147"/>
      <c r="AP755" s="147"/>
      <c r="AQ755" s="147"/>
      <c r="AR755" s="147"/>
      <c r="AS755" s="147"/>
      <c r="AT755" s="147"/>
      <c r="AU755" s="147"/>
      <c r="AV755" s="147"/>
      <c r="AW755" s="147"/>
      <c r="AX755" s="147"/>
      <c r="AY755" s="147"/>
    </row>
    <row r="756" spans="1:51" ht="12.75" customHeight="1" x14ac:dyDescent="0.2">
      <c r="A756" s="145"/>
      <c r="B756" s="120"/>
      <c r="C756" s="120"/>
      <c r="D756" s="120"/>
      <c r="E756" s="120"/>
      <c r="F756" s="120"/>
      <c r="G756" s="121"/>
      <c r="H756" s="120"/>
      <c r="I756" s="147"/>
      <c r="J756" s="147"/>
      <c r="K756" s="147"/>
      <c r="L756" s="147"/>
      <c r="M756" s="147"/>
      <c r="N756" s="147"/>
      <c r="O756" s="147"/>
      <c r="P756" s="147"/>
      <c r="Q756" s="147"/>
      <c r="R756" s="147"/>
      <c r="S756" s="147"/>
      <c r="T756" s="147"/>
      <c r="U756" s="147"/>
      <c r="V756" s="147"/>
      <c r="W756" s="147"/>
      <c r="X756" s="147"/>
      <c r="Y756" s="147"/>
      <c r="Z756" s="147"/>
      <c r="AA756" s="147"/>
      <c r="AB756" s="147"/>
      <c r="AC756" s="147"/>
      <c r="AD756" s="147"/>
      <c r="AE756" s="147"/>
      <c r="AF756" s="147"/>
      <c r="AG756" s="147"/>
      <c r="AH756" s="147"/>
      <c r="AI756" s="147"/>
      <c r="AJ756" s="147"/>
      <c r="AK756" s="147"/>
      <c r="AL756" s="147"/>
      <c r="AM756" s="147"/>
      <c r="AN756" s="147"/>
      <c r="AO756" s="147"/>
      <c r="AP756" s="147"/>
      <c r="AQ756" s="147"/>
      <c r="AR756" s="147"/>
      <c r="AS756" s="147"/>
      <c r="AT756" s="147"/>
      <c r="AU756" s="147"/>
      <c r="AV756" s="147"/>
      <c r="AW756" s="147"/>
      <c r="AX756" s="147"/>
      <c r="AY756" s="147"/>
    </row>
    <row r="757" spans="1:51" ht="12.75" customHeight="1" x14ac:dyDescent="0.2">
      <c r="A757" s="145"/>
      <c r="B757" s="120"/>
      <c r="C757" s="120"/>
      <c r="D757" s="120"/>
      <c r="E757" s="120"/>
      <c r="F757" s="120"/>
      <c r="G757" s="121"/>
      <c r="H757" s="120"/>
      <c r="I757" s="147"/>
      <c r="J757" s="147"/>
      <c r="K757" s="147"/>
      <c r="L757" s="147"/>
      <c r="M757" s="147"/>
      <c r="N757" s="147"/>
      <c r="O757" s="147"/>
      <c r="P757" s="147"/>
      <c r="Q757" s="147"/>
      <c r="R757" s="147"/>
      <c r="S757" s="147"/>
      <c r="T757" s="147"/>
      <c r="U757" s="147"/>
      <c r="V757" s="147"/>
      <c r="W757" s="147"/>
      <c r="X757" s="147"/>
      <c r="Y757" s="147"/>
      <c r="Z757" s="147"/>
      <c r="AA757" s="147"/>
      <c r="AB757" s="147"/>
      <c r="AC757" s="147"/>
      <c r="AD757" s="147"/>
      <c r="AE757" s="147"/>
      <c r="AF757" s="147"/>
      <c r="AG757" s="147"/>
      <c r="AH757" s="147"/>
      <c r="AI757" s="147"/>
      <c r="AJ757" s="147"/>
      <c r="AK757" s="147"/>
      <c r="AL757" s="147"/>
      <c r="AM757" s="147"/>
      <c r="AN757" s="147"/>
      <c r="AO757" s="147"/>
      <c r="AP757" s="147"/>
      <c r="AQ757" s="147"/>
      <c r="AR757" s="147"/>
      <c r="AS757" s="147"/>
      <c r="AT757" s="147"/>
      <c r="AU757" s="147"/>
      <c r="AV757" s="147"/>
      <c r="AW757" s="147"/>
      <c r="AX757" s="147"/>
      <c r="AY757" s="147"/>
    </row>
    <row r="758" spans="1:51" ht="12.75" customHeight="1" x14ac:dyDescent="0.2">
      <c r="A758" s="145"/>
      <c r="B758" s="120"/>
      <c r="C758" s="120"/>
      <c r="D758" s="120"/>
      <c r="E758" s="120"/>
      <c r="F758" s="120"/>
      <c r="G758" s="121"/>
      <c r="H758" s="120"/>
      <c r="I758" s="147"/>
      <c r="J758" s="147"/>
      <c r="K758" s="147"/>
      <c r="L758" s="147"/>
      <c r="M758" s="147"/>
      <c r="N758" s="147"/>
      <c r="O758" s="147"/>
      <c r="P758" s="147"/>
      <c r="Q758" s="147"/>
      <c r="R758" s="147"/>
      <c r="S758" s="147"/>
      <c r="T758" s="147"/>
      <c r="U758" s="147"/>
      <c r="V758" s="147"/>
      <c r="W758" s="147"/>
      <c r="X758" s="147"/>
      <c r="Y758" s="147"/>
      <c r="Z758" s="147"/>
      <c r="AA758" s="147"/>
      <c r="AB758" s="147"/>
      <c r="AC758" s="147"/>
      <c r="AD758" s="147"/>
      <c r="AE758" s="147"/>
      <c r="AF758" s="147"/>
      <c r="AG758" s="147"/>
      <c r="AH758" s="147"/>
      <c r="AI758" s="147"/>
      <c r="AJ758" s="147"/>
      <c r="AK758" s="147"/>
      <c r="AL758" s="147"/>
      <c r="AM758" s="147"/>
      <c r="AN758" s="147"/>
      <c r="AO758" s="147"/>
      <c r="AP758" s="147"/>
      <c r="AQ758" s="147"/>
      <c r="AR758" s="147"/>
      <c r="AS758" s="147"/>
      <c r="AT758" s="147"/>
      <c r="AU758" s="147"/>
      <c r="AV758" s="147"/>
      <c r="AW758" s="147"/>
      <c r="AX758" s="147"/>
      <c r="AY758" s="147"/>
    </row>
    <row r="759" spans="1:51" ht="12.75" customHeight="1" x14ac:dyDescent="0.2">
      <c r="A759" s="145"/>
      <c r="B759" s="120"/>
      <c r="C759" s="120"/>
      <c r="D759" s="120"/>
      <c r="E759" s="120"/>
      <c r="F759" s="120"/>
      <c r="G759" s="121"/>
      <c r="H759" s="120"/>
      <c r="I759" s="147"/>
      <c r="J759" s="147"/>
      <c r="K759" s="147"/>
      <c r="L759" s="147"/>
      <c r="M759" s="147"/>
      <c r="N759" s="147"/>
      <c r="O759" s="147"/>
      <c r="P759" s="147"/>
      <c r="Q759" s="147"/>
      <c r="R759" s="147"/>
      <c r="S759" s="147"/>
      <c r="T759" s="147"/>
      <c r="U759" s="147"/>
      <c r="V759" s="147"/>
      <c r="W759" s="147"/>
      <c r="X759" s="147"/>
      <c r="Y759" s="147"/>
      <c r="Z759" s="147"/>
      <c r="AA759" s="147"/>
      <c r="AB759" s="147"/>
      <c r="AC759" s="147"/>
      <c r="AD759" s="147"/>
      <c r="AE759" s="147"/>
      <c r="AF759" s="147"/>
      <c r="AG759" s="147"/>
      <c r="AH759" s="147"/>
      <c r="AI759" s="147"/>
      <c r="AJ759" s="147"/>
      <c r="AK759" s="147"/>
      <c r="AL759" s="147"/>
      <c r="AM759" s="147"/>
      <c r="AN759" s="147"/>
      <c r="AO759" s="147"/>
      <c r="AP759" s="147"/>
      <c r="AQ759" s="147"/>
      <c r="AR759" s="147"/>
      <c r="AS759" s="147"/>
      <c r="AT759" s="147"/>
      <c r="AU759" s="147"/>
      <c r="AV759" s="147"/>
      <c r="AW759" s="147"/>
      <c r="AX759" s="147"/>
      <c r="AY759" s="147"/>
    </row>
    <row r="760" spans="1:51" ht="12.75" customHeight="1" x14ac:dyDescent="0.2">
      <c r="A760" s="145"/>
      <c r="B760" s="120"/>
      <c r="C760" s="120"/>
      <c r="D760" s="120"/>
      <c r="E760" s="120"/>
      <c r="F760" s="120"/>
      <c r="G760" s="121"/>
      <c r="H760" s="120"/>
      <c r="I760" s="147"/>
      <c r="J760" s="147"/>
      <c r="K760" s="147"/>
      <c r="L760" s="147"/>
      <c r="M760" s="147"/>
      <c r="N760" s="147"/>
      <c r="O760" s="147"/>
      <c r="P760" s="147"/>
      <c r="Q760" s="147"/>
      <c r="R760" s="147"/>
      <c r="S760" s="147"/>
      <c r="T760" s="147"/>
      <c r="U760" s="147"/>
      <c r="V760" s="147"/>
      <c r="W760" s="147"/>
      <c r="X760" s="147"/>
      <c r="Y760" s="147"/>
      <c r="Z760" s="147"/>
      <c r="AA760" s="147"/>
      <c r="AB760" s="147"/>
      <c r="AC760" s="147"/>
      <c r="AD760" s="147"/>
      <c r="AE760" s="147"/>
      <c r="AF760" s="147"/>
      <c r="AG760" s="147"/>
      <c r="AH760" s="147"/>
      <c r="AI760" s="147"/>
      <c r="AJ760" s="147"/>
      <c r="AK760" s="147"/>
      <c r="AL760" s="147"/>
      <c r="AM760" s="147"/>
      <c r="AN760" s="147"/>
      <c r="AO760" s="147"/>
      <c r="AP760" s="147"/>
      <c r="AQ760" s="147"/>
      <c r="AR760" s="147"/>
      <c r="AS760" s="147"/>
      <c r="AT760" s="147"/>
      <c r="AU760" s="147"/>
      <c r="AV760" s="147"/>
      <c r="AW760" s="147"/>
      <c r="AX760" s="147"/>
      <c r="AY760" s="147"/>
    </row>
    <row r="761" spans="1:51" ht="12.75" customHeight="1" x14ac:dyDescent="0.2">
      <c r="A761" s="145"/>
      <c r="B761" s="120"/>
      <c r="C761" s="120"/>
      <c r="D761" s="120"/>
      <c r="E761" s="120"/>
      <c r="F761" s="120"/>
      <c r="G761" s="121"/>
      <c r="H761" s="120"/>
      <c r="I761" s="147"/>
      <c r="J761" s="147"/>
      <c r="K761" s="147"/>
      <c r="L761" s="147"/>
      <c r="M761" s="147"/>
      <c r="N761" s="147"/>
      <c r="O761" s="147"/>
      <c r="P761" s="147"/>
      <c r="Q761" s="147"/>
      <c r="R761" s="147"/>
      <c r="S761" s="147"/>
      <c r="T761" s="147"/>
      <c r="U761" s="147"/>
      <c r="V761" s="147"/>
      <c r="W761" s="147"/>
      <c r="X761" s="147"/>
      <c r="Y761" s="147"/>
      <c r="Z761" s="147"/>
      <c r="AA761" s="147"/>
      <c r="AB761" s="147"/>
      <c r="AC761" s="147"/>
      <c r="AD761" s="147"/>
      <c r="AE761" s="147"/>
      <c r="AF761" s="147"/>
      <c r="AG761" s="147"/>
      <c r="AH761" s="147"/>
      <c r="AI761" s="147"/>
      <c r="AJ761" s="147"/>
      <c r="AK761" s="147"/>
      <c r="AL761" s="147"/>
      <c r="AM761" s="147"/>
      <c r="AN761" s="147"/>
      <c r="AO761" s="147"/>
      <c r="AP761" s="147"/>
      <c r="AQ761" s="147"/>
      <c r="AR761" s="147"/>
      <c r="AS761" s="147"/>
      <c r="AT761" s="147"/>
      <c r="AU761" s="147"/>
      <c r="AV761" s="147"/>
      <c r="AW761" s="147"/>
      <c r="AX761" s="147"/>
      <c r="AY761" s="147"/>
    </row>
    <row r="762" spans="1:51" ht="12.75" customHeight="1" x14ac:dyDescent="0.2">
      <c r="A762" s="145"/>
      <c r="B762" s="120"/>
      <c r="C762" s="120"/>
      <c r="D762" s="120"/>
      <c r="E762" s="120"/>
      <c r="F762" s="120"/>
      <c r="G762" s="121"/>
      <c r="H762" s="120"/>
      <c r="I762" s="147"/>
      <c r="J762" s="147"/>
      <c r="K762" s="147"/>
      <c r="L762" s="147"/>
      <c r="M762" s="147"/>
      <c r="N762" s="147"/>
      <c r="O762" s="147"/>
      <c r="P762" s="147"/>
      <c r="Q762" s="147"/>
      <c r="R762" s="147"/>
      <c r="S762" s="147"/>
      <c r="T762" s="147"/>
      <c r="U762" s="147"/>
      <c r="V762" s="147"/>
      <c r="W762" s="147"/>
      <c r="X762" s="147"/>
      <c r="Y762" s="147"/>
      <c r="Z762" s="147"/>
      <c r="AA762" s="147"/>
      <c r="AB762" s="147"/>
      <c r="AC762" s="147"/>
      <c r="AD762" s="147"/>
      <c r="AE762" s="147"/>
      <c r="AF762" s="147"/>
      <c r="AG762" s="147"/>
      <c r="AH762" s="147"/>
      <c r="AI762" s="147"/>
      <c r="AJ762" s="147"/>
      <c r="AK762" s="147"/>
      <c r="AL762" s="147"/>
      <c r="AM762" s="147"/>
      <c r="AN762" s="147"/>
      <c r="AO762" s="147"/>
      <c r="AP762" s="147"/>
      <c r="AQ762" s="147"/>
      <c r="AR762" s="147"/>
      <c r="AS762" s="147"/>
      <c r="AT762" s="147"/>
      <c r="AU762" s="147"/>
      <c r="AV762" s="147"/>
      <c r="AW762" s="147"/>
      <c r="AX762" s="147"/>
      <c r="AY762" s="147"/>
    </row>
    <row r="763" spans="1:51" ht="12.75" customHeight="1" x14ac:dyDescent="0.2">
      <c r="A763" s="145"/>
      <c r="B763" s="120"/>
      <c r="C763" s="120"/>
      <c r="D763" s="120"/>
      <c r="E763" s="120"/>
      <c r="F763" s="120"/>
      <c r="G763" s="121"/>
      <c r="H763" s="120"/>
      <c r="I763" s="147"/>
      <c r="J763" s="147"/>
      <c r="K763" s="147"/>
      <c r="L763" s="147"/>
      <c r="M763" s="147"/>
      <c r="N763" s="147"/>
      <c r="O763" s="147"/>
      <c r="P763" s="147"/>
      <c r="Q763" s="147"/>
      <c r="R763" s="147"/>
      <c r="S763" s="147"/>
      <c r="T763" s="147"/>
      <c r="U763" s="147"/>
      <c r="V763" s="147"/>
      <c r="W763" s="147"/>
      <c r="X763" s="147"/>
      <c r="Y763" s="147"/>
      <c r="Z763" s="147"/>
      <c r="AA763" s="147"/>
      <c r="AB763" s="147"/>
      <c r="AC763" s="147"/>
      <c r="AD763" s="147"/>
      <c r="AE763" s="147"/>
      <c r="AF763" s="147"/>
      <c r="AG763" s="147"/>
      <c r="AH763" s="147"/>
      <c r="AI763" s="147"/>
      <c r="AJ763" s="147"/>
      <c r="AK763" s="147"/>
      <c r="AL763" s="147"/>
      <c r="AM763" s="147"/>
      <c r="AN763" s="147"/>
      <c r="AO763" s="147"/>
      <c r="AP763" s="147"/>
      <c r="AQ763" s="147"/>
      <c r="AR763" s="147"/>
      <c r="AS763" s="147"/>
      <c r="AT763" s="147"/>
      <c r="AU763" s="147"/>
      <c r="AV763" s="147"/>
      <c r="AW763" s="147"/>
      <c r="AX763" s="147"/>
      <c r="AY763" s="147"/>
    </row>
    <row r="764" spans="1:51" ht="12.75" customHeight="1" x14ac:dyDescent="0.2">
      <c r="A764" s="145"/>
      <c r="B764" s="120"/>
      <c r="C764" s="120"/>
      <c r="D764" s="120"/>
      <c r="E764" s="120"/>
      <c r="F764" s="120"/>
      <c r="G764" s="121"/>
      <c r="H764" s="120"/>
      <c r="I764" s="147"/>
      <c r="J764" s="147"/>
      <c r="K764" s="147"/>
      <c r="L764" s="147"/>
      <c r="M764" s="147"/>
      <c r="N764" s="147"/>
      <c r="O764" s="147"/>
      <c r="P764" s="147"/>
      <c r="Q764" s="147"/>
      <c r="R764" s="147"/>
      <c r="S764" s="147"/>
      <c r="T764" s="147"/>
      <c r="U764" s="147"/>
      <c r="V764" s="147"/>
      <c r="W764" s="147"/>
      <c r="X764" s="147"/>
      <c r="Y764" s="147"/>
      <c r="Z764" s="147"/>
      <c r="AA764" s="147"/>
      <c r="AB764" s="147"/>
      <c r="AC764" s="147"/>
      <c r="AD764" s="147"/>
      <c r="AE764" s="147"/>
      <c r="AF764" s="147"/>
      <c r="AG764" s="147"/>
      <c r="AH764" s="147"/>
      <c r="AI764" s="147"/>
      <c r="AJ764" s="147"/>
      <c r="AK764" s="147"/>
      <c r="AL764" s="147"/>
      <c r="AM764" s="147"/>
      <c r="AN764" s="147"/>
      <c r="AO764" s="147"/>
      <c r="AP764" s="147"/>
      <c r="AQ764" s="147"/>
      <c r="AR764" s="147"/>
      <c r="AS764" s="147"/>
      <c r="AT764" s="147"/>
      <c r="AU764" s="147"/>
      <c r="AV764" s="147"/>
      <c r="AW764" s="147"/>
      <c r="AX764" s="147"/>
      <c r="AY764" s="147"/>
    </row>
    <row r="765" spans="1:51" ht="12.75" customHeight="1" x14ac:dyDescent="0.2">
      <c r="A765" s="145"/>
      <c r="B765" s="120"/>
      <c r="C765" s="120"/>
      <c r="D765" s="120"/>
      <c r="E765" s="120"/>
      <c r="F765" s="120"/>
      <c r="G765" s="121"/>
      <c r="H765" s="120"/>
      <c r="I765" s="147"/>
      <c r="J765" s="147"/>
      <c r="K765" s="147"/>
      <c r="L765" s="147"/>
      <c r="M765" s="147"/>
      <c r="N765" s="147"/>
      <c r="O765" s="147"/>
      <c r="P765" s="147"/>
      <c r="Q765" s="147"/>
      <c r="R765" s="147"/>
      <c r="S765" s="147"/>
      <c r="T765" s="147"/>
      <c r="U765" s="147"/>
      <c r="V765" s="147"/>
      <c r="W765" s="147"/>
      <c r="X765" s="147"/>
      <c r="Y765" s="147"/>
      <c r="Z765" s="147"/>
      <c r="AA765" s="147"/>
      <c r="AB765" s="147"/>
      <c r="AC765" s="147"/>
      <c r="AD765" s="147"/>
      <c r="AE765" s="147"/>
      <c r="AF765" s="147"/>
      <c r="AG765" s="147"/>
      <c r="AH765" s="147"/>
      <c r="AI765" s="147"/>
      <c r="AJ765" s="147"/>
      <c r="AK765" s="147"/>
      <c r="AL765" s="147"/>
      <c r="AM765" s="147"/>
      <c r="AN765" s="147"/>
      <c r="AO765" s="147"/>
      <c r="AP765" s="147"/>
      <c r="AQ765" s="147"/>
      <c r="AR765" s="147"/>
      <c r="AS765" s="147"/>
      <c r="AT765" s="147"/>
      <c r="AU765" s="147"/>
      <c r="AV765" s="147"/>
      <c r="AW765" s="147"/>
      <c r="AX765" s="147"/>
      <c r="AY765" s="147"/>
    </row>
    <row r="766" spans="1:51" ht="12.75" customHeight="1" x14ac:dyDescent="0.2">
      <c r="A766" s="145"/>
      <c r="B766" s="120"/>
      <c r="C766" s="120"/>
      <c r="D766" s="120"/>
      <c r="E766" s="120"/>
      <c r="F766" s="120"/>
      <c r="G766" s="121"/>
      <c r="H766" s="120"/>
      <c r="I766" s="147"/>
      <c r="J766" s="147"/>
      <c r="K766" s="147"/>
      <c r="L766" s="147"/>
      <c r="M766" s="147"/>
      <c r="N766" s="147"/>
      <c r="O766" s="147"/>
      <c r="P766" s="147"/>
      <c r="Q766" s="147"/>
      <c r="R766" s="147"/>
      <c r="S766" s="147"/>
      <c r="T766" s="147"/>
      <c r="U766" s="147"/>
      <c r="V766" s="147"/>
      <c r="W766" s="147"/>
      <c r="X766" s="147"/>
      <c r="Y766" s="147"/>
      <c r="Z766" s="147"/>
      <c r="AA766" s="147"/>
      <c r="AB766" s="147"/>
      <c r="AC766" s="147"/>
      <c r="AD766" s="147"/>
      <c r="AE766" s="147"/>
      <c r="AF766" s="147"/>
      <c r="AG766" s="147"/>
      <c r="AH766" s="147"/>
      <c r="AI766" s="147"/>
      <c r="AJ766" s="147"/>
      <c r="AK766" s="147"/>
      <c r="AL766" s="147"/>
      <c r="AM766" s="147"/>
      <c r="AN766" s="147"/>
      <c r="AO766" s="147"/>
      <c r="AP766" s="147"/>
      <c r="AQ766" s="147"/>
      <c r="AR766" s="147"/>
      <c r="AS766" s="147"/>
      <c r="AT766" s="147"/>
      <c r="AU766" s="147"/>
      <c r="AV766" s="147"/>
      <c r="AW766" s="147"/>
      <c r="AX766" s="147"/>
      <c r="AY766" s="147"/>
    </row>
    <row r="767" spans="1:51" ht="12.75" customHeight="1" x14ac:dyDescent="0.2">
      <c r="A767" s="145"/>
      <c r="B767" s="120"/>
      <c r="C767" s="120"/>
      <c r="D767" s="120"/>
      <c r="E767" s="120"/>
      <c r="F767" s="120"/>
      <c r="G767" s="121"/>
      <c r="H767" s="120"/>
      <c r="I767" s="147"/>
      <c r="J767" s="147"/>
      <c r="K767" s="147"/>
      <c r="L767" s="147"/>
      <c r="M767" s="147"/>
      <c r="N767" s="147"/>
      <c r="O767" s="147"/>
      <c r="P767" s="147"/>
      <c r="Q767" s="147"/>
      <c r="R767" s="147"/>
      <c r="S767" s="147"/>
      <c r="T767" s="147"/>
      <c r="U767" s="147"/>
      <c r="V767" s="147"/>
      <c r="W767" s="147"/>
      <c r="X767" s="147"/>
      <c r="Y767" s="147"/>
      <c r="Z767" s="147"/>
      <c r="AA767" s="147"/>
      <c r="AB767" s="147"/>
      <c r="AC767" s="147"/>
      <c r="AD767" s="147"/>
      <c r="AE767" s="147"/>
      <c r="AF767" s="147"/>
      <c r="AG767" s="147"/>
      <c r="AH767" s="147"/>
      <c r="AI767" s="147"/>
      <c r="AJ767" s="147"/>
      <c r="AK767" s="147"/>
      <c r="AL767" s="147"/>
      <c r="AM767" s="147"/>
      <c r="AN767" s="147"/>
      <c r="AO767" s="147"/>
      <c r="AP767" s="147"/>
      <c r="AQ767" s="147"/>
      <c r="AR767" s="147"/>
      <c r="AS767" s="147"/>
      <c r="AT767" s="147"/>
      <c r="AU767" s="147"/>
      <c r="AV767" s="147"/>
      <c r="AW767" s="147"/>
      <c r="AX767" s="147"/>
      <c r="AY767" s="147"/>
    </row>
    <row r="768" spans="1:51" ht="12.75" customHeight="1" x14ac:dyDescent="0.2">
      <c r="A768" s="145"/>
      <c r="B768" s="120"/>
      <c r="C768" s="120"/>
      <c r="D768" s="120"/>
      <c r="E768" s="120"/>
      <c r="F768" s="120"/>
      <c r="G768" s="121"/>
      <c r="H768" s="120"/>
      <c r="I768" s="147"/>
      <c r="J768" s="147"/>
      <c r="K768" s="147"/>
      <c r="L768" s="147"/>
      <c r="M768" s="147"/>
      <c r="N768" s="147"/>
      <c r="O768" s="147"/>
      <c r="P768" s="147"/>
      <c r="Q768" s="147"/>
      <c r="R768" s="147"/>
      <c r="S768" s="147"/>
      <c r="T768" s="147"/>
      <c r="U768" s="147"/>
      <c r="V768" s="147"/>
      <c r="W768" s="147"/>
      <c r="X768" s="147"/>
      <c r="Y768" s="147"/>
      <c r="Z768" s="147"/>
      <c r="AA768" s="147"/>
      <c r="AB768" s="147"/>
      <c r="AC768" s="147"/>
      <c r="AD768" s="147"/>
      <c r="AE768" s="147"/>
      <c r="AF768" s="147"/>
      <c r="AG768" s="147"/>
      <c r="AH768" s="147"/>
      <c r="AI768" s="147"/>
      <c r="AJ768" s="147"/>
      <c r="AK768" s="147"/>
      <c r="AL768" s="147"/>
      <c r="AM768" s="147"/>
      <c r="AN768" s="147"/>
      <c r="AO768" s="147"/>
      <c r="AP768" s="147"/>
      <c r="AQ768" s="147"/>
      <c r="AR768" s="147"/>
      <c r="AS768" s="147"/>
      <c r="AT768" s="147"/>
      <c r="AU768" s="147"/>
      <c r="AV768" s="147"/>
      <c r="AW768" s="147"/>
      <c r="AX768" s="147"/>
      <c r="AY768" s="147"/>
    </row>
    <row r="769" spans="1:51" ht="12.75" customHeight="1" x14ac:dyDescent="0.2">
      <c r="A769" s="145"/>
      <c r="B769" s="120"/>
      <c r="C769" s="120"/>
      <c r="D769" s="120"/>
      <c r="E769" s="120"/>
      <c r="F769" s="120"/>
      <c r="G769" s="121"/>
      <c r="H769" s="120"/>
      <c r="I769" s="147"/>
      <c r="J769" s="147"/>
      <c r="K769" s="147"/>
      <c r="L769" s="147"/>
      <c r="M769" s="147"/>
      <c r="N769" s="147"/>
      <c r="O769" s="147"/>
      <c r="P769" s="147"/>
      <c r="Q769" s="147"/>
      <c r="R769" s="147"/>
      <c r="S769" s="147"/>
      <c r="T769" s="147"/>
      <c r="U769" s="147"/>
      <c r="V769" s="147"/>
      <c r="W769" s="147"/>
      <c r="X769" s="147"/>
      <c r="Y769" s="147"/>
      <c r="Z769" s="147"/>
      <c r="AA769" s="147"/>
      <c r="AB769" s="147"/>
      <c r="AC769" s="147"/>
      <c r="AD769" s="147"/>
      <c r="AE769" s="147"/>
      <c r="AF769" s="147"/>
      <c r="AG769" s="147"/>
      <c r="AH769" s="147"/>
      <c r="AI769" s="147"/>
      <c r="AJ769" s="147"/>
      <c r="AK769" s="147"/>
      <c r="AL769" s="147"/>
      <c r="AM769" s="147"/>
      <c r="AN769" s="147"/>
      <c r="AO769" s="147"/>
      <c r="AP769" s="147"/>
      <c r="AQ769" s="147"/>
      <c r="AR769" s="147"/>
      <c r="AS769" s="147"/>
      <c r="AT769" s="147"/>
      <c r="AU769" s="147"/>
      <c r="AV769" s="147"/>
      <c r="AW769" s="147"/>
      <c r="AX769" s="147"/>
      <c r="AY769" s="147"/>
    </row>
    <row r="770" spans="1:51" ht="12.75" customHeight="1" x14ac:dyDescent="0.2">
      <c r="A770" s="145"/>
      <c r="B770" s="120"/>
      <c r="C770" s="120"/>
      <c r="D770" s="120"/>
      <c r="E770" s="120"/>
      <c r="F770" s="120"/>
      <c r="G770" s="121"/>
      <c r="H770" s="120"/>
      <c r="I770" s="147"/>
      <c r="J770" s="147"/>
      <c r="K770" s="147"/>
      <c r="L770" s="147"/>
      <c r="M770" s="147"/>
      <c r="N770" s="147"/>
      <c r="O770" s="147"/>
      <c r="P770" s="147"/>
      <c r="Q770" s="147"/>
      <c r="R770" s="147"/>
      <c r="S770" s="147"/>
      <c r="T770" s="147"/>
      <c r="U770" s="147"/>
      <c r="V770" s="147"/>
      <c r="W770" s="147"/>
      <c r="X770" s="147"/>
      <c r="Y770" s="147"/>
      <c r="Z770" s="147"/>
      <c r="AA770" s="147"/>
      <c r="AB770" s="147"/>
      <c r="AC770" s="147"/>
      <c r="AD770" s="147"/>
      <c r="AE770" s="147"/>
      <c r="AF770" s="147"/>
      <c r="AG770" s="147"/>
      <c r="AH770" s="147"/>
      <c r="AI770" s="147"/>
      <c r="AJ770" s="147"/>
      <c r="AK770" s="147"/>
      <c r="AL770" s="147"/>
      <c r="AM770" s="147"/>
      <c r="AN770" s="147"/>
      <c r="AO770" s="147"/>
      <c r="AP770" s="147"/>
      <c r="AQ770" s="147"/>
      <c r="AR770" s="147"/>
      <c r="AS770" s="147"/>
      <c r="AT770" s="147"/>
      <c r="AU770" s="147"/>
      <c r="AV770" s="147"/>
      <c r="AW770" s="147"/>
      <c r="AX770" s="147"/>
      <c r="AY770" s="147"/>
    </row>
    <row r="771" spans="1:51" ht="12.75" customHeight="1" x14ac:dyDescent="0.2">
      <c r="A771" s="145"/>
      <c r="B771" s="120"/>
      <c r="C771" s="120"/>
      <c r="D771" s="120"/>
      <c r="E771" s="120"/>
      <c r="F771" s="120"/>
      <c r="G771" s="121"/>
      <c r="H771" s="120"/>
      <c r="I771" s="147"/>
      <c r="J771" s="147"/>
      <c r="K771" s="147"/>
      <c r="L771" s="147"/>
      <c r="M771" s="147"/>
      <c r="N771" s="147"/>
      <c r="O771" s="147"/>
      <c r="P771" s="147"/>
      <c r="Q771" s="147"/>
      <c r="R771" s="147"/>
      <c r="S771" s="147"/>
      <c r="T771" s="147"/>
      <c r="U771" s="147"/>
      <c r="V771" s="147"/>
      <c r="W771" s="147"/>
      <c r="X771" s="147"/>
      <c r="Y771" s="147"/>
      <c r="Z771" s="147"/>
      <c r="AA771" s="147"/>
      <c r="AB771" s="147"/>
      <c r="AC771" s="147"/>
      <c r="AD771" s="147"/>
      <c r="AE771" s="147"/>
      <c r="AF771" s="147"/>
      <c r="AG771" s="147"/>
      <c r="AH771" s="147"/>
      <c r="AI771" s="147"/>
      <c r="AJ771" s="147"/>
      <c r="AK771" s="147"/>
      <c r="AL771" s="147"/>
      <c r="AM771" s="147"/>
      <c r="AN771" s="147"/>
      <c r="AO771" s="147"/>
      <c r="AP771" s="147"/>
      <c r="AQ771" s="147"/>
      <c r="AR771" s="147"/>
      <c r="AS771" s="147"/>
      <c r="AT771" s="147"/>
      <c r="AU771" s="147"/>
      <c r="AV771" s="147"/>
      <c r="AW771" s="147"/>
      <c r="AX771" s="147"/>
      <c r="AY771" s="147"/>
    </row>
    <row r="772" spans="1:51" ht="12.75" customHeight="1" x14ac:dyDescent="0.2">
      <c r="A772" s="145"/>
      <c r="B772" s="120"/>
      <c r="C772" s="120"/>
      <c r="D772" s="120"/>
      <c r="E772" s="120"/>
      <c r="F772" s="120"/>
      <c r="G772" s="121"/>
      <c r="H772" s="120"/>
      <c r="I772" s="147"/>
      <c r="J772" s="147"/>
      <c r="K772" s="147"/>
      <c r="L772" s="147"/>
      <c r="M772" s="147"/>
      <c r="N772" s="147"/>
      <c r="O772" s="147"/>
      <c r="P772" s="147"/>
      <c r="Q772" s="147"/>
      <c r="R772" s="147"/>
      <c r="S772" s="147"/>
      <c r="T772" s="147"/>
      <c r="U772" s="147"/>
      <c r="V772" s="147"/>
      <c r="W772" s="147"/>
      <c r="X772" s="147"/>
      <c r="Y772" s="147"/>
      <c r="Z772" s="147"/>
      <c r="AA772" s="147"/>
      <c r="AB772" s="147"/>
      <c r="AC772" s="147"/>
      <c r="AD772" s="147"/>
      <c r="AE772" s="147"/>
      <c r="AF772" s="147"/>
      <c r="AG772" s="147"/>
      <c r="AH772" s="147"/>
      <c r="AI772" s="147"/>
      <c r="AJ772" s="147"/>
      <c r="AK772" s="147"/>
      <c r="AL772" s="147"/>
      <c r="AM772" s="147"/>
      <c r="AN772" s="147"/>
      <c r="AO772" s="147"/>
      <c r="AP772" s="147"/>
      <c r="AQ772" s="147"/>
      <c r="AR772" s="147"/>
      <c r="AS772" s="147"/>
      <c r="AT772" s="147"/>
      <c r="AU772" s="147"/>
      <c r="AV772" s="147"/>
      <c r="AW772" s="147"/>
      <c r="AX772" s="147"/>
      <c r="AY772" s="147"/>
    </row>
    <row r="773" spans="1:51" ht="12.75" customHeight="1" x14ac:dyDescent="0.2">
      <c r="A773" s="145"/>
      <c r="B773" s="120"/>
      <c r="C773" s="120"/>
      <c r="D773" s="120"/>
      <c r="E773" s="120"/>
      <c r="F773" s="120"/>
      <c r="G773" s="121"/>
      <c r="H773" s="120"/>
      <c r="I773" s="147"/>
      <c r="J773" s="147"/>
      <c r="K773" s="147"/>
      <c r="L773" s="147"/>
      <c r="M773" s="147"/>
      <c r="N773" s="147"/>
      <c r="O773" s="147"/>
      <c r="P773" s="147"/>
      <c r="Q773" s="147"/>
      <c r="R773" s="147"/>
      <c r="S773" s="147"/>
      <c r="T773" s="147"/>
      <c r="U773" s="147"/>
      <c r="V773" s="147"/>
      <c r="W773" s="147"/>
      <c r="X773" s="147"/>
      <c r="Y773" s="147"/>
      <c r="Z773" s="147"/>
      <c r="AA773" s="147"/>
      <c r="AB773" s="147"/>
      <c r="AC773" s="147"/>
      <c r="AD773" s="147"/>
      <c r="AE773" s="147"/>
      <c r="AF773" s="147"/>
      <c r="AG773" s="147"/>
      <c r="AH773" s="147"/>
      <c r="AI773" s="147"/>
      <c r="AJ773" s="147"/>
      <c r="AK773" s="147"/>
      <c r="AL773" s="147"/>
      <c r="AM773" s="147"/>
      <c r="AN773" s="147"/>
      <c r="AO773" s="147"/>
      <c r="AP773" s="147"/>
      <c r="AQ773" s="147"/>
      <c r="AR773" s="147"/>
      <c r="AS773" s="147"/>
      <c r="AT773" s="147"/>
      <c r="AU773" s="147"/>
      <c r="AV773" s="147"/>
      <c r="AW773" s="147"/>
      <c r="AX773" s="147"/>
      <c r="AY773" s="147"/>
    </row>
    <row r="774" spans="1:51" ht="12.75" customHeight="1" x14ac:dyDescent="0.2">
      <c r="A774" s="145"/>
      <c r="B774" s="120"/>
      <c r="C774" s="120"/>
      <c r="D774" s="120"/>
      <c r="E774" s="120"/>
      <c r="F774" s="120"/>
      <c r="G774" s="121"/>
      <c r="H774" s="120"/>
      <c r="I774" s="147"/>
      <c r="J774" s="147"/>
      <c r="K774" s="147"/>
      <c r="L774" s="147"/>
      <c r="M774" s="147"/>
      <c r="N774" s="147"/>
      <c r="O774" s="147"/>
      <c r="P774" s="147"/>
      <c r="Q774" s="147"/>
      <c r="R774" s="147"/>
      <c r="S774" s="147"/>
      <c r="T774" s="147"/>
      <c r="U774" s="147"/>
      <c r="V774" s="147"/>
      <c r="W774" s="147"/>
      <c r="X774" s="147"/>
      <c r="Y774" s="147"/>
      <c r="Z774" s="147"/>
      <c r="AA774" s="147"/>
      <c r="AB774" s="147"/>
      <c r="AC774" s="147"/>
      <c r="AD774" s="147"/>
      <c r="AE774" s="147"/>
      <c r="AF774" s="147"/>
      <c r="AG774" s="147"/>
      <c r="AH774" s="147"/>
      <c r="AI774" s="147"/>
      <c r="AJ774" s="147"/>
      <c r="AK774" s="147"/>
      <c r="AL774" s="147"/>
      <c r="AM774" s="147"/>
      <c r="AN774" s="147"/>
      <c r="AO774" s="147"/>
      <c r="AP774" s="147"/>
      <c r="AQ774" s="147"/>
      <c r="AR774" s="147"/>
      <c r="AS774" s="147"/>
      <c r="AT774" s="147"/>
      <c r="AU774" s="147"/>
      <c r="AV774" s="147"/>
      <c r="AW774" s="147"/>
      <c r="AX774" s="147"/>
      <c r="AY774" s="147"/>
    </row>
    <row r="775" spans="1:51" ht="12.75" customHeight="1" x14ac:dyDescent="0.2">
      <c r="A775" s="145"/>
      <c r="B775" s="120"/>
      <c r="C775" s="120"/>
      <c r="D775" s="120"/>
      <c r="E775" s="120"/>
      <c r="F775" s="120"/>
      <c r="G775" s="121"/>
      <c r="H775" s="120"/>
      <c r="I775" s="147"/>
      <c r="J775" s="147"/>
      <c r="K775" s="147"/>
      <c r="L775" s="147"/>
      <c r="M775" s="147"/>
      <c r="N775" s="147"/>
      <c r="O775" s="147"/>
      <c r="P775" s="147"/>
      <c r="Q775" s="147"/>
      <c r="R775" s="147"/>
      <c r="S775" s="147"/>
      <c r="T775" s="147"/>
      <c r="U775" s="147"/>
      <c r="V775" s="147"/>
      <c r="W775" s="147"/>
      <c r="X775" s="147"/>
      <c r="Y775" s="147"/>
      <c r="Z775" s="147"/>
      <c r="AA775" s="147"/>
      <c r="AB775" s="147"/>
      <c r="AC775" s="147"/>
      <c r="AD775" s="147"/>
      <c r="AE775" s="147"/>
      <c r="AF775" s="147"/>
      <c r="AG775" s="147"/>
      <c r="AH775" s="147"/>
      <c r="AI775" s="147"/>
      <c r="AJ775" s="147"/>
      <c r="AK775" s="147"/>
      <c r="AL775" s="147"/>
      <c r="AM775" s="147"/>
      <c r="AN775" s="147"/>
      <c r="AO775" s="147"/>
      <c r="AP775" s="147"/>
      <c r="AQ775" s="147"/>
      <c r="AR775" s="147"/>
      <c r="AS775" s="147"/>
      <c r="AT775" s="147"/>
      <c r="AU775" s="147"/>
      <c r="AV775" s="147"/>
      <c r="AW775" s="147"/>
      <c r="AX775" s="147"/>
      <c r="AY775" s="147"/>
    </row>
    <row r="776" spans="1:51" ht="12.75" customHeight="1" x14ac:dyDescent="0.2">
      <c r="A776" s="145"/>
      <c r="B776" s="120"/>
      <c r="C776" s="120"/>
      <c r="D776" s="120"/>
      <c r="E776" s="120"/>
      <c r="F776" s="120"/>
      <c r="G776" s="121"/>
      <c r="H776" s="120"/>
      <c r="I776" s="147"/>
      <c r="J776" s="147"/>
      <c r="K776" s="147"/>
      <c r="L776" s="147"/>
      <c r="M776" s="147"/>
      <c r="N776" s="147"/>
      <c r="O776" s="147"/>
      <c r="P776" s="147"/>
      <c r="Q776" s="147"/>
      <c r="R776" s="147"/>
      <c r="S776" s="147"/>
      <c r="T776" s="147"/>
      <c r="U776" s="147"/>
      <c r="V776" s="147"/>
      <c r="W776" s="147"/>
      <c r="X776" s="147"/>
      <c r="Y776" s="147"/>
      <c r="Z776" s="147"/>
      <c r="AA776" s="147"/>
      <c r="AB776" s="147"/>
      <c r="AC776" s="147"/>
      <c r="AD776" s="147"/>
      <c r="AE776" s="147"/>
      <c r="AF776" s="147"/>
      <c r="AG776" s="147"/>
      <c r="AH776" s="147"/>
      <c r="AI776" s="147"/>
      <c r="AJ776" s="147"/>
      <c r="AK776" s="147"/>
      <c r="AL776" s="147"/>
      <c r="AM776" s="147"/>
      <c r="AN776" s="147"/>
      <c r="AO776" s="147"/>
      <c r="AP776" s="147"/>
      <c r="AQ776" s="147"/>
      <c r="AR776" s="147"/>
      <c r="AS776" s="147"/>
      <c r="AT776" s="147"/>
      <c r="AU776" s="147"/>
      <c r="AV776" s="147"/>
      <c r="AW776" s="147"/>
      <c r="AX776" s="147"/>
      <c r="AY776" s="147"/>
    </row>
    <row r="777" spans="1:51" ht="12.75" customHeight="1" x14ac:dyDescent="0.2">
      <c r="A777" s="145"/>
      <c r="B777" s="120"/>
      <c r="C777" s="120"/>
      <c r="D777" s="120"/>
      <c r="E777" s="120"/>
      <c r="F777" s="120"/>
      <c r="G777" s="121"/>
      <c r="H777" s="120"/>
      <c r="I777" s="147"/>
      <c r="J777" s="147"/>
      <c r="K777" s="147"/>
      <c r="L777" s="147"/>
      <c r="M777" s="147"/>
      <c r="N777" s="147"/>
      <c r="O777" s="147"/>
      <c r="P777" s="147"/>
      <c r="Q777" s="147"/>
      <c r="R777" s="147"/>
      <c r="S777" s="147"/>
      <c r="T777" s="147"/>
      <c r="U777" s="147"/>
      <c r="V777" s="147"/>
      <c r="W777" s="147"/>
      <c r="X777" s="147"/>
      <c r="Y777" s="147"/>
      <c r="Z777" s="147"/>
      <c r="AA777" s="147"/>
      <c r="AB777" s="147"/>
      <c r="AC777" s="147"/>
      <c r="AD777" s="147"/>
      <c r="AE777" s="147"/>
      <c r="AF777" s="147"/>
      <c r="AG777" s="147"/>
      <c r="AH777" s="147"/>
      <c r="AI777" s="147"/>
      <c r="AJ777" s="147"/>
      <c r="AK777" s="147"/>
      <c r="AL777" s="147"/>
      <c r="AM777" s="147"/>
      <c r="AN777" s="147"/>
      <c r="AO777" s="147"/>
      <c r="AP777" s="147"/>
      <c r="AQ777" s="147"/>
      <c r="AR777" s="147"/>
      <c r="AS777" s="147"/>
      <c r="AT777" s="147"/>
      <c r="AU777" s="147"/>
      <c r="AV777" s="147"/>
      <c r="AW777" s="147"/>
      <c r="AX777" s="147"/>
      <c r="AY777" s="147"/>
    </row>
    <row r="778" spans="1:51" ht="12.75" customHeight="1" x14ac:dyDescent="0.2">
      <c r="A778" s="145"/>
      <c r="B778" s="120"/>
      <c r="C778" s="120"/>
      <c r="D778" s="120"/>
      <c r="E778" s="120"/>
      <c r="F778" s="120"/>
      <c r="G778" s="121"/>
      <c r="H778" s="120"/>
      <c r="I778" s="147"/>
      <c r="J778" s="147"/>
      <c r="K778" s="147"/>
      <c r="L778" s="147"/>
      <c r="M778" s="147"/>
      <c r="N778" s="147"/>
      <c r="O778" s="147"/>
      <c r="P778" s="147"/>
      <c r="Q778" s="147"/>
      <c r="R778" s="147"/>
      <c r="S778" s="147"/>
      <c r="T778" s="147"/>
      <c r="U778" s="147"/>
      <c r="V778" s="147"/>
      <c r="W778" s="147"/>
      <c r="X778" s="147"/>
      <c r="Y778" s="147"/>
      <c r="Z778" s="147"/>
      <c r="AA778" s="147"/>
      <c r="AB778" s="147"/>
      <c r="AC778" s="147"/>
      <c r="AD778" s="147"/>
      <c r="AE778" s="147"/>
      <c r="AF778" s="147"/>
      <c r="AG778" s="147"/>
      <c r="AH778" s="147"/>
      <c r="AI778" s="147"/>
      <c r="AJ778" s="147"/>
      <c r="AK778" s="147"/>
      <c r="AL778" s="147"/>
      <c r="AM778" s="147"/>
      <c r="AN778" s="147"/>
      <c r="AO778" s="147"/>
      <c r="AP778" s="147"/>
      <c r="AQ778" s="147"/>
      <c r="AR778" s="147"/>
      <c r="AS778" s="147"/>
      <c r="AT778" s="147"/>
      <c r="AU778" s="147"/>
      <c r="AV778" s="147"/>
      <c r="AW778" s="147"/>
      <c r="AX778" s="147"/>
      <c r="AY778" s="147"/>
    </row>
    <row r="779" spans="1:51" ht="12.75" customHeight="1" x14ac:dyDescent="0.2">
      <c r="A779" s="145"/>
      <c r="B779" s="120"/>
      <c r="C779" s="120"/>
      <c r="D779" s="120"/>
      <c r="E779" s="120"/>
      <c r="F779" s="120"/>
      <c r="G779" s="121"/>
      <c r="H779" s="120"/>
      <c r="I779" s="147"/>
      <c r="J779" s="147"/>
      <c r="K779" s="147"/>
      <c r="L779" s="147"/>
      <c r="M779" s="147"/>
      <c r="N779" s="147"/>
      <c r="O779" s="147"/>
      <c r="P779" s="147"/>
      <c r="Q779" s="147"/>
      <c r="R779" s="147"/>
      <c r="S779" s="147"/>
      <c r="T779" s="147"/>
      <c r="U779" s="147"/>
      <c r="V779" s="147"/>
      <c r="W779" s="147"/>
      <c r="X779" s="147"/>
      <c r="Y779" s="147"/>
      <c r="Z779" s="147"/>
      <c r="AA779" s="147"/>
      <c r="AB779" s="147"/>
      <c r="AC779" s="147"/>
      <c r="AD779" s="147"/>
      <c r="AE779" s="147"/>
      <c r="AF779" s="147"/>
      <c r="AG779" s="147"/>
      <c r="AH779" s="147"/>
      <c r="AI779" s="147"/>
      <c r="AJ779" s="147"/>
      <c r="AK779" s="147"/>
      <c r="AL779" s="147"/>
      <c r="AM779" s="147"/>
      <c r="AN779" s="147"/>
      <c r="AO779" s="147"/>
      <c r="AP779" s="147"/>
      <c r="AQ779" s="147"/>
      <c r="AR779" s="147"/>
      <c r="AS779" s="147"/>
      <c r="AT779" s="147"/>
      <c r="AU779" s="147"/>
      <c r="AV779" s="147"/>
      <c r="AW779" s="147"/>
      <c r="AX779" s="147"/>
      <c r="AY779" s="147"/>
    </row>
    <row r="780" spans="1:51" ht="12.75" customHeight="1" x14ac:dyDescent="0.2">
      <c r="A780" s="145"/>
      <c r="B780" s="120"/>
      <c r="C780" s="120"/>
      <c r="D780" s="120"/>
      <c r="E780" s="120"/>
      <c r="F780" s="120"/>
      <c r="G780" s="121"/>
      <c r="H780" s="120"/>
      <c r="I780" s="147"/>
      <c r="J780" s="147"/>
      <c r="K780" s="147"/>
      <c r="L780" s="147"/>
      <c r="M780" s="147"/>
      <c r="N780" s="147"/>
      <c r="O780" s="147"/>
      <c r="P780" s="147"/>
      <c r="Q780" s="147"/>
      <c r="R780" s="147"/>
      <c r="S780" s="147"/>
      <c r="T780" s="147"/>
      <c r="U780" s="147"/>
      <c r="V780" s="147"/>
      <c r="W780" s="147"/>
      <c r="X780" s="147"/>
      <c r="Y780" s="147"/>
      <c r="Z780" s="147"/>
      <c r="AA780" s="147"/>
      <c r="AB780" s="147"/>
      <c r="AC780" s="147"/>
      <c r="AD780" s="147"/>
      <c r="AE780" s="147"/>
      <c r="AF780" s="147"/>
      <c r="AG780" s="147"/>
      <c r="AH780" s="147"/>
      <c r="AI780" s="147"/>
      <c r="AJ780" s="147"/>
      <c r="AK780" s="147"/>
      <c r="AL780" s="147"/>
      <c r="AM780" s="147"/>
      <c r="AN780" s="147"/>
      <c r="AO780" s="147"/>
      <c r="AP780" s="147"/>
      <c r="AQ780" s="147"/>
      <c r="AR780" s="147"/>
      <c r="AS780" s="147"/>
      <c r="AT780" s="147"/>
      <c r="AU780" s="147"/>
      <c r="AV780" s="147"/>
      <c r="AW780" s="147"/>
      <c r="AX780" s="147"/>
      <c r="AY780" s="147"/>
    </row>
    <row r="781" spans="1:51" ht="12.75" customHeight="1" x14ac:dyDescent="0.2">
      <c r="A781" s="145"/>
      <c r="B781" s="120"/>
      <c r="C781" s="120"/>
      <c r="D781" s="120"/>
      <c r="E781" s="120"/>
      <c r="F781" s="120"/>
      <c r="G781" s="121"/>
      <c r="H781" s="120"/>
      <c r="I781" s="147"/>
      <c r="J781" s="147"/>
      <c r="K781" s="147"/>
      <c r="L781" s="147"/>
      <c r="M781" s="147"/>
      <c r="N781" s="147"/>
      <c r="O781" s="147"/>
      <c r="P781" s="147"/>
      <c r="Q781" s="147"/>
      <c r="R781" s="147"/>
      <c r="S781" s="147"/>
      <c r="T781" s="147"/>
      <c r="U781" s="147"/>
      <c r="V781" s="147"/>
      <c r="W781" s="147"/>
      <c r="X781" s="147"/>
      <c r="Y781" s="147"/>
      <c r="Z781" s="147"/>
      <c r="AA781" s="147"/>
      <c r="AB781" s="147"/>
      <c r="AC781" s="147"/>
      <c r="AD781" s="147"/>
      <c r="AE781" s="147"/>
      <c r="AF781" s="147"/>
      <c r="AG781" s="147"/>
      <c r="AH781" s="147"/>
      <c r="AI781" s="147"/>
      <c r="AJ781" s="147"/>
      <c r="AK781" s="147"/>
      <c r="AL781" s="147"/>
      <c r="AM781" s="147"/>
      <c r="AN781" s="147"/>
      <c r="AO781" s="147"/>
      <c r="AP781" s="147"/>
      <c r="AQ781" s="147"/>
      <c r="AR781" s="147"/>
      <c r="AS781" s="147"/>
      <c r="AT781" s="147"/>
      <c r="AU781" s="147"/>
      <c r="AV781" s="147"/>
      <c r="AW781" s="147"/>
      <c r="AX781" s="147"/>
      <c r="AY781" s="147"/>
    </row>
    <row r="782" spans="1:51" ht="12.75" customHeight="1" x14ac:dyDescent="0.2">
      <c r="A782" s="145"/>
      <c r="B782" s="120"/>
      <c r="C782" s="120"/>
      <c r="D782" s="120"/>
      <c r="E782" s="120"/>
      <c r="F782" s="120"/>
      <c r="G782" s="121"/>
      <c r="H782" s="120"/>
      <c r="I782" s="147"/>
      <c r="J782" s="147"/>
      <c r="K782" s="147"/>
      <c r="L782" s="147"/>
      <c r="M782" s="147"/>
      <c r="N782" s="147"/>
      <c r="O782" s="147"/>
      <c r="P782" s="147"/>
      <c r="Q782" s="147"/>
      <c r="R782" s="147"/>
      <c r="S782" s="147"/>
      <c r="T782" s="147"/>
      <c r="U782" s="147"/>
      <c r="V782" s="147"/>
      <c r="W782" s="147"/>
      <c r="X782" s="147"/>
      <c r="Y782" s="147"/>
      <c r="Z782" s="147"/>
      <c r="AA782" s="147"/>
      <c r="AB782" s="147"/>
      <c r="AC782" s="147"/>
      <c r="AD782" s="147"/>
      <c r="AE782" s="147"/>
      <c r="AF782" s="147"/>
      <c r="AG782" s="147"/>
      <c r="AH782" s="147"/>
      <c r="AI782" s="147"/>
      <c r="AJ782" s="147"/>
      <c r="AK782" s="147"/>
      <c r="AL782" s="147"/>
      <c r="AM782" s="147"/>
      <c r="AN782" s="147"/>
      <c r="AO782" s="147"/>
      <c r="AP782" s="147"/>
      <c r="AQ782" s="147"/>
      <c r="AR782" s="147"/>
      <c r="AS782" s="147"/>
      <c r="AT782" s="147"/>
      <c r="AU782" s="147"/>
      <c r="AV782" s="147"/>
      <c r="AW782" s="147"/>
      <c r="AX782" s="147"/>
      <c r="AY782" s="147"/>
    </row>
    <row r="783" spans="1:51" ht="12.75" customHeight="1" x14ac:dyDescent="0.2">
      <c r="A783" s="145"/>
      <c r="B783" s="120"/>
      <c r="C783" s="120"/>
      <c r="D783" s="120"/>
      <c r="E783" s="120"/>
      <c r="F783" s="120"/>
      <c r="G783" s="121"/>
      <c r="H783" s="120"/>
      <c r="I783" s="147"/>
      <c r="J783" s="147"/>
      <c r="K783" s="147"/>
      <c r="L783" s="147"/>
      <c r="M783" s="147"/>
      <c r="N783" s="147"/>
      <c r="O783" s="147"/>
      <c r="P783" s="147"/>
      <c r="Q783" s="147"/>
      <c r="R783" s="147"/>
      <c r="S783" s="147"/>
      <c r="T783" s="147"/>
      <c r="U783" s="147"/>
      <c r="V783" s="147"/>
      <c r="W783" s="147"/>
      <c r="X783" s="147"/>
      <c r="Y783" s="147"/>
      <c r="Z783" s="147"/>
      <c r="AA783" s="147"/>
      <c r="AB783" s="147"/>
      <c r="AC783" s="147"/>
      <c r="AD783" s="147"/>
      <c r="AE783" s="147"/>
      <c r="AF783" s="147"/>
      <c r="AG783" s="147"/>
      <c r="AH783" s="147"/>
      <c r="AI783" s="147"/>
      <c r="AJ783" s="147"/>
      <c r="AK783" s="147"/>
      <c r="AL783" s="147"/>
      <c r="AM783" s="147"/>
      <c r="AN783" s="147"/>
      <c r="AO783" s="147"/>
      <c r="AP783" s="147"/>
      <c r="AQ783" s="147"/>
      <c r="AR783" s="147"/>
      <c r="AS783" s="147"/>
      <c r="AT783" s="147"/>
      <c r="AU783" s="147"/>
      <c r="AV783" s="147"/>
      <c r="AW783" s="147"/>
      <c r="AX783" s="147"/>
      <c r="AY783" s="147"/>
    </row>
    <row r="784" spans="1:51" ht="12.75" customHeight="1" x14ac:dyDescent="0.2">
      <c r="A784" s="145"/>
      <c r="B784" s="120"/>
      <c r="C784" s="120"/>
      <c r="D784" s="120"/>
      <c r="E784" s="120"/>
      <c r="F784" s="120"/>
      <c r="G784" s="121"/>
      <c r="H784" s="120"/>
      <c r="I784" s="147"/>
      <c r="J784" s="147"/>
      <c r="K784" s="147"/>
      <c r="L784" s="147"/>
      <c r="M784" s="147"/>
      <c r="N784" s="147"/>
      <c r="O784" s="147"/>
      <c r="P784" s="147"/>
      <c r="Q784" s="147"/>
      <c r="R784" s="147"/>
      <c r="S784" s="147"/>
      <c r="T784" s="147"/>
      <c r="U784" s="147"/>
      <c r="V784" s="147"/>
      <c r="W784" s="147"/>
      <c r="X784" s="147"/>
      <c r="Y784" s="147"/>
      <c r="Z784" s="147"/>
      <c r="AA784" s="147"/>
      <c r="AB784" s="147"/>
      <c r="AC784" s="147"/>
      <c r="AD784" s="147"/>
      <c r="AE784" s="147"/>
      <c r="AF784" s="147"/>
      <c r="AG784" s="147"/>
      <c r="AH784" s="147"/>
      <c r="AI784" s="147"/>
      <c r="AJ784" s="147"/>
      <c r="AK784" s="147"/>
      <c r="AL784" s="147"/>
      <c r="AM784" s="147"/>
      <c r="AN784" s="147"/>
      <c r="AO784" s="147"/>
      <c r="AP784" s="147"/>
      <c r="AQ784" s="147"/>
      <c r="AR784" s="147"/>
      <c r="AS784" s="147"/>
      <c r="AT784" s="147"/>
      <c r="AU784" s="147"/>
      <c r="AV784" s="147"/>
      <c r="AW784" s="147"/>
      <c r="AX784" s="147"/>
      <c r="AY784" s="147"/>
    </row>
    <row r="785" spans="1:51" ht="12.75" customHeight="1" x14ac:dyDescent="0.2">
      <c r="A785" s="145"/>
      <c r="B785" s="120"/>
      <c r="C785" s="120"/>
      <c r="D785" s="120"/>
      <c r="E785" s="120"/>
      <c r="F785" s="120"/>
      <c r="G785" s="121"/>
      <c r="H785" s="120"/>
      <c r="I785" s="147"/>
      <c r="J785" s="147"/>
      <c r="K785" s="147"/>
      <c r="L785" s="147"/>
      <c r="M785" s="147"/>
      <c r="N785" s="147"/>
      <c r="O785" s="147"/>
      <c r="P785" s="147"/>
      <c r="Q785" s="147"/>
      <c r="R785" s="147"/>
      <c r="S785" s="147"/>
      <c r="T785" s="147"/>
      <c r="U785" s="147"/>
      <c r="V785" s="147"/>
      <c r="W785" s="147"/>
      <c r="X785" s="147"/>
      <c r="Y785" s="147"/>
      <c r="Z785" s="147"/>
      <c r="AA785" s="147"/>
      <c r="AB785" s="147"/>
      <c r="AC785" s="147"/>
      <c r="AD785" s="147"/>
      <c r="AE785" s="147"/>
      <c r="AF785" s="147"/>
      <c r="AG785" s="147"/>
      <c r="AH785" s="147"/>
      <c r="AI785" s="147"/>
      <c r="AJ785" s="147"/>
      <c r="AK785" s="147"/>
      <c r="AL785" s="147"/>
      <c r="AM785" s="147"/>
      <c r="AN785" s="147"/>
      <c r="AO785" s="147"/>
      <c r="AP785" s="147"/>
      <c r="AQ785" s="147"/>
      <c r="AR785" s="147"/>
      <c r="AS785" s="147"/>
      <c r="AT785" s="147"/>
      <c r="AU785" s="147"/>
      <c r="AV785" s="147"/>
      <c r="AW785" s="147"/>
      <c r="AX785" s="147"/>
      <c r="AY785" s="147"/>
    </row>
    <row r="786" spans="1:51" ht="12.75" customHeight="1" x14ac:dyDescent="0.2">
      <c r="A786" s="145"/>
      <c r="B786" s="120"/>
      <c r="C786" s="120"/>
      <c r="D786" s="120"/>
      <c r="E786" s="120"/>
      <c r="F786" s="120"/>
      <c r="G786" s="121"/>
      <c r="H786" s="120"/>
      <c r="I786" s="147"/>
      <c r="J786" s="147"/>
      <c r="K786" s="147"/>
      <c r="L786" s="147"/>
      <c r="M786" s="147"/>
      <c r="N786" s="147"/>
      <c r="O786" s="147"/>
      <c r="P786" s="147"/>
      <c r="Q786" s="147"/>
      <c r="R786" s="147"/>
      <c r="S786" s="147"/>
      <c r="T786" s="147"/>
      <c r="U786" s="147"/>
      <c r="V786" s="147"/>
      <c r="W786" s="147"/>
      <c r="X786" s="147"/>
      <c r="Y786" s="147"/>
      <c r="Z786" s="147"/>
      <c r="AA786" s="147"/>
      <c r="AB786" s="147"/>
      <c r="AC786" s="147"/>
      <c r="AD786" s="147"/>
      <c r="AE786" s="147"/>
      <c r="AF786" s="147"/>
      <c r="AG786" s="147"/>
      <c r="AH786" s="147"/>
      <c r="AI786" s="147"/>
      <c r="AJ786" s="147"/>
      <c r="AK786" s="147"/>
      <c r="AL786" s="147"/>
      <c r="AM786" s="147"/>
      <c r="AN786" s="147"/>
      <c r="AO786" s="147"/>
      <c r="AP786" s="147"/>
      <c r="AQ786" s="147"/>
      <c r="AR786" s="147"/>
      <c r="AS786" s="147"/>
      <c r="AT786" s="147"/>
      <c r="AU786" s="147"/>
      <c r="AV786" s="147"/>
      <c r="AW786" s="147"/>
      <c r="AX786" s="147"/>
      <c r="AY786" s="147"/>
    </row>
    <row r="787" spans="1:51" ht="12.75" customHeight="1" x14ac:dyDescent="0.2">
      <c r="A787" s="145"/>
      <c r="B787" s="120"/>
      <c r="C787" s="120"/>
      <c r="D787" s="120"/>
      <c r="E787" s="120"/>
      <c r="F787" s="120"/>
      <c r="G787" s="121"/>
      <c r="H787" s="120"/>
      <c r="I787" s="147"/>
      <c r="J787" s="147"/>
      <c r="K787" s="147"/>
      <c r="L787" s="147"/>
      <c r="M787" s="147"/>
      <c r="N787" s="147"/>
      <c r="O787" s="147"/>
      <c r="P787" s="147"/>
      <c r="Q787" s="147"/>
      <c r="R787" s="147"/>
      <c r="S787" s="147"/>
      <c r="T787" s="147"/>
      <c r="U787" s="147"/>
      <c r="V787" s="147"/>
      <c r="W787" s="147"/>
      <c r="X787" s="147"/>
      <c r="Y787" s="147"/>
      <c r="Z787" s="147"/>
      <c r="AA787" s="147"/>
      <c r="AB787" s="147"/>
      <c r="AC787" s="147"/>
      <c r="AD787" s="147"/>
      <c r="AE787" s="147"/>
      <c r="AF787" s="147"/>
      <c r="AG787" s="147"/>
      <c r="AH787" s="147"/>
      <c r="AI787" s="147"/>
      <c r="AJ787" s="147"/>
      <c r="AK787" s="147"/>
      <c r="AL787" s="147"/>
      <c r="AM787" s="147"/>
      <c r="AN787" s="147"/>
      <c r="AO787" s="147"/>
      <c r="AP787" s="147"/>
      <c r="AQ787" s="147"/>
      <c r="AR787" s="147"/>
      <c r="AS787" s="147"/>
      <c r="AT787" s="147"/>
      <c r="AU787" s="147"/>
      <c r="AV787" s="147"/>
      <c r="AW787" s="147"/>
      <c r="AX787" s="147"/>
      <c r="AY787" s="147"/>
    </row>
    <row r="788" spans="1:51" ht="12.75" customHeight="1" x14ac:dyDescent="0.2">
      <c r="A788" s="145"/>
      <c r="B788" s="120"/>
      <c r="C788" s="120"/>
      <c r="D788" s="120"/>
      <c r="E788" s="120"/>
      <c r="F788" s="120"/>
      <c r="G788" s="121"/>
      <c r="H788" s="120"/>
      <c r="I788" s="147"/>
      <c r="J788" s="147"/>
      <c r="K788" s="147"/>
      <c r="L788" s="147"/>
      <c r="M788" s="147"/>
      <c r="N788" s="147"/>
      <c r="O788" s="147"/>
      <c r="P788" s="147"/>
      <c r="Q788" s="147"/>
      <c r="R788" s="147"/>
      <c r="S788" s="147"/>
      <c r="T788" s="147"/>
      <c r="U788" s="147"/>
      <c r="V788" s="147"/>
      <c r="W788" s="147"/>
      <c r="X788" s="147"/>
      <c r="Y788" s="147"/>
      <c r="Z788" s="147"/>
      <c r="AA788" s="147"/>
      <c r="AB788" s="147"/>
      <c r="AC788" s="147"/>
      <c r="AD788" s="147"/>
      <c r="AE788" s="147"/>
      <c r="AF788" s="147"/>
      <c r="AG788" s="147"/>
      <c r="AH788" s="147"/>
      <c r="AI788" s="147"/>
      <c r="AJ788" s="147"/>
      <c r="AK788" s="147"/>
      <c r="AL788" s="147"/>
      <c r="AM788" s="147"/>
      <c r="AN788" s="147"/>
      <c r="AO788" s="147"/>
      <c r="AP788" s="147"/>
      <c r="AQ788" s="147"/>
      <c r="AR788" s="147"/>
      <c r="AS788" s="147"/>
      <c r="AT788" s="147"/>
      <c r="AU788" s="147"/>
      <c r="AV788" s="147"/>
      <c r="AW788" s="147"/>
      <c r="AX788" s="147"/>
      <c r="AY788" s="147"/>
    </row>
    <row r="789" spans="1:51" ht="12.75" customHeight="1" x14ac:dyDescent="0.2">
      <c r="A789" s="145"/>
      <c r="B789" s="120"/>
      <c r="C789" s="120"/>
      <c r="D789" s="120"/>
      <c r="E789" s="120"/>
      <c r="F789" s="120"/>
      <c r="G789" s="121"/>
      <c r="H789" s="120"/>
      <c r="I789" s="147"/>
      <c r="J789" s="147"/>
      <c r="K789" s="147"/>
      <c r="L789" s="147"/>
      <c r="M789" s="147"/>
      <c r="N789" s="147"/>
      <c r="O789" s="147"/>
      <c r="P789" s="147"/>
      <c r="Q789" s="147"/>
      <c r="R789" s="147"/>
      <c r="S789" s="147"/>
      <c r="T789" s="147"/>
      <c r="U789" s="147"/>
      <c r="V789" s="147"/>
      <c r="W789" s="147"/>
      <c r="X789" s="147"/>
      <c r="Y789" s="147"/>
      <c r="Z789" s="147"/>
      <c r="AA789" s="147"/>
      <c r="AB789" s="147"/>
      <c r="AC789" s="147"/>
      <c r="AD789" s="147"/>
      <c r="AE789" s="147"/>
      <c r="AF789" s="147"/>
      <c r="AG789" s="147"/>
      <c r="AH789" s="147"/>
      <c r="AI789" s="147"/>
      <c r="AJ789" s="147"/>
      <c r="AK789" s="147"/>
      <c r="AL789" s="147"/>
      <c r="AM789" s="147"/>
      <c r="AN789" s="147"/>
      <c r="AO789" s="147"/>
      <c r="AP789" s="147"/>
      <c r="AQ789" s="147"/>
      <c r="AR789" s="147"/>
      <c r="AS789" s="147"/>
      <c r="AT789" s="147"/>
      <c r="AU789" s="147"/>
      <c r="AV789" s="147"/>
      <c r="AW789" s="147"/>
      <c r="AX789" s="147"/>
      <c r="AY789" s="147"/>
    </row>
    <row r="790" spans="1:51" ht="12.75" customHeight="1" x14ac:dyDescent="0.2">
      <c r="A790" s="145"/>
      <c r="B790" s="120"/>
      <c r="C790" s="120"/>
      <c r="D790" s="120"/>
      <c r="E790" s="120"/>
      <c r="F790" s="120"/>
      <c r="G790" s="121"/>
      <c r="H790" s="120"/>
      <c r="I790" s="147"/>
      <c r="J790" s="147"/>
      <c r="K790" s="147"/>
      <c r="L790" s="147"/>
      <c r="M790" s="147"/>
      <c r="N790" s="147"/>
      <c r="O790" s="147"/>
      <c r="P790" s="147"/>
      <c r="Q790" s="147"/>
      <c r="R790" s="147"/>
      <c r="S790" s="147"/>
      <c r="T790" s="147"/>
      <c r="U790" s="147"/>
      <c r="V790" s="147"/>
      <c r="W790" s="147"/>
      <c r="X790" s="147"/>
      <c r="Y790" s="147"/>
      <c r="Z790" s="147"/>
      <c r="AA790" s="147"/>
      <c r="AB790" s="147"/>
      <c r="AC790" s="147"/>
      <c r="AD790" s="147"/>
      <c r="AE790" s="147"/>
      <c r="AF790" s="147"/>
      <c r="AG790" s="147"/>
      <c r="AH790" s="147"/>
      <c r="AI790" s="147"/>
      <c r="AJ790" s="147"/>
      <c r="AK790" s="147"/>
      <c r="AL790" s="147"/>
      <c r="AM790" s="147"/>
      <c r="AN790" s="147"/>
      <c r="AO790" s="147"/>
      <c r="AP790" s="147"/>
      <c r="AQ790" s="147"/>
      <c r="AR790" s="147"/>
      <c r="AS790" s="147"/>
      <c r="AT790" s="147"/>
      <c r="AU790" s="147"/>
      <c r="AV790" s="147"/>
      <c r="AW790" s="147"/>
      <c r="AX790" s="147"/>
      <c r="AY790" s="147"/>
    </row>
    <row r="791" spans="1:51" ht="12.75" customHeight="1" x14ac:dyDescent="0.2">
      <c r="A791" s="145"/>
      <c r="B791" s="120"/>
      <c r="C791" s="120"/>
      <c r="D791" s="120"/>
      <c r="E791" s="120"/>
      <c r="F791" s="120"/>
      <c r="G791" s="121"/>
      <c r="H791" s="120"/>
      <c r="I791" s="147"/>
      <c r="J791" s="147"/>
      <c r="K791" s="147"/>
      <c r="L791" s="147"/>
      <c r="M791" s="147"/>
      <c r="N791" s="147"/>
      <c r="O791" s="147"/>
      <c r="P791" s="147"/>
      <c r="Q791" s="147"/>
      <c r="R791" s="147"/>
      <c r="S791" s="147"/>
      <c r="T791" s="147"/>
      <c r="U791" s="147"/>
      <c r="V791" s="147"/>
      <c r="W791" s="147"/>
      <c r="X791" s="147"/>
      <c r="Y791" s="147"/>
      <c r="Z791" s="147"/>
      <c r="AA791" s="147"/>
      <c r="AB791" s="147"/>
      <c r="AC791" s="147"/>
      <c r="AD791" s="147"/>
      <c r="AE791" s="147"/>
      <c r="AF791" s="147"/>
      <c r="AG791" s="147"/>
      <c r="AH791" s="147"/>
      <c r="AI791" s="147"/>
      <c r="AJ791" s="147"/>
      <c r="AK791" s="147"/>
      <c r="AL791" s="147"/>
      <c r="AM791" s="147"/>
      <c r="AN791" s="147"/>
      <c r="AO791" s="147"/>
      <c r="AP791" s="147"/>
      <c r="AQ791" s="147"/>
      <c r="AR791" s="147"/>
      <c r="AS791" s="147"/>
      <c r="AT791" s="147"/>
      <c r="AU791" s="147"/>
      <c r="AV791" s="147"/>
      <c r="AW791" s="147"/>
      <c r="AX791" s="147"/>
      <c r="AY791" s="147"/>
    </row>
    <row r="792" spans="1:51" ht="12.75" customHeight="1" x14ac:dyDescent="0.2">
      <c r="A792" s="145"/>
      <c r="B792" s="120"/>
      <c r="C792" s="120"/>
      <c r="D792" s="120"/>
      <c r="E792" s="120"/>
      <c r="F792" s="120"/>
      <c r="G792" s="121"/>
      <c r="H792" s="120"/>
      <c r="I792" s="147"/>
      <c r="J792" s="147"/>
      <c r="K792" s="147"/>
      <c r="L792" s="147"/>
      <c r="M792" s="147"/>
      <c r="N792" s="147"/>
      <c r="O792" s="147"/>
      <c r="P792" s="147"/>
      <c r="Q792" s="147"/>
      <c r="R792" s="147"/>
      <c r="S792" s="147"/>
      <c r="T792" s="147"/>
      <c r="U792" s="147"/>
      <c r="V792" s="147"/>
      <c r="W792" s="147"/>
      <c r="X792" s="147"/>
      <c r="Y792" s="147"/>
      <c r="Z792" s="147"/>
      <c r="AA792" s="147"/>
      <c r="AB792" s="147"/>
      <c r="AC792" s="147"/>
      <c r="AD792" s="147"/>
      <c r="AE792" s="147"/>
      <c r="AF792" s="147"/>
      <c r="AG792" s="147"/>
      <c r="AH792" s="147"/>
      <c r="AI792" s="147"/>
      <c r="AJ792" s="147"/>
      <c r="AK792" s="147"/>
      <c r="AL792" s="147"/>
      <c r="AM792" s="147"/>
      <c r="AN792" s="147"/>
      <c r="AO792" s="147"/>
      <c r="AP792" s="147"/>
      <c r="AQ792" s="147"/>
      <c r="AR792" s="147"/>
      <c r="AS792" s="147"/>
      <c r="AT792" s="147"/>
      <c r="AU792" s="147"/>
      <c r="AV792" s="147"/>
      <c r="AW792" s="147"/>
      <c r="AX792" s="147"/>
      <c r="AY792" s="147"/>
    </row>
    <row r="793" spans="1:51" ht="12.75" customHeight="1" x14ac:dyDescent="0.2">
      <c r="A793" s="145"/>
      <c r="B793" s="120"/>
      <c r="C793" s="120"/>
      <c r="D793" s="120"/>
      <c r="E793" s="120"/>
      <c r="F793" s="120"/>
      <c r="G793" s="121"/>
      <c r="H793" s="120"/>
      <c r="I793" s="147"/>
      <c r="J793" s="147"/>
      <c r="K793" s="147"/>
      <c r="L793" s="147"/>
      <c r="M793" s="147"/>
      <c r="N793" s="147"/>
      <c r="O793" s="147"/>
      <c r="P793" s="147"/>
      <c r="Q793" s="147"/>
      <c r="R793" s="147"/>
      <c r="S793" s="147"/>
      <c r="T793" s="147"/>
      <c r="U793" s="147"/>
      <c r="V793" s="147"/>
      <c r="W793" s="147"/>
      <c r="X793" s="147"/>
      <c r="Y793" s="147"/>
      <c r="Z793" s="147"/>
      <c r="AA793" s="147"/>
      <c r="AB793" s="147"/>
      <c r="AC793" s="147"/>
      <c r="AD793" s="147"/>
      <c r="AE793" s="147"/>
      <c r="AF793" s="147"/>
      <c r="AG793" s="147"/>
      <c r="AH793" s="147"/>
      <c r="AI793" s="147"/>
      <c r="AJ793" s="147"/>
      <c r="AK793" s="147"/>
      <c r="AL793" s="147"/>
      <c r="AM793" s="147"/>
      <c r="AN793" s="147"/>
      <c r="AO793" s="147"/>
      <c r="AP793" s="147"/>
      <c r="AQ793" s="147"/>
      <c r="AR793" s="147"/>
      <c r="AS793" s="147"/>
      <c r="AT793" s="147"/>
      <c r="AU793" s="147"/>
      <c r="AV793" s="147"/>
      <c r="AW793" s="147"/>
      <c r="AX793" s="147"/>
      <c r="AY793" s="147"/>
    </row>
    <row r="794" spans="1:51" ht="12.75" customHeight="1" x14ac:dyDescent="0.2">
      <c r="A794" s="145"/>
      <c r="B794" s="120"/>
      <c r="C794" s="120"/>
      <c r="D794" s="120"/>
      <c r="E794" s="120"/>
      <c r="F794" s="120"/>
      <c r="G794" s="121"/>
      <c r="H794" s="120"/>
      <c r="I794" s="147"/>
      <c r="J794" s="147"/>
      <c r="K794" s="147"/>
      <c r="L794" s="147"/>
      <c r="M794" s="147"/>
      <c r="N794" s="147"/>
      <c r="O794" s="147"/>
      <c r="P794" s="147"/>
      <c r="Q794" s="147"/>
      <c r="R794" s="147"/>
      <c r="S794" s="147"/>
      <c r="T794" s="147"/>
      <c r="U794" s="147"/>
      <c r="V794" s="147"/>
      <c r="W794" s="147"/>
      <c r="X794" s="147"/>
      <c r="Y794" s="147"/>
      <c r="Z794" s="147"/>
      <c r="AA794" s="147"/>
      <c r="AB794" s="147"/>
      <c r="AC794" s="147"/>
      <c r="AD794" s="147"/>
      <c r="AE794" s="147"/>
      <c r="AF794" s="147"/>
      <c r="AG794" s="147"/>
      <c r="AH794" s="147"/>
      <c r="AI794" s="147"/>
      <c r="AJ794" s="147"/>
      <c r="AK794" s="147"/>
      <c r="AL794" s="147"/>
      <c r="AM794" s="147"/>
      <c r="AN794" s="147"/>
      <c r="AO794" s="147"/>
      <c r="AP794" s="147"/>
      <c r="AQ794" s="147"/>
      <c r="AR794" s="147"/>
      <c r="AS794" s="147"/>
      <c r="AT794" s="147"/>
      <c r="AU794" s="147"/>
      <c r="AV794" s="147"/>
      <c r="AW794" s="147"/>
      <c r="AX794" s="147"/>
      <c r="AY794" s="147"/>
    </row>
    <row r="795" spans="1:51" ht="12.75" customHeight="1" x14ac:dyDescent="0.2">
      <c r="A795" s="145"/>
      <c r="B795" s="120"/>
      <c r="C795" s="120"/>
      <c r="D795" s="120"/>
      <c r="E795" s="120"/>
      <c r="F795" s="120"/>
      <c r="G795" s="121"/>
      <c r="H795" s="120"/>
      <c r="I795" s="147"/>
      <c r="J795" s="147"/>
      <c r="K795" s="147"/>
      <c r="L795" s="147"/>
      <c r="M795" s="147"/>
      <c r="N795" s="147"/>
      <c r="O795" s="147"/>
      <c r="P795" s="147"/>
      <c r="Q795" s="147"/>
      <c r="R795" s="147"/>
      <c r="S795" s="147"/>
      <c r="T795" s="147"/>
      <c r="U795" s="147"/>
      <c r="V795" s="147"/>
      <c r="W795" s="147"/>
      <c r="X795" s="147"/>
      <c r="Y795" s="147"/>
      <c r="Z795" s="147"/>
      <c r="AA795" s="147"/>
      <c r="AB795" s="147"/>
      <c r="AC795" s="147"/>
      <c r="AD795" s="147"/>
      <c r="AE795" s="147"/>
      <c r="AF795" s="147"/>
      <c r="AG795" s="147"/>
      <c r="AH795" s="147"/>
      <c r="AI795" s="147"/>
      <c r="AJ795" s="147"/>
      <c r="AK795" s="147"/>
      <c r="AL795" s="147"/>
      <c r="AM795" s="147"/>
      <c r="AN795" s="147"/>
      <c r="AO795" s="147"/>
      <c r="AP795" s="147"/>
      <c r="AQ795" s="147"/>
      <c r="AR795" s="147"/>
      <c r="AS795" s="147"/>
      <c r="AT795" s="147"/>
      <c r="AU795" s="147"/>
      <c r="AV795" s="147"/>
      <c r="AW795" s="147"/>
      <c r="AX795" s="147"/>
      <c r="AY795" s="147"/>
    </row>
    <row r="796" spans="1:51" ht="12.75" customHeight="1" x14ac:dyDescent="0.2">
      <c r="A796" s="145"/>
      <c r="B796" s="120"/>
      <c r="C796" s="120"/>
      <c r="D796" s="120"/>
      <c r="E796" s="120"/>
      <c r="F796" s="120"/>
      <c r="G796" s="121"/>
      <c r="H796" s="120"/>
      <c r="I796" s="147"/>
      <c r="J796" s="147"/>
      <c r="K796" s="147"/>
      <c r="L796" s="147"/>
      <c r="M796" s="147"/>
      <c r="N796" s="147"/>
      <c r="O796" s="147"/>
      <c r="P796" s="147"/>
      <c r="Q796" s="147"/>
      <c r="R796" s="147"/>
      <c r="S796" s="147"/>
      <c r="T796" s="147"/>
      <c r="U796" s="147"/>
      <c r="V796" s="147"/>
      <c r="W796" s="147"/>
      <c r="X796" s="147"/>
      <c r="Y796" s="147"/>
      <c r="Z796" s="147"/>
      <c r="AA796" s="147"/>
      <c r="AB796" s="147"/>
      <c r="AC796" s="147"/>
      <c r="AD796" s="147"/>
      <c r="AE796" s="147"/>
      <c r="AF796" s="147"/>
      <c r="AG796" s="147"/>
      <c r="AH796" s="147"/>
      <c r="AI796" s="147"/>
      <c r="AJ796" s="147"/>
      <c r="AK796" s="147"/>
      <c r="AL796" s="147"/>
      <c r="AM796" s="147"/>
      <c r="AN796" s="147"/>
      <c r="AO796" s="147"/>
      <c r="AP796" s="147"/>
      <c r="AQ796" s="147"/>
      <c r="AR796" s="147"/>
      <c r="AS796" s="147"/>
      <c r="AT796" s="147"/>
      <c r="AU796" s="147"/>
      <c r="AV796" s="147"/>
      <c r="AW796" s="147"/>
      <c r="AX796" s="147"/>
      <c r="AY796" s="147"/>
    </row>
    <row r="797" spans="1:51" ht="12.75" customHeight="1" x14ac:dyDescent="0.2">
      <c r="A797" s="145"/>
      <c r="B797" s="120"/>
      <c r="C797" s="120"/>
      <c r="D797" s="120"/>
      <c r="E797" s="120"/>
      <c r="F797" s="120"/>
      <c r="G797" s="121"/>
      <c r="H797" s="120"/>
      <c r="I797" s="147"/>
      <c r="J797" s="147"/>
      <c r="K797" s="147"/>
      <c r="L797" s="147"/>
      <c r="M797" s="147"/>
      <c r="N797" s="147"/>
      <c r="O797" s="147"/>
      <c r="P797" s="147"/>
      <c r="Q797" s="147"/>
      <c r="R797" s="147"/>
      <c r="S797" s="147"/>
      <c r="T797" s="147"/>
      <c r="U797" s="147"/>
      <c r="V797" s="147"/>
      <c r="W797" s="147"/>
      <c r="X797" s="147"/>
      <c r="Y797" s="147"/>
      <c r="Z797" s="147"/>
      <c r="AA797" s="147"/>
      <c r="AB797" s="147"/>
      <c r="AC797" s="147"/>
      <c r="AD797" s="147"/>
      <c r="AE797" s="147"/>
      <c r="AF797" s="147"/>
      <c r="AG797" s="147"/>
      <c r="AH797" s="147"/>
      <c r="AI797" s="147"/>
      <c r="AJ797" s="147"/>
      <c r="AK797" s="147"/>
      <c r="AL797" s="147"/>
      <c r="AM797" s="147"/>
      <c r="AN797" s="147"/>
      <c r="AO797" s="147"/>
      <c r="AP797" s="147"/>
      <c r="AQ797" s="147"/>
      <c r="AR797" s="147"/>
      <c r="AS797" s="147"/>
      <c r="AT797" s="147"/>
      <c r="AU797" s="147"/>
      <c r="AV797" s="147"/>
      <c r="AW797" s="147"/>
      <c r="AX797" s="147"/>
      <c r="AY797" s="147"/>
    </row>
    <row r="798" spans="1:51" ht="12.75" customHeight="1" x14ac:dyDescent="0.2">
      <c r="A798" s="145"/>
      <c r="B798" s="120"/>
      <c r="C798" s="120"/>
      <c r="D798" s="120"/>
      <c r="E798" s="120"/>
      <c r="F798" s="120"/>
      <c r="G798" s="121"/>
      <c r="H798" s="120"/>
      <c r="I798" s="147"/>
      <c r="J798" s="147"/>
      <c r="K798" s="147"/>
      <c r="L798" s="147"/>
      <c r="M798" s="147"/>
      <c r="N798" s="147"/>
      <c r="O798" s="147"/>
      <c r="P798" s="147"/>
      <c r="Q798" s="147"/>
      <c r="R798" s="147"/>
      <c r="S798" s="147"/>
      <c r="T798" s="147"/>
      <c r="U798" s="147"/>
      <c r="V798" s="147"/>
      <c r="W798" s="147"/>
      <c r="X798" s="147"/>
      <c r="Y798" s="147"/>
      <c r="Z798" s="147"/>
      <c r="AA798" s="147"/>
      <c r="AB798" s="147"/>
      <c r="AC798" s="147"/>
      <c r="AD798" s="147"/>
      <c r="AE798" s="147"/>
      <c r="AF798" s="147"/>
      <c r="AG798" s="147"/>
      <c r="AH798" s="147"/>
      <c r="AI798" s="147"/>
      <c r="AJ798" s="147"/>
      <c r="AK798" s="147"/>
      <c r="AL798" s="147"/>
      <c r="AM798" s="147"/>
      <c r="AN798" s="147"/>
      <c r="AO798" s="147"/>
      <c r="AP798" s="147"/>
      <c r="AQ798" s="147"/>
      <c r="AR798" s="147"/>
      <c r="AS798" s="147"/>
      <c r="AT798" s="147"/>
      <c r="AU798" s="147"/>
      <c r="AV798" s="147"/>
      <c r="AW798" s="147"/>
      <c r="AX798" s="147"/>
      <c r="AY798" s="147"/>
    </row>
    <row r="799" spans="1:51" ht="12.75" customHeight="1" x14ac:dyDescent="0.2">
      <c r="A799" s="145"/>
      <c r="B799" s="120"/>
      <c r="C799" s="120"/>
      <c r="D799" s="120"/>
      <c r="E799" s="120"/>
      <c r="F799" s="120"/>
      <c r="G799" s="121"/>
      <c r="H799" s="120"/>
      <c r="I799" s="147"/>
      <c r="J799" s="147"/>
      <c r="K799" s="147"/>
      <c r="L799" s="147"/>
      <c r="M799" s="147"/>
      <c r="N799" s="147"/>
      <c r="O799" s="147"/>
      <c r="P799" s="147"/>
      <c r="Q799" s="147"/>
      <c r="R799" s="147"/>
      <c r="S799" s="147"/>
      <c r="T799" s="147"/>
      <c r="U799" s="147"/>
      <c r="V799" s="147"/>
      <c r="W799" s="147"/>
      <c r="X799" s="147"/>
      <c r="Y799" s="147"/>
      <c r="Z799" s="147"/>
      <c r="AA799" s="147"/>
      <c r="AB799" s="147"/>
      <c r="AC799" s="147"/>
      <c r="AD799" s="147"/>
      <c r="AE799" s="147"/>
      <c r="AF799" s="147"/>
      <c r="AG799" s="147"/>
      <c r="AH799" s="147"/>
      <c r="AI799" s="147"/>
      <c r="AJ799" s="147"/>
      <c r="AK799" s="147"/>
      <c r="AL799" s="147"/>
      <c r="AM799" s="147"/>
      <c r="AN799" s="147"/>
      <c r="AO799" s="147"/>
      <c r="AP799" s="147"/>
      <c r="AQ799" s="147"/>
      <c r="AR799" s="147"/>
      <c r="AS799" s="147"/>
      <c r="AT799" s="147"/>
      <c r="AU799" s="147"/>
      <c r="AV799" s="147"/>
      <c r="AW799" s="147"/>
      <c r="AX799" s="147"/>
      <c r="AY799" s="147"/>
    </row>
    <row r="800" spans="1:51" ht="12.75" customHeight="1" x14ac:dyDescent="0.2">
      <c r="A800" s="145"/>
      <c r="B800" s="120"/>
      <c r="C800" s="120"/>
      <c r="D800" s="120"/>
      <c r="E800" s="120"/>
      <c r="F800" s="120"/>
      <c r="G800" s="121"/>
      <c r="H800" s="120"/>
      <c r="I800" s="147"/>
      <c r="J800" s="147"/>
      <c r="K800" s="147"/>
      <c r="L800" s="147"/>
      <c r="M800" s="147"/>
      <c r="N800" s="147"/>
      <c r="O800" s="147"/>
      <c r="P800" s="147"/>
      <c r="Q800" s="147"/>
      <c r="R800" s="147"/>
      <c r="S800" s="147"/>
      <c r="T800" s="147"/>
      <c r="U800" s="147"/>
      <c r="V800" s="147"/>
      <c r="W800" s="147"/>
      <c r="X800" s="147"/>
      <c r="Y800" s="147"/>
      <c r="Z800" s="147"/>
      <c r="AA800" s="147"/>
      <c r="AB800" s="147"/>
      <c r="AC800" s="147"/>
      <c r="AD800" s="147"/>
      <c r="AE800" s="147"/>
      <c r="AF800" s="147"/>
      <c r="AG800" s="147"/>
      <c r="AH800" s="147"/>
      <c r="AI800" s="147"/>
      <c r="AJ800" s="147"/>
      <c r="AK800" s="147"/>
      <c r="AL800" s="147"/>
      <c r="AM800" s="147"/>
      <c r="AN800" s="147"/>
      <c r="AO800" s="147"/>
      <c r="AP800" s="147"/>
      <c r="AQ800" s="147"/>
      <c r="AR800" s="147"/>
      <c r="AS800" s="147"/>
      <c r="AT800" s="147"/>
      <c r="AU800" s="147"/>
      <c r="AV800" s="147"/>
      <c r="AW800" s="147"/>
      <c r="AX800" s="147"/>
      <c r="AY800" s="147"/>
    </row>
    <row r="801" spans="1:51" ht="12.75" customHeight="1" x14ac:dyDescent="0.2">
      <c r="A801" s="145"/>
      <c r="B801" s="120"/>
      <c r="C801" s="120"/>
      <c r="D801" s="120"/>
      <c r="E801" s="120"/>
      <c r="F801" s="120"/>
      <c r="G801" s="121"/>
      <c r="H801" s="120"/>
      <c r="I801" s="147"/>
      <c r="J801" s="147"/>
      <c r="K801" s="147"/>
      <c r="L801" s="147"/>
      <c r="M801" s="147"/>
      <c r="N801" s="147"/>
      <c r="O801" s="147"/>
      <c r="P801" s="147"/>
      <c r="Q801" s="147"/>
      <c r="R801" s="147"/>
      <c r="S801" s="147"/>
      <c r="T801" s="147"/>
      <c r="U801" s="147"/>
      <c r="V801" s="147"/>
      <c r="W801" s="147"/>
      <c r="X801" s="147"/>
      <c r="Y801" s="147"/>
      <c r="Z801" s="147"/>
      <c r="AA801" s="147"/>
      <c r="AB801" s="147"/>
      <c r="AC801" s="147"/>
      <c r="AD801" s="147"/>
      <c r="AE801" s="147"/>
      <c r="AF801" s="147"/>
      <c r="AG801" s="147"/>
      <c r="AH801" s="147"/>
      <c r="AI801" s="147"/>
      <c r="AJ801" s="147"/>
      <c r="AK801" s="147"/>
      <c r="AL801" s="147"/>
      <c r="AM801" s="147"/>
      <c r="AN801" s="147"/>
      <c r="AO801" s="147"/>
      <c r="AP801" s="147"/>
      <c r="AQ801" s="147"/>
      <c r="AR801" s="147"/>
      <c r="AS801" s="147"/>
      <c r="AT801" s="147"/>
      <c r="AU801" s="147"/>
      <c r="AV801" s="147"/>
      <c r="AW801" s="147"/>
      <c r="AX801" s="147"/>
      <c r="AY801" s="147"/>
    </row>
    <row r="802" spans="1:51" ht="12.75" customHeight="1" x14ac:dyDescent="0.2">
      <c r="A802" s="145"/>
      <c r="B802" s="120"/>
      <c r="C802" s="120"/>
      <c r="D802" s="120"/>
      <c r="E802" s="120"/>
      <c r="F802" s="120"/>
      <c r="G802" s="121"/>
      <c r="H802" s="120"/>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c r="AJ802" s="147"/>
      <c r="AK802" s="147"/>
      <c r="AL802" s="147"/>
      <c r="AM802" s="147"/>
      <c r="AN802" s="147"/>
      <c r="AO802" s="147"/>
      <c r="AP802" s="147"/>
      <c r="AQ802" s="147"/>
      <c r="AR802" s="147"/>
      <c r="AS802" s="147"/>
      <c r="AT802" s="147"/>
      <c r="AU802" s="147"/>
      <c r="AV802" s="147"/>
      <c r="AW802" s="147"/>
      <c r="AX802" s="147"/>
      <c r="AY802" s="147"/>
    </row>
    <row r="803" spans="1:51" ht="12.75" customHeight="1" x14ac:dyDescent="0.2">
      <c r="A803" s="145"/>
      <c r="B803" s="120"/>
      <c r="C803" s="120"/>
      <c r="D803" s="120"/>
      <c r="E803" s="120"/>
      <c r="F803" s="120"/>
      <c r="G803" s="121"/>
      <c r="H803" s="120"/>
      <c r="I803" s="147"/>
      <c r="J803" s="147"/>
      <c r="K803" s="147"/>
      <c r="L803" s="147"/>
      <c r="M803" s="147"/>
      <c r="N803" s="147"/>
      <c r="O803" s="147"/>
      <c r="P803" s="147"/>
      <c r="Q803" s="147"/>
      <c r="R803" s="147"/>
      <c r="S803" s="147"/>
      <c r="T803" s="147"/>
      <c r="U803" s="147"/>
      <c r="V803" s="147"/>
      <c r="W803" s="147"/>
      <c r="X803" s="147"/>
      <c r="Y803" s="147"/>
      <c r="Z803" s="147"/>
      <c r="AA803" s="147"/>
      <c r="AB803" s="147"/>
      <c r="AC803" s="147"/>
      <c r="AD803" s="147"/>
      <c r="AE803" s="147"/>
      <c r="AF803" s="147"/>
      <c r="AG803" s="147"/>
      <c r="AH803" s="147"/>
      <c r="AI803" s="147"/>
      <c r="AJ803" s="147"/>
      <c r="AK803" s="147"/>
      <c r="AL803" s="147"/>
      <c r="AM803" s="147"/>
      <c r="AN803" s="147"/>
      <c r="AO803" s="147"/>
      <c r="AP803" s="147"/>
      <c r="AQ803" s="147"/>
      <c r="AR803" s="147"/>
      <c r="AS803" s="147"/>
      <c r="AT803" s="147"/>
      <c r="AU803" s="147"/>
      <c r="AV803" s="147"/>
      <c r="AW803" s="147"/>
      <c r="AX803" s="147"/>
      <c r="AY803" s="147"/>
    </row>
    <row r="804" spans="1:51" ht="12.75" customHeight="1" x14ac:dyDescent="0.2">
      <c r="A804" s="145"/>
      <c r="B804" s="120"/>
      <c r="C804" s="120"/>
      <c r="D804" s="120"/>
      <c r="E804" s="120"/>
      <c r="F804" s="120"/>
      <c r="G804" s="121"/>
      <c r="H804" s="120"/>
      <c r="I804" s="147"/>
      <c r="J804" s="147"/>
      <c r="K804" s="147"/>
      <c r="L804" s="147"/>
      <c r="M804" s="147"/>
      <c r="N804" s="147"/>
      <c r="O804" s="147"/>
      <c r="P804" s="147"/>
      <c r="Q804" s="147"/>
      <c r="R804" s="147"/>
      <c r="S804" s="147"/>
      <c r="T804" s="147"/>
      <c r="U804" s="147"/>
      <c r="V804" s="147"/>
      <c r="W804" s="147"/>
      <c r="X804" s="147"/>
      <c r="Y804" s="147"/>
      <c r="Z804" s="147"/>
      <c r="AA804" s="147"/>
      <c r="AB804" s="147"/>
      <c r="AC804" s="147"/>
      <c r="AD804" s="147"/>
      <c r="AE804" s="147"/>
      <c r="AF804" s="147"/>
      <c r="AG804" s="147"/>
      <c r="AH804" s="147"/>
      <c r="AI804" s="147"/>
      <c r="AJ804" s="147"/>
      <c r="AK804" s="147"/>
      <c r="AL804" s="147"/>
      <c r="AM804" s="147"/>
      <c r="AN804" s="147"/>
      <c r="AO804" s="147"/>
      <c r="AP804" s="147"/>
      <c r="AQ804" s="147"/>
      <c r="AR804" s="147"/>
      <c r="AS804" s="147"/>
      <c r="AT804" s="147"/>
      <c r="AU804" s="147"/>
      <c r="AV804" s="147"/>
      <c r="AW804" s="147"/>
      <c r="AX804" s="147"/>
      <c r="AY804" s="147"/>
    </row>
    <row r="805" spans="1:51" ht="12.75" customHeight="1" x14ac:dyDescent="0.2">
      <c r="A805" s="145"/>
      <c r="B805" s="120"/>
      <c r="C805" s="120"/>
      <c r="D805" s="120"/>
      <c r="E805" s="120"/>
      <c r="F805" s="120"/>
      <c r="G805" s="121"/>
      <c r="H805" s="120"/>
      <c r="I805" s="147"/>
      <c r="J805" s="147"/>
      <c r="K805" s="147"/>
      <c r="L805" s="147"/>
      <c r="M805" s="147"/>
      <c r="N805" s="147"/>
      <c r="O805" s="147"/>
      <c r="P805" s="147"/>
      <c r="Q805" s="147"/>
      <c r="R805" s="147"/>
      <c r="S805" s="147"/>
      <c r="T805" s="147"/>
      <c r="U805" s="147"/>
      <c r="V805" s="147"/>
      <c r="W805" s="147"/>
      <c r="X805" s="147"/>
      <c r="Y805" s="147"/>
      <c r="Z805" s="147"/>
      <c r="AA805" s="147"/>
      <c r="AB805" s="147"/>
      <c r="AC805" s="147"/>
      <c r="AD805" s="147"/>
      <c r="AE805" s="147"/>
      <c r="AF805" s="147"/>
      <c r="AG805" s="147"/>
      <c r="AH805" s="147"/>
      <c r="AI805" s="147"/>
      <c r="AJ805" s="147"/>
      <c r="AK805" s="147"/>
      <c r="AL805" s="147"/>
      <c r="AM805" s="147"/>
      <c r="AN805" s="147"/>
      <c r="AO805" s="147"/>
      <c r="AP805" s="147"/>
      <c r="AQ805" s="147"/>
      <c r="AR805" s="147"/>
      <c r="AS805" s="147"/>
      <c r="AT805" s="147"/>
      <c r="AU805" s="147"/>
      <c r="AV805" s="147"/>
      <c r="AW805" s="147"/>
      <c r="AX805" s="147"/>
      <c r="AY805" s="147"/>
    </row>
    <row r="806" spans="1:51" ht="12.75" customHeight="1" x14ac:dyDescent="0.2">
      <c r="A806" s="145"/>
      <c r="B806" s="120"/>
      <c r="C806" s="120"/>
      <c r="D806" s="120"/>
      <c r="E806" s="120"/>
      <c r="F806" s="120"/>
      <c r="G806" s="121"/>
      <c r="H806" s="120"/>
      <c r="I806" s="147"/>
      <c r="J806" s="147"/>
      <c r="K806" s="147"/>
      <c r="L806" s="147"/>
      <c r="M806" s="147"/>
      <c r="N806" s="147"/>
      <c r="O806" s="147"/>
      <c r="P806" s="147"/>
      <c r="Q806" s="147"/>
      <c r="R806" s="147"/>
      <c r="S806" s="147"/>
      <c r="T806" s="147"/>
      <c r="U806" s="147"/>
      <c r="V806" s="147"/>
      <c r="W806" s="147"/>
      <c r="X806" s="147"/>
      <c r="Y806" s="147"/>
      <c r="Z806" s="147"/>
      <c r="AA806" s="147"/>
      <c r="AB806" s="147"/>
      <c r="AC806" s="147"/>
      <c r="AD806" s="147"/>
      <c r="AE806" s="147"/>
      <c r="AF806" s="147"/>
      <c r="AG806" s="147"/>
      <c r="AH806" s="147"/>
      <c r="AI806" s="147"/>
      <c r="AJ806" s="147"/>
      <c r="AK806" s="147"/>
      <c r="AL806" s="147"/>
      <c r="AM806" s="147"/>
      <c r="AN806" s="147"/>
      <c r="AO806" s="147"/>
      <c r="AP806" s="147"/>
      <c r="AQ806" s="147"/>
      <c r="AR806" s="147"/>
      <c r="AS806" s="147"/>
      <c r="AT806" s="147"/>
      <c r="AU806" s="147"/>
      <c r="AV806" s="147"/>
      <c r="AW806" s="147"/>
      <c r="AX806" s="147"/>
      <c r="AY806" s="147"/>
    </row>
    <row r="807" spans="1:51" ht="12.75" customHeight="1" x14ac:dyDescent="0.2">
      <c r="A807" s="145"/>
      <c r="B807" s="120"/>
      <c r="C807" s="120"/>
      <c r="D807" s="120"/>
      <c r="E807" s="120"/>
      <c r="F807" s="120"/>
      <c r="G807" s="121"/>
      <c r="H807" s="120"/>
      <c r="I807" s="147"/>
      <c r="J807" s="147"/>
      <c r="K807" s="147"/>
      <c r="L807" s="147"/>
      <c r="M807" s="147"/>
      <c r="N807" s="147"/>
      <c r="O807" s="147"/>
      <c r="P807" s="147"/>
      <c r="Q807" s="147"/>
      <c r="R807" s="147"/>
      <c r="S807" s="147"/>
      <c r="T807" s="147"/>
      <c r="U807" s="147"/>
      <c r="V807" s="147"/>
      <c r="W807" s="147"/>
      <c r="X807" s="147"/>
      <c r="Y807" s="147"/>
      <c r="Z807" s="147"/>
      <c r="AA807" s="147"/>
      <c r="AB807" s="147"/>
      <c r="AC807" s="147"/>
      <c r="AD807" s="147"/>
      <c r="AE807" s="147"/>
      <c r="AF807" s="147"/>
      <c r="AG807" s="147"/>
      <c r="AH807" s="147"/>
      <c r="AI807" s="147"/>
      <c r="AJ807" s="147"/>
      <c r="AK807" s="147"/>
      <c r="AL807" s="147"/>
      <c r="AM807" s="147"/>
      <c r="AN807" s="147"/>
      <c r="AO807" s="147"/>
      <c r="AP807" s="147"/>
      <c r="AQ807" s="147"/>
      <c r="AR807" s="147"/>
      <c r="AS807" s="147"/>
      <c r="AT807" s="147"/>
      <c r="AU807" s="147"/>
      <c r="AV807" s="147"/>
      <c r="AW807" s="147"/>
      <c r="AX807" s="147"/>
      <c r="AY807" s="147"/>
    </row>
    <row r="808" spans="1:51" ht="12.75" customHeight="1" x14ac:dyDescent="0.2">
      <c r="A808" s="145"/>
      <c r="B808" s="120"/>
      <c r="C808" s="120"/>
      <c r="D808" s="120"/>
      <c r="E808" s="120"/>
      <c r="F808" s="120"/>
      <c r="G808" s="121"/>
      <c r="H808" s="120"/>
      <c r="I808" s="147"/>
      <c r="J808" s="147"/>
      <c r="K808" s="147"/>
      <c r="L808" s="147"/>
      <c r="M808" s="147"/>
      <c r="N808" s="147"/>
      <c r="O808" s="147"/>
      <c r="P808" s="147"/>
      <c r="Q808" s="147"/>
      <c r="R808" s="147"/>
      <c r="S808" s="147"/>
      <c r="T808" s="147"/>
      <c r="U808" s="147"/>
      <c r="V808" s="147"/>
      <c r="W808" s="147"/>
      <c r="X808" s="147"/>
      <c r="Y808" s="147"/>
      <c r="Z808" s="147"/>
      <c r="AA808" s="147"/>
      <c r="AB808" s="147"/>
      <c r="AC808" s="147"/>
      <c r="AD808" s="147"/>
      <c r="AE808" s="147"/>
      <c r="AF808" s="147"/>
      <c r="AG808" s="147"/>
      <c r="AH808" s="147"/>
      <c r="AI808" s="147"/>
      <c r="AJ808" s="147"/>
      <c r="AK808" s="147"/>
      <c r="AL808" s="147"/>
      <c r="AM808" s="147"/>
      <c r="AN808" s="147"/>
      <c r="AO808" s="147"/>
      <c r="AP808" s="147"/>
      <c r="AQ808" s="147"/>
      <c r="AR808" s="147"/>
      <c r="AS808" s="147"/>
      <c r="AT808" s="147"/>
      <c r="AU808" s="147"/>
      <c r="AV808" s="147"/>
      <c r="AW808" s="147"/>
      <c r="AX808" s="147"/>
      <c r="AY808" s="147"/>
    </row>
    <row r="809" spans="1:51" ht="12.75" customHeight="1" x14ac:dyDescent="0.2">
      <c r="A809" s="145"/>
      <c r="B809" s="120"/>
      <c r="C809" s="120"/>
      <c r="D809" s="120"/>
      <c r="E809" s="120"/>
      <c r="F809" s="120"/>
      <c r="G809" s="121"/>
      <c r="H809" s="120"/>
      <c r="I809" s="147"/>
      <c r="J809" s="147"/>
      <c r="K809" s="147"/>
      <c r="L809" s="147"/>
      <c r="M809" s="147"/>
      <c r="N809" s="147"/>
      <c r="O809" s="147"/>
      <c r="P809" s="147"/>
      <c r="Q809" s="147"/>
      <c r="R809" s="147"/>
      <c r="S809" s="147"/>
      <c r="T809" s="147"/>
      <c r="U809" s="147"/>
      <c r="V809" s="147"/>
      <c r="W809" s="147"/>
      <c r="X809" s="147"/>
      <c r="Y809" s="147"/>
      <c r="Z809" s="147"/>
      <c r="AA809" s="147"/>
      <c r="AB809" s="147"/>
      <c r="AC809" s="147"/>
      <c r="AD809" s="147"/>
      <c r="AE809" s="147"/>
      <c r="AF809" s="147"/>
      <c r="AG809" s="147"/>
      <c r="AH809" s="147"/>
      <c r="AI809" s="147"/>
      <c r="AJ809" s="147"/>
      <c r="AK809" s="147"/>
      <c r="AL809" s="147"/>
      <c r="AM809" s="147"/>
      <c r="AN809" s="147"/>
      <c r="AO809" s="147"/>
      <c r="AP809" s="147"/>
      <c r="AQ809" s="147"/>
      <c r="AR809" s="147"/>
      <c r="AS809" s="147"/>
      <c r="AT809" s="147"/>
      <c r="AU809" s="147"/>
      <c r="AV809" s="147"/>
      <c r="AW809" s="147"/>
      <c r="AX809" s="147"/>
      <c r="AY809" s="147"/>
    </row>
    <row r="810" spans="1:51" ht="12.75" customHeight="1" x14ac:dyDescent="0.2">
      <c r="A810" s="145"/>
      <c r="B810" s="120"/>
      <c r="C810" s="120"/>
      <c r="D810" s="120"/>
      <c r="E810" s="120"/>
      <c r="F810" s="120"/>
      <c r="G810" s="121"/>
      <c r="H810" s="120"/>
      <c r="I810" s="147"/>
      <c r="J810" s="147"/>
      <c r="K810" s="147"/>
      <c r="L810" s="147"/>
      <c r="M810" s="147"/>
      <c r="N810" s="147"/>
      <c r="O810" s="147"/>
      <c r="P810" s="147"/>
      <c r="Q810" s="147"/>
      <c r="R810" s="147"/>
      <c r="S810" s="147"/>
      <c r="T810" s="147"/>
      <c r="U810" s="147"/>
      <c r="V810" s="147"/>
      <c r="W810" s="147"/>
      <c r="X810" s="147"/>
      <c r="Y810" s="147"/>
      <c r="Z810" s="147"/>
      <c r="AA810" s="147"/>
      <c r="AB810" s="147"/>
      <c r="AC810" s="147"/>
      <c r="AD810" s="147"/>
      <c r="AE810" s="147"/>
      <c r="AF810" s="147"/>
      <c r="AG810" s="147"/>
      <c r="AH810" s="147"/>
      <c r="AI810" s="147"/>
      <c r="AJ810" s="147"/>
      <c r="AK810" s="147"/>
      <c r="AL810" s="147"/>
      <c r="AM810" s="147"/>
      <c r="AN810" s="147"/>
      <c r="AO810" s="147"/>
      <c r="AP810" s="147"/>
      <c r="AQ810" s="147"/>
      <c r="AR810" s="147"/>
      <c r="AS810" s="147"/>
      <c r="AT810" s="147"/>
      <c r="AU810" s="147"/>
      <c r="AV810" s="147"/>
      <c r="AW810" s="147"/>
      <c r="AX810" s="147"/>
      <c r="AY810" s="147"/>
    </row>
    <row r="811" spans="1:51" ht="12.75" customHeight="1" x14ac:dyDescent="0.2">
      <c r="A811" s="145"/>
      <c r="B811" s="120"/>
      <c r="C811" s="120"/>
      <c r="D811" s="120"/>
      <c r="E811" s="120"/>
      <c r="F811" s="120"/>
      <c r="G811" s="121"/>
      <c r="H811" s="120"/>
      <c r="I811" s="147"/>
      <c r="J811" s="147"/>
      <c r="K811" s="147"/>
      <c r="L811" s="147"/>
      <c r="M811" s="147"/>
      <c r="N811" s="147"/>
      <c r="O811" s="147"/>
      <c r="P811" s="147"/>
      <c r="Q811" s="147"/>
      <c r="R811" s="147"/>
      <c r="S811" s="147"/>
      <c r="T811" s="147"/>
      <c r="U811" s="147"/>
      <c r="V811" s="147"/>
      <c r="W811" s="147"/>
      <c r="X811" s="147"/>
      <c r="Y811" s="147"/>
      <c r="Z811" s="147"/>
      <c r="AA811" s="147"/>
      <c r="AB811" s="147"/>
      <c r="AC811" s="147"/>
      <c r="AD811" s="147"/>
      <c r="AE811" s="147"/>
      <c r="AF811" s="147"/>
      <c r="AG811" s="147"/>
      <c r="AH811" s="147"/>
      <c r="AI811" s="147"/>
      <c r="AJ811" s="147"/>
      <c r="AK811" s="147"/>
      <c r="AL811" s="147"/>
      <c r="AM811" s="147"/>
      <c r="AN811" s="147"/>
      <c r="AO811" s="147"/>
      <c r="AP811" s="147"/>
      <c r="AQ811" s="147"/>
      <c r="AR811" s="147"/>
      <c r="AS811" s="147"/>
      <c r="AT811" s="147"/>
      <c r="AU811" s="147"/>
      <c r="AV811" s="147"/>
      <c r="AW811" s="147"/>
      <c r="AX811" s="147"/>
      <c r="AY811" s="147"/>
    </row>
    <row r="812" spans="1:51" ht="12.75" customHeight="1" x14ac:dyDescent="0.2">
      <c r="A812" s="145"/>
      <c r="B812" s="120"/>
      <c r="C812" s="120"/>
      <c r="D812" s="120"/>
      <c r="E812" s="120"/>
      <c r="F812" s="120"/>
      <c r="G812" s="121"/>
      <c r="H812" s="120"/>
      <c r="I812" s="147"/>
      <c r="J812" s="147"/>
      <c r="K812" s="147"/>
      <c r="L812" s="147"/>
      <c r="M812" s="147"/>
      <c r="N812" s="147"/>
      <c r="O812" s="147"/>
      <c r="P812" s="147"/>
      <c r="Q812" s="147"/>
      <c r="R812" s="147"/>
      <c r="S812" s="147"/>
      <c r="T812" s="147"/>
      <c r="U812" s="147"/>
      <c r="V812" s="147"/>
      <c r="W812" s="147"/>
      <c r="X812" s="147"/>
      <c r="Y812" s="147"/>
      <c r="Z812" s="147"/>
      <c r="AA812" s="147"/>
      <c r="AB812" s="147"/>
      <c r="AC812" s="147"/>
      <c r="AD812" s="147"/>
      <c r="AE812" s="147"/>
      <c r="AF812" s="147"/>
      <c r="AG812" s="147"/>
      <c r="AH812" s="147"/>
      <c r="AI812" s="147"/>
      <c r="AJ812" s="147"/>
      <c r="AK812" s="147"/>
      <c r="AL812" s="147"/>
      <c r="AM812" s="147"/>
      <c r="AN812" s="147"/>
      <c r="AO812" s="147"/>
      <c r="AP812" s="147"/>
      <c r="AQ812" s="147"/>
      <c r="AR812" s="147"/>
      <c r="AS812" s="147"/>
      <c r="AT812" s="147"/>
      <c r="AU812" s="147"/>
      <c r="AV812" s="147"/>
      <c r="AW812" s="147"/>
      <c r="AX812" s="147"/>
      <c r="AY812" s="147"/>
    </row>
    <row r="813" spans="1:51" ht="12.75" customHeight="1" x14ac:dyDescent="0.2">
      <c r="A813" s="145"/>
      <c r="B813" s="120"/>
      <c r="C813" s="120"/>
      <c r="D813" s="120"/>
      <c r="E813" s="120"/>
      <c r="F813" s="120"/>
      <c r="G813" s="121"/>
      <c r="H813" s="120"/>
      <c r="I813" s="147"/>
      <c r="J813" s="147"/>
      <c r="K813" s="147"/>
      <c r="L813" s="147"/>
      <c r="M813" s="147"/>
      <c r="N813" s="147"/>
      <c r="O813" s="147"/>
      <c r="P813" s="147"/>
      <c r="Q813" s="147"/>
      <c r="R813" s="147"/>
      <c r="S813" s="147"/>
      <c r="T813" s="147"/>
      <c r="U813" s="147"/>
      <c r="V813" s="147"/>
      <c r="W813" s="147"/>
      <c r="X813" s="147"/>
      <c r="Y813" s="147"/>
      <c r="Z813" s="147"/>
      <c r="AA813" s="147"/>
      <c r="AB813" s="147"/>
      <c r="AC813" s="147"/>
      <c r="AD813" s="147"/>
      <c r="AE813" s="147"/>
      <c r="AF813" s="147"/>
      <c r="AG813" s="147"/>
      <c r="AH813" s="147"/>
      <c r="AI813" s="147"/>
      <c r="AJ813" s="147"/>
      <c r="AK813" s="147"/>
      <c r="AL813" s="147"/>
      <c r="AM813" s="147"/>
      <c r="AN813" s="147"/>
      <c r="AO813" s="147"/>
      <c r="AP813" s="147"/>
      <c r="AQ813" s="147"/>
      <c r="AR813" s="147"/>
      <c r="AS813" s="147"/>
      <c r="AT813" s="147"/>
      <c r="AU813" s="147"/>
      <c r="AV813" s="147"/>
      <c r="AW813" s="147"/>
      <c r="AX813" s="147"/>
      <c r="AY813" s="147"/>
    </row>
    <row r="814" spans="1:51" ht="12.75" customHeight="1" x14ac:dyDescent="0.2">
      <c r="A814" s="145"/>
      <c r="B814" s="120"/>
      <c r="C814" s="120"/>
      <c r="D814" s="120"/>
      <c r="E814" s="120"/>
      <c r="F814" s="120"/>
      <c r="G814" s="121"/>
      <c r="H814" s="120"/>
      <c r="I814" s="147"/>
      <c r="J814" s="147"/>
      <c r="K814" s="147"/>
      <c r="L814" s="147"/>
      <c r="M814" s="147"/>
      <c r="N814" s="147"/>
      <c r="O814" s="147"/>
      <c r="P814" s="147"/>
      <c r="Q814" s="147"/>
      <c r="R814" s="147"/>
      <c r="S814" s="147"/>
      <c r="T814" s="147"/>
      <c r="U814" s="147"/>
      <c r="V814" s="147"/>
      <c r="W814" s="147"/>
      <c r="X814" s="147"/>
      <c r="Y814" s="147"/>
      <c r="Z814" s="147"/>
      <c r="AA814" s="147"/>
      <c r="AB814" s="147"/>
      <c r="AC814" s="147"/>
      <c r="AD814" s="147"/>
      <c r="AE814" s="147"/>
      <c r="AF814" s="147"/>
      <c r="AG814" s="147"/>
      <c r="AH814" s="147"/>
      <c r="AI814" s="147"/>
      <c r="AJ814" s="147"/>
      <c r="AK814" s="147"/>
      <c r="AL814" s="147"/>
      <c r="AM814" s="147"/>
      <c r="AN814" s="147"/>
      <c r="AO814" s="147"/>
      <c r="AP814" s="147"/>
      <c r="AQ814" s="147"/>
      <c r="AR814" s="147"/>
      <c r="AS814" s="147"/>
      <c r="AT814" s="147"/>
      <c r="AU814" s="147"/>
      <c r="AV814" s="147"/>
      <c r="AW814" s="147"/>
      <c r="AX814" s="147"/>
      <c r="AY814" s="147"/>
    </row>
    <row r="815" spans="1:51" ht="12.75" customHeight="1" x14ac:dyDescent="0.2">
      <c r="A815" s="145"/>
      <c r="B815" s="120"/>
      <c r="C815" s="120"/>
      <c r="D815" s="120"/>
      <c r="E815" s="120"/>
      <c r="F815" s="120"/>
      <c r="G815" s="121"/>
      <c r="H815" s="120"/>
      <c r="I815" s="147"/>
      <c r="J815" s="147"/>
      <c r="K815" s="147"/>
      <c r="L815" s="147"/>
      <c r="M815" s="147"/>
      <c r="N815" s="147"/>
      <c r="O815" s="147"/>
      <c r="P815" s="147"/>
      <c r="Q815" s="147"/>
      <c r="R815" s="147"/>
      <c r="S815" s="147"/>
      <c r="T815" s="147"/>
      <c r="U815" s="147"/>
      <c r="V815" s="147"/>
      <c r="W815" s="147"/>
      <c r="X815" s="147"/>
      <c r="Y815" s="147"/>
      <c r="Z815" s="147"/>
      <c r="AA815" s="147"/>
      <c r="AB815" s="147"/>
      <c r="AC815" s="147"/>
      <c r="AD815" s="147"/>
      <c r="AE815" s="147"/>
      <c r="AF815" s="147"/>
      <c r="AG815" s="147"/>
      <c r="AH815" s="147"/>
      <c r="AI815" s="147"/>
      <c r="AJ815" s="147"/>
      <c r="AK815" s="147"/>
      <c r="AL815" s="147"/>
      <c r="AM815" s="147"/>
      <c r="AN815" s="147"/>
      <c r="AO815" s="147"/>
      <c r="AP815" s="147"/>
      <c r="AQ815" s="147"/>
      <c r="AR815" s="147"/>
      <c r="AS815" s="147"/>
      <c r="AT815" s="147"/>
      <c r="AU815" s="147"/>
      <c r="AV815" s="147"/>
      <c r="AW815" s="147"/>
      <c r="AX815" s="147"/>
      <c r="AY815" s="147"/>
    </row>
    <row r="816" spans="1:51" ht="12.75" customHeight="1" x14ac:dyDescent="0.2">
      <c r="A816" s="145"/>
      <c r="B816" s="120"/>
      <c r="C816" s="120"/>
      <c r="D816" s="120"/>
      <c r="E816" s="120"/>
      <c r="F816" s="120"/>
      <c r="G816" s="121"/>
      <c r="H816" s="120"/>
      <c r="I816" s="147"/>
      <c r="J816" s="147"/>
      <c r="K816" s="147"/>
      <c r="L816" s="147"/>
      <c r="M816" s="147"/>
      <c r="N816" s="147"/>
      <c r="O816" s="147"/>
      <c r="P816" s="147"/>
      <c r="Q816" s="147"/>
      <c r="R816" s="147"/>
      <c r="S816" s="147"/>
      <c r="T816" s="147"/>
      <c r="U816" s="147"/>
      <c r="V816" s="147"/>
      <c r="W816" s="147"/>
      <c r="X816" s="147"/>
      <c r="Y816" s="147"/>
      <c r="Z816" s="147"/>
      <c r="AA816" s="147"/>
      <c r="AB816" s="147"/>
      <c r="AC816" s="147"/>
      <c r="AD816" s="147"/>
      <c r="AE816" s="147"/>
      <c r="AF816" s="147"/>
      <c r="AG816" s="147"/>
      <c r="AH816" s="147"/>
      <c r="AI816" s="147"/>
      <c r="AJ816" s="147"/>
      <c r="AK816" s="147"/>
      <c r="AL816" s="147"/>
      <c r="AM816" s="147"/>
      <c r="AN816" s="147"/>
      <c r="AO816" s="147"/>
      <c r="AP816" s="147"/>
      <c r="AQ816" s="147"/>
      <c r="AR816" s="147"/>
      <c r="AS816" s="147"/>
      <c r="AT816" s="147"/>
      <c r="AU816" s="147"/>
      <c r="AV816" s="147"/>
      <c r="AW816" s="147"/>
      <c r="AX816" s="147"/>
      <c r="AY816" s="147"/>
    </row>
    <row r="817" spans="1:51" ht="12.75" customHeight="1" x14ac:dyDescent="0.2">
      <c r="A817" s="145"/>
      <c r="B817" s="120"/>
      <c r="C817" s="120"/>
      <c r="D817" s="120"/>
      <c r="E817" s="120"/>
      <c r="F817" s="120"/>
      <c r="G817" s="121"/>
      <c r="H817" s="120"/>
      <c r="I817" s="147"/>
      <c r="J817" s="147"/>
      <c r="K817" s="147"/>
      <c r="L817" s="147"/>
      <c r="M817" s="147"/>
      <c r="N817" s="147"/>
      <c r="O817" s="147"/>
      <c r="P817" s="147"/>
      <c r="Q817" s="147"/>
      <c r="R817" s="147"/>
      <c r="S817" s="147"/>
      <c r="T817" s="147"/>
      <c r="U817" s="147"/>
      <c r="V817" s="147"/>
      <c r="W817" s="147"/>
      <c r="X817" s="147"/>
      <c r="Y817" s="147"/>
      <c r="Z817" s="147"/>
      <c r="AA817" s="147"/>
      <c r="AB817" s="147"/>
      <c r="AC817" s="147"/>
      <c r="AD817" s="147"/>
      <c r="AE817" s="147"/>
      <c r="AF817" s="147"/>
      <c r="AG817" s="147"/>
      <c r="AH817" s="147"/>
      <c r="AI817" s="147"/>
      <c r="AJ817" s="147"/>
      <c r="AK817" s="147"/>
      <c r="AL817" s="147"/>
      <c r="AM817" s="147"/>
      <c r="AN817" s="147"/>
      <c r="AO817" s="147"/>
      <c r="AP817" s="147"/>
      <c r="AQ817" s="147"/>
      <c r="AR817" s="147"/>
      <c r="AS817" s="147"/>
      <c r="AT817" s="147"/>
      <c r="AU817" s="147"/>
      <c r="AV817" s="147"/>
      <c r="AW817" s="147"/>
      <c r="AX817" s="147"/>
      <c r="AY817" s="147"/>
    </row>
    <row r="818" spans="1:51" ht="12.75" customHeight="1" x14ac:dyDescent="0.2">
      <c r="A818" s="145"/>
      <c r="B818" s="120"/>
      <c r="C818" s="120"/>
      <c r="D818" s="120"/>
      <c r="E818" s="120"/>
      <c r="F818" s="120"/>
      <c r="G818" s="121"/>
      <c r="H818" s="120"/>
      <c r="I818" s="147"/>
      <c r="J818" s="147"/>
      <c r="K818" s="147"/>
      <c r="L818" s="147"/>
      <c r="M818" s="147"/>
      <c r="N818" s="147"/>
      <c r="O818" s="147"/>
      <c r="P818" s="147"/>
      <c r="Q818" s="147"/>
      <c r="R818" s="147"/>
      <c r="S818" s="147"/>
      <c r="T818" s="147"/>
      <c r="U818" s="147"/>
      <c r="V818" s="147"/>
      <c r="W818" s="147"/>
      <c r="X818" s="147"/>
      <c r="Y818" s="147"/>
      <c r="Z818" s="147"/>
      <c r="AA818" s="147"/>
      <c r="AB818" s="147"/>
      <c r="AC818" s="147"/>
      <c r="AD818" s="147"/>
      <c r="AE818" s="147"/>
      <c r="AF818" s="147"/>
      <c r="AG818" s="147"/>
      <c r="AH818" s="147"/>
      <c r="AI818" s="147"/>
      <c r="AJ818" s="147"/>
      <c r="AK818" s="147"/>
      <c r="AL818" s="147"/>
      <c r="AM818" s="147"/>
      <c r="AN818" s="147"/>
      <c r="AO818" s="147"/>
      <c r="AP818" s="147"/>
      <c r="AQ818" s="147"/>
      <c r="AR818" s="147"/>
      <c r="AS818" s="147"/>
      <c r="AT818" s="147"/>
      <c r="AU818" s="147"/>
      <c r="AV818" s="147"/>
      <c r="AW818" s="147"/>
      <c r="AX818" s="147"/>
      <c r="AY818" s="147"/>
    </row>
    <row r="819" spans="1:51" ht="12.75" customHeight="1" x14ac:dyDescent="0.2">
      <c r="A819" s="145"/>
      <c r="B819" s="120"/>
      <c r="C819" s="120"/>
      <c r="D819" s="120"/>
      <c r="E819" s="120"/>
      <c r="F819" s="120"/>
      <c r="G819" s="121"/>
      <c r="H819" s="120"/>
      <c r="I819" s="147"/>
      <c r="J819" s="147"/>
      <c r="K819" s="147"/>
      <c r="L819" s="147"/>
      <c r="M819" s="147"/>
      <c r="N819" s="147"/>
      <c r="O819" s="147"/>
      <c r="P819" s="147"/>
      <c r="Q819" s="147"/>
      <c r="R819" s="147"/>
      <c r="S819" s="147"/>
      <c r="T819" s="147"/>
      <c r="U819" s="147"/>
      <c r="V819" s="147"/>
      <c r="W819" s="147"/>
      <c r="X819" s="147"/>
      <c r="Y819" s="147"/>
      <c r="Z819" s="147"/>
      <c r="AA819" s="147"/>
      <c r="AB819" s="147"/>
      <c r="AC819" s="147"/>
      <c r="AD819" s="147"/>
      <c r="AE819" s="147"/>
      <c r="AF819" s="147"/>
      <c r="AG819" s="147"/>
      <c r="AH819" s="147"/>
      <c r="AI819" s="147"/>
      <c r="AJ819" s="147"/>
      <c r="AK819" s="147"/>
      <c r="AL819" s="147"/>
      <c r="AM819" s="147"/>
      <c r="AN819" s="147"/>
      <c r="AO819" s="147"/>
      <c r="AP819" s="147"/>
      <c r="AQ819" s="147"/>
      <c r="AR819" s="147"/>
      <c r="AS819" s="147"/>
      <c r="AT819" s="147"/>
      <c r="AU819" s="147"/>
      <c r="AV819" s="147"/>
      <c r="AW819" s="147"/>
      <c r="AX819" s="147"/>
      <c r="AY819" s="147"/>
    </row>
    <row r="820" spans="1:51" ht="12.75" customHeight="1" x14ac:dyDescent="0.2">
      <c r="A820" s="145"/>
      <c r="B820" s="120"/>
      <c r="C820" s="120"/>
      <c r="D820" s="120"/>
      <c r="E820" s="120"/>
      <c r="F820" s="120"/>
      <c r="G820" s="121"/>
      <c r="H820" s="120"/>
      <c r="I820" s="147"/>
      <c r="J820" s="147"/>
      <c r="K820" s="147"/>
      <c r="L820" s="147"/>
      <c r="M820" s="147"/>
      <c r="N820" s="147"/>
      <c r="O820" s="147"/>
      <c r="P820" s="147"/>
      <c r="Q820" s="147"/>
      <c r="R820" s="147"/>
      <c r="S820" s="147"/>
      <c r="T820" s="147"/>
      <c r="U820" s="147"/>
      <c r="V820" s="147"/>
      <c r="W820" s="147"/>
      <c r="X820" s="147"/>
      <c r="Y820" s="147"/>
      <c r="Z820" s="147"/>
      <c r="AA820" s="147"/>
      <c r="AB820" s="147"/>
      <c r="AC820" s="147"/>
      <c r="AD820" s="147"/>
      <c r="AE820" s="147"/>
      <c r="AF820" s="147"/>
      <c r="AG820" s="147"/>
      <c r="AH820" s="147"/>
      <c r="AI820" s="147"/>
      <c r="AJ820" s="147"/>
      <c r="AK820" s="147"/>
      <c r="AL820" s="147"/>
      <c r="AM820" s="147"/>
      <c r="AN820" s="147"/>
      <c r="AO820" s="147"/>
      <c r="AP820" s="147"/>
      <c r="AQ820" s="147"/>
      <c r="AR820" s="147"/>
      <c r="AS820" s="147"/>
      <c r="AT820" s="147"/>
      <c r="AU820" s="147"/>
      <c r="AV820" s="147"/>
      <c r="AW820" s="147"/>
      <c r="AX820" s="147"/>
      <c r="AY820" s="147"/>
    </row>
    <row r="821" spans="1:51" ht="12.75" customHeight="1" x14ac:dyDescent="0.2">
      <c r="A821" s="145"/>
      <c r="B821" s="120"/>
      <c r="C821" s="120"/>
      <c r="D821" s="120"/>
      <c r="E821" s="120"/>
      <c r="F821" s="120"/>
      <c r="G821" s="121"/>
      <c r="H821" s="120"/>
      <c r="I821" s="147"/>
      <c r="J821" s="147"/>
      <c r="K821" s="147"/>
      <c r="L821" s="147"/>
      <c r="M821" s="147"/>
      <c r="N821" s="147"/>
      <c r="O821" s="147"/>
      <c r="P821" s="147"/>
      <c r="Q821" s="147"/>
      <c r="R821" s="147"/>
      <c r="S821" s="147"/>
      <c r="T821" s="147"/>
      <c r="U821" s="147"/>
      <c r="V821" s="147"/>
      <c r="W821" s="147"/>
      <c r="X821" s="147"/>
      <c r="Y821" s="147"/>
      <c r="Z821" s="147"/>
      <c r="AA821" s="147"/>
      <c r="AB821" s="147"/>
      <c r="AC821" s="147"/>
      <c r="AD821" s="147"/>
      <c r="AE821" s="147"/>
      <c r="AF821" s="147"/>
      <c r="AG821" s="147"/>
      <c r="AH821" s="147"/>
      <c r="AI821" s="147"/>
      <c r="AJ821" s="147"/>
      <c r="AK821" s="147"/>
      <c r="AL821" s="147"/>
      <c r="AM821" s="147"/>
      <c r="AN821" s="147"/>
      <c r="AO821" s="147"/>
      <c r="AP821" s="147"/>
      <c r="AQ821" s="147"/>
      <c r="AR821" s="147"/>
      <c r="AS821" s="147"/>
      <c r="AT821" s="147"/>
      <c r="AU821" s="147"/>
      <c r="AV821" s="147"/>
      <c r="AW821" s="147"/>
      <c r="AX821" s="147"/>
      <c r="AY821" s="147"/>
    </row>
    <row r="822" spans="1:51" ht="12.75" customHeight="1" x14ac:dyDescent="0.2">
      <c r="A822" s="145"/>
      <c r="B822" s="120"/>
      <c r="C822" s="120"/>
      <c r="D822" s="120"/>
      <c r="E822" s="120"/>
      <c r="F822" s="120"/>
      <c r="G822" s="121"/>
      <c r="H822" s="120"/>
      <c r="I822" s="147"/>
      <c r="J822" s="147"/>
      <c r="K822" s="147"/>
      <c r="L822" s="147"/>
      <c r="M822" s="147"/>
      <c r="N822" s="147"/>
      <c r="O822" s="147"/>
      <c r="P822" s="147"/>
      <c r="Q822" s="147"/>
      <c r="R822" s="147"/>
      <c r="S822" s="147"/>
      <c r="T822" s="147"/>
      <c r="U822" s="147"/>
      <c r="V822" s="147"/>
      <c r="W822" s="147"/>
      <c r="X822" s="147"/>
      <c r="Y822" s="147"/>
      <c r="Z822" s="147"/>
      <c r="AA822" s="147"/>
      <c r="AB822" s="147"/>
      <c r="AC822" s="147"/>
      <c r="AD822" s="147"/>
      <c r="AE822" s="147"/>
      <c r="AF822" s="147"/>
      <c r="AG822" s="147"/>
      <c r="AH822" s="147"/>
      <c r="AI822" s="147"/>
      <c r="AJ822" s="147"/>
      <c r="AK822" s="147"/>
      <c r="AL822" s="147"/>
      <c r="AM822" s="147"/>
      <c r="AN822" s="147"/>
      <c r="AO822" s="147"/>
      <c r="AP822" s="147"/>
      <c r="AQ822" s="147"/>
      <c r="AR822" s="147"/>
      <c r="AS822" s="147"/>
      <c r="AT822" s="147"/>
      <c r="AU822" s="147"/>
      <c r="AV822" s="147"/>
      <c r="AW822" s="147"/>
      <c r="AX822" s="147"/>
      <c r="AY822" s="147"/>
    </row>
    <row r="823" spans="1:51" ht="12.75" customHeight="1" x14ac:dyDescent="0.2">
      <c r="A823" s="145"/>
      <c r="B823" s="120"/>
      <c r="C823" s="120"/>
      <c r="D823" s="120"/>
      <c r="E823" s="120"/>
      <c r="F823" s="120"/>
      <c r="G823" s="121"/>
      <c r="H823" s="120"/>
      <c r="I823" s="147"/>
      <c r="J823" s="147"/>
      <c r="K823" s="147"/>
      <c r="L823" s="147"/>
      <c r="M823" s="147"/>
      <c r="N823" s="147"/>
      <c r="O823" s="147"/>
      <c r="P823" s="147"/>
      <c r="Q823" s="147"/>
      <c r="R823" s="147"/>
      <c r="S823" s="147"/>
      <c r="T823" s="147"/>
      <c r="U823" s="147"/>
      <c r="V823" s="147"/>
      <c r="W823" s="147"/>
      <c r="X823" s="147"/>
      <c r="Y823" s="147"/>
      <c r="Z823" s="147"/>
      <c r="AA823" s="147"/>
      <c r="AB823" s="147"/>
      <c r="AC823" s="147"/>
      <c r="AD823" s="147"/>
      <c r="AE823" s="147"/>
      <c r="AF823" s="147"/>
      <c r="AG823" s="147"/>
      <c r="AH823" s="147"/>
      <c r="AI823" s="147"/>
      <c r="AJ823" s="147"/>
      <c r="AK823" s="147"/>
      <c r="AL823" s="147"/>
      <c r="AM823" s="147"/>
      <c r="AN823" s="147"/>
      <c r="AO823" s="147"/>
      <c r="AP823" s="147"/>
      <c r="AQ823" s="147"/>
      <c r="AR823" s="147"/>
      <c r="AS823" s="147"/>
      <c r="AT823" s="147"/>
      <c r="AU823" s="147"/>
      <c r="AV823" s="147"/>
      <c r="AW823" s="147"/>
      <c r="AX823" s="147"/>
      <c r="AY823" s="147"/>
    </row>
    <row r="824" spans="1:51" ht="12.75" customHeight="1" x14ac:dyDescent="0.2">
      <c r="A824" s="145"/>
      <c r="B824" s="120"/>
      <c r="C824" s="120"/>
      <c r="D824" s="120"/>
      <c r="E824" s="120"/>
      <c r="F824" s="120"/>
      <c r="G824" s="121"/>
      <c r="H824" s="120"/>
      <c r="I824" s="147"/>
      <c r="J824" s="147"/>
      <c r="K824" s="147"/>
      <c r="L824" s="147"/>
      <c r="M824" s="147"/>
      <c r="N824" s="147"/>
      <c r="O824" s="147"/>
      <c r="P824" s="147"/>
      <c r="Q824" s="147"/>
      <c r="R824" s="147"/>
      <c r="S824" s="147"/>
      <c r="T824" s="147"/>
      <c r="U824" s="147"/>
      <c r="V824" s="147"/>
      <c r="W824" s="147"/>
      <c r="X824" s="147"/>
      <c r="Y824" s="147"/>
      <c r="Z824" s="147"/>
      <c r="AA824" s="147"/>
      <c r="AB824" s="147"/>
      <c r="AC824" s="147"/>
      <c r="AD824" s="147"/>
      <c r="AE824" s="147"/>
      <c r="AF824" s="147"/>
      <c r="AG824" s="147"/>
      <c r="AH824" s="147"/>
      <c r="AI824" s="147"/>
      <c r="AJ824" s="147"/>
      <c r="AK824" s="147"/>
      <c r="AL824" s="147"/>
      <c r="AM824" s="147"/>
      <c r="AN824" s="147"/>
      <c r="AO824" s="147"/>
      <c r="AP824" s="147"/>
      <c r="AQ824" s="147"/>
      <c r="AR824" s="147"/>
      <c r="AS824" s="147"/>
      <c r="AT824" s="147"/>
      <c r="AU824" s="147"/>
      <c r="AV824" s="147"/>
      <c r="AW824" s="147"/>
      <c r="AX824" s="147"/>
      <c r="AY824" s="147"/>
    </row>
    <row r="825" spans="1:51" ht="12.75" customHeight="1" x14ac:dyDescent="0.2">
      <c r="A825" s="145"/>
      <c r="B825" s="120"/>
      <c r="C825" s="120"/>
      <c r="D825" s="120"/>
      <c r="E825" s="120"/>
      <c r="F825" s="120"/>
      <c r="G825" s="121"/>
      <c r="H825" s="120"/>
      <c r="I825" s="147"/>
      <c r="J825" s="147"/>
      <c r="K825" s="147"/>
      <c r="L825" s="147"/>
      <c r="M825" s="147"/>
      <c r="N825" s="147"/>
      <c r="O825" s="147"/>
      <c r="P825" s="147"/>
      <c r="Q825" s="147"/>
      <c r="R825" s="147"/>
      <c r="S825" s="147"/>
      <c r="T825" s="147"/>
      <c r="U825" s="147"/>
      <c r="V825" s="147"/>
      <c r="W825" s="147"/>
      <c r="X825" s="147"/>
      <c r="Y825" s="147"/>
      <c r="Z825" s="147"/>
      <c r="AA825" s="147"/>
      <c r="AB825" s="147"/>
      <c r="AC825" s="147"/>
      <c r="AD825" s="147"/>
      <c r="AE825" s="147"/>
      <c r="AF825" s="147"/>
      <c r="AG825" s="147"/>
      <c r="AH825" s="147"/>
      <c r="AI825" s="147"/>
      <c r="AJ825" s="147"/>
      <c r="AK825" s="147"/>
      <c r="AL825" s="147"/>
      <c r="AM825" s="147"/>
      <c r="AN825" s="147"/>
      <c r="AO825" s="147"/>
      <c r="AP825" s="147"/>
      <c r="AQ825" s="147"/>
      <c r="AR825" s="147"/>
      <c r="AS825" s="147"/>
      <c r="AT825" s="147"/>
      <c r="AU825" s="147"/>
      <c r="AV825" s="147"/>
      <c r="AW825" s="147"/>
      <c r="AX825" s="147"/>
      <c r="AY825" s="147"/>
    </row>
    <row r="826" spans="1:51" ht="12.75" customHeight="1" x14ac:dyDescent="0.2">
      <c r="A826" s="145"/>
      <c r="B826" s="120"/>
      <c r="C826" s="120"/>
      <c r="D826" s="120"/>
      <c r="E826" s="120"/>
      <c r="F826" s="120"/>
      <c r="G826" s="121"/>
      <c r="H826" s="120"/>
      <c r="I826" s="147"/>
      <c r="J826" s="147"/>
      <c r="K826" s="147"/>
      <c r="L826" s="147"/>
      <c r="M826" s="147"/>
      <c r="N826" s="147"/>
      <c r="O826" s="147"/>
      <c r="P826" s="147"/>
      <c r="Q826" s="147"/>
      <c r="R826" s="147"/>
      <c r="S826" s="147"/>
      <c r="T826" s="147"/>
      <c r="U826" s="147"/>
      <c r="V826" s="147"/>
      <c r="W826" s="147"/>
      <c r="X826" s="147"/>
      <c r="Y826" s="147"/>
      <c r="Z826" s="147"/>
      <c r="AA826" s="147"/>
      <c r="AB826" s="147"/>
      <c r="AC826" s="147"/>
      <c r="AD826" s="147"/>
      <c r="AE826" s="147"/>
      <c r="AF826" s="147"/>
      <c r="AG826" s="147"/>
      <c r="AH826" s="147"/>
      <c r="AI826" s="147"/>
      <c r="AJ826" s="147"/>
      <c r="AK826" s="147"/>
      <c r="AL826" s="147"/>
      <c r="AM826" s="147"/>
      <c r="AN826" s="147"/>
      <c r="AO826" s="147"/>
      <c r="AP826" s="147"/>
      <c r="AQ826" s="147"/>
      <c r="AR826" s="147"/>
      <c r="AS826" s="147"/>
      <c r="AT826" s="147"/>
      <c r="AU826" s="147"/>
      <c r="AV826" s="147"/>
      <c r="AW826" s="147"/>
      <c r="AX826" s="147"/>
      <c r="AY826" s="147"/>
    </row>
    <row r="827" spans="1:51" ht="12.75" customHeight="1" x14ac:dyDescent="0.2">
      <c r="A827" s="145"/>
      <c r="B827" s="120"/>
      <c r="C827" s="120"/>
      <c r="D827" s="120"/>
      <c r="E827" s="120"/>
      <c r="F827" s="120"/>
      <c r="G827" s="121"/>
      <c r="H827" s="120"/>
      <c r="I827" s="147"/>
      <c r="J827" s="147"/>
      <c r="K827" s="147"/>
      <c r="L827" s="147"/>
      <c r="M827" s="147"/>
      <c r="N827" s="147"/>
      <c r="O827" s="147"/>
      <c r="P827" s="147"/>
      <c r="Q827" s="147"/>
      <c r="R827" s="147"/>
      <c r="S827" s="147"/>
      <c r="T827" s="147"/>
      <c r="U827" s="147"/>
      <c r="V827" s="147"/>
      <c r="W827" s="147"/>
      <c r="X827" s="147"/>
      <c r="Y827" s="147"/>
      <c r="Z827" s="147"/>
      <c r="AA827" s="147"/>
      <c r="AB827" s="147"/>
      <c r="AC827" s="147"/>
      <c r="AD827" s="147"/>
      <c r="AE827" s="147"/>
      <c r="AF827" s="147"/>
      <c r="AG827" s="147"/>
      <c r="AH827" s="147"/>
      <c r="AI827" s="147"/>
      <c r="AJ827" s="147"/>
      <c r="AK827" s="147"/>
      <c r="AL827" s="147"/>
      <c r="AM827" s="147"/>
      <c r="AN827" s="147"/>
      <c r="AO827" s="147"/>
      <c r="AP827" s="147"/>
      <c r="AQ827" s="147"/>
      <c r="AR827" s="147"/>
      <c r="AS827" s="147"/>
      <c r="AT827" s="147"/>
      <c r="AU827" s="147"/>
      <c r="AV827" s="147"/>
      <c r="AW827" s="147"/>
      <c r="AX827" s="147"/>
      <c r="AY827" s="147"/>
    </row>
    <row r="828" spans="1:51" ht="12.75" customHeight="1" x14ac:dyDescent="0.2">
      <c r="A828" s="145"/>
      <c r="B828" s="120"/>
      <c r="C828" s="120"/>
      <c r="D828" s="120"/>
      <c r="E828" s="120"/>
      <c r="F828" s="120"/>
      <c r="G828" s="121"/>
      <c r="H828" s="120"/>
      <c r="I828" s="147"/>
      <c r="J828" s="147"/>
      <c r="K828" s="147"/>
      <c r="L828" s="147"/>
      <c r="M828" s="147"/>
      <c r="N828" s="147"/>
      <c r="O828" s="147"/>
      <c r="P828" s="147"/>
      <c r="Q828" s="147"/>
      <c r="R828" s="147"/>
      <c r="S828" s="147"/>
      <c r="T828" s="147"/>
      <c r="U828" s="147"/>
      <c r="V828" s="147"/>
      <c r="W828" s="147"/>
      <c r="X828" s="147"/>
      <c r="Y828" s="147"/>
      <c r="Z828" s="147"/>
      <c r="AA828" s="147"/>
      <c r="AB828" s="147"/>
      <c r="AC828" s="147"/>
      <c r="AD828" s="147"/>
      <c r="AE828" s="147"/>
      <c r="AF828" s="147"/>
      <c r="AG828" s="147"/>
      <c r="AH828" s="147"/>
      <c r="AI828" s="147"/>
      <c r="AJ828" s="147"/>
      <c r="AK828" s="147"/>
      <c r="AL828" s="147"/>
      <c r="AM828" s="147"/>
      <c r="AN828" s="147"/>
      <c r="AO828" s="147"/>
      <c r="AP828" s="147"/>
      <c r="AQ828" s="147"/>
      <c r="AR828" s="147"/>
      <c r="AS828" s="147"/>
      <c r="AT828" s="147"/>
      <c r="AU828" s="147"/>
      <c r="AV828" s="147"/>
      <c r="AW828" s="147"/>
      <c r="AX828" s="147"/>
      <c r="AY828" s="147"/>
    </row>
    <row r="829" spans="1:51" ht="12.75" customHeight="1" x14ac:dyDescent="0.2">
      <c r="A829" s="145"/>
      <c r="B829" s="120"/>
      <c r="C829" s="120"/>
      <c r="D829" s="120"/>
      <c r="E829" s="120"/>
      <c r="F829" s="120"/>
      <c r="G829" s="121"/>
      <c r="H829" s="120"/>
      <c r="I829" s="147"/>
      <c r="J829" s="147"/>
      <c r="K829" s="147"/>
      <c r="L829" s="147"/>
      <c r="M829" s="147"/>
      <c r="N829" s="147"/>
      <c r="O829" s="147"/>
      <c r="P829" s="147"/>
      <c r="Q829" s="147"/>
      <c r="R829" s="147"/>
      <c r="S829" s="147"/>
      <c r="T829" s="147"/>
      <c r="U829" s="147"/>
      <c r="V829" s="147"/>
      <c r="W829" s="147"/>
      <c r="X829" s="147"/>
      <c r="Y829" s="147"/>
      <c r="Z829" s="147"/>
      <c r="AA829" s="147"/>
      <c r="AB829" s="147"/>
      <c r="AC829" s="147"/>
      <c r="AD829" s="147"/>
      <c r="AE829" s="147"/>
      <c r="AF829" s="147"/>
      <c r="AG829" s="147"/>
      <c r="AH829" s="147"/>
      <c r="AI829" s="147"/>
      <c r="AJ829" s="147"/>
      <c r="AK829" s="147"/>
      <c r="AL829" s="147"/>
      <c r="AM829" s="147"/>
      <c r="AN829" s="147"/>
      <c r="AO829" s="147"/>
      <c r="AP829" s="147"/>
      <c r="AQ829" s="147"/>
      <c r="AR829" s="147"/>
      <c r="AS829" s="147"/>
      <c r="AT829" s="147"/>
      <c r="AU829" s="147"/>
      <c r="AV829" s="147"/>
      <c r="AW829" s="147"/>
      <c r="AX829" s="147"/>
      <c r="AY829" s="147"/>
    </row>
    <row r="830" spans="1:51" ht="12.75" customHeight="1" x14ac:dyDescent="0.2">
      <c r="A830" s="145"/>
      <c r="B830" s="120"/>
      <c r="C830" s="120"/>
      <c r="D830" s="120"/>
      <c r="E830" s="120"/>
      <c r="F830" s="120"/>
      <c r="G830" s="121"/>
      <c r="H830" s="120"/>
      <c r="I830" s="147"/>
      <c r="J830" s="147"/>
      <c r="K830" s="147"/>
      <c r="L830" s="147"/>
      <c r="M830" s="147"/>
      <c r="N830" s="147"/>
      <c r="O830" s="147"/>
      <c r="P830" s="147"/>
      <c r="Q830" s="147"/>
      <c r="R830" s="147"/>
      <c r="S830" s="147"/>
      <c r="T830" s="147"/>
      <c r="U830" s="147"/>
      <c r="V830" s="147"/>
      <c r="W830" s="147"/>
      <c r="X830" s="147"/>
      <c r="Y830" s="147"/>
      <c r="Z830" s="147"/>
      <c r="AA830" s="147"/>
      <c r="AB830" s="147"/>
      <c r="AC830" s="147"/>
      <c r="AD830" s="147"/>
      <c r="AE830" s="147"/>
      <c r="AF830" s="147"/>
      <c r="AG830" s="147"/>
      <c r="AH830" s="147"/>
      <c r="AI830" s="147"/>
      <c r="AJ830" s="147"/>
      <c r="AK830" s="147"/>
      <c r="AL830" s="147"/>
      <c r="AM830" s="147"/>
      <c r="AN830" s="147"/>
      <c r="AO830" s="147"/>
      <c r="AP830" s="147"/>
      <c r="AQ830" s="147"/>
      <c r="AR830" s="147"/>
      <c r="AS830" s="147"/>
      <c r="AT830" s="147"/>
      <c r="AU830" s="147"/>
      <c r="AV830" s="147"/>
      <c r="AW830" s="147"/>
      <c r="AX830" s="147"/>
      <c r="AY830" s="147"/>
    </row>
    <row r="831" spans="1:51" ht="12.75" customHeight="1" x14ac:dyDescent="0.2">
      <c r="A831" s="145"/>
      <c r="B831" s="120"/>
      <c r="C831" s="120"/>
      <c r="D831" s="120"/>
      <c r="E831" s="120"/>
      <c r="F831" s="120"/>
      <c r="G831" s="121"/>
      <c r="H831" s="120"/>
      <c r="I831" s="147"/>
      <c r="J831" s="147"/>
      <c r="K831" s="147"/>
      <c r="L831" s="147"/>
      <c r="M831" s="147"/>
      <c r="N831" s="147"/>
      <c r="O831" s="147"/>
      <c r="P831" s="147"/>
      <c r="Q831" s="147"/>
      <c r="R831" s="147"/>
      <c r="S831" s="147"/>
      <c r="T831" s="147"/>
      <c r="U831" s="147"/>
      <c r="V831" s="147"/>
      <c r="W831" s="147"/>
      <c r="X831" s="147"/>
      <c r="Y831" s="147"/>
      <c r="Z831" s="147"/>
      <c r="AA831" s="147"/>
      <c r="AB831" s="147"/>
      <c r="AC831" s="147"/>
      <c r="AD831" s="147"/>
      <c r="AE831" s="147"/>
      <c r="AF831" s="147"/>
      <c r="AG831" s="147"/>
      <c r="AH831" s="147"/>
      <c r="AI831" s="147"/>
      <c r="AJ831" s="147"/>
      <c r="AK831" s="147"/>
      <c r="AL831" s="147"/>
      <c r="AM831" s="147"/>
      <c r="AN831" s="147"/>
      <c r="AO831" s="147"/>
      <c r="AP831" s="147"/>
      <c r="AQ831" s="147"/>
      <c r="AR831" s="147"/>
      <c r="AS831" s="147"/>
      <c r="AT831" s="147"/>
      <c r="AU831" s="147"/>
      <c r="AV831" s="147"/>
      <c r="AW831" s="147"/>
      <c r="AX831" s="147"/>
      <c r="AY831" s="147"/>
    </row>
    <row r="832" spans="1:51" ht="12.75" customHeight="1" x14ac:dyDescent="0.2">
      <c r="A832" s="145"/>
      <c r="B832" s="120"/>
      <c r="C832" s="120"/>
      <c r="D832" s="120"/>
      <c r="E832" s="120"/>
      <c r="F832" s="120"/>
      <c r="G832" s="121"/>
      <c r="H832" s="120"/>
      <c r="I832" s="147"/>
      <c r="J832" s="147"/>
      <c r="K832" s="147"/>
      <c r="L832" s="147"/>
      <c r="M832" s="147"/>
      <c r="N832" s="147"/>
      <c r="O832" s="147"/>
      <c r="P832" s="147"/>
      <c r="Q832" s="147"/>
      <c r="R832" s="147"/>
      <c r="S832" s="147"/>
      <c r="T832" s="147"/>
      <c r="U832" s="147"/>
      <c r="V832" s="147"/>
      <c r="W832" s="147"/>
      <c r="X832" s="147"/>
      <c r="Y832" s="147"/>
      <c r="Z832" s="147"/>
      <c r="AA832" s="147"/>
      <c r="AB832" s="147"/>
      <c r="AC832" s="147"/>
      <c r="AD832" s="147"/>
      <c r="AE832" s="147"/>
      <c r="AF832" s="147"/>
      <c r="AG832" s="147"/>
      <c r="AH832" s="147"/>
      <c r="AI832" s="147"/>
      <c r="AJ832" s="147"/>
      <c r="AK832" s="147"/>
      <c r="AL832" s="147"/>
      <c r="AM832" s="147"/>
      <c r="AN832" s="147"/>
      <c r="AO832" s="147"/>
      <c r="AP832" s="147"/>
      <c r="AQ832" s="147"/>
      <c r="AR832" s="147"/>
      <c r="AS832" s="147"/>
      <c r="AT832" s="147"/>
      <c r="AU832" s="147"/>
      <c r="AV832" s="147"/>
      <c r="AW832" s="147"/>
      <c r="AX832" s="147"/>
      <c r="AY832" s="147"/>
    </row>
    <row r="833" spans="1:51" ht="12.75" customHeight="1" x14ac:dyDescent="0.2">
      <c r="A833" s="145"/>
      <c r="B833" s="120"/>
      <c r="C833" s="120"/>
      <c r="D833" s="120"/>
      <c r="E833" s="120"/>
      <c r="F833" s="120"/>
      <c r="G833" s="121"/>
      <c r="H833" s="120"/>
      <c r="I833" s="147"/>
      <c r="J833" s="147"/>
      <c r="K833" s="147"/>
      <c r="L833" s="147"/>
      <c r="M833" s="147"/>
      <c r="N833" s="147"/>
      <c r="O833" s="147"/>
      <c r="P833" s="147"/>
      <c r="Q833" s="147"/>
      <c r="R833" s="147"/>
      <c r="S833" s="147"/>
      <c r="T833" s="147"/>
      <c r="U833" s="147"/>
      <c r="V833" s="147"/>
      <c r="W833" s="147"/>
      <c r="X833" s="147"/>
      <c r="Y833" s="147"/>
      <c r="Z833" s="147"/>
      <c r="AA833" s="147"/>
      <c r="AB833" s="147"/>
      <c r="AC833" s="147"/>
      <c r="AD833" s="147"/>
      <c r="AE833" s="147"/>
      <c r="AF833" s="147"/>
      <c r="AG833" s="147"/>
      <c r="AH833" s="147"/>
      <c r="AI833" s="147"/>
      <c r="AJ833" s="147"/>
      <c r="AK833" s="147"/>
      <c r="AL833" s="147"/>
      <c r="AM833" s="147"/>
      <c r="AN833" s="147"/>
      <c r="AO833" s="147"/>
      <c r="AP833" s="147"/>
      <c r="AQ833" s="147"/>
      <c r="AR833" s="147"/>
      <c r="AS833" s="147"/>
      <c r="AT833" s="147"/>
      <c r="AU833" s="147"/>
      <c r="AV833" s="147"/>
      <c r="AW833" s="147"/>
      <c r="AX833" s="147"/>
      <c r="AY833" s="147"/>
    </row>
    <row r="834" spans="1:51" ht="12.75" customHeight="1" x14ac:dyDescent="0.2">
      <c r="A834" s="145"/>
      <c r="B834" s="120"/>
      <c r="C834" s="120"/>
      <c r="D834" s="120"/>
      <c r="E834" s="120"/>
      <c r="F834" s="120"/>
      <c r="G834" s="121"/>
      <c r="H834" s="120"/>
      <c r="I834" s="147"/>
      <c r="J834" s="147"/>
      <c r="K834" s="147"/>
      <c r="L834" s="147"/>
      <c r="M834" s="147"/>
      <c r="N834" s="147"/>
      <c r="O834" s="147"/>
      <c r="P834" s="147"/>
      <c r="Q834" s="147"/>
      <c r="R834" s="147"/>
      <c r="S834" s="147"/>
      <c r="T834" s="147"/>
      <c r="U834" s="147"/>
      <c r="V834" s="147"/>
      <c r="W834" s="147"/>
      <c r="X834" s="147"/>
      <c r="Y834" s="147"/>
      <c r="Z834" s="147"/>
      <c r="AA834" s="147"/>
      <c r="AB834" s="147"/>
      <c r="AC834" s="147"/>
      <c r="AD834" s="147"/>
      <c r="AE834" s="147"/>
      <c r="AF834" s="147"/>
      <c r="AG834" s="147"/>
      <c r="AH834" s="147"/>
      <c r="AI834" s="147"/>
      <c r="AJ834" s="147"/>
      <c r="AK834" s="147"/>
      <c r="AL834" s="147"/>
      <c r="AM834" s="147"/>
      <c r="AN834" s="147"/>
      <c r="AO834" s="147"/>
      <c r="AP834" s="147"/>
      <c r="AQ834" s="147"/>
      <c r="AR834" s="147"/>
      <c r="AS834" s="147"/>
      <c r="AT834" s="147"/>
      <c r="AU834" s="147"/>
      <c r="AV834" s="147"/>
      <c r="AW834" s="147"/>
      <c r="AX834" s="147"/>
      <c r="AY834" s="147"/>
    </row>
    <row r="835" spans="1:51" ht="12.75" customHeight="1" x14ac:dyDescent="0.2">
      <c r="A835" s="145"/>
      <c r="B835" s="120"/>
      <c r="C835" s="120"/>
      <c r="D835" s="120"/>
      <c r="E835" s="120"/>
      <c r="F835" s="120"/>
      <c r="G835" s="121"/>
      <c r="H835" s="120"/>
      <c r="I835" s="147"/>
      <c r="J835" s="147"/>
      <c r="K835" s="147"/>
      <c r="L835" s="147"/>
      <c r="M835" s="147"/>
      <c r="N835" s="147"/>
      <c r="O835" s="147"/>
      <c r="P835" s="147"/>
      <c r="Q835" s="147"/>
      <c r="R835" s="147"/>
      <c r="S835" s="147"/>
      <c r="T835" s="147"/>
      <c r="U835" s="147"/>
      <c r="V835" s="147"/>
      <c r="W835" s="147"/>
      <c r="X835" s="147"/>
      <c r="Y835" s="147"/>
      <c r="Z835" s="147"/>
      <c r="AA835" s="147"/>
      <c r="AB835" s="147"/>
      <c r="AC835" s="147"/>
      <c r="AD835" s="147"/>
      <c r="AE835" s="147"/>
      <c r="AF835" s="147"/>
      <c r="AG835" s="147"/>
      <c r="AH835" s="147"/>
      <c r="AI835" s="147"/>
      <c r="AJ835" s="147"/>
      <c r="AK835" s="147"/>
      <c r="AL835" s="147"/>
      <c r="AM835" s="147"/>
      <c r="AN835" s="147"/>
      <c r="AO835" s="147"/>
      <c r="AP835" s="147"/>
      <c r="AQ835" s="147"/>
      <c r="AR835" s="147"/>
      <c r="AS835" s="147"/>
      <c r="AT835" s="147"/>
      <c r="AU835" s="147"/>
      <c r="AV835" s="147"/>
      <c r="AW835" s="147"/>
      <c r="AX835" s="147"/>
      <c r="AY835" s="147"/>
    </row>
    <row r="836" spans="1:51" ht="12.75" customHeight="1" x14ac:dyDescent="0.2">
      <c r="A836" s="145"/>
      <c r="B836" s="120"/>
      <c r="C836" s="120"/>
      <c r="D836" s="120"/>
      <c r="E836" s="120"/>
      <c r="F836" s="120"/>
      <c r="G836" s="121"/>
      <c r="H836" s="120"/>
      <c r="I836" s="147"/>
      <c r="J836" s="147"/>
      <c r="K836" s="147"/>
      <c r="L836" s="147"/>
      <c r="M836" s="147"/>
      <c r="N836" s="147"/>
      <c r="O836" s="147"/>
      <c r="P836" s="147"/>
      <c r="Q836" s="147"/>
      <c r="R836" s="147"/>
      <c r="S836" s="147"/>
      <c r="T836" s="147"/>
      <c r="U836" s="147"/>
      <c r="V836" s="147"/>
      <c r="W836" s="147"/>
      <c r="X836" s="147"/>
      <c r="Y836" s="147"/>
      <c r="Z836" s="147"/>
      <c r="AA836" s="147"/>
      <c r="AB836" s="147"/>
      <c r="AC836" s="147"/>
      <c r="AD836" s="147"/>
      <c r="AE836" s="147"/>
      <c r="AF836" s="147"/>
      <c r="AG836" s="147"/>
      <c r="AH836" s="147"/>
      <c r="AI836" s="147"/>
      <c r="AJ836" s="147"/>
      <c r="AK836" s="147"/>
      <c r="AL836" s="147"/>
      <c r="AM836" s="147"/>
      <c r="AN836" s="147"/>
      <c r="AO836" s="147"/>
      <c r="AP836" s="147"/>
      <c r="AQ836" s="147"/>
      <c r="AR836" s="147"/>
      <c r="AS836" s="147"/>
      <c r="AT836" s="147"/>
      <c r="AU836" s="147"/>
      <c r="AV836" s="147"/>
      <c r="AW836" s="147"/>
      <c r="AX836" s="147"/>
      <c r="AY836" s="147"/>
    </row>
    <row r="837" spans="1:51" ht="12.75" customHeight="1" x14ac:dyDescent="0.2">
      <c r="A837" s="145"/>
      <c r="B837" s="120"/>
      <c r="C837" s="120"/>
      <c r="D837" s="120"/>
      <c r="E837" s="120"/>
      <c r="F837" s="120"/>
      <c r="G837" s="121"/>
      <c r="H837" s="120"/>
      <c r="I837" s="147"/>
      <c r="J837" s="147"/>
      <c r="K837" s="147"/>
      <c r="L837" s="147"/>
      <c r="M837" s="147"/>
      <c r="N837" s="147"/>
      <c r="O837" s="147"/>
      <c r="P837" s="147"/>
      <c r="Q837" s="147"/>
      <c r="R837" s="147"/>
      <c r="S837" s="147"/>
      <c r="T837" s="147"/>
      <c r="U837" s="147"/>
      <c r="V837" s="147"/>
      <c r="W837" s="147"/>
      <c r="X837" s="147"/>
      <c r="Y837" s="147"/>
      <c r="Z837" s="147"/>
      <c r="AA837" s="147"/>
      <c r="AB837" s="147"/>
      <c r="AC837" s="147"/>
      <c r="AD837" s="147"/>
      <c r="AE837" s="147"/>
      <c r="AF837" s="147"/>
      <c r="AG837" s="147"/>
      <c r="AH837" s="147"/>
      <c r="AI837" s="147"/>
      <c r="AJ837" s="147"/>
      <c r="AK837" s="147"/>
      <c r="AL837" s="147"/>
      <c r="AM837" s="147"/>
      <c r="AN837" s="147"/>
      <c r="AO837" s="147"/>
      <c r="AP837" s="147"/>
      <c r="AQ837" s="147"/>
      <c r="AR837" s="147"/>
      <c r="AS837" s="147"/>
      <c r="AT837" s="147"/>
      <c r="AU837" s="147"/>
      <c r="AV837" s="147"/>
      <c r="AW837" s="147"/>
      <c r="AX837" s="147"/>
      <c r="AY837" s="147"/>
    </row>
    <row r="838" spans="1:51" ht="12.75" customHeight="1" x14ac:dyDescent="0.2">
      <c r="A838" s="145"/>
      <c r="B838" s="120"/>
      <c r="C838" s="120"/>
      <c r="D838" s="120"/>
      <c r="E838" s="120"/>
      <c r="F838" s="120"/>
      <c r="G838" s="121"/>
      <c r="H838" s="120"/>
      <c r="I838" s="147"/>
      <c r="J838" s="147"/>
      <c r="K838" s="147"/>
      <c r="L838" s="147"/>
      <c r="M838" s="147"/>
      <c r="N838" s="147"/>
      <c r="O838" s="147"/>
      <c r="P838" s="147"/>
      <c r="Q838" s="147"/>
      <c r="R838" s="147"/>
      <c r="S838" s="147"/>
      <c r="T838" s="147"/>
      <c r="U838" s="147"/>
      <c r="V838" s="147"/>
      <c r="W838" s="147"/>
      <c r="X838" s="147"/>
      <c r="Y838" s="147"/>
      <c r="Z838" s="147"/>
      <c r="AA838" s="147"/>
      <c r="AB838" s="147"/>
      <c r="AC838" s="147"/>
      <c r="AD838" s="147"/>
      <c r="AE838" s="147"/>
      <c r="AF838" s="147"/>
      <c r="AG838" s="147"/>
      <c r="AH838" s="147"/>
      <c r="AI838" s="147"/>
      <c r="AJ838" s="147"/>
      <c r="AK838" s="147"/>
      <c r="AL838" s="147"/>
      <c r="AM838" s="147"/>
      <c r="AN838" s="147"/>
      <c r="AO838" s="147"/>
      <c r="AP838" s="147"/>
      <c r="AQ838" s="147"/>
      <c r="AR838" s="147"/>
      <c r="AS838" s="147"/>
      <c r="AT838" s="147"/>
      <c r="AU838" s="147"/>
      <c r="AV838" s="147"/>
      <c r="AW838" s="147"/>
      <c r="AX838" s="147"/>
      <c r="AY838" s="147"/>
    </row>
    <row r="839" spans="1:51" ht="12.75" customHeight="1" x14ac:dyDescent="0.2">
      <c r="A839" s="145"/>
      <c r="B839" s="120"/>
      <c r="C839" s="120"/>
      <c r="D839" s="120"/>
      <c r="E839" s="120"/>
      <c r="F839" s="120"/>
      <c r="G839" s="121"/>
      <c r="H839" s="120"/>
      <c r="I839" s="147"/>
      <c r="J839" s="147"/>
      <c r="K839" s="147"/>
      <c r="L839" s="147"/>
      <c r="M839" s="147"/>
      <c r="N839" s="147"/>
      <c r="O839" s="147"/>
      <c r="P839" s="147"/>
      <c r="Q839" s="147"/>
      <c r="R839" s="147"/>
      <c r="S839" s="147"/>
      <c r="T839" s="147"/>
      <c r="U839" s="147"/>
      <c r="V839" s="147"/>
      <c r="W839" s="147"/>
      <c r="X839" s="147"/>
      <c r="Y839" s="147"/>
      <c r="Z839" s="147"/>
      <c r="AA839" s="147"/>
      <c r="AB839" s="147"/>
      <c r="AC839" s="147"/>
      <c r="AD839" s="147"/>
      <c r="AE839" s="147"/>
      <c r="AF839" s="147"/>
      <c r="AG839" s="147"/>
      <c r="AH839" s="147"/>
      <c r="AI839" s="147"/>
      <c r="AJ839" s="147"/>
      <c r="AK839" s="147"/>
      <c r="AL839" s="147"/>
      <c r="AM839" s="147"/>
      <c r="AN839" s="147"/>
      <c r="AO839" s="147"/>
      <c r="AP839" s="147"/>
      <c r="AQ839" s="147"/>
      <c r="AR839" s="147"/>
      <c r="AS839" s="147"/>
      <c r="AT839" s="147"/>
      <c r="AU839" s="147"/>
      <c r="AV839" s="147"/>
      <c r="AW839" s="147"/>
      <c r="AX839" s="147"/>
      <c r="AY839" s="147"/>
    </row>
    <row r="840" spans="1:51" ht="12.75" customHeight="1" x14ac:dyDescent="0.2">
      <c r="A840" s="145"/>
      <c r="B840" s="120"/>
      <c r="C840" s="120"/>
      <c r="D840" s="120"/>
      <c r="E840" s="120"/>
      <c r="F840" s="120"/>
      <c r="G840" s="121"/>
      <c r="H840" s="120"/>
      <c r="I840" s="147"/>
      <c r="J840" s="147"/>
      <c r="K840" s="147"/>
      <c r="L840" s="147"/>
      <c r="M840" s="147"/>
      <c r="N840" s="147"/>
      <c r="O840" s="147"/>
      <c r="P840" s="147"/>
      <c r="Q840" s="147"/>
      <c r="R840" s="147"/>
      <c r="S840" s="147"/>
      <c r="T840" s="147"/>
      <c r="U840" s="147"/>
      <c r="V840" s="147"/>
      <c r="W840" s="147"/>
      <c r="X840" s="147"/>
      <c r="Y840" s="147"/>
      <c r="Z840" s="147"/>
      <c r="AA840" s="147"/>
      <c r="AB840" s="147"/>
      <c r="AC840" s="147"/>
      <c r="AD840" s="147"/>
      <c r="AE840" s="147"/>
      <c r="AF840" s="147"/>
      <c r="AG840" s="147"/>
      <c r="AH840" s="147"/>
      <c r="AI840" s="147"/>
      <c r="AJ840" s="147"/>
      <c r="AK840" s="147"/>
      <c r="AL840" s="147"/>
      <c r="AM840" s="147"/>
      <c r="AN840" s="147"/>
      <c r="AO840" s="147"/>
      <c r="AP840" s="147"/>
      <c r="AQ840" s="147"/>
      <c r="AR840" s="147"/>
      <c r="AS840" s="147"/>
      <c r="AT840" s="147"/>
      <c r="AU840" s="147"/>
      <c r="AV840" s="147"/>
      <c r="AW840" s="147"/>
      <c r="AX840" s="147"/>
      <c r="AY840" s="147"/>
    </row>
    <row r="841" spans="1:51" ht="12.75" customHeight="1" x14ac:dyDescent="0.2">
      <c r="A841" s="145"/>
      <c r="B841" s="120"/>
      <c r="C841" s="120"/>
      <c r="D841" s="120"/>
      <c r="E841" s="120"/>
      <c r="F841" s="120"/>
      <c r="G841" s="121"/>
      <c r="H841" s="120"/>
      <c r="I841" s="147"/>
      <c r="J841" s="147"/>
      <c r="K841" s="147"/>
      <c r="L841" s="147"/>
      <c r="M841" s="147"/>
      <c r="N841" s="147"/>
      <c r="O841" s="147"/>
      <c r="P841" s="147"/>
      <c r="Q841" s="147"/>
      <c r="R841" s="147"/>
      <c r="S841" s="147"/>
      <c r="T841" s="147"/>
      <c r="U841" s="147"/>
      <c r="V841" s="147"/>
      <c r="W841" s="147"/>
      <c r="X841" s="147"/>
      <c r="Y841" s="147"/>
      <c r="Z841" s="147"/>
      <c r="AA841" s="147"/>
      <c r="AB841" s="147"/>
      <c r="AC841" s="147"/>
      <c r="AD841" s="147"/>
      <c r="AE841" s="147"/>
      <c r="AF841" s="147"/>
      <c r="AG841" s="147"/>
      <c r="AH841" s="147"/>
      <c r="AI841" s="147"/>
      <c r="AJ841" s="147"/>
      <c r="AK841" s="147"/>
      <c r="AL841" s="147"/>
      <c r="AM841" s="147"/>
      <c r="AN841" s="147"/>
      <c r="AO841" s="147"/>
      <c r="AP841" s="147"/>
      <c r="AQ841" s="147"/>
      <c r="AR841" s="147"/>
      <c r="AS841" s="147"/>
      <c r="AT841" s="147"/>
      <c r="AU841" s="147"/>
      <c r="AV841" s="147"/>
      <c r="AW841" s="147"/>
      <c r="AX841" s="147"/>
      <c r="AY841" s="147"/>
    </row>
    <row r="842" spans="1:51" ht="12.75" customHeight="1" x14ac:dyDescent="0.2">
      <c r="A842" s="145"/>
      <c r="B842" s="120"/>
      <c r="C842" s="120"/>
      <c r="D842" s="120"/>
      <c r="E842" s="120"/>
      <c r="F842" s="120"/>
      <c r="G842" s="121"/>
      <c r="H842" s="120"/>
      <c r="I842" s="147"/>
      <c r="J842" s="147"/>
      <c r="K842" s="147"/>
      <c r="L842" s="147"/>
      <c r="M842" s="147"/>
      <c r="N842" s="147"/>
      <c r="O842" s="147"/>
      <c r="P842" s="147"/>
      <c r="Q842" s="147"/>
      <c r="R842" s="147"/>
      <c r="S842" s="147"/>
      <c r="T842" s="147"/>
      <c r="U842" s="147"/>
      <c r="V842" s="147"/>
      <c r="W842" s="147"/>
      <c r="X842" s="147"/>
      <c r="Y842" s="147"/>
      <c r="Z842" s="147"/>
      <c r="AA842" s="147"/>
      <c r="AB842" s="147"/>
      <c r="AC842" s="147"/>
      <c r="AD842" s="147"/>
      <c r="AE842" s="147"/>
      <c r="AF842" s="147"/>
      <c r="AG842" s="147"/>
      <c r="AH842" s="147"/>
      <c r="AI842" s="147"/>
      <c r="AJ842" s="147"/>
      <c r="AK842" s="147"/>
      <c r="AL842" s="147"/>
      <c r="AM842" s="147"/>
      <c r="AN842" s="147"/>
      <c r="AO842" s="147"/>
      <c r="AP842" s="147"/>
      <c r="AQ842" s="147"/>
      <c r="AR842" s="147"/>
      <c r="AS842" s="147"/>
      <c r="AT842" s="147"/>
      <c r="AU842" s="147"/>
      <c r="AV842" s="147"/>
      <c r="AW842" s="147"/>
      <c r="AX842" s="147"/>
      <c r="AY842" s="147"/>
    </row>
    <row r="843" spans="1:51" ht="12.75" customHeight="1" x14ac:dyDescent="0.2">
      <c r="A843" s="145"/>
      <c r="B843" s="120"/>
      <c r="C843" s="120"/>
      <c r="D843" s="120"/>
      <c r="E843" s="120"/>
      <c r="F843" s="120"/>
      <c r="G843" s="121"/>
      <c r="H843" s="120"/>
      <c r="I843" s="147"/>
      <c r="J843" s="147"/>
      <c r="K843" s="147"/>
      <c r="L843" s="147"/>
      <c r="M843" s="147"/>
      <c r="N843" s="147"/>
      <c r="O843" s="147"/>
      <c r="P843" s="147"/>
      <c r="Q843" s="147"/>
      <c r="R843" s="147"/>
      <c r="S843" s="147"/>
      <c r="T843" s="147"/>
      <c r="U843" s="147"/>
      <c r="V843" s="147"/>
      <c r="W843" s="147"/>
      <c r="X843" s="147"/>
      <c r="Y843" s="147"/>
      <c r="Z843" s="147"/>
      <c r="AA843" s="147"/>
      <c r="AB843" s="147"/>
      <c r="AC843" s="147"/>
      <c r="AD843" s="147"/>
      <c r="AE843" s="147"/>
      <c r="AF843" s="147"/>
      <c r="AG843" s="147"/>
      <c r="AH843" s="147"/>
      <c r="AI843" s="147"/>
      <c r="AJ843" s="147"/>
      <c r="AK843" s="147"/>
      <c r="AL843" s="147"/>
      <c r="AM843" s="147"/>
      <c r="AN843" s="147"/>
      <c r="AO843" s="147"/>
      <c r="AP843" s="147"/>
      <c r="AQ843" s="147"/>
      <c r="AR843" s="147"/>
      <c r="AS843" s="147"/>
      <c r="AT843" s="147"/>
      <c r="AU843" s="147"/>
      <c r="AV843" s="147"/>
      <c r="AW843" s="147"/>
      <c r="AX843" s="147"/>
      <c r="AY843" s="147"/>
    </row>
    <row r="844" spans="1:51" ht="12.75" customHeight="1" x14ac:dyDescent="0.2">
      <c r="A844" s="145"/>
      <c r="B844" s="120"/>
      <c r="C844" s="120"/>
      <c r="D844" s="120"/>
      <c r="E844" s="120"/>
      <c r="F844" s="120"/>
      <c r="G844" s="121"/>
      <c r="H844" s="120"/>
      <c r="I844" s="147"/>
      <c r="J844" s="147"/>
      <c r="K844" s="147"/>
      <c r="L844" s="147"/>
      <c r="M844" s="147"/>
      <c r="N844" s="147"/>
      <c r="O844" s="147"/>
      <c r="P844" s="147"/>
      <c r="Q844" s="147"/>
      <c r="R844" s="147"/>
      <c r="S844" s="147"/>
      <c r="T844" s="147"/>
      <c r="U844" s="147"/>
      <c r="V844" s="147"/>
      <c r="W844" s="147"/>
      <c r="X844" s="147"/>
      <c r="Y844" s="147"/>
      <c r="Z844" s="147"/>
      <c r="AA844" s="147"/>
      <c r="AB844" s="147"/>
      <c r="AC844" s="147"/>
      <c r="AD844" s="147"/>
      <c r="AE844" s="147"/>
      <c r="AF844" s="147"/>
      <c r="AG844" s="147"/>
      <c r="AH844" s="147"/>
      <c r="AI844" s="147"/>
      <c r="AJ844" s="147"/>
      <c r="AK844" s="147"/>
      <c r="AL844" s="147"/>
      <c r="AM844" s="147"/>
      <c r="AN844" s="147"/>
      <c r="AO844" s="147"/>
      <c r="AP844" s="147"/>
      <c r="AQ844" s="147"/>
      <c r="AR844" s="147"/>
      <c r="AS844" s="147"/>
      <c r="AT844" s="147"/>
      <c r="AU844" s="147"/>
      <c r="AV844" s="147"/>
      <c r="AW844" s="147"/>
      <c r="AX844" s="147"/>
      <c r="AY844" s="147"/>
    </row>
    <row r="845" spans="1:51" ht="12.75" customHeight="1" x14ac:dyDescent="0.2">
      <c r="A845" s="145"/>
      <c r="B845" s="120"/>
      <c r="C845" s="120"/>
      <c r="D845" s="120"/>
      <c r="E845" s="120"/>
      <c r="F845" s="120"/>
      <c r="G845" s="121"/>
      <c r="H845" s="120"/>
      <c r="I845" s="147"/>
      <c r="J845" s="147"/>
      <c r="K845" s="147"/>
      <c r="L845" s="147"/>
      <c r="M845" s="147"/>
      <c r="N845" s="147"/>
      <c r="O845" s="147"/>
      <c r="P845" s="147"/>
      <c r="Q845" s="147"/>
      <c r="R845" s="147"/>
      <c r="S845" s="147"/>
      <c r="T845" s="147"/>
      <c r="U845" s="147"/>
      <c r="V845" s="147"/>
      <c r="W845" s="147"/>
      <c r="X845" s="147"/>
      <c r="Y845" s="147"/>
      <c r="Z845" s="147"/>
      <c r="AA845" s="147"/>
      <c r="AB845" s="147"/>
      <c r="AC845" s="147"/>
      <c r="AD845" s="147"/>
      <c r="AE845" s="147"/>
      <c r="AF845" s="147"/>
      <c r="AG845" s="147"/>
      <c r="AH845" s="147"/>
      <c r="AI845" s="147"/>
      <c r="AJ845" s="147"/>
      <c r="AK845" s="147"/>
      <c r="AL845" s="147"/>
      <c r="AM845" s="147"/>
      <c r="AN845" s="147"/>
      <c r="AO845" s="147"/>
      <c r="AP845" s="147"/>
      <c r="AQ845" s="147"/>
      <c r="AR845" s="147"/>
      <c r="AS845" s="147"/>
      <c r="AT845" s="147"/>
      <c r="AU845" s="147"/>
      <c r="AV845" s="147"/>
      <c r="AW845" s="147"/>
      <c r="AX845" s="147"/>
      <c r="AY845" s="147"/>
    </row>
    <row r="846" spans="1:51" ht="12.75" customHeight="1" x14ac:dyDescent="0.2">
      <c r="A846" s="145"/>
      <c r="B846" s="120"/>
      <c r="C846" s="120"/>
      <c r="D846" s="120"/>
      <c r="E846" s="120"/>
      <c r="F846" s="120"/>
      <c r="G846" s="121"/>
      <c r="H846" s="120"/>
      <c r="I846" s="147"/>
      <c r="J846" s="147"/>
      <c r="K846" s="147"/>
      <c r="L846" s="147"/>
      <c r="M846" s="147"/>
      <c r="N846" s="147"/>
      <c r="O846" s="147"/>
      <c r="P846" s="147"/>
      <c r="Q846" s="147"/>
      <c r="R846" s="147"/>
      <c r="S846" s="147"/>
      <c r="T846" s="147"/>
      <c r="U846" s="147"/>
      <c r="V846" s="147"/>
      <c r="W846" s="147"/>
      <c r="X846" s="147"/>
      <c r="Y846" s="147"/>
      <c r="Z846" s="147"/>
      <c r="AA846" s="147"/>
      <c r="AB846" s="147"/>
      <c r="AC846" s="147"/>
      <c r="AD846" s="147"/>
      <c r="AE846" s="147"/>
      <c r="AF846" s="147"/>
      <c r="AG846" s="147"/>
      <c r="AH846" s="147"/>
      <c r="AI846" s="147"/>
      <c r="AJ846" s="147"/>
      <c r="AK846" s="147"/>
      <c r="AL846" s="147"/>
      <c r="AM846" s="147"/>
      <c r="AN846" s="147"/>
      <c r="AO846" s="147"/>
      <c r="AP846" s="147"/>
      <c r="AQ846" s="147"/>
      <c r="AR846" s="147"/>
      <c r="AS846" s="147"/>
      <c r="AT846" s="147"/>
      <c r="AU846" s="147"/>
      <c r="AV846" s="147"/>
      <c r="AW846" s="147"/>
      <c r="AX846" s="147"/>
      <c r="AY846" s="147"/>
    </row>
    <row r="847" spans="1:51" ht="12.75" customHeight="1" x14ac:dyDescent="0.2">
      <c r="A847" s="145"/>
      <c r="B847" s="120"/>
      <c r="C847" s="120"/>
      <c r="D847" s="120"/>
      <c r="E847" s="120"/>
      <c r="F847" s="120"/>
      <c r="G847" s="121"/>
      <c r="H847" s="120"/>
      <c r="I847" s="147"/>
      <c r="J847" s="147"/>
      <c r="K847" s="147"/>
      <c r="L847" s="147"/>
      <c r="M847" s="147"/>
      <c r="N847" s="147"/>
      <c r="O847" s="147"/>
      <c r="P847" s="147"/>
      <c r="Q847" s="147"/>
      <c r="R847" s="147"/>
      <c r="S847" s="147"/>
      <c r="T847" s="147"/>
      <c r="U847" s="147"/>
      <c r="V847" s="147"/>
      <c r="W847" s="147"/>
      <c r="X847" s="147"/>
      <c r="Y847" s="147"/>
      <c r="Z847" s="147"/>
      <c r="AA847" s="147"/>
      <c r="AB847" s="147"/>
      <c r="AC847" s="147"/>
      <c r="AD847" s="147"/>
      <c r="AE847" s="147"/>
      <c r="AF847" s="147"/>
      <c r="AG847" s="147"/>
      <c r="AH847" s="147"/>
      <c r="AI847" s="147"/>
      <c r="AJ847" s="147"/>
      <c r="AK847" s="147"/>
      <c r="AL847" s="147"/>
      <c r="AM847" s="147"/>
      <c r="AN847" s="147"/>
      <c r="AO847" s="147"/>
      <c r="AP847" s="147"/>
      <c r="AQ847" s="147"/>
      <c r="AR847" s="147"/>
      <c r="AS847" s="147"/>
      <c r="AT847" s="147"/>
      <c r="AU847" s="147"/>
      <c r="AV847" s="147"/>
      <c r="AW847" s="147"/>
      <c r="AX847" s="147"/>
      <c r="AY847" s="147"/>
    </row>
    <row r="848" spans="1:51" ht="12.75" customHeight="1" x14ac:dyDescent="0.2">
      <c r="A848" s="145"/>
      <c r="B848" s="120"/>
      <c r="C848" s="120"/>
      <c r="D848" s="120"/>
      <c r="E848" s="120"/>
      <c r="F848" s="120"/>
      <c r="G848" s="121"/>
      <c r="H848" s="120"/>
      <c r="I848" s="147"/>
      <c r="J848" s="147"/>
      <c r="K848" s="147"/>
      <c r="L848" s="147"/>
      <c r="M848" s="147"/>
      <c r="N848" s="147"/>
      <c r="O848" s="147"/>
      <c r="P848" s="147"/>
      <c r="Q848" s="147"/>
      <c r="R848" s="147"/>
      <c r="S848" s="147"/>
      <c r="T848" s="147"/>
      <c r="U848" s="147"/>
      <c r="V848" s="147"/>
      <c r="W848" s="147"/>
      <c r="X848" s="147"/>
      <c r="Y848" s="147"/>
      <c r="Z848" s="147"/>
      <c r="AA848" s="147"/>
      <c r="AB848" s="147"/>
      <c r="AC848" s="147"/>
      <c r="AD848" s="147"/>
      <c r="AE848" s="147"/>
      <c r="AF848" s="147"/>
      <c r="AG848" s="147"/>
      <c r="AH848" s="147"/>
      <c r="AI848" s="147"/>
      <c r="AJ848" s="147"/>
      <c r="AK848" s="147"/>
      <c r="AL848" s="147"/>
      <c r="AM848" s="147"/>
      <c r="AN848" s="147"/>
      <c r="AO848" s="147"/>
      <c r="AP848" s="147"/>
      <c r="AQ848" s="147"/>
      <c r="AR848" s="147"/>
      <c r="AS848" s="147"/>
      <c r="AT848" s="147"/>
      <c r="AU848" s="147"/>
      <c r="AV848" s="147"/>
      <c r="AW848" s="147"/>
      <c r="AX848" s="147"/>
      <c r="AY848" s="147"/>
    </row>
    <row r="849" spans="1:51" ht="12.75" customHeight="1" x14ac:dyDescent="0.2">
      <c r="A849" s="145"/>
      <c r="B849" s="120"/>
      <c r="C849" s="120"/>
      <c r="D849" s="120"/>
      <c r="E849" s="120"/>
      <c r="F849" s="120"/>
      <c r="G849" s="121"/>
      <c r="H849" s="120"/>
      <c r="I849" s="147"/>
      <c r="J849" s="147"/>
      <c r="K849" s="147"/>
      <c r="L849" s="147"/>
      <c r="M849" s="147"/>
      <c r="N849" s="147"/>
      <c r="O849" s="147"/>
      <c r="P849" s="147"/>
      <c r="Q849" s="147"/>
      <c r="R849" s="147"/>
      <c r="S849" s="147"/>
      <c r="T849" s="147"/>
      <c r="U849" s="147"/>
      <c r="V849" s="147"/>
      <c r="W849" s="147"/>
      <c r="X849" s="147"/>
      <c r="Y849" s="147"/>
      <c r="Z849" s="147"/>
      <c r="AA849" s="147"/>
      <c r="AB849" s="147"/>
      <c r="AC849" s="147"/>
      <c r="AD849" s="147"/>
      <c r="AE849" s="147"/>
      <c r="AF849" s="147"/>
      <c r="AG849" s="147"/>
      <c r="AH849" s="147"/>
      <c r="AI849" s="147"/>
      <c r="AJ849" s="147"/>
      <c r="AK849" s="147"/>
      <c r="AL849" s="147"/>
      <c r="AM849" s="147"/>
      <c r="AN849" s="147"/>
      <c r="AO849" s="147"/>
      <c r="AP849" s="147"/>
      <c r="AQ849" s="147"/>
      <c r="AR849" s="147"/>
      <c r="AS849" s="147"/>
      <c r="AT849" s="147"/>
      <c r="AU849" s="147"/>
      <c r="AV849" s="147"/>
      <c r="AW849" s="147"/>
      <c r="AX849" s="147"/>
      <c r="AY849" s="147"/>
    </row>
    <row r="850" spans="1:51" ht="12.75" customHeight="1" x14ac:dyDescent="0.2">
      <c r="A850" s="145"/>
      <c r="B850" s="120"/>
      <c r="C850" s="120"/>
      <c r="D850" s="120"/>
      <c r="E850" s="120"/>
      <c r="F850" s="120"/>
      <c r="G850" s="121"/>
      <c r="H850" s="120"/>
      <c r="I850" s="147"/>
      <c r="J850" s="147"/>
      <c r="K850" s="147"/>
      <c r="L850" s="147"/>
      <c r="M850" s="147"/>
      <c r="N850" s="147"/>
      <c r="O850" s="147"/>
      <c r="P850" s="147"/>
      <c r="Q850" s="147"/>
      <c r="R850" s="147"/>
      <c r="S850" s="147"/>
      <c r="T850" s="147"/>
      <c r="U850" s="147"/>
      <c r="V850" s="147"/>
      <c r="W850" s="147"/>
      <c r="X850" s="147"/>
      <c r="Y850" s="147"/>
      <c r="Z850" s="147"/>
      <c r="AA850" s="147"/>
      <c r="AB850" s="147"/>
      <c r="AC850" s="147"/>
      <c r="AD850" s="147"/>
      <c r="AE850" s="147"/>
      <c r="AF850" s="147"/>
      <c r="AG850" s="147"/>
      <c r="AH850" s="147"/>
      <c r="AI850" s="147"/>
      <c r="AJ850" s="147"/>
      <c r="AK850" s="147"/>
      <c r="AL850" s="147"/>
      <c r="AM850" s="147"/>
      <c r="AN850" s="147"/>
      <c r="AO850" s="147"/>
      <c r="AP850" s="147"/>
      <c r="AQ850" s="147"/>
      <c r="AR850" s="147"/>
      <c r="AS850" s="147"/>
      <c r="AT850" s="147"/>
      <c r="AU850" s="147"/>
      <c r="AV850" s="147"/>
      <c r="AW850" s="147"/>
      <c r="AX850" s="147"/>
      <c r="AY850" s="147"/>
    </row>
    <row r="851" spans="1:51" ht="12.75" customHeight="1" x14ac:dyDescent="0.2">
      <c r="A851" s="145"/>
      <c r="B851" s="120"/>
      <c r="C851" s="120"/>
      <c r="D851" s="120"/>
      <c r="E851" s="120"/>
      <c r="F851" s="120"/>
      <c r="G851" s="121"/>
      <c r="H851" s="120"/>
      <c r="I851" s="147"/>
      <c r="J851" s="147"/>
      <c r="K851" s="147"/>
      <c r="L851" s="147"/>
      <c r="M851" s="147"/>
      <c r="N851" s="147"/>
      <c r="O851" s="147"/>
      <c r="P851" s="147"/>
      <c r="Q851" s="147"/>
      <c r="R851" s="147"/>
      <c r="S851" s="147"/>
      <c r="T851" s="147"/>
      <c r="U851" s="147"/>
      <c r="V851" s="147"/>
      <c r="W851" s="147"/>
      <c r="X851" s="147"/>
      <c r="Y851" s="147"/>
      <c r="Z851" s="147"/>
      <c r="AA851" s="147"/>
      <c r="AB851" s="147"/>
      <c r="AC851" s="147"/>
      <c r="AD851" s="147"/>
      <c r="AE851" s="147"/>
      <c r="AF851" s="147"/>
      <c r="AG851" s="147"/>
      <c r="AH851" s="147"/>
      <c r="AI851" s="147"/>
      <c r="AJ851" s="147"/>
      <c r="AK851" s="147"/>
      <c r="AL851" s="147"/>
      <c r="AM851" s="147"/>
      <c r="AN851" s="147"/>
      <c r="AO851" s="147"/>
      <c r="AP851" s="147"/>
      <c r="AQ851" s="147"/>
      <c r="AR851" s="147"/>
      <c r="AS851" s="147"/>
      <c r="AT851" s="147"/>
      <c r="AU851" s="147"/>
      <c r="AV851" s="147"/>
      <c r="AW851" s="147"/>
      <c r="AX851" s="147"/>
      <c r="AY851" s="147"/>
    </row>
    <row r="852" spans="1:51" ht="12.75" customHeight="1" x14ac:dyDescent="0.2">
      <c r="A852" s="145"/>
      <c r="B852" s="120"/>
      <c r="C852" s="120"/>
      <c r="D852" s="120"/>
      <c r="E852" s="120"/>
      <c r="F852" s="120"/>
      <c r="G852" s="121"/>
      <c r="H852" s="120"/>
      <c r="I852" s="147"/>
      <c r="J852" s="147"/>
      <c r="K852" s="147"/>
      <c r="L852" s="147"/>
      <c r="M852" s="147"/>
      <c r="N852" s="147"/>
      <c r="O852" s="147"/>
      <c r="P852" s="147"/>
      <c r="Q852" s="147"/>
      <c r="R852" s="147"/>
      <c r="S852" s="147"/>
      <c r="T852" s="147"/>
      <c r="U852" s="147"/>
      <c r="V852" s="147"/>
      <c r="W852" s="147"/>
      <c r="X852" s="147"/>
      <c r="Y852" s="147"/>
      <c r="Z852" s="147"/>
      <c r="AA852" s="147"/>
      <c r="AB852" s="147"/>
      <c r="AC852" s="147"/>
      <c r="AD852" s="147"/>
      <c r="AE852" s="147"/>
      <c r="AF852" s="147"/>
      <c r="AG852" s="147"/>
      <c r="AH852" s="147"/>
      <c r="AI852" s="147"/>
      <c r="AJ852" s="147"/>
      <c r="AK852" s="147"/>
      <c r="AL852" s="147"/>
      <c r="AM852" s="147"/>
      <c r="AN852" s="147"/>
      <c r="AO852" s="147"/>
      <c r="AP852" s="147"/>
      <c r="AQ852" s="147"/>
      <c r="AR852" s="147"/>
      <c r="AS852" s="147"/>
      <c r="AT852" s="147"/>
      <c r="AU852" s="147"/>
      <c r="AV852" s="147"/>
      <c r="AW852" s="147"/>
      <c r="AX852" s="147"/>
      <c r="AY852" s="147"/>
    </row>
    <row r="853" spans="1:51" ht="12.75" customHeight="1" x14ac:dyDescent="0.2">
      <c r="A853" s="145"/>
      <c r="B853" s="120"/>
      <c r="C853" s="120"/>
      <c r="D853" s="120"/>
      <c r="E853" s="120"/>
      <c r="F853" s="120"/>
      <c r="G853" s="121"/>
      <c r="H853" s="120"/>
      <c r="I853" s="147"/>
      <c r="J853" s="147"/>
      <c r="K853" s="147"/>
      <c r="L853" s="147"/>
      <c r="M853" s="147"/>
      <c r="N853" s="147"/>
      <c r="O853" s="147"/>
      <c r="P853" s="147"/>
      <c r="Q853" s="147"/>
      <c r="R853" s="147"/>
      <c r="S853" s="147"/>
      <c r="T853" s="147"/>
      <c r="U853" s="147"/>
      <c r="V853" s="147"/>
      <c r="W853" s="147"/>
      <c r="X853" s="147"/>
      <c r="Y853" s="147"/>
      <c r="Z853" s="147"/>
      <c r="AA853" s="147"/>
      <c r="AB853" s="147"/>
      <c r="AC853" s="147"/>
      <c r="AD853" s="147"/>
      <c r="AE853" s="147"/>
      <c r="AF853" s="147"/>
      <c r="AG853" s="147"/>
      <c r="AH853" s="147"/>
      <c r="AI853" s="147"/>
      <c r="AJ853" s="147"/>
      <c r="AK853" s="147"/>
      <c r="AL853" s="147"/>
      <c r="AM853" s="147"/>
      <c r="AN853" s="147"/>
      <c r="AO853" s="147"/>
      <c r="AP853" s="147"/>
      <c r="AQ853" s="147"/>
      <c r="AR853" s="147"/>
      <c r="AS853" s="147"/>
      <c r="AT853" s="147"/>
      <c r="AU853" s="147"/>
      <c r="AV853" s="147"/>
      <c r="AW853" s="147"/>
      <c r="AX853" s="147"/>
      <c r="AY853" s="147"/>
    </row>
    <row r="854" spans="1:51" ht="12.75" customHeight="1" x14ac:dyDescent="0.2">
      <c r="A854" s="145"/>
      <c r="B854" s="120"/>
      <c r="C854" s="120"/>
      <c r="D854" s="120"/>
      <c r="E854" s="120"/>
      <c r="F854" s="120"/>
      <c r="G854" s="121"/>
      <c r="H854" s="120"/>
      <c r="I854" s="147"/>
      <c r="J854" s="147"/>
      <c r="K854" s="147"/>
      <c r="L854" s="147"/>
      <c r="M854" s="147"/>
      <c r="N854" s="147"/>
      <c r="O854" s="147"/>
      <c r="P854" s="147"/>
      <c r="Q854" s="147"/>
      <c r="R854" s="147"/>
      <c r="S854" s="147"/>
      <c r="T854" s="147"/>
      <c r="U854" s="147"/>
      <c r="V854" s="147"/>
      <c r="W854" s="147"/>
      <c r="X854" s="147"/>
      <c r="Y854" s="147"/>
      <c r="Z854" s="147"/>
      <c r="AA854" s="147"/>
      <c r="AB854" s="147"/>
      <c r="AC854" s="147"/>
      <c r="AD854" s="147"/>
      <c r="AE854" s="147"/>
      <c r="AF854" s="147"/>
      <c r="AG854" s="147"/>
      <c r="AH854" s="147"/>
      <c r="AI854" s="147"/>
      <c r="AJ854" s="147"/>
      <c r="AK854" s="147"/>
      <c r="AL854" s="147"/>
      <c r="AM854" s="147"/>
      <c r="AN854" s="147"/>
      <c r="AO854" s="147"/>
      <c r="AP854" s="147"/>
      <c r="AQ854" s="147"/>
      <c r="AR854" s="147"/>
      <c r="AS854" s="147"/>
      <c r="AT854" s="147"/>
      <c r="AU854" s="147"/>
      <c r="AV854" s="147"/>
      <c r="AW854" s="147"/>
      <c r="AX854" s="147"/>
      <c r="AY854" s="147"/>
    </row>
    <row r="855" spans="1:51" ht="12.75" customHeight="1" x14ac:dyDescent="0.2">
      <c r="A855" s="145"/>
      <c r="B855" s="120"/>
      <c r="C855" s="120"/>
      <c r="D855" s="120"/>
      <c r="E855" s="120"/>
      <c r="F855" s="120"/>
      <c r="G855" s="121"/>
      <c r="H855" s="120"/>
      <c r="I855" s="147"/>
      <c r="J855" s="147"/>
      <c r="K855" s="147"/>
      <c r="L855" s="147"/>
      <c r="M855" s="147"/>
      <c r="N855" s="147"/>
      <c r="O855" s="147"/>
      <c r="P855" s="147"/>
      <c r="Q855" s="147"/>
      <c r="R855" s="147"/>
      <c r="S855" s="147"/>
      <c r="T855" s="147"/>
      <c r="U855" s="147"/>
      <c r="V855" s="147"/>
      <c r="W855" s="147"/>
      <c r="X855" s="147"/>
      <c r="Y855" s="147"/>
      <c r="Z855" s="147"/>
      <c r="AA855" s="147"/>
      <c r="AB855" s="147"/>
      <c r="AC855" s="147"/>
      <c r="AD855" s="147"/>
      <c r="AE855" s="147"/>
      <c r="AF855" s="147"/>
      <c r="AG855" s="147"/>
      <c r="AH855" s="147"/>
      <c r="AI855" s="147"/>
      <c r="AJ855" s="147"/>
      <c r="AK855" s="147"/>
      <c r="AL855" s="147"/>
      <c r="AM855" s="147"/>
      <c r="AN855" s="147"/>
      <c r="AO855" s="147"/>
      <c r="AP855" s="147"/>
      <c r="AQ855" s="147"/>
      <c r="AR855" s="147"/>
      <c r="AS855" s="147"/>
      <c r="AT855" s="147"/>
      <c r="AU855" s="147"/>
      <c r="AV855" s="147"/>
      <c r="AW855" s="147"/>
      <c r="AX855" s="147"/>
      <c r="AY855" s="147"/>
    </row>
    <row r="856" spans="1:51" ht="12.75" customHeight="1" x14ac:dyDescent="0.2">
      <c r="A856" s="145"/>
      <c r="B856" s="120"/>
      <c r="C856" s="120"/>
      <c r="D856" s="120"/>
      <c r="E856" s="120"/>
      <c r="F856" s="120"/>
      <c r="G856" s="121"/>
      <c r="H856" s="120"/>
      <c r="I856" s="147"/>
      <c r="J856" s="147"/>
      <c r="K856" s="147"/>
      <c r="L856" s="147"/>
      <c r="M856" s="147"/>
      <c r="N856" s="147"/>
      <c r="O856" s="147"/>
      <c r="P856" s="147"/>
      <c r="Q856" s="147"/>
      <c r="R856" s="147"/>
      <c r="S856" s="147"/>
      <c r="T856" s="147"/>
      <c r="U856" s="147"/>
      <c r="V856" s="147"/>
      <c r="W856" s="147"/>
      <c r="X856" s="147"/>
      <c r="Y856" s="147"/>
      <c r="Z856" s="147"/>
      <c r="AA856" s="147"/>
      <c r="AB856" s="147"/>
      <c r="AC856" s="147"/>
      <c r="AD856" s="147"/>
      <c r="AE856" s="147"/>
      <c r="AF856" s="147"/>
      <c r="AG856" s="147"/>
      <c r="AH856" s="147"/>
      <c r="AI856" s="147"/>
      <c r="AJ856" s="147"/>
      <c r="AK856" s="147"/>
      <c r="AL856" s="147"/>
      <c r="AM856" s="147"/>
      <c r="AN856" s="147"/>
      <c r="AO856" s="147"/>
      <c r="AP856" s="147"/>
      <c r="AQ856" s="147"/>
      <c r="AR856" s="147"/>
      <c r="AS856" s="147"/>
      <c r="AT856" s="147"/>
      <c r="AU856" s="147"/>
      <c r="AV856" s="147"/>
      <c r="AW856" s="147"/>
      <c r="AX856" s="147"/>
      <c r="AY856" s="147"/>
    </row>
    <row r="857" spans="1:51" ht="12.75" customHeight="1" x14ac:dyDescent="0.2">
      <c r="A857" s="145"/>
      <c r="B857" s="120"/>
      <c r="C857" s="120"/>
      <c r="D857" s="120"/>
      <c r="E857" s="120"/>
      <c r="F857" s="120"/>
      <c r="G857" s="121"/>
      <c r="H857" s="120"/>
      <c r="I857" s="147"/>
      <c r="J857" s="147"/>
      <c r="K857" s="147"/>
      <c r="L857" s="147"/>
      <c r="M857" s="147"/>
      <c r="N857" s="147"/>
      <c r="O857" s="147"/>
      <c r="P857" s="147"/>
      <c r="Q857" s="147"/>
      <c r="R857" s="147"/>
      <c r="S857" s="147"/>
      <c r="T857" s="147"/>
      <c r="U857" s="147"/>
      <c r="V857" s="147"/>
      <c r="W857" s="147"/>
      <c r="X857" s="147"/>
      <c r="Y857" s="147"/>
      <c r="Z857" s="147"/>
      <c r="AA857" s="147"/>
      <c r="AB857" s="147"/>
      <c r="AC857" s="147"/>
      <c r="AD857" s="147"/>
      <c r="AE857" s="147"/>
      <c r="AF857" s="147"/>
      <c r="AG857" s="147"/>
      <c r="AH857" s="147"/>
      <c r="AI857" s="147"/>
      <c r="AJ857" s="147"/>
      <c r="AK857" s="147"/>
      <c r="AL857" s="147"/>
      <c r="AM857" s="147"/>
      <c r="AN857" s="147"/>
      <c r="AO857" s="147"/>
      <c r="AP857" s="147"/>
      <c r="AQ857" s="147"/>
      <c r="AR857" s="147"/>
      <c r="AS857" s="147"/>
      <c r="AT857" s="147"/>
      <c r="AU857" s="147"/>
      <c r="AV857" s="147"/>
      <c r="AW857" s="147"/>
      <c r="AX857" s="147"/>
      <c r="AY857" s="147"/>
    </row>
    <row r="858" spans="1:51" ht="12.75" customHeight="1" x14ac:dyDescent="0.2">
      <c r="A858" s="145"/>
      <c r="B858" s="120"/>
      <c r="C858" s="120"/>
      <c r="D858" s="120"/>
      <c r="E858" s="120"/>
      <c r="F858" s="120"/>
      <c r="G858" s="121"/>
      <c r="H858" s="120"/>
      <c r="I858" s="147"/>
      <c r="J858" s="147"/>
      <c r="K858" s="147"/>
      <c r="L858" s="147"/>
      <c r="M858" s="147"/>
      <c r="N858" s="147"/>
      <c r="O858" s="147"/>
      <c r="P858" s="147"/>
      <c r="Q858" s="147"/>
      <c r="R858" s="147"/>
      <c r="S858" s="147"/>
      <c r="T858" s="147"/>
      <c r="U858" s="147"/>
      <c r="V858" s="147"/>
      <c r="W858" s="147"/>
      <c r="X858" s="147"/>
      <c r="Y858" s="147"/>
      <c r="Z858" s="147"/>
      <c r="AA858" s="147"/>
      <c r="AB858" s="147"/>
      <c r="AC858" s="147"/>
      <c r="AD858" s="147"/>
      <c r="AE858" s="147"/>
      <c r="AF858" s="147"/>
      <c r="AG858" s="147"/>
      <c r="AH858" s="147"/>
      <c r="AI858" s="147"/>
      <c r="AJ858" s="147"/>
      <c r="AK858" s="147"/>
      <c r="AL858" s="147"/>
      <c r="AM858" s="147"/>
      <c r="AN858" s="147"/>
      <c r="AO858" s="147"/>
      <c r="AP858" s="147"/>
      <c r="AQ858" s="147"/>
      <c r="AR858" s="147"/>
      <c r="AS858" s="147"/>
      <c r="AT858" s="147"/>
      <c r="AU858" s="147"/>
      <c r="AV858" s="147"/>
      <c r="AW858" s="147"/>
      <c r="AX858" s="147"/>
      <c r="AY858" s="147"/>
    </row>
    <row r="859" spans="1:51" ht="12.75" customHeight="1" x14ac:dyDescent="0.2">
      <c r="A859" s="145"/>
      <c r="B859" s="120"/>
      <c r="C859" s="120"/>
      <c r="D859" s="120"/>
      <c r="E859" s="120"/>
      <c r="F859" s="120"/>
      <c r="G859" s="121"/>
      <c r="H859" s="120"/>
      <c r="I859" s="147"/>
      <c r="J859" s="147"/>
      <c r="K859" s="147"/>
      <c r="L859" s="147"/>
      <c r="M859" s="147"/>
      <c r="N859" s="147"/>
      <c r="O859" s="147"/>
      <c r="P859" s="147"/>
      <c r="Q859" s="147"/>
      <c r="R859" s="147"/>
      <c r="S859" s="147"/>
      <c r="T859" s="147"/>
      <c r="U859" s="147"/>
      <c r="V859" s="147"/>
      <c r="W859" s="147"/>
      <c r="X859" s="147"/>
      <c r="Y859" s="147"/>
      <c r="Z859" s="147"/>
      <c r="AA859" s="147"/>
      <c r="AB859" s="147"/>
      <c r="AC859" s="147"/>
      <c r="AD859" s="147"/>
      <c r="AE859" s="147"/>
      <c r="AF859" s="147"/>
      <c r="AG859" s="147"/>
      <c r="AH859" s="147"/>
      <c r="AI859" s="147"/>
      <c r="AJ859" s="147"/>
      <c r="AK859" s="147"/>
      <c r="AL859" s="147"/>
      <c r="AM859" s="147"/>
      <c r="AN859" s="147"/>
      <c r="AO859" s="147"/>
      <c r="AP859" s="147"/>
      <c r="AQ859" s="147"/>
      <c r="AR859" s="147"/>
      <c r="AS859" s="147"/>
      <c r="AT859" s="147"/>
      <c r="AU859" s="147"/>
      <c r="AV859" s="147"/>
      <c r="AW859" s="147"/>
      <c r="AX859" s="147"/>
      <c r="AY859" s="147"/>
    </row>
    <row r="860" spans="1:51" ht="12.75" customHeight="1" x14ac:dyDescent="0.2">
      <c r="A860" s="145"/>
      <c r="B860" s="120"/>
      <c r="C860" s="120"/>
      <c r="D860" s="120"/>
      <c r="E860" s="120"/>
      <c r="F860" s="120"/>
      <c r="G860" s="121"/>
      <c r="H860" s="120"/>
      <c r="I860" s="147"/>
      <c r="J860" s="147"/>
      <c r="K860" s="147"/>
      <c r="L860" s="147"/>
      <c r="M860" s="147"/>
      <c r="N860" s="147"/>
      <c r="O860" s="147"/>
      <c r="P860" s="147"/>
      <c r="Q860" s="147"/>
      <c r="R860" s="147"/>
      <c r="S860" s="147"/>
      <c r="T860" s="147"/>
      <c r="U860" s="147"/>
      <c r="V860" s="147"/>
      <c r="W860" s="147"/>
      <c r="X860" s="147"/>
      <c r="Y860" s="147"/>
      <c r="Z860" s="147"/>
      <c r="AA860" s="147"/>
      <c r="AB860" s="147"/>
      <c r="AC860" s="147"/>
      <c r="AD860" s="147"/>
      <c r="AE860" s="147"/>
      <c r="AF860" s="147"/>
      <c r="AG860" s="147"/>
      <c r="AH860" s="147"/>
      <c r="AI860" s="147"/>
      <c r="AJ860" s="147"/>
      <c r="AK860" s="147"/>
      <c r="AL860" s="147"/>
      <c r="AM860" s="147"/>
      <c r="AN860" s="147"/>
      <c r="AO860" s="147"/>
      <c r="AP860" s="147"/>
      <c r="AQ860" s="147"/>
      <c r="AR860" s="147"/>
      <c r="AS860" s="147"/>
      <c r="AT860" s="147"/>
      <c r="AU860" s="147"/>
      <c r="AV860" s="147"/>
      <c r="AW860" s="147"/>
      <c r="AX860" s="147"/>
      <c r="AY860" s="147"/>
    </row>
    <row r="861" spans="1:51" ht="12.75" customHeight="1" x14ac:dyDescent="0.2">
      <c r="A861" s="145"/>
      <c r="B861" s="120"/>
      <c r="C861" s="120"/>
      <c r="D861" s="120"/>
      <c r="E861" s="120"/>
      <c r="F861" s="120"/>
      <c r="G861" s="121"/>
      <c r="H861" s="120"/>
      <c r="I861" s="147"/>
      <c r="J861" s="147"/>
      <c r="K861" s="147"/>
      <c r="L861" s="147"/>
      <c r="M861" s="147"/>
      <c r="N861" s="147"/>
      <c r="O861" s="147"/>
      <c r="P861" s="147"/>
      <c r="Q861" s="147"/>
      <c r="R861" s="147"/>
      <c r="S861" s="147"/>
      <c r="T861" s="147"/>
      <c r="U861" s="147"/>
      <c r="V861" s="147"/>
      <c r="W861" s="147"/>
      <c r="X861" s="147"/>
      <c r="Y861" s="147"/>
      <c r="Z861" s="147"/>
      <c r="AA861" s="147"/>
      <c r="AB861" s="147"/>
      <c r="AC861" s="147"/>
      <c r="AD861" s="147"/>
      <c r="AE861" s="147"/>
      <c r="AF861" s="147"/>
      <c r="AG861" s="147"/>
      <c r="AH861" s="147"/>
      <c r="AI861" s="147"/>
      <c r="AJ861" s="147"/>
      <c r="AK861" s="147"/>
      <c r="AL861" s="147"/>
      <c r="AM861" s="147"/>
      <c r="AN861" s="147"/>
      <c r="AO861" s="147"/>
      <c r="AP861" s="147"/>
      <c r="AQ861" s="147"/>
      <c r="AR861" s="147"/>
      <c r="AS861" s="147"/>
      <c r="AT861" s="147"/>
      <c r="AU861" s="147"/>
      <c r="AV861" s="147"/>
      <c r="AW861" s="147"/>
      <c r="AX861" s="147"/>
      <c r="AY861" s="147"/>
    </row>
    <row r="862" spans="1:51" ht="12.75" customHeight="1" x14ac:dyDescent="0.2">
      <c r="A862" s="145"/>
      <c r="B862" s="120"/>
      <c r="C862" s="120"/>
      <c r="D862" s="120"/>
      <c r="E862" s="120"/>
      <c r="F862" s="120"/>
      <c r="G862" s="121"/>
      <c r="H862" s="120"/>
      <c r="I862" s="147"/>
      <c r="J862" s="147"/>
      <c r="K862" s="147"/>
      <c r="L862" s="147"/>
      <c r="M862" s="147"/>
      <c r="N862" s="147"/>
      <c r="O862" s="147"/>
      <c r="P862" s="147"/>
      <c r="Q862" s="147"/>
      <c r="R862" s="147"/>
      <c r="S862" s="147"/>
      <c r="T862" s="147"/>
      <c r="U862" s="147"/>
      <c r="V862" s="147"/>
      <c r="W862" s="147"/>
      <c r="X862" s="147"/>
      <c r="Y862" s="147"/>
      <c r="Z862" s="147"/>
      <c r="AA862" s="147"/>
      <c r="AB862" s="147"/>
      <c r="AC862" s="147"/>
      <c r="AD862" s="147"/>
      <c r="AE862" s="147"/>
      <c r="AF862" s="147"/>
      <c r="AG862" s="147"/>
      <c r="AH862" s="147"/>
      <c r="AI862" s="147"/>
      <c r="AJ862" s="147"/>
      <c r="AK862" s="147"/>
      <c r="AL862" s="147"/>
      <c r="AM862" s="147"/>
      <c r="AN862" s="147"/>
      <c r="AO862" s="147"/>
      <c r="AP862" s="147"/>
      <c r="AQ862" s="147"/>
      <c r="AR862" s="147"/>
      <c r="AS862" s="147"/>
      <c r="AT862" s="147"/>
      <c r="AU862" s="147"/>
      <c r="AV862" s="147"/>
      <c r="AW862" s="147"/>
      <c r="AX862" s="147"/>
      <c r="AY862" s="147"/>
    </row>
    <row r="863" spans="1:51" ht="12.75" customHeight="1" x14ac:dyDescent="0.2">
      <c r="A863" s="145"/>
      <c r="B863" s="120"/>
      <c r="C863" s="120"/>
      <c r="D863" s="120"/>
      <c r="E863" s="120"/>
      <c r="F863" s="120"/>
      <c r="G863" s="121"/>
      <c r="H863" s="120"/>
      <c r="I863" s="147"/>
      <c r="J863" s="147"/>
      <c r="K863" s="147"/>
      <c r="L863" s="147"/>
      <c r="M863" s="147"/>
      <c r="N863" s="147"/>
      <c r="O863" s="147"/>
      <c r="P863" s="147"/>
      <c r="Q863" s="147"/>
      <c r="R863" s="147"/>
      <c r="S863" s="147"/>
      <c r="T863" s="147"/>
      <c r="U863" s="147"/>
      <c r="V863" s="147"/>
      <c r="W863" s="147"/>
      <c r="X863" s="147"/>
      <c r="Y863" s="147"/>
      <c r="Z863" s="147"/>
      <c r="AA863" s="147"/>
      <c r="AB863" s="147"/>
      <c r="AC863" s="147"/>
      <c r="AD863" s="147"/>
      <c r="AE863" s="147"/>
      <c r="AF863" s="147"/>
      <c r="AG863" s="147"/>
      <c r="AH863" s="147"/>
      <c r="AI863" s="147"/>
      <c r="AJ863" s="147"/>
      <c r="AK863" s="147"/>
      <c r="AL863" s="147"/>
      <c r="AM863" s="147"/>
      <c r="AN863" s="147"/>
      <c r="AO863" s="147"/>
      <c r="AP863" s="147"/>
      <c r="AQ863" s="147"/>
      <c r="AR863" s="147"/>
      <c r="AS863" s="147"/>
      <c r="AT863" s="147"/>
      <c r="AU863" s="147"/>
      <c r="AV863" s="147"/>
      <c r="AW863" s="147"/>
      <c r="AX863" s="147"/>
      <c r="AY863" s="147"/>
    </row>
    <row r="864" spans="1:51" ht="12.75" customHeight="1" x14ac:dyDescent="0.2">
      <c r="A864" s="145"/>
      <c r="B864" s="120"/>
      <c r="C864" s="120"/>
      <c r="D864" s="120"/>
      <c r="E864" s="120"/>
      <c r="F864" s="120"/>
      <c r="G864" s="121"/>
      <c r="H864" s="120"/>
      <c r="I864" s="147"/>
      <c r="J864" s="147"/>
      <c r="K864" s="147"/>
      <c r="L864" s="147"/>
      <c r="M864" s="147"/>
      <c r="N864" s="147"/>
      <c r="O864" s="147"/>
      <c r="P864" s="147"/>
      <c r="Q864" s="147"/>
      <c r="R864" s="147"/>
      <c r="S864" s="147"/>
      <c r="T864" s="147"/>
      <c r="U864" s="147"/>
      <c r="V864" s="147"/>
      <c r="W864" s="147"/>
      <c r="X864" s="147"/>
      <c r="Y864" s="147"/>
      <c r="Z864" s="147"/>
      <c r="AA864" s="147"/>
      <c r="AB864" s="147"/>
      <c r="AC864" s="147"/>
      <c r="AD864" s="147"/>
      <c r="AE864" s="147"/>
      <c r="AF864" s="147"/>
      <c r="AG864" s="147"/>
      <c r="AH864" s="147"/>
      <c r="AI864" s="147"/>
      <c r="AJ864" s="147"/>
      <c r="AK864" s="147"/>
      <c r="AL864" s="147"/>
      <c r="AM864" s="147"/>
      <c r="AN864" s="147"/>
      <c r="AO864" s="147"/>
      <c r="AP864" s="147"/>
      <c r="AQ864" s="147"/>
      <c r="AR864" s="147"/>
      <c r="AS864" s="147"/>
      <c r="AT864" s="147"/>
      <c r="AU864" s="147"/>
      <c r="AV864" s="147"/>
      <c r="AW864" s="147"/>
      <c r="AX864" s="147"/>
      <c r="AY864" s="147"/>
    </row>
    <row r="865" spans="1:51" ht="12.75" customHeight="1" x14ac:dyDescent="0.2">
      <c r="A865" s="145"/>
      <c r="B865" s="120"/>
      <c r="C865" s="120"/>
      <c r="D865" s="120"/>
      <c r="E865" s="120"/>
      <c r="F865" s="120"/>
      <c r="G865" s="121"/>
      <c r="H865" s="120"/>
      <c r="I865" s="147"/>
      <c r="J865" s="147"/>
      <c r="K865" s="147"/>
      <c r="L865" s="147"/>
      <c r="M865" s="147"/>
      <c r="N865" s="147"/>
      <c r="O865" s="147"/>
      <c r="P865" s="147"/>
      <c r="Q865" s="147"/>
      <c r="R865" s="147"/>
      <c r="S865" s="147"/>
      <c r="T865" s="147"/>
      <c r="U865" s="147"/>
      <c r="V865" s="147"/>
      <c r="W865" s="147"/>
      <c r="X865" s="147"/>
      <c r="Y865" s="147"/>
      <c r="Z865" s="147"/>
      <c r="AA865" s="147"/>
      <c r="AB865" s="147"/>
      <c r="AC865" s="147"/>
      <c r="AD865" s="147"/>
      <c r="AE865" s="147"/>
      <c r="AF865" s="147"/>
      <c r="AG865" s="147"/>
      <c r="AH865" s="147"/>
      <c r="AI865" s="147"/>
      <c r="AJ865" s="147"/>
      <c r="AK865" s="147"/>
      <c r="AL865" s="147"/>
      <c r="AM865" s="147"/>
      <c r="AN865" s="147"/>
      <c r="AO865" s="147"/>
      <c r="AP865" s="147"/>
      <c r="AQ865" s="147"/>
      <c r="AR865" s="147"/>
      <c r="AS865" s="147"/>
      <c r="AT865" s="147"/>
      <c r="AU865" s="147"/>
      <c r="AV865" s="147"/>
      <c r="AW865" s="147"/>
      <c r="AX865" s="147"/>
      <c r="AY865" s="147"/>
    </row>
    <row r="866" spans="1:51" ht="12.75" customHeight="1" x14ac:dyDescent="0.2">
      <c r="A866" s="145"/>
      <c r="B866" s="120"/>
      <c r="C866" s="120"/>
      <c r="D866" s="120"/>
      <c r="E866" s="120"/>
      <c r="F866" s="120"/>
      <c r="G866" s="121"/>
      <c r="H866" s="120"/>
      <c r="I866" s="147"/>
      <c r="J866" s="147"/>
      <c r="K866" s="147"/>
      <c r="L866" s="147"/>
      <c r="M866" s="147"/>
      <c r="N866" s="147"/>
      <c r="O866" s="147"/>
      <c r="P866" s="147"/>
      <c r="Q866" s="147"/>
      <c r="R866" s="147"/>
      <c r="S866" s="147"/>
      <c r="T866" s="147"/>
      <c r="U866" s="147"/>
      <c r="V866" s="147"/>
      <c r="W866" s="147"/>
      <c r="X866" s="147"/>
      <c r="Y866" s="147"/>
      <c r="Z866" s="147"/>
      <c r="AA866" s="147"/>
      <c r="AB866" s="147"/>
      <c r="AC866" s="147"/>
      <c r="AD866" s="147"/>
      <c r="AE866" s="147"/>
      <c r="AF866" s="147"/>
      <c r="AG866" s="147"/>
      <c r="AH866" s="147"/>
      <c r="AI866" s="147"/>
      <c r="AJ866" s="147"/>
      <c r="AK866" s="147"/>
      <c r="AL866" s="147"/>
      <c r="AM866" s="147"/>
      <c r="AN866" s="147"/>
      <c r="AO866" s="147"/>
      <c r="AP866" s="147"/>
      <c r="AQ866" s="147"/>
      <c r="AR866" s="147"/>
      <c r="AS866" s="147"/>
      <c r="AT866" s="147"/>
      <c r="AU866" s="147"/>
      <c r="AV866" s="147"/>
      <c r="AW866" s="147"/>
      <c r="AX866" s="147"/>
      <c r="AY866" s="147"/>
    </row>
    <row r="867" spans="1:51" ht="12.75" customHeight="1" x14ac:dyDescent="0.2">
      <c r="A867" s="145"/>
      <c r="B867" s="120"/>
      <c r="C867" s="120"/>
      <c r="D867" s="120"/>
      <c r="E867" s="120"/>
      <c r="F867" s="120"/>
      <c r="G867" s="121"/>
      <c r="H867" s="120"/>
      <c r="I867" s="147"/>
      <c r="J867" s="147"/>
      <c r="K867" s="147"/>
      <c r="L867" s="147"/>
      <c r="M867" s="147"/>
      <c r="N867" s="147"/>
      <c r="O867" s="147"/>
      <c r="P867" s="147"/>
      <c r="Q867" s="147"/>
      <c r="R867" s="147"/>
      <c r="S867" s="147"/>
      <c r="T867" s="147"/>
      <c r="U867" s="147"/>
      <c r="V867" s="147"/>
      <c r="W867" s="147"/>
      <c r="X867" s="147"/>
      <c r="Y867" s="147"/>
      <c r="Z867" s="147"/>
      <c r="AA867" s="147"/>
      <c r="AB867" s="147"/>
      <c r="AC867" s="147"/>
      <c r="AD867" s="147"/>
      <c r="AE867" s="147"/>
      <c r="AF867" s="147"/>
      <c r="AG867" s="147"/>
      <c r="AH867" s="147"/>
      <c r="AI867" s="147"/>
      <c r="AJ867" s="147"/>
      <c r="AK867" s="147"/>
      <c r="AL867" s="147"/>
      <c r="AM867" s="147"/>
      <c r="AN867" s="147"/>
      <c r="AO867" s="147"/>
      <c r="AP867" s="147"/>
      <c r="AQ867" s="147"/>
      <c r="AR867" s="147"/>
      <c r="AS867" s="147"/>
      <c r="AT867" s="147"/>
      <c r="AU867" s="147"/>
      <c r="AV867" s="147"/>
      <c r="AW867" s="147"/>
      <c r="AX867" s="147"/>
      <c r="AY867" s="147"/>
    </row>
    <row r="868" spans="1:51" ht="12.75" customHeight="1" x14ac:dyDescent="0.2">
      <c r="A868" s="145"/>
      <c r="B868" s="120"/>
      <c r="C868" s="120"/>
      <c r="D868" s="120"/>
      <c r="E868" s="120"/>
      <c r="F868" s="120"/>
      <c r="G868" s="121"/>
      <c r="H868" s="120"/>
      <c r="I868" s="147"/>
      <c r="J868" s="147"/>
      <c r="K868" s="147"/>
      <c r="L868" s="147"/>
      <c r="M868" s="147"/>
      <c r="N868" s="147"/>
      <c r="O868" s="147"/>
      <c r="P868" s="147"/>
      <c r="Q868" s="147"/>
      <c r="R868" s="147"/>
      <c r="S868" s="147"/>
      <c r="T868" s="147"/>
      <c r="U868" s="147"/>
      <c r="V868" s="147"/>
      <c r="W868" s="147"/>
      <c r="X868" s="147"/>
      <c r="Y868" s="147"/>
      <c r="Z868" s="147"/>
      <c r="AA868" s="147"/>
      <c r="AB868" s="147"/>
      <c r="AC868" s="147"/>
      <c r="AD868" s="147"/>
      <c r="AE868" s="147"/>
      <c r="AF868" s="147"/>
      <c r="AG868" s="147"/>
      <c r="AH868" s="147"/>
      <c r="AI868" s="147"/>
      <c r="AJ868" s="147"/>
      <c r="AK868" s="147"/>
      <c r="AL868" s="147"/>
      <c r="AM868" s="147"/>
      <c r="AN868" s="147"/>
      <c r="AO868" s="147"/>
      <c r="AP868" s="147"/>
      <c r="AQ868" s="147"/>
      <c r="AR868" s="147"/>
      <c r="AS868" s="147"/>
      <c r="AT868" s="147"/>
      <c r="AU868" s="147"/>
      <c r="AV868" s="147"/>
      <c r="AW868" s="147"/>
      <c r="AX868" s="147"/>
      <c r="AY868" s="147"/>
    </row>
    <row r="869" spans="1:51" ht="12.75" customHeight="1" x14ac:dyDescent="0.2">
      <c r="A869" s="145"/>
      <c r="B869" s="120"/>
      <c r="C869" s="120"/>
      <c r="D869" s="120"/>
      <c r="E869" s="120"/>
      <c r="F869" s="120"/>
      <c r="G869" s="121"/>
      <c r="H869" s="120"/>
      <c r="I869" s="147"/>
      <c r="J869" s="147"/>
      <c r="K869" s="147"/>
      <c r="L869" s="147"/>
      <c r="M869" s="147"/>
      <c r="N869" s="147"/>
      <c r="O869" s="147"/>
      <c r="P869" s="147"/>
      <c r="Q869" s="147"/>
      <c r="R869" s="147"/>
      <c r="S869" s="147"/>
      <c r="T869" s="147"/>
      <c r="U869" s="147"/>
      <c r="V869" s="147"/>
      <c r="W869" s="147"/>
      <c r="X869" s="147"/>
      <c r="Y869" s="147"/>
      <c r="Z869" s="147"/>
      <c r="AA869" s="147"/>
      <c r="AB869" s="147"/>
      <c r="AC869" s="147"/>
      <c r="AD869" s="147"/>
      <c r="AE869" s="147"/>
      <c r="AF869" s="147"/>
      <c r="AG869" s="147"/>
      <c r="AH869" s="147"/>
      <c r="AI869" s="147"/>
      <c r="AJ869" s="147"/>
      <c r="AK869" s="147"/>
      <c r="AL869" s="147"/>
      <c r="AM869" s="147"/>
      <c r="AN869" s="147"/>
      <c r="AO869" s="147"/>
      <c r="AP869" s="147"/>
      <c r="AQ869" s="147"/>
      <c r="AR869" s="147"/>
      <c r="AS869" s="147"/>
      <c r="AT869" s="147"/>
      <c r="AU869" s="147"/>
      <c r="AV869" s="147"/>
      <c r="AW869" s="147"/>
      <c r="AX869" s="147"/>
      <c r="AY869" s="147"/>
    </row>
    <row r="870" spans="1:51" ht="12.75" customHeight="1" x14ac:dyDescent="0.2">
      <c r="A870" s="145"/>
      <c r="B870" s="120"/>
      <c r="C870" s="120"/>
      <c r="D870" s="120"/>
      <c r="E870" s="120"/>
      <c r="F870" s="120"/>
      <c r="G870" s="121"/>
      <c r="H870" s="120"/>
      <c r="I870" s="147"/>
      <c r="J870" s="147"/>
      <c r="K870" s="147"/>
      <c r="L870" s="147"/>
      <c r="M870" s="147"/>
      <c r="N870" s="147"/>
      <c r="O870" s="147"/>
      <c r="P870" s="147"/>
      <c r="Q870" s="147"/>
      <c r="R870" s="147"/>
      <c r="S870" s="147"/>
      <c r="T870" s="147"/>
      <c r="U870" s="147"/>
      <c r="V870" s="147"/>
      <c r="W870" s="147"/>
      <c r="X870" s="147"/>
      <c r="Y870" s="147"/>
      <c r="Z870" s="147"/>
      <c r="AA870" s="147"/>
      <c r="AB870" s="147"/>
      <c r="AC870" s="147"/>
      <c r="AD870" s="147"/>
      <c r="AE870" s="147"/>
      <c r="AF870" s="147"/>
      <c r="AG870" s="147"/>
      <c r="AH870" s="147"/>
      <c r="AI870" s="147"/>
      <c r="AJ870" s="147"/>
      <c r="AK870" s="147"/>
      <c r="AL870" s="147"/>
      <c r="AM870" s="147"/>
      <c r="AN870" s="147"/>
      <c r="AO870" s="147"/>
      <c r="AP870" s="147"/>
      <c r="AQ870" s="147"/>
      <c r="AR870" s="147"/>
      <c r="AS870" s="147"/>
      <c r="AT870" s="147"/>
      <c r="AU870" s="147"/>
      <c r="AV870" s="147"/>
      <c r="AW870" s="147"/>
      <c r="AX870" s="147"/>
      <c r="AY870" s="147"/>
    </row>
    <row r="871" spans="1:51" ht="12.75" customHeight="1" x14ac:dyDescent="0.2">
      <c r="A871" s="145"/>
      <c r="B871" s="120"/>
      <c r="C871" s="120"/>
      <c r="D871" s="120"/>
      <c r="E871" s="120"/>
      <c r="F871" s="120"/>
      <c r="G871" s="121"/>
      <c r="H871" s="120"/>
      <c r="I871" s="147"/>
      <c r="J871" s="147"/>
      <c r="K871" s="147"/>
      <c r="L871" s="147"/>
      <c r="M871" s="147"/>
      <c r="N871" s="147"/>
      <c r="O871" s="147"/>
      <c r="P871" s="147"/>
      <c r="Q871" s="147"/>
      <c r="R871" s="147"/>
      <c r="S871" s="147"/>
      <c r="T871" s="147"/>
      <c r="U871" s="147"/>
      <c r="V871" s="147"/>
      <c r="W871" s="147"/>
      <c r="X871" s="147"/>
      <c r="Y871" s="147"/>
      <c r="Z871" s="147"/>
      <c r="AA871" s="147"/>
      <c r="AB871" s="147"/>
      <c r="AC871" s="147"/>
      <c r="AD871" s="147"/>
      <c r="AE871" s="147"/>
      <c r="AF871" s="147"/>
      <c r="AG871" s="147"/>
      <c r="AH871" s="147"/>
      <c r="AI871" s="147"/>
      <c r="AJ871" s="147"/>
      <c r="AK871" s="147"/>
      <c r="AL871" s="147"/>
      <c r="AM871" s="147"/>
      <c r="AN871" s="147"/>
      <c r="AO871" s="147"/>
      <c r="AP871" s="147"/>
      <c r="AQ871" s="147"/>
      <c r="AR871" s="147"/>
      <c r="AS871" s="147"/>
      <c r="AT871" s="147"/>
      <c r="AU871" s="147"/>
      <c r="AV871" s="147"/>
      <c r="AW871" s="147"/>
      <c r="AX871" s="147"/>
      <c r="AY871" s="147"/>
    </row>
    <row r="872" spans="1:51" ht="12.75" customHeight="1" x14ac:dyDescent="0.2">
      <c r="A872" s="145"/>
      <c r="B872" s="120"/>
      <c r="C872" s="120"/>
      <c r="D872" s="120"/>
      <c r="E872" s="120"/>
      <c r="F872" s="120"/>
      <c r="G872" s="121"/>
      <c r="H872" s="120"/>
      <c r="I872" s="147"/>
      <c r="J872" s="147"/>
      <c r="K872" s="147"/>
      <c r="L872" s="147"/>
      <c r="M872" s="147"/>
      <c r="N872" s="147"/>
      <c r="O872" s="147"/>
      <c r="P872" s="147"/>
      <c r="Q872" s="147"/>
      <c r="R872" s="147"/>
      <c r="S872" s="147"/>
      <c r="T872" s="147"/>
      <c r="U872" s="147"/>
      <c r="V872" s="147"/>
      <c r="W872" s="147"/>
      <c r="X872" s="147"/>
      <c r="Y872" s="147"/>
      <c r="Z872" s="147"/>
      <c r="AA872" s="147"/>
      <c r="AB872" s="147"/>
      <c r="AC872" s="147"/>
      <c r="AD872" s="147"/>
      <c r="AE872" s="147"/>
      <c r="AF872" s="147"/>
      <c r="AG872" s="147"/>
      <c r="AH872" s="147"/>
      <c r="AI872" s="147"/>
      <c r="AJ872" s="147"/>
      <c r="AK872" s="147"/>
      <c r="AL872" s="147"/>
      <c r="AM872" s="147"/>
      <c r="AN872" s="147"/>
      <c r="AO872" s="147"/>
      <c r="AP872" s="147"/>
      <c r="AQ872" s="147"/>
      <c r="AR872" s="147"/>
      <c r="AS872" s="147"/>
      <c r="AT872" s="147"/>
      <c r="AU872" s="147"/>
      <c r="AV872" s="147"/>
      <c r="AW872" s="147"/>
      <c r="AX872" s="147"/>
      <c r="AY872" s="147"/>
    </row>
    <row r="873" spans="1:51" ht="12.75" customHeight="1" x14ac:dyDescent="0.2">
      <c r="A873" s="145"/>
      <c r="B873" s="120"/>
      <c r="C873" s="120"/>
      <c r="D873" s="120"/>
      <c r="E873" s="120"/>
      <c r="F873" s="120"/>
      <c r="G873" s="121"/>
      <c r="H873" s="120"/>
      <c r="I873" s="147"/>
      <c r="J873" s="147"/>
      <c r="K873" s="147"/>
      <c r="L873" s="147"/>
      <c r="M873" s="147"/>
      <c r="N873" s="147"/>
      <c r="O873" s="147"/>
      <c r="P873" s="147"/>
      <c r="Q873" s="147"/>
      <c r="R873" s="147"/>
      <c r="S873" s="147"/>
      <c r="T873" s="147"/>
      <c r="U873" s="147"/>
      <c r="V873" s="147"/>
      <c r="W873" s="147"/>
      <c r="X873" s="147"/>
      <c r="Y873" s="147"/>
      <c r="Z873" s="147"/>
      <c r="AA873" s="147"/>
      <c r="AB873" s="147"/>
      <c r="AC873" s="147"/>
      <c r="AD873" s="147"/>
      <c r="AE873" s="147"/>
      <c r="AF873" s="147"/>
      <c r="AG873" s="147"/>
      <c r="AH873" s="147"/>
      <c r="AI873" s="147"/>
      <c r="AJ873" s="147"/>
      <c r="AK873" s="147"/>
      <c r="AL873" s="147"/>
      <c r="AM873" s="147"/>
      <c r="AN873" s="147"/>
      <c r="AO873" s="147"/>
      <c r="AP873" s="147"/>
      <c r="AQ873" s="147"/>
      <c r="AR873" s="147"/>
      <c r="AS873" s="147"/>
      <c r="AT873" s="147"/>
      <c r="AU873" s="147"/>
      <c r="AV873" s="147"/>
      <c r="AW873" s="147"/>
      <c r="AX873" s="147"/>
      <c r="AY873" s="147"/>
    </row>
    <row r="874" spans="1:51" ht="12.75" customHeight="1" x14ac:dyDescent="0.2">
      <c r="A874" s="145"/>
      <c r="B874" s="120"/>
      <c r="C874" s="120"/>
      <c r="D874" s="120"/>
      <c r="E874" s="120"/>
      <c r="F874" s="120"/>
      <c r="G874" s="121"/>
      <c r="H874" s="120"/>
      <c r="I874" s="147"/>
      <c r="J874" s="147"/>
      <c r="K874" s="147"/>
      <c r="L874" s="147"/>
      <c r="M874" s="147"/>
      <c r="N874" s="147"/>
      <c r="O874" s="147"/>
      <c r="P874" s="147"/>
      <c r="Q874" s="147"/>
      <c r="R874" s="147"/>
      <c r="S874" s="147"/>
      <c r="T874" s="147"/>
      <c r="U874" s="147"/>
      <c r="V874" s="147"/>
      <c r="W874" s="147"/>
      <c r="X874" s="147"/>
      <c r="Y874" s="147"/>
      <c r="Z874" s="147"/>
      <c r="AA874" s="147"/>
      <c r="AB874" s="147"/>
      <c r="AC874" s="147"/>
      <c r="AD874" s="147"/>
      <c r="AE874" s="147"/>
      <c r="AF874" s="147"/>
      <c r="AG874" s="147"/>
      <c r="AH874" s="147"/>
      <c r="AI874" s="147"/>
      <c r="AJ874" s="147"/>
      <c r="AK874" s="147"/>
      <c r="AL874" s="147"/>
      <c r="AM874" s="147"/>
      <c r="AN874" s="147"/>
      <c r="AO874" s="147"/>
      <c r="AP874" s="147"/>
      <c r="AQ874" s="147"/>
      <c r="AR874" s="147"/>
      <c r="AS874" s="147"/>
      <c r="AT874" s="147"/>
      <c r="AU874" s="147"/>
      <c r="AV874" s="147"/>
      <c r="AW874" s="147"/>
      <c r="AX874" s="147"/>
      <c r="AY874" s="147"/>
    </row>
    <row r="875" spans="1:51" ht="12.75" customHeight="1" x14ac:dyDescent="0.2">
      <c r="A875" s="145"/>
      <c r="B875" s="120"/>
      <c r="C875" s="120"/>
      <c r="D875" s="120"/>
      <c r="E875" s="120"/>
      <c r="F875" s="120"/>
      <c r="G875" s="121"/>
      <c r="H875" s="120"/>
      <c r="I875" s="147"/>
      <c r="J875" s="147"/>
      <c r="K875" s="147"/>
      <c r="L875" s="147"/>
      <c r="M875" s="147"/>
      <c r="N875" s="147"/>
      <c r="O875" s="147"/>
      <c r="P875" s="147"/>
      <c r="Q875" s="147"/>
      <c r="R875" s="147"/>
      <c r="S875" s="147"/>
      <c r="T875" s="147"/>
      <c r="U875" s="147"/>
      <c r="V875" s="147"/>
      <c r="W875" s="147"/>
      <c r="X875" s="147"/>
      <c r="Y875" s="147"/>
      <c r="Z875" s="147"/>
      <c r="AA875" s="147"/>
      <c r="AB875" s="147"/>
      <c r="AC875" s="147"/>
      <c r="AD875" s="147"/>
      <c r="AE875" s="147"/>
      <c r="AF875" s="147"/>
      <c r="AG875" s="147"/>
      <c r="AH875" s="147"/>
      <c r="AI875" s="147"/>
      <c r="AJ875" s="147"/>
      <c r="AK875" s="147"/>
      <c r="AL875" s="147"/>
      <c r="AM875" s="147"/>
      <c r="AN875" s="147"/>
      <c r="AO875" s="147"/>
      <c r="AP875" s="147"/>
      <c r="AQ875" s="147"/>
      <c r="AR875" s="147"/>
      <c r="AS875" s="147"/>
      <c r="AT875" s="147"/>
      <c r="AU875" s="147"/>
      <c r="AV875" s="147"/>
      <c r="AW875" s="147"/>
      <c r="AX875" s="147"/>
      <c r="AY875" s="147"/>
    </row>
    <row r="876" spans="1:51" ht="12.75" customHeight="1" x14ac:dyDescent="0.2">
      <c r="A876" s="145"/>
      <c r="B876" s="120"/>
      <c r="C876" s="120"/>
      <c r="D876" s="120"/>
      <c r="E876" s="120"/>
      <c r="F876" s="120"/>
      <c r="G876" s="121"/>
      <c r="H876" s="120"/>
      <c r="I876" s="147"/>
      <c r="J876" s="147"/>
      <c r="K876" s="147"/>
      <c r="L876" s="147"/>
      <c r="M876" s="147"/>
      <c r="N876" s="147"/>
      <c r="O876" s="147"/>
      <c r="P876" s="147"/>
      <c r="Q876" s="147"/>
      <c r="R876" s="147"/>
      <c r="S876" s="147"/>
      <c r="T876" s="147"/>
      <c r="U876" s="147"/>
      <c r="V876" s="147"/>
      <c r="W876" s="147"/>
      <c r="X876" s="147"/>
      <c r="Y876" s="147"/>
      <c r="Z876" s="147"/>
      <c r="AA876" s="147"/>
      <c r="AB876" s="147"/>
      <c r="AC876" s="147"/>
      <c r="AD876" s="147"/>
      <c r="AE876" s="147"/>
      <c r="AF876" s="147"/>
      <c r="AG876" s="147"/>
      <c r="AH876" s="147"/>
      <c r="AI876" s="147"/>
      <c r="AJ876" s="147"/>
      <c r="AK876" s="147"/>
      <c r="AL876" s="147"/>
      <c r="AM876" s="147"/>
      <c r="AN876" s="147"/>
      <c r="AO876" s="147"/>
      <c r="AP876" s="147"/>
      <c r="AQ876" s="147"/>
      <c r="AR876" s="147"/>
      <c r="AS876" s="147"/>
      <c r="AT876" s="147"/>
      <c r="AU876" s="147"/>
      <c r="AV876" s="147"/>
      <c r="AW876" s="147"/>
      <c r="AX876" s="147"/>
      <c r="AY876" s="147"/>
    </row>
    <row r="877" spans="1:51" ht="12.75" customHeight="1" x14ac:dyDescent="0.2">
      <c r="A877" s="145"/>
      <c r="B877" s="120"/>
      <c r="C877" s="120"/>
      <c r="D877" s="120"/>
      <c r="E877" s="120"/>
      <c r="F877" s="120"/>
      <c r="G877" s="121"/>
      <c r="H877" s="120"/>
      <c r="I877" s="147"/>
      <c r="J877" s="147"/>
      <c r="K877" s="147"/>
      <c r="L877" s="147"/>
      <c r="M877" s="147"/>
      <c r="N877" s="147"/>
      <c r="O877" s="147"/>
      <c r="P877" s="147"/>
      <c r="Q877" s="147"/>
      <c r="R877" s="147"/>
      <c r="S877" s="147"/>
      <c r="T877" s="147"/>
      <c r="U877" s="147"/>
      <c r="V877" s="147"/>
      <c r="W877" s="147"/>
      <c r="X877" s="147"/>
      <c r="Y877" s="147"/>
      <c r="Z877" s="147"/>
      <c r="AA877" s="147"/>
      <c r="AB877" s="147"/>
      <c r="AC877" s="147"/>
      <c r="AD877" s="147"/>
      <c r="AE877" s="147"/>
      <c r="AF877" s="147"/>
      <c r="AG877" s="147"/>
      <c r="AH877" s="147"/>
      <c r="AI877" s="147"/>
      <c r="AJ877" s="147"/>
      <c r="AK877" s="147"/>
      <c r="AL877" s="147"/>
      <c r="AM877" s="147"/>
      <c r="AN877" s="147"/>
      <c r="AO877" s="147"/>
      <c r="AP877" s="147"/>
      <c r="AQ877" s="147"/>
      <c r="AR877" s="147"/>
      <c r="AS877" s="147"/>
      <c r="AT877" s="147"/>
      <c r="AU877" s="147"/>
      <c r="AV877" s="147"/>
      <c r="AW877" s="147"/>
      <c r="AX877" s="147"/>
      <c r="AY877" s="147"/>
    </row>
    <row r="878" spans="1:51" ht="12.75" customHeight="1" x14ac:dyDescent="0.2">
      <c r="A878" s="145"/>
      <c r="B878" s="120"/>
      <c r="C878" s="120"/>
      <c r="D878" s="120"/>
      <c r="E878" s="120"/>
      <c r="F878" s="120"/>
      <c r="G878" s="121"/>
      <c r="H878" s="120"/>
      <c r="I878" s="147"/>
      <c r="J878" s="147"/>
      <c r="K878" s="147"/>
      <c r="L878" s="147"/>
      <c r="M878" s="147"/>
      <c r="N878" s="147"/>
      <c r="O878" s="147"/>
      <c r="P878" s="147"/>
      <c r="Q878" s="147"/>
      <c r="R878" s="147"/>
      <c r="S878" s="147"/>
      <c r="T878" s="147"/>
      <c r="U878" s="147"/>
      <c r="V878" s="147"/>
      <c r="W878" s="147"/>
      <c r="X878" s="147"/>
      <c r="Y878" s="147"/>
      <c r="Z878" s="147"/>
      <c r="AA878" s="147"/>
      <c r="AB878" s="147"/>
      <c r="AC878" s="147"/>
      <c r="AD878" s="147"/>
      <c r="AE878" s="147"/>
      <c r="AF878" s="147"/>
      <c r="AG878" s="147"/>
      <c r="AH878" s="147"/>
      <c r="AI878" s="147"/>
      <c r="AJ878" s="147"/>
      <c r="AK878" s="147"/>
      <c r="AL878" s="147"/>
      <c r="AM878" s="147"/>
      <c r="AN878" s="147"/>
      <c r="AO878" s="147"/>
      <c r="AP878" s="147"/>
      <c r="AQ878" s="147"/>
      <c r="AR878" s="147"/>
      <c r="AS878" s="147"/>
      <c r="AT878" s="147"/>
      <c r="AU878" s="147"/>
      <c r="AV878" s="147"/>
      <c r="AW878" s="147"/>
      <c r="AX878" s="147"/>
      <c r="AY878" s="147"/>
    </row>
    <row r="879" spans="1:51" ht="12.75" customHeight="1" x14ac:dyDescent="0.2">
      <c r="A879" s="145"/>
      <c r="B879" s="120"/>
      <c r="C879" s="120"/>
      <c r="D879" s="120"/>
      <c r="E879" s="120"/>
      <c r="F879" s="120"/>
      <c r="G879" s="121"/>
      <c r="H879" s="120"/>
      <c r="I879" s="147"/>
      <c r="J879" s="147"/>
      <c r="K879" s="147"/>
      <c r="L879" s="147"/>
      <c r="M879" s="147"/>
      <c r="N879" s="147"/>
      <c r="O879" s="147"/>
      <c r="P879" s="147"/>
      <c r="Q879" s="147"/>
      <c r="R879" s="147"/>
      <c r="S879" s="147"/>
      <c r="T879" s="147"/>
      <c r="U879" s="147"/>
      <c r="V879" s="147"/>
      <c r="W879" s="147"/>
      <c r="X879" s="147"/>
      <c r="Y879" s="147"/>
      <c r="Z879" s="147"/>
      <c r="AA879" s="147"/>
      <c r="AB879" s="147"/>
      <c r="AC879" s="147"/>
      <c r="AD879" s="147"/>
      <c r="AE879" s="147"/>
      <c r="AF879" s="147"/>
      <c r="AG879" s="147"/>
      <c r="AH879" s="147"/>
      <c r="AI879" s="147"/>
      <c r="AJ879" s="147"/>
      <c r="AK879" s="147"/>
      <c r="AL879" s="147"/>
      <c r="AM879" s="147"/>
      <c r="AN879" s="147"/>
      <c r="AO879" s="147"/>
      <c r="AP879" s="147"/>
      <c r="AQ879" s="147"/>
      <c r="AR879" s="147"/>
      <c r="AS879" s="147"/>
      <c r="AT879" s="147"/>
      <c r="AU879" s="147"/>
      <c r="AV879" s="147"/>
      <c r="AW879" s="147"/>
      <c r="AX879" s="147"/>
      <c r="AY879" s="147"/>
    </row>
    <row r="880" spans="1:51" ht="12.75" customHeight="1" x14ac:dyDescent="0.2">
      <c r="A880" s="145"/>
      <c r="B880" s="120"/>
      <c r="C880" s="120"/>
      <c r="D880" s="120"/>
      <c r="E880" s="120"/>
      <c r="F880" s="120"/>
      <c r="G880" s="121"/>
      <c r="H880" s="120"/>
      <c r="I880" s="147"/>
      <c r="J880" s="147"/>
      <c r="K880" s="147"/>
      <c r="L880" s="147"/>
      <c r="M880" s="147"/>
      <c r="N880" s="147"/>
      <c r="O880" s="147"/>
      <c r="P880" s="147"/>
      <c r="Q880" s="147"/>
      <c r="R880" s="147"/>
      <c r="S880" s="147"/>
      <c r="T880" s="147"/>
      <c r="U880" s="147"/>
      <c r="V880" s="147"/>
      <c r="W880" s="147"/>
      <c r="X880" s="147"/>
      <c r="Y880" s="147"/>
      <c r="Z880" s="147"/>
      <c r="AA880" s="147"/>
      <c r="AB880" s="147"/>
      <c r="AC880" s="147"/>
      <c r="AD880" s="147"/>
      <c r="AE880" s="147"/>
      <c r="AF880" s="147"/>
      <c r="AG880" s="147"/>
      <c r="AH880" s="147"/>
      <c r="AI880" s="147"/>
      <c r="AJ880" s="147"/>
      <c r="AK880" s="147"/>
      <c r="AL880" s="147"/>
      <c r="AM880" s="147"/>
      <c r="AN880" s="147"/>
      <c r="AO880" s="147"/>
      <c r="AP880" s="147"/>
      <c r="AQ880" s="147"/>
      <c r="AR880" s="147"/>
      <c r="AS880" s="147"/>
      <c r="AT880" s="147"/>
      <c r="AU880" s="147"/>
      <c r="AV880" s="147"/>
      <c r="AW880" s="147"/>
      <c r="AX880" s="147"/>
      <c r="AY880" s="147"/>
    </row>
    <row r="881" spans="1:51" ht="12.75" customHeight="1" x14ac:dyDescent="0.2">
      <c r="A881" s="145"/>
      <c r="B881" s="120"/>
      <c r="C881" s="120"/>
      <c r="D881" s="120"/>
      <c r="E881" s="120"/>
      <c r="F881" s="120"/>
      <c r="G881" s="121"/>
      <c r="H881" s="120"/>
      <c r="I881" s="147"/>
      <c r="J881" s="147"/>
      <c r="K881" s="147"/>
      <c r="L881" s="147"/>
      <c r="M881" s="147"/>
      <c r="N881" s="147"/>
      <c r="O881" s="147"/>
      <c r="P881" s="147"/>
      <c r="Q881" s="147"/>
      <c r="R881" s="147"/>
      <c r="S881" s="147"/>
      <c r="T881" s="147"/>
      <c r="U881" s="147"/>
      <c r="V881" s="147"/>
      <c r="W881" s="147"/>
      <c r="X881" s="147"/>
      <c r="Y881" s="147"/>
      <c r="Z881" s="147"/>
      <c r="AA881" s="147"/>
      <c r="AB881" s="147"/>
      <c r="AC881" s="147"/>
      <c r="AD881" s="147"/>
      <c r="AE881" s="147"/>
      <c r="AF881" s="147"/>
      <c r="AG881" s="147"/>
      <c r="AH881" s="147"/>
      <c r="AI881" s="147"/>
      <c r="AJ881" s="147"/>
      <c r="AK881" s="147"/>
      <c r="AL881" s="147"/>
      <c r="AM881" s="147"/>
      <c r="AN881" s="147"/>
      <c r="AO881" s="147"/>
      <c r="AP881" s="147"/>
      <c r="AQ881" s="147"/>
      <c r="AR881" s="147"/>
      <c r="AS881" s="147"/>
      <c r="AT881" s="147"/>
      <c r="AU881" s="147"/>
      <c r="AV881" s="147"/>
      <c r="AW881" s="147"/>
      <c r="AX881" s="147"/>
      <c r="AY881" s="147"/>
    </row>
    <row r="882" spans="1:51" ht="12.75" customHeight="1" x14ac:dyDescent="0.2">
      <c r="A882" s="145"/>
      <c r="B882" s="120"/>
      <c r="C882" s="120"/>
      <c r="D882" s="120"/>
      <c r="E882" s="120"/>
      <c r="F882" s="120"/>
      <c r="G882" s="121"/>
      <c r="H882" s="120"/>
      <c r="I882" s="147"/>
      <c r="J882" s="147"/>
      <c r="K882" s="147"/>
      <c r="L882" s="147"/>
      <c r="M882" s="147"/>
      <c r="N882" s="147"/>
      <c r="O882" s="147"/>
      <c r="P882" s="147"/>
      <c r="Q882" s="147"/>
      <c r="R882" s="147"/>
      <c r="S882" s="147"/>
      <c r="T882" s="147"/>
      <c r="U882" s="147"/>
      <c r="V882" s="147"/>
      <c r="W882" s="147"/>
      <c r="X882" s="147"/>
      <c r="Y882" s="147"/>
      <c r="Z882" s="147"/>
      <c r="AA882" s="147"/>
      <c r="AB882" s="147"/>
      <c r="AC882" s="147"/>
      <c r="AD882" s="147"/>
      <c r="AE882" s="147"/>
      <c r="AF882" s="147"/>
      <c r="AG882" s="147"/>
      <c r="AH882" s="147"/>
      <c r="AI882" s="147"/>
      <c r="AJ882" s="147"/>
      <c r="AK882" s="147"/>
      <c r="AL882" s="147"/>
      <c r="AM882" s="147"/>
      <c r="AN882" s="147"/>
      <c r="AO882" s="147"/>
      <c r="AP882" s="147"/>
      <c r="AQ882" s="147"/>
      <c r="AR882" s="147"/>
      <c r="AS882" s="147"/>
      <c r="AT882" s="147"/>
      <c r="AU882" s="147"/>
      <c r="AV882" s="147"/>
      <c r="AW882" s="147"/>
      <c r="AX882" s="147"/>
      <c r="AY882" s="147"/>
    </row>
    <row r="883" spans="1:51" ht="12.75" customHeight="1" x14ac:dyDescent="0.2">
      <c r="A883" s="145"/>
      <c r="B883" s="120"/>
      <c r="C883" s="120"/>
      <c r="D883" s="120"/>
      <c r="E883" s="120"/>
      <c r="F883" s="120"/>
      <c r="G883" s="121"/>
      <c r="H883" s="120"/>
      <c r="I883" s="147"/>
      <c r="J883" s="147"/>
      <c r="K883" s="147"/>
      <c r="L883" s="147"/>
      <c r="M883" s="147"/>
      <c r="N883" s="147"/>
      <c r="O883" s="147"/>
      <c r="P883" s="147"/>
      <c r="Q883" s="147"/>
      <c r="R883" s="147"/>
      <c r="S883" s="147"/>
      <c r="T883" s="147"/>
      <c r="U883" s="147"/>
      <c r="V883" s="147"/>
      <c r="W883" s="147"/>
      <c r="X883" s="147"/>
      <c r="Y883" s="147"/>
      <c r="Z883" s="147"/>
      <c r="AA883" s="147"/>
      <c r="AB883" s="147"/>
      <c r="AC883" s="147"/>
      <c r="AD883" s="147"/>
      <c r="AE883" s="147"/>
      <c r="AF883" s="147"/>
      <c r="AG883" s="147"/>
      <c r="AH883" s="147"/>
      <c r="AI883" s="147"/>
      <c r="AJ883" s="147"/>
      <c r="AK883" s="147"/>
      <c r="AL883" s="147"/>
      <c r="AM883" s="147"/>
      <c r="AN883" s="147"/>
      <c r="AO883" s="147"/>
      <c r="AP883" s="147"/>
      <c r="AQ883" s="147"/>
      <c r="AR883" s="147"/>
      <c r="AS883" s="147"/>
      <c r="AT883" s="147"/>
      <c r="AU883" s="147"/>
      <c r="AV883" s="147"/>
      <c r="AW883" s="147"/>
      <c r="AX883" s="147"/>
      <c r="AY883" s="147"/>
    </row>
    <row r="884" spans="1:51" ht="12.75" customHeight="1" x14ac:dyDescent="0.2">
      <c r="A884" s="145"/>
      <c r="B884" s="120"/>
      <c r="C884" s="120"/>
      <c r="D884" s="120"/>
      <c r="E884" s="120"/>
      <c r="F884" s="120"/>
      <c r="G884" s="121"/>
      <c r="H884" s="120"/>
      <c r="I884" s="147"/>
      <c r="J884" s="147"/>
      <c r="K884" s="147"/>
      <c r="L884" s="147"/>
      <c r="M884" s="147"/>
      <c r="N884" s="147"/>
      <c r="O884" s="147"/>
      <c r="P884" s="147"/>
      <c r="Q884" s="147"/>
      <c r="R884" s="147"/>
      <c r="S884" s="147"/>
      <c r="T884" s="147"/>
      <c r="U884" s="147"/>
      <c r="V884" s="147"/>
      <c r="W884" s="147"/>
      <c r="X884" s="147"/>
      <c r="Y884" s="147"/>
      <c r="Z884" s="147"/>
      <c r="AA884" s="147"/>
      <c r="AB884" s="147"/>
      <c r="AC884" s="147"/>
      <c r="AD884" s="147"/>
      <c r="AE884" s="147"/>
      <c r="AF884" s="147"/>
      <c r="AG884" s="147"/>
      <c r="AH884" s="147"/>
      <c r="AI884" s="147"/>
      <c r="AJ884" s="147"/>
      <c r="AK884" s="147"/>
      <c r="AL884" s="147"/>
      <c r="AM884" s="147"/>
      <c r="AN884" s="147"/>
      <c r="AO884" s="147"/>
      <c r="AP884" s="147"/>
      <c r="AQ884" s="147"/>
      <c r="AR884" s="147"/>
      <c r="AS884" s="147"/>
      <c r="AT884" s="147"/>
      <c r="AU884" s="147"/>
      <c r="AV884" s="147"/>
      <c r="AW884" s="147"/>
      <c r="AX884" s="147"/>
      <c r="AY884" s="147"/>
    </row>
    <row r="885" spans="1:51" ht="12.75" customHeight="1" x14ac:dyDescent="0.2">
      <c r="A885" s="145"/>
      <c r="B885" s="120"/>
      <c r="C885" s="120"/>
      <c r="D885" s="120"/>
      <c r="E885" s="120"/>
      <c r="F885" s="120"/>
      <c r="G885" s="121"/>
      <c r="H885" s="120"/>
      <c r="I885" s="147"/>
      <c r="J885" s="147"/>
      <c r="K885" s="147"/>
      <c r="L885" s="147"/>
      <c r="M885" s="147"/>
      <c r="N885" s="147"/>
      <c r="O885" s="147"/>
      <c r="P885" s="147"/>
      <c r="Q885" s="147"/>
      <c r="R885" s="147"/>
      <c r="S885" s="147"/>
      <c r="T885" s="147"/>
      <c r="U885" s="147"/>
      <c r="V885" s="147"/>
      <c r="W885" s="147"/>
      <c r="X885" s="147"/>
      <c r="Y885" s="147"/>
      <c r="Z885" s="147"/>
      <c r="AA885" s="147"/>
      <c r="AB885" s="147"/>
      <c r="AC885" s="147"/>
      <c r="AD885" s="147"/>
      <c r="AE885" s="147"/>
      <c r="AF885" s="147"/>
      <c r="AG885" s="147"/>
      <c r="AH885" s="147"/>
      <c r="AI885" s="147"/>
      <c r="AJ885" s="147"/>
      <c r="AK885" s="147"/>
      <c r="AL885" s="147"/>
      <c r="AM885" s="147"/>
      <c r="AN885" s="147"/>
      <c r="AO885" s="147"/>
      <c r="AP885" s="147"/>
      <c r="AQ885" s="147"/>
      <c r="AR885" s="147"/>
      <c r="AS885" s="147"/>
      <c r="AT885" s="147"/>
      <c r="AU885" s="147"/>
      <c r="AV885" s="147"/>
      <c r="AW885" s="147"/>
      <c r="AX885" s="147"/>
      <c r="AY885" s="147"/>
    </row>
    <row r="886" spans="1:51" ht="12.75" customHeight="1" x14ac:dyDescent="0.2">
      <c r="A886" s="145"/>
      <c r="B886" s="120"/>
      <c r="C886" s="120"/>
      <c r="D886" s="120"/>
      <c r="E886" s="120"/>
      <c r="F886" s="120"/>
      <c r="G886" s="121"/>
      <c r="H886" s="120"/>
      <c r="I886" s="147"/>
      <c r="J886" s="147"/>
      <c r="K886" s="147"/>
      <c r="L886" s="147"/>
      <c r="M886" s="147"/>
      <c r="N886" s="147"/>
      <c r="O886" s="147"/>
      <c r="P886" s="147"/>
      <c r="Q886" s="147"/>
      <c r="R886" s="147"/>
      <c r="S886" s="147"/>
      <c r="T886" s="147"/>
      <c r="U886" s="147"/>
      <c r="V886" s="147"/>
      <c r="W886" s="147"/>
      <c r="X886" s="147"/>
      <c r="Y886" s="147"/>
      <c r="Z886" s="147"/>
      <c r="AA886" s="147"/>
      <c r="AB886" s="147"/>
      <c r="AC886" s="147"/>
      <c r="AD886" s="147"/>
      <c r="AE886" s="147"/>
      <c r="AF886" s="147"/>
      <c r="AG886" s="147"/>
      <c r="AH886" s="147"/>
      <c r="AI886" s="147"/>
      <c r="AJ886" s="147"/>
      <c r="AK886" s="147"/>
      <c r="AL886" s="147"/>
      <c r="AM886" s="147"/>
      <c r="AN886" s="147"/>
      <c r="AO886" s="147"/>
      <c r="AP886" s="147"/>
      <c r="AQ886" s="147"/>
      <c r="AR886" s="147"/>
      <c r="AS886" s="147"/>
      <c r="AT886" s="147"/>
      <c r="AU886" s="147"/>
      <c r="AV886" s="147"/>
      <c r="AW886" s="147"/>
      <c r="AX886" s="147"/>
      <c r="AY886" s="147"/>
    </row>
    <row r="887" spans="1:51" ht="12.75" customHeight="1" x14ac:dyDescent="0.2">
      <c r="A887" s="145"/>
      <c r="B887" s="120"/>
      <c r="C887" s="120"/>
      <c r="D887" s="120"/>
      <c r="E887" s="120"/>
      <c r="F887" s="120"/>
      <c r="G887" s="121"/>
      <c r="H887" s="120"/>
      <c r="I887" s="147"/>
      <c r="J887" s="147"/>
      <c r="K887" s="147"/>
      <c r="L887" s="147"/>
      <c r="M887" s="147"/>
      <c r="N887" s="147"/>
      <c r="O887" s="147"/>
      <c r="P887" s="147"/>
      <c r="Q887" s="147"/>
      <c r="R887" s="147"/>
      <c r="S887" s="147"/>
      <c r="T887" s="147"/>
      <c r="U887" s="147"/>
      <c r="V887" s="147"/>
      <c r="W887" s="147"/>
      <c r="X887" s="147"/>
      <c r="Y887" s="147"/>
      <c r="Z887" s="147"/>
      <c r="AA887" s="147"/>
      <c r="AB887" s="147"/>
      <c r="AC887" s="147"/>
      <c r="AD887" s="147"/>
      <c r="AE887" s="147"/>
      <c r="AF887" s="147"/>
      <c r="AG887" s="147"/>
      <c r="AH887" s="147"/>
      <c r="AI887" s="147"/>
      <c r="AJ887" s="147"/>
      <c r="AK887" s="147"/>
      <c r="AL887" s="147"/>
      <c r="AM887" s="147"/>
      <c r="AN887" s="147"/>
      <c r="AO887" s="147"/>
      <c r="AP887" s="147"/>
      <c r="AQ887" s="147"/>
      <c r="AR887" s="147"/>
      <c r="AS887" s="147"/>
      <c r="AT887" s="147"/>
      <c r="AU887" s="147"/>
      <c r="AV887" s="147"/>
      <c r="AW887" s="147"/>
      <c r="AX887" s="147"/>
      <c r="AY887" s="147"/>
    </row>
    <row r="888" spans="1:51" ht="12.75" customHeight="1" x14ac:dyDescent="0.2">
      <c r="A888" s="145"/>
      <c r="B888" s="120"/>
      <c r="C888" s="120"/>
      <c r="D888" s="120"/>
      <c r="E888" s="120"/>
      <c r="F888" s="120"/>
      <c r="G888" s="121"/>
      <c r="H888" s="120"/>
      <c r="I888" s="147"/>
      <c r="J888" s="147"/>
      <c r="K888" s="147"/>
      <c r="L888" s="147"/>
      <c r="M888" s="147"/>
      <c r="N888" s="147"/>
      <c r="O888" s="147"/>
      <c r="P888" s="147"/>
      <c r="Q888" s="147"/>
      <c r="R888" s="147"/>
      <c r="S888" s="147"/>
      <c r="T888" s="147"/>
      <c r="U888" s="147"/>
      <c r="V888" s="147"/>
      <c r="W888" s="147"/>
      <c r="X888" s="147"/>
      <c r="Y888" s="147"/>
      <c r="Z888" s="147"/>
      <c r="AA888" s="147"/>
      <c r="AB888" s="147"/>
      <c r="AC888" s="147"/>
      <c r="AD888" s="147"/>
      <c r="AE888" s="147"/>
      <c r="AF888" s="147"/>
      <c r="AG888" s="147"/>
      <c r="AH888" s="147"/>
      <c r="AI888" s="147"/>
      <c r="AJ888" s="147"/>
      <c r="AK888" s="147"/>
      <c r="AL888" s="147"/>
      <c r="AM888" s="147"/>
      <c r="AN888" s="147"/>
      <c r="AO888" s="147"/>
      <c r="AP888" s="147"/>
      <c r="AQ888" s="147"/>
      <c r="AR888" s="147"/>
      <c r="AS888" s="147"/>
      <c r="AT888" s="147"/>
      <c r="AU888" s="147"/>
      <c r="AV888" s="147"/>
      <c r="AW888" s="147"/>
      <c r="AX888" s="147"/>
      <c r="AY888" s="147"/>
    </row>
    <row r="889" spans="1:51" ht="12.75" customHeight="1" x14ac:dyDescent="0.2">
      <c r="A889" s="145"/>
      <c r="B889" s="120"/>
      <c r="C889" s="120"/>
      <c r="D889" s="120"/>
      <c r="E889" s="120"/>
      <c r="F889" s="120"/>
      <c r="G889" s="121"/>
      <c r="H889" s="120"/>
      <c r="I889" s="147"/>
      <c r="J889" s="147"/>
      <c r="K889" s="147"/>
      <c r="L889" s="147"/>
      <c r="M889" s="147"/>
      <c r="N889" s="147"/>
      <c r="O889" s="147"/>
      <c r="P889" s="147"/>
      <c r="Q889" s="147"/>
      <c r="R889" s="147"/>
      <c r="S889" s="147"/>
      <c r="T889" s="147"/>
      <c r="U889" s="147"/>
      <c r="V889" s="147"/>
      <c r="W889" s="147"/>
      <c r="X889" s="147"/>
      <c r="Y889" s="147"/>
      <c r="Z889" s="147"/>
      <c r="AA889" s="147"/>
      <c r="AB889" s="147"/>
      <c r="AC889" s="147"/>
      <c r="AD889" s="147"/>
      <c r="AE889" s="147"/>
      <c r="AF889" s="147"/>
      <c r="AG889" s="147"/>
      <c r="AH889" s="147"/>
      <c r="AI889" s="147"/>
      <c r="AJ889" s="147"/>
      <c r="AK889" s="147"/>
      <c r="AL889" s="147"/>
      <c r="AM889" s="147"/>
      <c r="AN889" s="147"/>
      <c r="AO889" s="147"/>
      <c r="AP889" s="147"/>
      <c r="AQ889" s="147"/>
      <c r="AR889" s="147"/>
      <c r="AS889" s="147"/>
      <c r="AT889" s="147"/>
      <c r="AU889" s="147"/>
      <c r="AV889" s="147"/>
      <c r="AW889" s="147"/>
      <c r="AX889" s="147"/>
      <c r="AY889" s="147"/>
    </row>
    <row r="890" spans="1:51" ht="12.75" customHeight="1" x14ac:dyDescent="0.2">
      <c r="A890" s="145"/>
      <c r="B890" s="120"/>
      <c r="C890" s="120"/>
      <c r="D890" s="120"/>
      <c r="E890" s="120"/>
      <c r="F890" s="120"/>
      <c r="G890" s="121"/>
      <c r="H890" s="120"/>
      <c r="I890" s="147"/>
      <c r="J890" s="147"/>
      <c r="K890" s="147"/>
      <c r="L890" s="147"/>
      <c r="M890" s="147"/>
      <c r="N890" s="147"/>
      <c r="O890" s="147"/>
      <c r="P890" s="147"/>
      <c r="Q890" s="147"/>
      <c r="R890" s="147"/>
      <c r="S890" s="147"/>
      <c r="T890" s="147"/>
      <c r="U890" s="147"/>
      <c r="V890" s="147"/>
      <c r="W890" s="147"/>
      <c r="X890" s="147"/>
      <c r="Y890" s="147"/>
      <c r="Z890" s="147"/>
      <c r="AA890" s="147"/>
      <c r="AB890" s="147"/>
      <c r="AC890" s="147"/>
      <c r="AD890" s="147"/>
      <c r="AE890" s="147"/>
      <c r="AF890" s="147"/>
      <c r="AG890" s="147"/>
      <c r="AH890" s="147"/>
      <c r="AI890" s="147"/>
      <c r="AJ890" s="147"/>
      <c r="AK890" s="147"/>
      <c r="AL890" s="147"/>
      <c r="AM890" s="147"/>
      <c r="AN890" s="147"/>
      <c r="AO890" s="147"/>
      <c r="AP890" s="147"/>
      <c r="AQ890" s="147"/>
      <c r="AR890" s="147"/>
      <c r="AS890" s="147"/>
      <c r="AT890" s="147"/>
      <c r="AU890" s="147"/>
      <c r="AV890" s="147"/>
      <c r="AW890" s="147"/>
      <c r="AX890" s="147"/>
      <c r="AY890" s="147"/>
    </row>
    <row r="891" spans="1:51" ht="12.75" customHeight="1" x14ac:dyDescent="0.2">
      <c r="A891" s="145"/>
      <c r="B891" s="120"/>
      <c r="C891" s="120"/>
      <c r="D891" s="120"/>
      <c r="E891" s="120"/>
      <c r="F891" s="120"/>
      <c r="G891" s="121"/>
      <c r="H891" s="120"/>
      <c r="I891" s="147"/>
      <c r="J891" s="147"/>
      <c r="K891" s="147"/>
      <c r="L891" s="147"/>
      <c r="M891" s="147"/>
      <c r="N891" s="147"/>
      <c r="O891" s="147"/>
      <c r="P891" s="147"/>
      <c r="Q891" s="147"/>
      <c r="R891" s="147"/>
      <c r="S891" s="147"/>
      <c r="T891" s="147"/>
      <c r="U891" s="147"/>
      <c r="V891" s="147"/>
      <c r="W891" s="147"/>
      <c r="X891" s="147"/>
      <c r="Y891" s="147"/>
      <c r="Z891" s="147"/>
      <c r="AA891" s="147"/>
      <c r="AB891" s="147"/>
      <c r="AC891" s="147"/>
      <c r="AD891" s="147"/>
      <c r="AE891" s="147"/>
      <c r="AF891" s="147"/>
      <c r="AG891" s="147"/>
      <c r="AH891" s="147"/>
      <c r="AI891" s="147"/>
      <c r="AJ891" s="147"/>
      <c r="AK891" s="147"/>
      <c r="AL891" s="147"/>
      <c r="AM891" s="147"/>
      <c r="AN891" s="147"/>
      <c r="AO891" s="147"/>
      <c r="AP891" s="147"/>
      <c r="AQ891" s="147"/>
      <c r="AR891" s="147"/>
      <c r="AS891" s="147"/>
      <c r="AT891" s="147"/>
      <c r="AU891" s="147"/>
      <c r="AV891" s="147"/>
      <c r="AW891" s="147"/>
      <c r="AX891" s="147"/>
      <c r="AY891" s="147"/>
    </row>
    <row r="892" spans="1:51" ht="12.75" customHeight="1" x14ac:dyDescent="0.2">
      <c r="A892" s="145"/>
      <c r="B892" s="120"/>
      <c r="C892" s="120"/>
      <c r="D892" s="120"/>
      <c r="E892" s="120"/>
      <c r="F892" s="120"/>
      <c r="G892" s="121"/>
      <c r="H892" s="120"/>
      <c r="I892" s="147"/>
      <c r="J892" s="147"/>
      <c r="K892" s="147"/>
      <c r="L892" s="147"/>
      <c r="M892" s="147"/>
      <c r="N892" s="147"/>
      <c r="O892" s="147"/>
      <c r="P892" s="147"/>
      <c r="Q892" s="147"/>
      <c r="R892" s="147"/>
      <c r="S892" s="147"/>
      <c r="T892" s="147"/>
      <c r="U892" s="147"/>
      <c r="V892" s="147"/>
      <c r="W892" s="147"/>
      <c r="X892" s="147"/>
      <c r="Y892" s="147"/>
      <c r="Z892" s="147"/>
      <c r="AA892" s="147"/>
      <c r="AB892" s="147"/>
      <c r="AC892" s="147"/>
      <c r="AD892" s="147"/>
      <c r="AE892" s="147"/>
      <c r="AF892" s="147"/>
      <c r="AG892" s="147"/>
      <c r="AH892" s="147"/>
      <c r="AI892" s="147"/>
      <c r="AJ892" s="147"/>
      <c r="AK892" s="147"/>
      <c r="AL892" s="147"/>
      <c r="AM892" s="147"/>
      <c r="AN892" s="147"/>
      <c r="AO892" s="147"/>
      <c r="AP892" s="147"/>
      <c r="AQ892" s="147"/>
      <c r="AR892" s="147"/>
      <c r="AS892" s="147"/>
      <c r="AT892" s="147"/>
      <c r="AU892" s="147"/>
      <c r="AV892" s="147"/>
      <c r="AW892" s="147"/>
      <c r="AX892" s="147"/>
      <c r="AY892" s="147"/>
    </row>
    <row r="893" spans="1:51" ht="12.75" customHeight="1" x14ac:dyDescent="0.2">
      <c r="A893" s="145"/>
      <c r="B893" s="120"/>
      <c r="C893" s="120"/>
      <c r="D893" s="120"/>
      <c r="E893" s="120"/>
      <c r="F893" s="120"/>
      <c r="G893" s="121"/>
      <c r="H893" s="120"/>
      <c r="I893" s="147"/>
      <c r="J893" s="147"/>
      <c r="K893" s="147"/>
      <c r="L893" s="147"/>
      <c r="M893" s="147"/>
      <c r="N893" s="147"/>
      <c r="O893" s="147"/>
      <c r="P893" s="147"/>
      <c r="Q893" s="147"/>
      <c r="R893" s="147"/>
      <c r="S893" s="147"/>
      <c r="T893" s="147"/>
      <c r="U893" s="147"/>
      <c r="V893" s="147"/>
      <c r="W893" s="147"/>
      <c r="X893" s="147"/>
      <c r="Y893" s="147"/>
      <c r="Z893" s="147"/>
      <c r="AA893" s="147"/>
      <c r="AB893" s="147"/>
      <c r="AC893" s="147"/>
      <c r="AD893" s="147"/>
      <c r="AE893" s="147"/>
      <c r="AF893" s="147"/>
      <c r="AG893" s="147"/>
      <c r="AH893" s="147"/>
      <c r="AI893" s="147"/>
      <c r="AJ893" s="147"/>
      <c r="AK893" s="147"/>
      <c r="AL893" s="147"/>
      <c r="AM893" s="147"/>
      <c r="AN893" s="147"/>
      <c r="AO893" s="147"/>
      <c r="AP893" s="147"/>
      <c r="AQ893" s="147"/>
      <c r="AR893" s="147"/>
      <c r="AS893" s="147"/>
      <c r="AT893" s="147"/>
      <c r="AU893" s="147"/>
      <c r="AV893" s="147"/>
      <c r="AW893" s="147"/>
      <c r="AX893" s="147"/>
      <c r="AY893" s="147"/>
    </row>
    <row r="894" spans="1:51" ht="12.75" customHeight="1" x14ac:dyDescent="0.2">
      <c r="A894" s="145"/>
      <c r="B894" s="120"/>
      <c r="C894" s="120"/>
      <c r="D894" s="120"/>
      <c r="E894" s="120"/>
      <c r="F894" s="120"/>
      <c r="G894" s="121"/>
      <c r="H894" s="120"/>
      <c r="I894" s="147"/>
      <c r="J894" s="147"/>
      <c r="K894" s="147"/>
      <c r="L894" s="147"/>
      <c r="M894" s="147"/>
      <c r="N894" s="147"/>
      <c r="O894" s="147"/>
      <c r="P894" s="147"/>
      <c r="Q894" s="147"/>
      <c r="R894" s="147"/>
      <c r="S894" s="147"/>
      <c r="T894" s="147"/>
      <c r="U894" s="147"/>
      <c r="V894" s="147"/>
      <c r="W894" s="147"/>
      <c r="X894" s="147"/>
      <c r="Y894" s="147"/>
      <c r="Z894" s="147"/>
      <c r="AA894" s="147"/>
      <c r="AB894" s="147"/>
      <c r="AC894" s="147"/>
      <c r="AD894" s="147"/>
      <c r="AE894" s="147"/>
      <c r="AF894" s="147"/>
      <c r="AG894" s="147"/>
      <c r="AH894" s="147"/>
      <c r="AI894" s="147"/>
      <c r="AJ894" s="147"/>
      <c r="AK894" s="147"/>
      <c r="AL894" s="147"/>
      <c r="AM894" s="147"/>
      <c r="AN894" s="147"/>
      <c r="AO894" s="147"/>
      <c r="AP894" s="147"/>
      <c r="AQ894" s="147"/>
      <c r="AR894" s="147"/>
      <c r="AS894" s="147"/>
      <c r="AT894" s="147"/>
      <c r="AU894" s="147"/>
      <c r="AV894" s="147"/>
      <c r="AW894" s="147"/>
      <c r="AX894" s="147"/>
      <c r="AY894" s="147"/>
    </row>
    <row r="895" spans="1:51" ht="12.75" customHeight="1" x14ac:dyDescent="0.2">
      <c r="A895" s="145"/>
      <c r="B895" s="120"/>
      <c r="C895" s="120"/>
      <c r="D895" s="120"/>
      <c r="E895" s="120"/>
      <c r="F895" s="120"/>
      <c r="G895" s="121"/>
      <c r="H895" s="120"/>
      <c r="I895" s="147"/>
      <c r="J895" s="147"/>
      <c r="K895" s="147"/>
      <c r="L895" s="147"/>
      <c r="M895" s="147"/>
      <c r="N895" s="147"/>
      <c r="O895" s="147"/>
      <c r="P895" s="147"/>
      <c r="Q895" s="147"/>
      <c r="R895" s="147"/>
      <c r="S895" s="147"/>
      <c r="T895" s="147"/>
      <c r="U895" s="147"/>
      <c r="V895" s="147"/>
      <c r="W895" s="147"/>
      <c r="X895" s="147"/>
      <c r="Y895" s="147"/>
      <c r="Z895" s="147"/>
      <c r="AA895" s="147"/>
      <c r="AB895" s="147"/>
      <c r="AC895" s="147"/>
      <c r="AD895" s="147"/>
      <c r="AE895" s="147"/>
      <c r="AF895" s="147"/>
      <c r="AG895" s="147"/>
      <c r="AH895" s="147"/>
      <c r="AI895" s="147"/>
      <c r="AJ895" s="147"/>
      <c r="AK895" s="147"/>
      <c r="AL895" s="147"/>
      <c r="AM895" s="147"/>
      <c r="AN895" s="147"/>
      <c r="AO895" s="147"/>
      <c r="AP895" s="147"/>
      <c r="AQ895" s="147"/>
      <c r="AR895" s="147"/>
      <c r="AS895" s="147"/>
      <c r="AT895" s="147"/>
      <c r="AU895" s="147"/>
      <c r="AV895" s="147"/>
      <c r="AW895" s="147"/>
      <c r="AX895" s="147"/>
      <c r="AY895" s="147"/>
    </row>
    <row r="896" spans="1:51" ht="12.75" customHeight="1" x14ac:dyDescent="0.2">
      <c r="A896" s="145"/>
      <c r="B896" s="120"/>
      <c r="C896" s="120"/>
      <c r="D896" s="120"/>
      <c r="E896" s="120"/>
      <c r="F896" s="120"/>
      <c r="G896" s="121"/>
      <c r="H896" s="120"/>
      <c r="I896" s="147"/>
      <c r="J896" s="147"/>
      <c r="K896" s="147"/>
      <c r="L896" s="147"/>
      <c r="M896" s="147"/>
      <c r="N896" s="147"/>
      <c r="O896" s="147"/>
      <c r="P896" s="147"/>
      <c r="Q896" s="147"/>
      <c r="R896" s="147"/>
      <c r="S896" s="147"/>
      <c r="T896" s="147"/>
      <c r="U896" s="147"/>
      <c r="V896" s="147"/>
      <c r="W896" s="147"/>
      <c r="X896" s="147"/>
      <c r="Y896" s="147"/>
      <c r="Z896" s="147"/>
      <c r="AA896" s="147"/>
      <c r="AB896" s="147"/>
      <c r="AC896" s="147"/>
      <c r="AD896" s="147"/>
      <c r="AE896" s="147"/>
      <c r="AF896" s="147"/>
      <c r="AG896" s="147"/>
      <c r="AH896" s="147"/>
      <c r="AI896" s="147"/>
      <c r="AJ896" s="147"/>
      <c r="AK896" s="147"/>
      <c r="AL896" s="147"/>
      <c r="AM896" s="147"/>
      <c r="AN896" s="147"/>
      <c r="AO896" s="147"/>
      <c r="AP896" s="147"/>
      <c r="AQ896" s="147"/>
      <c r="AR896" s="147"/>
      <c r="AS896" s="147"/>
      <c r="AT896" s="147"/>
      <c r="AU896" s="147"/>
      <c r="AV896" s="147"/>
      <c r="AW896" s="147"/>
      <c r="AX896" s="147"/>
      <c r="AY896" s="147"/>
    </row>
    <row r="897" spans="1:51" ht="12.75" customHeight="1" x14ac:dyDescent="0.2">
      <c r="A897" s="145"/>
      <c r="B897" s="120"/>
      <c r="C897" s="120"/>
      <c r="D897" s="120"/>
      <c r="E897" s="120"/>
      <c r="F897" s="120"/>
      <c r="G897" s="121"/>
      <c r="H897" s="120"/>
      <c r="I897" s="147"/>
      <c r="J897" s="147"/>
      <c r="K897" s="147"/>
      <c r="L897" s="147"/>
      <c r="M897" s="147"/>
      <c r="N897" s="147"/>
      <c r="O897" s="147"/>
      <c r="P897" s="147"/>
      <c r="Q897" s="147"/>
      <c r="R897" s="147"/>
      <c r="S897" s="147"/>
      <c r="T897" s="147"/>
      <c r="U897" s="147"/>
      <c r="V897" s="147"/>
      <c r="W897" s="147"/>
      <c r="X897" s="147"/>
      <c r="Y897" s="147"/>
      <c r="Z897" s="147"/>
      <c r="AA897" s="147"/>
      <c r="AB897" s="147"/>
      <c r="AC897" s="147"/>
      <c r="AD897" s="147"/>
      <c r="AE897" s="147"/>
      <c r="AF897" s="147"/>
      <c r="AG897" s="147"/>
      <c r="AH897" s="147"/>
      <c r="AI897" s="147"/>
      <c r="AJ897" s="147"/>
      <c r="AK897" s="147"/>
      <c r="AL897" s="147"/>
      <c r="AM897" s="147"/>
      <c r="AN897" s="147"/>
      <c r="AO897" s="147"/>
      <c r="AP897" s="147"/>
      <c r="AQ897" s="147"/>
      <c r="AR897" s="147"/>
      <c r="AS897" s="147"/>
      <c r="AT897" s="147"/>
      <c r="AU897" s="147"/>
      <c r="AV897" s="147"/>
      <c r="AW897" s="147"/>
      <c r="AX897" s="147"/>
      <c r="AY897" s="147"/>
    </row>
    <row r="898" spans="1:51" ht="12.75" customHeight="1" x14ac:dyDescent="0.2">
      <c r="A898" s="145"/>
      <c r="B898" s="120"/>
      <c r="C898" s="120"/>
      <c r="D898" s="120"/>
      <c r="E898" s="120"/>
      <c r="F898" s="120"/>
      <c r="G898" s="121"/>
      <c r="H898" s="120"/>
      <c r="I898" s="147"/>
      <c r="J898" s="147"/>
      <c r="K898" s="147"/>
      <c r="L898" s="147"/>
      <c r="M898" s="147"/>
      <c r="N898" s="147"/>
      <c r="O898" s="147"/>
      <c r="P898" s="147"/>
      <c r="Q898" s="147"/>
      <c r="R898" s="147"/>
      <c r="S898" s="147"/>
      <c r="T898" s="147"/>
      <c r="U898" s="147"/>
      <c r="V898" s="147"/>
      <c r="W898" s="147"/>
      <c r="X898" s="147"/>
      <c r="Y898" s="147"/>
      <c r="Z898" s="147"/>
      <c r="AA898" s="147"/>
      <c r="AB898" s="147"/>
      <c r="AC898" s="147"/>
      <c r="AD898" s="147"/>
      <c r="AE898" s="147"/>
      <c r="AF898" s="147"/>
      <c r="AG898" s="147"/>
      <c r="AH898" s="147"/>
      <c r="AI898" s="147"/>
      <c r="AJ898" s="147"/>
      <c r="AK898" s="147"/>
      <c r="AL898" s="147"/>
      <c r="AM898" s="147"/>
      <c r="AN898" s="147"/>
      <c r="AO898" s="147"/>
      <c r="AP898" s="147"/>
      <c r="AQ898" s="147"/>
      <c r="AR898" s="147"/>
      <c r="AS898" s="147"/>
      <c r="AT898" s="147"/>
      <c r="AU898" s="147"/>
      <c r="AV898" s="147"/>
      <c r="AW898" s="147"/>
      <c r="AX898" s="147"/>
      <c r="AY898" s="147"/>
    </row>
    <row r="899" spans="1:51" ht="12.75" customHeight="1" x14ac:dyDescent="0.2">
      <c r="A899" s="145"/>
      <c r="B899" s="120"/>
      <c r="C899" s="120"/>
      <c r="D899" s="120"/>
      <c r="E899" s="120"/>
      <c r="F899" s="120"/>
      <c r="G899" s="121"/>
      <c r="H899" s="120"/>
      <c r="I899" s="147"/>
      <c r="J899" s="147"/>
      <c r="K899" s="147"/>
      <c r="L899" s="147"/>
      <c r="M899" s="147"/>
      <c r="N899" s="147"/>
      <c r="O899" s="147"/>
      <c r="P899" s="147"/>
      <c r="Q899" s="147"/>
      <c r="R899" s="147"/>
      <c r="S899" s="147"/>
      <c r="T899" s="147"/>
      <c r="U899" s="147"/>
      <c r="V899" s="147"/>
      <c r="W899" s="147"/>
      <c r="X899" s="147"/>
      <c r="Y899" s="147"/>
      <c r="Z899" s="147"/>
      <c r="AA899" s="147"/>
      <c r="AB899" s="147"/>
      <c r="AC899" s="147"/>
      <c r="AD899" s="147"/>
      <c r="AE899" s="147"/>
      <c r="AF899" s="147"/>
      <c r="AG899" s="147"/>
      <c r="AH899" s="147"/>
      <c r="AI899" s="147"/>
      <c r="AJ899" s="147"/>
      <c r="AK899" s="147"/>
      <c r="AL899" s="147"/>
      <c r="AM899" s="147"/>
      <c r="AN899" s="147"/>
      <c r="AO899" s="147"/>
      <c r="AP899" s="147"/>
      <c r="AQ899" s="147"/>
      <c r="AR899" s="147"/>
      <c r="AS899" s="147"/>
      <c r="AT899" s="147"/>
      <c r="AU899" s="147"/>
      <c r="AV899" s="147"/>
      <c r="AW899" s="147"/>
      <c r="AX899" s="147"/>
      <c r="AY899" s="147"/>
    </row>
    <row r="900" spans="1:51" ht="12.75" customHeight="1" x14ac:dyDescent="0.2">
      <c r="A900" s="145"/>
      <c r="B900" s="120"/>
      <c r="C900" s="120"/>
      <c r="D900" s="120"/>
      <c r="E900" s="120"/>
      <c r="F900" s="120"/>
      <c r="G900" s="121"/>
      <c r="H900" s="120"/>
      <c r="I900" s="147"/>
      <c r="J900" s="147"/>
      <c r="K900" s="147"/>
      <c r="L900" s="147"/>
      <c r="M900" s="147"/>
      <c r="N900" s="147"/>
      <c r="O900" s="147"/>
      <c r="P900" s="147"/>
      <c r="Q900" s="147"/>
      <c r="R900" s="147"/>
      <c r="S900" s="147"/>
      <c r="T900" s="147"/>
      <c r="U900" s="147"/>
      <c r="V900" s="147"/>
      <c r="W900" s="147"/>
      <c r="X900" s="147"/>
      <c r="Y900" s="147"/>
      <c r="Z900" s="147"/>
      <c r="AA900" s="147"/>
      <c r="AB900" s="147"/>
      <c r="AC900" s="147"/>
      <c r="AD900" s="147"/>
      <c r="AE900" s="147"/>
      <c r="AF900" s="147"/>
      <c r="AG900" s="147"/>
      <c r="AH900" s="147"/>
      <c r="AI900" s="147"/>
      <c r="AJ900" s="147"/>
      <c r="AK900" s="147"/>
      <c r="AL900" s="147"/>
      <c r="AM900" s="147"/>
      <c r="AN900" s="147"/>
      <c r="AO900" s="147"/>
      <c r="AP900" s="147"/>
      <c r="AQ900" s="147"/>
      <c r="AR900" s="147"/>
      <c r="AS900" s="147"/>
      <c r="AT900" s="147"/>
      <c r="AU900" s="147"/>
      <c r="AV900" s="147"/>
      <c r="AW900" s="147"/>
      <c r="AX900" s="147"/>
      <c r="AY900" s="147"/>
    </row>
    <row r="901" spans="1:51" ht="12.75" customHeight="1" x14ac:dyDescent="0.2">
      <c r="A901" s="145"/>
      <c r="B901" s="120"/>
      <c r="C901" s="120"/>
      <c r="D901" s="120"/>
      <c r="E901" s="120"/>
      <c r="F901" s="120"/>
      <c r="G901" s="121"/>
      <c r="H901" s="120"/>
      <c r="I901" s="147"/>
      <c r="J901" s="147"/>
      <c r="K901" s="147"/>
      <c r="L901" s="147"/>
      <c r="M901" s="147"/>
      <c r="N901" s="147"/>
      <c r="O901" s="147"/>
      <c r="P901" s="147"/>
      <c r="Q901" s="147"/>
      <c r="R901" s="147"/>
      <c r="S901" s="147"/>
      <c r="T901" s="147"/>
      <c r="U901" s="147"/>
      <c r="V901" s="147"/>
      <c r="W901" s="147"/>
      <c r="X901" s="147"/>
      <c r="Y901" s="147"/>
      <c r="Z901" s="147"/>
      <c r="AA901" s="147"/>
      <c r="AB901" s="147"/>
      <c r="AC901" s="147"/>
      <c r="AD901" s="147"/>
      <c r="AE901" s="147"/>
      <c r="AF901" s="147"/>
      <c r="AG901" s="147"/>
      <c r="AH901" s="147"/>
      <c r="AI901" s="147"/>
      <c r="AJ901" s="147"/>
      <c r="AK901" s="147"/>
      <c r="AL901" s="147"/>
      <c r="AM901" s="147"/>
      <c r="AN901" s="147"/>
      <c r="AO901" s="147"/>
      <c r="AP901" s="147"/>
      <c r="AQ901" s="147"/>
      <c r="AR901" s="147"/>
      <c r="AS901" s="147"/>
      <c r="AT901" s="147"/>
      <c r="AU901" s="147"/>
      <c r="AV901" s="147"/>
      <c r="AW901" s="147"/>
      <c r="AX901" s="147"/>
      <c r="AY901" s="147"/>
    </row>
    <row r="902" spans="1:51" ht="12.75" customHeight="1" x14ac:dyDescent="0.2">
      <c r="A902" s="145"/>
      <c r="B902" s="120"/>
      <c r="C902" s="120"/>
      <c r="D902" s="120"/>
      <c r="E902" s="120"/>
      <c r="F902" s="120"/>
      <c r="G902" s="121"/>
      <c r="H902" s="120"/>
      <c r="I902" s="147"/>
      <c r="J902" s="147"/>
      <c r="K902" s="147"/>
      <c r="L902" s="147"/>
      <c r="M902" s="147"/>
      <c r="N902" s="147"/>
      <c r="O902" s="147"/>
      <c r="P902" s="147"/>
      <c r="Q902" s="147"/>
      <c r="R902" s="147"/>
      <c r="S902" s="147"/>
      <c r="T902" s="147"/>
      <c r="U902" s="147"/>
      <c r="V902" s="147"/>
      <c r="W902" s="147"/>
      <c r="X902" s="147"/>
      <c r="Y902" s="147"/>
      <c r="Z902" s="147"/>
      <c r="AA902" s="147"/>
      <c r="AB902" s="147"/>
      <c r="AC902" s="147"/>
      <c r="AD902" s="147"/>
      <c r="AE902" s="147"/>
      <c r="AF902" s="147"/>
      <c r="AG902" s="147"/>
      <c r="AH902" s="147"/>
      <c r="AI902" s="147"/>
      <c r="AJ902" s="147"/>
      <c r="AK902" s="147"/>
      <c r="AL902" s="147"/>
      <c r="AM902" s="147"/>
      <c r="AN902" s="147"/>
      <c r="AO902" s="147"/>
      <c r="AP902" s="147"/>
      <c r="AQ902" s="147"/>
      <c r="AR902" s="147"/>
      <c r="AS902" s="147"/>
      <c r="AT902" s="147"/>
      <c r="AU902" s="147"/>
      <c r="AV902" s="147"/>
      <c r="AW902" s="147"/>
      <c r="AX902" s="147"/>
      <c r="AY902" s="147"/>
    </row>
    <row r="903" spans="1:51" ht="12.75" customHeight="1" x14ac:dyDescent="0.2">
      <c r="A903" s="145"/>
      <c r="B903" s="120"/>
      <c r="C903" s="120"/>
      <c r="D903" s="120"/>
      <c r="E903" s="120"/>
      <c r="F903" s="120"/>
      <c r="G903" s="121"/>
      <c r="H903" s="120"/>
      <c r="I903" s="147"/>
      <c r="J903" s="147"/>
      <c r="K903" s="147"/>
      <c r="L903" s="147"/>
      <c r="M903" s="147"/>
      <c r="N903" s="147"/>
      <c r="O903" s="147"/>
      <c r="P903" s="147"/>
      <c r="Q903" s="147"/>
      <c r="R903" s="147"/>
      <c r="S903" s="147"/>
      <c r="T903" s="147"/>
      <c r="U903" s="147"/>
      <c r="V903" s="147"/>
      <c r="W903" s="147"/>
      <c r="X903" s="147"/>
      <c r="Y903" s="147"/>
      <c r="Z903" s="147"/>
      <c r="AA903" s="147"/>
      <c r="AB903" s="147"/>
      <c r="AC903" s="147"/>
      <c r="AD903" s="147"/>
      <c r="AE903" s="147"/>
      <c r="AF903" s="147"/>
      <c r="AG903" s="147"/>
      <c r="AH903" s="147"/>
      <c r="AI903" s="147"/>
      <c r="AJ903" s="147"/>
      <c r="AK903" s="147"/>
      <c r="AL903" s="147"/>
      <c r="AM903" s="147"/>
      <c r="AN903" s="147"/>
      <c r="AO903" s="147"/>
      <c r="AP903" s="147"/>
      <c r="AQ903" s="147"/>
      <c r="AR903" s="147"/>
      <c r="AS903" s="147"/>
      <c r="AT903" s="147"/>
      <c r="AU903" s="147"/>
      <c r="AV903" s="147"/>
      <c r="AW903" s="147"/>
      <c r="AX903" s="147"/>
      <c r="AY903" s="147"/>
    </row>
    <row r="904" spans="1:51" ht="12.75" customHeight="1" x14ac:dyDescent="0.2">
      <c r="A904" s="145"/>
      <c r="B904" s="120"/>
      <c r="C904" s="120"/>
      <c r="D904" s="120"/>
      <c r="E904" s="120"/>
      <c r="F904" s="120"/>
      <c r="G904" s="121"/>
      <c r="H904" s="120"/>
      <c r="I904" s="147"/>
      <c r="J904" s="147"/>
      <c r="K904" s="147"/>
      <c r="L904" s="147"/>
      <c r="M904" s="147"/>
      <c r="N904" s="147"/>
      <c r="O904" s="147"/>
      <c r="P904" s="147"/>
      <c r="Q904" s="147"/>
      <c r="R904" s="147"/>
      <c r="S904" s="147"/>
      <c r="T904" s="147"/>
      <c r="U904" s="147"/>
      <c r="V904" s="147"/>
      <c r="W904" s="147"/>
      <c r="X904" s="147"/>
      <c r="Y904" s="147"/>
      <c r="Z904" s="147"/>
      <c r="AA904" s="147"/>
      <c r="AB904" s="147"/>
      <c r="AC904" s="147"/>
      <c r="AD904" s="147"/>
      <c r="AE904" s="147"/>
      <c r="AF904" s="147"/>
      <c r="AG904" s="147"/>
      <c r="AH904" s="147"/>
      <c r="AI904" s="147"/>
      <c r="AJ904" s="147"/>
      <c r="AK904" s="147"/>
      <c r="AL904" s="147"/>
      <c r="AM904" s="147"/>
      <c r="AN904" s="147"/>
      <c r="AO904" s="147"/>
      <c r="AP904" s="147"/>
      <c r="AQ904" s="147"/>
      <c r="AR904" s="147"/>
      <c r="AS904" s="147"/>
      <c r="AT904" s="147"/>
      <c r="AU904" s="147"/>
      <c r="AV904" s="147"/>
      <c r="AW904" s="147"/>
      <c r="AX904" s="147"/>
      <c r="AY904" s="147"/>
    </row>
    <row r="905" spans="1:51" ht="12.75" customHeight="1" x14ac:dyDescent="0.2">
      <c r="A905" s="145"/>
      <c r="B905" s="120"/>
      <c r="C905" s="120"/>
      <c r="D905" s="120"/>
      <c r="E905" s="120"/>
      <c r="F905" s="120"/>
      <c r="G905" s="121"/>
      <c r="H905" s="120"/>
      <c r="I905" s="147"/>
      <c r="J905" s="147"/>
      <c r="K905" s="147"/>
      <c r="L905" s="147"/>
      <c r="M905" s="147"/>
      <c r="N905" s="147"/>
      <c r="O905" s="147"/>
      <c r="P905" s="147"/>
      <c r="Q905" s="147"/>
      <c r="R905" s="147"/>
      <c r="S905" s="147"/>
      <c r="T905" s="147"/>
      <c r="U905" s="147"/>
      <c r="V905" s="147"/>
      <c r="W905" s="147"/>
      <c r="X905" s="147"/>
      <c r="Y905" s="147"/>
      <c r="Z905" s="147"/>
      <c r="AA905" s="147"/>
      <c r="AB905" s="147"/>
      <c r="AC905" s="147"/>
      <c r="AD905" s="147"/>
      <c r="AE905" s="147"/>
      <c r="AF905" s="147"/>
      <c r="AG905" s="147"/>
      <c r="AH905" s="147"/>
      <c r="AI905" s="147"/>
      <c r="AJ905" s="147"/>
      <c r="AK905" s="147"/>
      <c r="AL905" s="147"/>
      <c r="AM905" s="147"/>
      <c r="AN905" s="147"/>
      <c r="AO905" s="147"/>
      <c r="AP905" s="147"/>
      <c r="AQ905" s="147"/>
      <c r="AR905" s="147"/>
      <c r="AS905" s="147"/>
      <c r="AT905" s="147"/>
      <c r="AU905" s="147"/>
      <c r="AV905" s="147"/>
      <c r="AW905" s="147"/>
      <c r="AX905" s="147"/>
      <c r="AY905" s="147"/>
    </row>
    <row r="906" spans="1:51" ht="12.75" customHeight="1" x14ac:dyDescent="0.2">
      <c r="A906" s="145"/>
      <c r="B906" s="120"/>
      <c r="C906" s="120"/>
      <c r="D906" s="120"/>
      <c r="E906" s="120"/>
      <c r="F906" s="120"/>
      <c r="G906" s="121"/>
      <c r="H906" s="120"/>
      <c r="I906" s="147"/>
      <c r="J906" s="147"/>
      <c r="K906" s="147"/>
      <c r="L906" s="147"/>
      <c r="M906" s="147"/>
      <c r="N906" s="147"/>
      <c r="O906" s="147"/>
      <c r="P906" s="147"/>
      <c r="Q906" s="147"/>
      <c r="R906" s="147"/>
      <c r="S906" s="147"/>
      <c r="T906" s="147"/>
      <c r="U906" s="147"/>
      <c r="V906" s="147"/>
      <c r="W906" s="147"/>
      <c r="X906" s="147"/>
      <c r="Y906" s="147"/>
      <c r="Z906" s="147"/>
      <c r="AA906" s="147"/>
      <c r="AB906" s="147"/>
      <c r="AC906" s="147"/>
      <c r="AD906" s="147"/>
      <c r="AE906" s="147"/>
      <c r="AF906" s="147"/>
      <c r="AG906" s="147"/>
      <c r="AH906" s="147"/>
      <c r="AI906" s="147"/>
      <c r="AJ906" s="147"/>
      <c r="AK906" s="147"/>
      <c r="AL906" s="147"/>
      <c r="AM906" s="147"/>
      <c r="AN906" s="147"/>
      <c r="AO906" s="147"/>
      <c r="AP906" s="147"/>
      <c r="AQ906" s="147"/>
      <c r="AR906" s="147"/>
      <c r="AS906" s="147"/>
      <c r="AT906" s="147"/>
      <c r="AU906" s="147"/>
      <c r="AV906" s="147"/>
      <c r="AW906" s="147"/>
      <c r="AX906" s="147"/>
      <c r="AY906" s="147"/>
    </row>
    <row r="907" spans="1:51" ht="12.75" customHeight="1" x14ac:dyDescent="0.2">
      <c r="A907" s="145"/>
      <c r="B907" s="120"/>
      <c r="C907" s="120"/>
      <c r="D907" s="120"/>
      <c r="E907" s="120"/>
      <c r="F907" s="120"/>
      <c r="G907" s="121"/>
      <c r="H907" s="120"/>
      <c r="I907" s="147"/>
      <c r="J907" s="147"/>
      <c r="K907" s="147"/>
      <c r="L907" s="147"/>
      <c r="M907" s="147"/>
      <c r="N907" s="147"/>
      <c r="O907" s="147"/>
      <c r="P907" s="147"/>
      <c r="Q907" s="147"/>
      <c r="R907" s="147"/>
      <c r="S907" s="147"/>
      <c r="T907" s="147"/>
      <c r="U907" s="147"/>
      <c r="V907" s="147"/>
      <c r="W907" s="147"/>
      <c r="X907" s="147"/>
      <c r="Y907" s="147"/>
      <c r="Z907" s="147"/>
      <c r="AA907" s="147"/>
      <c r="AB907" s="147"/>
      <c r="AC907" s="147"/>
      <c r="AD907" s="147"/>
      <c r="AE907" s="147"/>
      <c r="AF907" s="147"/>
      <c r="AG907" s="147"/>
      <c r="AH907" s="147"/>
      <c r="AI907" s="147"/>
      <c r="AJ907" s="147"/>
      <c r="AK907" s="147"/>
      <c r="AL907" s="147"/>
      <c r="AM907" s="147"/>
      <c r="AN907" s="147"/>
      <c r="AO907" s="147"/>
      <c r="AP907" s="147"/>
      <c r="AQ907" s="147"/>
      <c r="AR907" s="147"/>
      <c r="AS907" s="147"/>
      <c r="AT907" s="147"/>
      <c r="AU907" s="147"/>
      <c r="AV907" s="147"/>
      <c r="AW907" s="147"/>
      <c r="AX907" s="147"/>
      <c r="AY907" s="147"/>
    </row>
    <row r="908" spans="1:51" ht="12.75" customHeight="1" x14ac:dyDescent="0.2">
      <c r="A908" s="145"/>
      <c r="B908" s="120"/>
      <c r="C908" s="120"/>
      <c r="D908" s="120"/>
      <c r="E908" s="120"/>
      <c r="F908" s="120"/>
      <c r="G908" s="121"/>
      <c r="H908" s="120"/>
      <c r="I908" s="147"/>
      <c r="J908" s="147"/>
      <c r="K908" s="147"/>
      <c r="L908" s="147"/>
      <c r="M908" s="147"/>
      <c r="N908" s="147"/>
      <c r="O908" s="147"/>
      <c r="P908" s="147"/>
      <c r="Q908" s="147"/>
      <c r="R908" s="147"/>
      <c r="S908" s="147"/>
      <c r="T908" s="147"/>
      <c r="U908" s="147"/>
      <c r="V908" s="147"/>
      <c r="W908" s="147"/>
      <c r="X908" s="147"/>
      <c r="Y908" s="147"/>
      <c r="Z908" s="147"/>
      <c r="AA908" s="147"/>
      <c r="AB908" s="147"/>
      <c r="AC908" s="147"/>
      <c r="AD908" s="147"/>
      <c r="AE908" s="147"/>
      <c r="AF908" s="147"/>
      <c r="AG908" s="147"/>
      <c r="AH908" s="147"/>
      <c r="AI908" s="147"/>
      <c r="AJ908" s="147"/>
      <c r="AK908" s="147"/>
      <c r="AL908" s="147"/>
      <c r="AM908" s="147"/>
      <c r="AN908" s="147"/>
      <c r="AO908" s="147"/>
      <c r="AP908" s="147"/>
      <c r="AQ908" s="147"/>
      <c r="AR908" s="147"/>
      <c r="AS908" s="147"/>
      <c r="AT908" s="147"/>
      <c r="AU908" s="147"/>
      <c r="AV908" s="147"/>
      <c r="AW908" s="147"/>
      <c r="AX908" s="147"/>
      <c r="AY908" s="147"/>
    </row>
    <row r="909" spans="1:51" ht="12.75" customHeight="1" x14ac:dyDescent="0.2">
      <c r="A909" s="145"/>
      <c r="B909" s="120"/>
      <c r="C909" s="120"/>
      <c r="D909" s="120"/>
      <c r="E909" s="120"/>
      <c r="F909" s="120"/>
      <c r="G909" s="121"/>
      <c r="H909" s="120"/>
      <c r="I909" s="147"/>
      <c r="J909" s="147"/>
      <c r="K909" s="147"/>
      <c r="L909" s="147"/>
      <c r="M909" s="147"/>
      <c r="N909" s="147"/>
      <c r="O909" s="147"/>
      <c r="P909" s="147"/>
      <c r="Q909" s="147"/>
      <c r="R909" s="147"/>
      <c r="S909" s="147"/>
      <c r="T909" s="147"/>
      <c r="U909" s="147"/>
      <c r="V909" s="147"/>
      <c r="W909" s="147"/>
      <c r="X909" s="147"/>
      <c r="Y909" s="147"/>
      <c r="Z909" s="147"/>
      <c r="AA909" s="147"/>
      <c r="AB909" s="147"/>
      <c r="AC909" s="147"/>
      <c r="AD909" s="147"/>
      <c r="AE909" s="147"/>
      <c r="AF909" s="147"/>
      <c r="AG909" s="147"/>
      <c r="AH909" s="147"/>
      <c r="AI909" s="147"/>
      <c r="AJ909" s="147"/>
      <c r="AK909" s="147"/>
      <c r="AL909" s="147"/>
      <c r="AM909" s="147"/>
      <c r="AN909" s="147"/>
      <c r="AO909" s="147"/>
      <c r="AP909" s="147"/>
      <c r="AQ909" s="147"/>
      <c r="AR909" s="147"/>
      <c r="AS909" s="147"/>
      <c r="AT909" s="147"/>
      <c r="AU909" s="147"/>
      <c r="AV909" s="147"/>
      <c r="AW909" s="147"/>
      <c r="AX909" s="147"/>
      <c r="AY909" s="147"/>
    </row>
    <row r="910" spans="1:51" ht="12.75" customHeight="1" x14ac:dyDescent="0.2">
      <c r="A910" s="145"/>
      <c r="B910" s="120"/>
      <c r="C910" s="120"/>
      <c r="D910" s="120"/>
      <c r="E910" s="120"/>
      <c r="F910" s="120"/>
      <c r="G910" s="121"/>
      <c r="H910" s="120"/>
      <c r="I910" s="147"/>
      <c r="J910" s="147"/>
      <c r="K910" s="147"/>
      <c r="L910" s="147"/>
      <c r="M910" s="147"/>
      <c r="N910" s="147"/>
      <c r="O910" s="147"/>
      <c r="P910" s="147"/>
      <c r="Q910" s="147"/>
      <c r="R910" s="147"/>
      <c r="S910" s="147"/>
      <c r="T910" s="147"/>
      <c r="U910" s="147"/>
      <c r="V910" s="147"/>
      <c r="W910" s="147"/>
      <c r="X910" s="147"/>
      <c r="Y910" s="147"/>
      <c r="Z910" s="147"/>
      <c r="AA910" s="147"/>
      <c r="AB910" s="147"/>
      <c r="AC910" s="147"/>
      <c r="AD910" s="147"/>
      <c r="AE910" s="147"/>
      <c r="AF910" s="147"/>
      <c r="AG910" s="147"/>
      <c r="AH910" s="147"/>
      <c r="AI910" s="147"/>
      <c r="AJ910" s="147"/>
      <c r="AK910" s="147"/>
      <c r="AL910" s="147"/>
      <c r="AM910" s="147"/>
      <c r="AN910" s="147"/>
      <c r="AO910" s="147"/>
      <c r="AP910" s="147"/>
      <c r="AQ910" s="147"/>
      <c r="AR910" s="147"/>
      <c r="AS910" s="147"/>
      <c r="AT910" s="147"/>
      <c r="AU910" s="147"/>
      <c r="AV910" s="147"/>
      <c r="AW910" s="147"/>
      <c r="AX910" s="147"/>
      <c r="AY910" s="147"/>
    </row>
    <row r="911" spans="1:51" ht="12.75" customHeight="1" x14ac:dyDescent="0.2">
      <c r="A911" s="145"/>
      <c r="B911" s="120"/>
      <c r="C911" s="120"/>
      <c r="D911" s="120"/>
      <c r="E911" s="120"/>
      <c r="F911" s="120"/>
      <c r="G911" s="121"/>
      <c r="H911" s="120"/>
      <c r="I911" s="147"/>
      <c r="J911" s="147"/>
      <c r="K911" s="147"/>
      <c r="L911" s="147"/>
      <c r="M911" s="147"/>
      <c r="N911" s="147"/>
      <c r="O911" s="147"/>
      <c r="P911" s="147"/>
      <c r="Q911" s="147"/>
      <c r="R911" s="147"/>
      <c r="S911" s="147"/>
      <c r="T911" s="147"/>
      <c r="U911" s="147"/>
      <c r="V911" s="147"/>
      <c r="W911" s="147"/>
      <c r="X911" s="147"/>
      <c r="Y911" s="147"/>
      <c r="Z911" s="147"/>
      <c r="AA911" s="147"/>
      <c r="AB911" s="147"/>
      <c r="AC911" s="147"/>
      <c r="AD911" s="147"/>
      <c r="AE911" s="147"/>
      <c r="AF911" s="147"/>
      <c r="AG911" s="147"/>
      <c r="AH911" s="147"/>
      <c r="AI911" s="147"/>
      <c r="AJ911" s="147"/>
      <c r="AK911" s="147"/>
      <c r="AL911" s="147"/>
      <c r="AM911" s="147"/>
      <c r="AN911" s="147"/>
      <c r="AO911" s="147"/>
      <c r="AP911" s="147"/>
      <c r="AQ911" s="147"/>
      <c r="AR911" s="147"/>
      <c r="AS911" s="147"/>
      <c r="AT911" s="147"/>
      <c r="AU911" s="147"/>
      <c r="AV911" s="147"/>
      <c r="AW911" s="147"/>
      <c r="AX911" s="147"/>
      <c r="AY911" s="147"/>
    </row>
    <row r="912" spans="1:51" ht="12.75" customHeight="1" x14ac:dyDescent="0.2">
      <c r="A912" s="145"/>
      <c r="B912" s="120"/>
      <c r="C912" s="120"/>
      <c r="D912" s="120"/>
      <c r="E912" s="120"/>
      <c r="F912" s="120"/>
      <c r="G912" s="121"/>
      <c r="H912" s="120"/>
      <c r="I912" s="147"/>
      <c r="J912" s="147"/>
      <c r="K912" s="147"/>
      <c r="L912" s="147"/>
      <c r="M912" s="147"/>
      <c r="N912" s="147"/>
      <c r="O912" s="147"/>
      <c r="P912" s="147"/>
      <c r="Q912" s="147"/>
      <c r="R912" s="147"/>
      <c r="S912" s="147"/>
      <c r="T912" s="147"/>
      <c r="U912" s="147"/>
      <c r="V912" s="147"/>
      <c r="W912" s="147"/>
      <c r="X912" s="147"/>
      <c r="Y912" s="147"/>
      <c r="Z912" s="147"/>
      <c r="AA912" s="147"/>
      <c r="AB912" s="147"/>
      <c r="AC912" s="147"/>
      <c r="AD912" s="147"/>
      <c r="AE912" s="147"/>
      <c r="AF912" s="147"/>
      <c r="AG912" s="147"/>
      <c r="AH912" s="147"/>
      <c r="AI912" s="147"/>
      <c r="AJ912" s="147"/>
      <c r="AK912" s="147"/>
      <c r="AL912" s="147"/>
      <c r="AM912" s="147"/>
      <c r="AN912" s="147"/>
      <c r="AO912" s="147"/>
      <c r="AP912" s="147"/>
      <c r="AQ912" s="147"/>
      <c r="AR912" s="147"/>
      <c r="AS912" s="147"/>
      <c r="AT912" s="147"/>
      <c r="AU912" s="147"/>
      <c r="AV912" s="147"/>
      <c r="AW912" s="147"/>
      <c r="AX912" s="147"/>
      <c r="AY912" s="147"/>
    </row>
    <row r="913" spans="1:51" ht="12.75" customHeight="1" x14ac:dyDescent="0.2">
      <c r="A913" s="145"/>
      <c r="B913" s="120"/>
      <c r="C913" s="120"/>
      <c r="D913" s="120"/>
      <c r="E913" s="120"/>
      <c r="F913" s="120"/>
      <c r="G913" s="121"/>
      <c r="H913" s="120"/>
      <c r="I913" s="147"/>
      <c r="J913" s="147"/>
      <c r="K913" s="147"/>
      <c r="L913" s="147"/>
      <c r="M913" s="147"/>
      <c r="N913" s="147"/>
      <c r="O913" s="147"/>
      <c r="P913" s="147"/>
      <c r="Q913" s="147"/>
      <c r="R913" s="147"/>
      <c r="S913" s="147"/>
      <c r="T913" s="147"/>
      <c r="U913" s="147"/>
      <c r="V913" s="147"/>
      <c r="W913" s="147"/>
      <c r="X913" s="147"/>
      <c r="Y913" s="147"/>
      <c r="Z913" s="147"/>
      <c r="AA913" s="147"/>
      <c r="AB913" s="147"/>
      <c r="AC913" s="147"/>
      <c r="AD913" s="147"/>
      <c r="AE913" s="147"/>
      <c r="AF913" s="147"/>
      <c r="AG913" s="147"/>
      <c r="AH913" s="147"/>
      <c r="AI913" s="147"/>
      <c r="AJ913" s="147"/>
      <c r="AK913" s="147"/>
      <c r="AL913" s="147"/>
      <c r="AM913" s="147"/>
      <c r="AN913" s="147"/>
      <c r="AO913" s="147"/>
      <c r="AP913" s="147"/>
      <c r="AQ913" s="147"/>
      <c r="AR913" s="147"/>
      <c r="AS913" s="147"/>
      <c r="AT913" s="147"/>
      <c r="AU913" s="147"/>
      <c r="AV913" s="147"/>
      <c r="AW913" s="147"/>
      <c r="AX913" s="147"/>
      <c r="AY913" s="147"/>
    </row>
    <row r="914" spans="1:51" ht="12.75" customHeight="1" x14ac:dyDescent="0.2">
      <c r="A914" s="145"/>
      <c r="B914" s="120"/>
      <c r="C914" s="120"/>
      <c r="D914" s="120"/>
      <c r="E914" s="120"/>
      <c r="F914" s="120"/>
      <c r="G914" s="121"/>
      <c r="H914" s="120"/>
      <c r="I914" s="147"/>
      <c r="J914" s="147"/>
      <c r="K914" s="147"/>
      <c r="L914" s="147"/>
      <c r="M914" s="147"/>
      <c r="N914" s="147"/>
      <c r="O914" s="147"/>
      <c r="P914" s="147"/>
      <c r="Q914" s="147"/>
      <c r="R914" s="147"/>
      <c r="S914" s="147"/>
      <c r="T914" s="147"/>
      <c r="U914" s="147"/>
      <c r="V914" s="147"/>
      <c r="W914" s="147"/>
      <c r="X914" s="147"/>
      <c r="Y914" s="147"/>
      <c r="Z914" s="147"/>
      <c r="AA914" s="147"/>
      <c r="AB914" s="147"/>
      <c r="AC914" s="147"/>
      <c r="AD914" s="147"/>
      <c r="AE914" s="147"/>
      <c r="AF914" s="147"/>
      <c r="AG914" s="147"/>
      <c r="AH914" s="147"/>
      <c r="AI914" s="147"/>
      <c r="AJ914" s="147"/>
      <c r="AK914" s="147"/>
      <c r="AL914" s="147"/>
      <c r="AM914" s="147"/>
      <c r="AN914" s="147"/>
      <c r="AO914" s="147"/>
      <c r="AP914" s="147"/>
      <c r="AQ914" s="147"/>
      <c r="AR914" s="147"/>
      <c r="AS914" s="147"/>
      <c r="AT914" s="147"/>
      <c r="AU914" s="147"/>
      <c r="AV914" s="147"/>
      <c r="AW914" s="147"/>
      <c r="AX914" s="147"/>
      <c r="AY914" s="147"/>
    </row>
    <row r="915" spans="1:51" ht="12.75" customHeight="1" x14ac:dyDescent="0.2">
      <c r="A915" s="145"/>
      <c r="B915" s="120"/>
      <c r="C915" s="120"/>
      <c r="D915" s="120"/>
      <c r="E915" s="120"/>
      <c r="F915" s="120"/>
      <c r="G915" s="121"/>
      <c r="H915" s="120"/>
      <c r="I915" s="147"/>
      <c r="J915" s="147"/>
      <c r="K915" s="147"/>
      <c r="L915" s="147"/>
      <c r="M915" s="147"/>
      <c r="N915" s="147"/>
      <c r="O915" s="147"/>
      <c r="P915" s="147"/>
      <c r="Q915" s="147"/>
      <c r="R915" s="147"/>
      <c r="S915" s="147"/>
      <c r="T915" s="147"/>
      <c r="U915" s="147"/>
      <c r="V915" s="147"/>
      <c r="W915" s="147"/>
      <c r="X915" s="147"/>
      <c r="Y915" s="147"/>
      <c r="Z915" s="147"/>
      <c r="AA915" s="147"/>
      <c r="AB915" s="147"/>
      <c r="AC915" s="147"/>
      <c r="AD915" s="147"/>
      <c r="AE915" s="147"/>
      <c r="AF915" s="147"/>
      <c r="AG915" s="147"/>
      <c r="AH915" s="147"/>
      <c r="AI915" s="147"/>
      <c r="AJ915" s="147"/>
      <c r="AK915" s="147"/>
      <c r="AL915" s="147"/>
      <c r="AM915" s="147"/>
      <c r="AN915" s="147"/>
      <c r="AO915" s="147"/>
      <c r="AP915" s="147"/>
      <c r="AQ915" s="147"/>
      <c r="AR915" s="147"/>
      <c r="AS915" s="147"/>
      <c r="AT915" s="147"/>
      <c r="AU915" s="147"/>
      <c r="AV915" s="147"/>
      <c r="AW915" s="147"/>
      <c r="AX915" s="147"/>
      <c r="AY915" s="147"/>
    </row>
    <row r="916" spans="1:51" ht="12.75" customHeight="1" x14ac:dyDescent="0.2">
      <c r="A916" s="145"/>
      <c r="B916" s="120"/>
      <c r="C916" s="120"/>
      <c r="D916" s="120"/>
      <c r="E916" s="120"/>
      <c r="F916" s="120"/>
      <c r="G916" s="121"/>
      <c r="H916" s="120"/>
      <c r="I916" s="147"/>
      <c r="J916" s="147"/>
      <c r="K916" s="147"/>
      <c r="L916" s="147"/>
      <c r="M916" s="147"/>
      <c r="N916" s="147"/>
      <c r="O916" s="147"/>
      <c r="P916" s="147"/>
      <c r="Q916" s="147"/>
      <c r="R916" s="147"/>
      <c r="S916" s="147"/>
      <c r="T916" s="147"/>
      <c r="U916" s="147"/>
      <c r="V916" s="147"/>
      <c r="W916" s="147"/>
      <c r="X916" s="147"/>
      <c r="Y916" s="147"/>
      <c r="Z916" s="147"/>
      <c r="AA916" s="147"/>
      <c r="AB916" s="147"/>
      <c r="AC916" s="147"/>
      <c r="AD916" s="147"/>
      <c r="AE916" s="147"/>
      <c r="AF916" s="147"/>
      <c r="AG916" s="147"/>
      <c r="AH916" s="147"/>
      <c r="AI916" s="147"/>
      <c r="AJ916" s="147"/>
      <c r="AK916" s="147"/>
      <c r="AL916" s="147"/>
      <c r="AM916" s="147"/>
      <c r="AN916" s="147"/>
      <c r="AO916" s="147"/>
      <c r="AP916" s="147"/>
      <c r="AQ916" s="147"/>
      <c r="AR916" s="147"/>
      <c r="AS916" s="147"/>
      <c r="AT916" s="147"/>
      <c r="AU916" s="147"/>
      <c r="AV916" s="147"/>
      <c r="AW916" s="147"/>
      <c r="AX916" s="147"/>
      <c r="AY916" s="147"/>
    </row>
    <row r="917" spans="1:51" ht="12.75" customHeight="1" x14ac:dyDescent="0.2">
      <c r="A917" s="145"/>
      <c r="B917" s="120"/>
      <c r="C917" s="120"/>
      <c r="D917" s="120"/>
      <c r="E917" s="120"/>
      <c r="F917" s="120"/>
      <c r="G917" s="121"/>
      <c r="H917" s="120"/>
      <c r="I917" s="147"/>
      <c r="J917" s="147"/>
      <c r="K917" s="147"/>
      <c r="L917" s="147"/>
      <c r="M917" s="147"/>
      <c r="N917" s="147"/>
      <c r="O917" s="147"/>
      <c r="P917" s="147"/>
      <c r="Q917" s="147"/>
      <c r="R917" s="147"/>
      <c r="S917" s="147"/>
      <c r="T917" s="147"/>
      <c r="U917" s="147"/>
      <c r="V917" s="147"/>
      <c r="W917" s="147"/>
      <c r="X917" s="147"/>
      <c r="Y917" s="147"/>
      <c r="Z917" s="147"/>
      <c r="AA917" s="147"/>
      <c r="AB917" s="147"/>
      <c r="AC917" s="147"/>
      <c r="AD917" s="147"/>
      <c r="AE917" s="147"/>
      <c r="AF917" s="147"/>
      <c r="AG917" s="147"/>
      <c r="AH917" s="147"/>
      <c r="AI917" s="147"/>
      <c r="AJ917" s="147"/>
      <c r="AK917" s="147"/>
      <c r="AL917" s="147"/>
      <c r="AM917" s="147"/>
      <c r="AN917" s="147"/>
      <c r="AO917" s="147"/>
      <c r="AP917" s="147"/>
      <c r="AQ917" s="147"/>
      <c r="AR917" s="147"/>
      <c r="AS917" s="147"/>
      <c r="AT917" s="147"/>
      <c r="AU917" s="147"/>
      <c r="AV917" s="147"/>
      <c r="AW917" s="147"/>
      <c r="AX917" s="147"/>
      <c r="AY917" s="147"/>
    </row>
    <row r="918" spans="1:51" ht="12.75" customHeight="1" x14ac:dyDescent="0.2">
      <c r="A918" s="145"/>
      <c r="B918" s="120"/>
      <c r="C918" s="120"/>
      <c r="D918" s="120"/>
      <c r="E918" s="120"/>
      <c r="F918" s="120"/>
      <c r="G918" s="121"/>
      <c r="H918" s="120"/>
      <c r="I918" s="147"/>
      <c r="J918" s="147"/>
      <c r="K918" s="147"/>
      <c r="L918" s="147"/>
      <c r="M918" s="147"/>
      <c r="N918" s="147"/>
      <c r="O918" s="147"/>
      <c r="P918" s="147"/>
      <c r="Q918" s="147"/>
      <c r="R918" s="147"/>
      <c r="S918" s="147"/>
      <c r="T918" s="147"/>
      <c r="U918" s="147"/>
      <c r="V918" s="147"/>
      <c r="W918" s="147"/>
      <c r="X918" s="147"/>
      <c r="Y918" s="147"/>
      <c r="Z918" s="147"/>
      <c r="AA918" s="147"/>
      <c r="AB918" s="147"/>
      <c r="AC918" s="147"/>
      <c r="AD918" s="147"/>
      <c r="AE918" s="147"/>
      <c r="AF918" s="147"/>
      <c r="AG918" s="147"/>
      <c r="AH918" s="147"/>
      <c r="AI918" s="147"/>
      <c r="AJ918" s="147"/>
      <c r="AK918" s="147"/>
      <c r="AL918" s="147"/>
      <c r="AM918" s="147"/>
      <c r="AN918" s="147"/>
      <c r="AO918" s="147"/>
      <c r="AP918" s="147"/>
      <c r="AQ918" s="147"/>
      <c r="AR918" s="147"/>
      <c r="AS918" s="147"/>
      <c r="AT918" s="147"/>
      <c r="AU918" s="147"/>
      <c r="AV918" s="147"/>
      <c r="AW918" s="147"/>
      <c r="AX918" s="147"/>
      <c r="AY918" s="147"/>
    </row>
    <row r="919" spans="1:51" ht="12.75" customHeight="1" x14ac:dyDescent="0.2">
      <c r="A919" s="145"/>
      <c r="B919" s="120"/>
      <c r="C919" s="120"/>
      <c r="D919" s="120"/>
      <c r="E919" s="120"/>
      <c r="F919" s="120"/>
      <c r="G919" s="121"/>
      <c r="H919" s="120"/>
      <c r="I919" s="147"/>
      <c r="J919" s="147"/>
      <c r="K919" s="147"/>
      <c r="L919" s="147"/>
      <c r="M919" s="147"/>
      <c r="N919" s="147"/>
      <c r="O919" s="147"/>
      <c r="P919" s="147"/>
      <c r="Q919" s="147"/>
      <c r="R919" s="147"/>
      <c r="S919" s="147"/>
      <c r="T919" s="147"/>
      <c r="U919" s="147"/>
      <c r="V919" s="147"/>
      <c r="W919" s="147"/>
      <c r="X919" s="147"/>
      <c r="Y919" s="147"/>
      <c r="Z919" s="147"/>
      <c r="AA919" s="147"/>
      <c r="AB919" s="147"/>
      <c r="AC919" s="147"/>
      <c r="AD919" s="147"/>
      <c r="AE919" s="147"/>
      <c r="AF919" s="147"/>
      <c r="AG919" s="147"/>
      <c r="AH919" s="147"/>
      <c r="AI919" s="147"/>
      <c r="AJ919" s="147"/>
      <c r="AK919" s="147"/>
      <c r="AL919" s="147"/>
      <c r="AM919" s="147"/>
      <c r="AN919" s="147"/>
      <c r="AO919" s="147"/>
      <c r="AP919" s="147"/>
      <c r="AQ919" s="147"/>
      <c r="AR919" s="147"/>
      <c r="AS919" s="147"/>
      <c r="AT919" s="147"/>
      <c r="AU919" s="147"/>
      <c r="AV919" s="147"/>
      <c r="AW919" s="147"/>
      <c r="AX919" s="147"/>
      <c r="AY919" s="147"/>
    </row>
    <row r="920" spans="1:51" ht="12.75" customHeight="1" x14ac:dyDescent="0.2">
      <c r="A920" s="145"/>
      <c r="B920" s="120"/>
      <c r="C920" s="120"/>
      <c r="D920" s="120"/>
      <c r="E920" s="120"/>
      <c r="F920" s="120"/>
      <c r="G920" s="121"/>
      <c r="H920" s="120"/>
      <c r="I920" s="147"/>
      <c r="J920" s="147"/>
      <c r="K920" s="147"/>
      <c r="L920" s="147"/>
      <c r="M920" s="147"/>
      <c r="N920" s="147"/>
      <c r="O920" s="147"/>
      <c r="P920" s="147"/>
      <c r="Q920" s="147"/>
      <c r="R920" s="147"/>
      <c r="S920" s="147"/>
      <c r="T920" s="147"/>
      <c r="U920" s="147"/>
      <c r="V920" s="147"/>
      <c r="W920" s="147"/>
      <c r="X920" s="147"/>
      <c r="Y920" s="147"/>
      <c r="Z920" s="147"/>
      <c r="AA920" s="147"/>
      <c r="AB920" s="147"/>
      <c r="AC920" s="147"/>
      <c r="AD920" s="147"/>
      <c r="AE920" s="147"/>
      <c r="AF920" s="147"/>
      <c r="AG920" s="147"/>
      <c r="AH920" s="147"/>
      <c r="AI920" s="147"/>
      <c r="AJ920" s="147"/>
      <c r="AK920" s="147"/>
      <c r="AL920" s="147"/>
      <c r="AM920" s="147"/>
      <c r="AN920" s="147"/>
      <c r="AO920" s="147"/>
      <c r="AP920" s="147"/>
      <c r="AQ920" s="147"/>
      <c r="AR920" s="147"/>
      <c r="AS920" s="147"/>
      <c r="AT920" s="147"/>
      <c r="AU920" s="147"/>
      <c r="AV920" s="147"/>
      <c r="AW920" s="147"/>
      <c r="AX920" s="147"/>
      <c r="AY920" s="147"/>
    </row>
    <row r="921" spans="1:51" ht="12.75" customHeight="1" x14ac:dyDescent="0.2">
      <c r="A921" s="145"/>
      <c r="B921" s="120"/>
      <c r="C921" s="120"/>
      <c r="D921" s="120"/>
      <c r="E921" s="120"/>
      <c r="F921" s="120"/>
      <c r="G921" s="121"/>
      <c r="H921" s="120"/>
      <c r="I921" s="147"/>
      <c r="J921" s="147"/>
      <c r="K921" s="147"/>
      <c r="L921" s="147"/>
      <c r="M921" s="147"/>
      <c r="N921" s="147"/>
      <c r="O921" s="147"/>
      <c r="P921" s="147"/>
      <c r="Q921" s="147"/>
      <c r="R921" s="147"/>
      <c r="S921" s="147"/>
      <c r="T921" s="147"/>
      <c r="U921" s="147"/>
      <c r="V921" s="147"/>
      <c r="W921" s="147"/>
      <c r="X921" s="147"/>
      <c r="Y921" s="147"/>
      <c r="Z921" s="147"/>
      <c r="AA921" s="147"/>
      <c r="AB921" s="147"/>
      <c r="AC921" s="147"/>
      <c r="AD921" s="147"/>
      <c r="AE921" s="147"/>
      <c r="AF921" s="147"/>
      <c r="AG921" s="147"/>
      <c r="AH921" s="147"/>
      <c r="AI921" s="147"/>
      <c r="AJ921" s="147"/>
      <c r="AK921" s="147"/>
      <c r="AL921" s="147"/>
      <c r="AM921" s="147"/>
      <c r="AN921" s="147"/>
      <c r="AO921" s="147"/>
      <c r="AP921" s="147"/>
      <c r="AQ921" s="147"/>
      <c r="AR921" s="147"/>
      <c r="AS921" s="147"/>
      <c r="AT921" s="147"/>
      <c r="AU921" s="147"/>
      <c r="AV921" s="147"/>
      <c r="AW921" s="147"/>
      <c r="AX921" s="147"/>
      <c r="AY921" s="147"/>
    </row>
    <row r="922" spans="1:51" ht="12.75" customHeight="1" x14ac:dyDescent="0.2">
      <c r="A922" s="145"/>
      <c r="B922" s="120"/>
      <c r="C922" s="120"/>
      <c r="D922" s="120"/>
      <c r="E922" s="120"/>
      <c r="F922" s="120"/>
      <c r="G922" s="121"/>
      <c r="H922" s="120"/>
      <c r="I922" s="147"/>
      <c r="J922" s="147"/>
      <c r="K922" s="147"/>
      <c r="L922" s="147"/>
      <c r="M922" s="147"/>
      <c r="N922" s="147"/>
      <c r="O922" s="147"/>
      <c r="P922" s="147"/>
      <c r="Q922" s="147"/>
      <c r="R922" s="147"/>
      <c r="S922" s="147"/>
      <c r="T922" s="147"/>
      <c r="U922" s="147"/>
      <c r="V922" s="147"/>
      <c r="W922" s="147"/>
      <c r="X922" s="147"/>
      <c r="Y922" s="147"/>
      <c r="Z922" s="147"/>
      <c r="AA922" s="147"/>
      <c r="AB922" s="147"/>
      <c r="AC922" s="147"/>
      <c r="AD922" s="147"/>
      <c r="AE922" s="147"/>
      <c r="AF922" s="147"/>
      <c r="AG922" s="147"/>
      <c r="AH922" s="147"/>
      <c r="AI922" s="147"/>
      <c r="AJ922" s="147"/>
      <c r="AK922" s="147"/>
      <c r="AL922" s="147"/>
      <c r="AM922" s="147"/>
      <c r="AN922" s="147"/>
      <c r="AO922" s="147"/>
      <c r="AP922" s="147"/>
      <c r="AQ922" s="147"/>
      <c r="AR922" s="147"/>
      <c r="AS922" s="147"/>
      <c r="AT922" s="147"/>
      <c r="AU922" s="147"/>
      <c r="AV922" s="147"/>
      <c r="AW922" s="147"/>
      <c r="AX922" s="147"/>
      <c r="AY922" s="147"/>
    </row>
    <row r="923" spans="1:51" ht="12.75" customHeight="1" x14ac:dyDescent="0.2">
      <c r="A923" s="145"/>
      <c r="B923" s="120"/>
      <c r="C923" s="120"/>
      <c r="D923" s="120"/>
      <c r="E923" s="120"/>
      <c r="F923" s="120"/>
      <c r="G923" s="121"/>
      <c r="H923" s="120"/>
      <c r="I923" s="147"/>
      <c r="J923" s="147"/>
      <c r="K923" s="147"/>
      <c r="L923" s="147"/>
      <c r="M923" s="147"/>
      <c r="N923" s="147"/>
      <c r="O923" s="147"/>
      <c r="P923" s="147"/>
      <c r="Q923" s="147"/>
      <c r="R923" s="147"/>
      <c r="S923" s="147"/>
      <c r="T923" s="147"/>
      <c r="U923" s="147"/>
      <c r="V923" s="147"/>
      <c r="W923" s="147"/>
      <c r="X923" s="147"/>
      <c r="Y923" s="147"/>
      <c r="Z923" s="147"/>
      <c r="AA923" s="147"/>
      <c r="AB923" s="147"/>
      <c r="AC923" s="147"/>
      <c r="AD923" s="147"/>
      <c r="AE923" s="147"/>
      <c r="AF923" s="147"/>
      <c r="AG923" s="147"/>
      <c r="AH923" s="147"/>
      <c r="AI923" s="147"/>
      <c r="AJ923" s="147"/>
      <c r="AK923" s="147"/>
      <c r="AL923" s="147"/>
      <c r="AM923" s="147"/>
      <c r="AN923" s="147"/>
      <c r="AO923" s="147"/>
      <c r="AP923" s="147"/>
      <c r="AQ923" s="147"/>
      <c r="AR923" s="147"/>
      <c r="AS923" s="147"/>
      <c r="AT923" s="147"/>
      <c r="AU923" s="147"/>
      <c r="AV923" s="147"/>
      <c r="AW923" s="147"/>
      <c r="AX923" s="147"/>
      <c r="AY923" s="147"/>
    </row>
    <row r="924" spans="1:51" ht="12.75" customHeight="1" x14ac:dyDescent="0.2">
      <c r="A924" s="145"/>
      <c r="B924" s="120"/>
      <c r="C924" s="120"/>
      <c r="D924" s="120"/>
      <c r="E924" s="120"/>
      <c r="F924" s="120"/>
      <c r="G924" s="121"/>
      <c r="H924" s="120"/>
      <c r="I924" s="147"/>
      <c r="J924" s="147"/>
      <c r="K924" s="147"/>
      <c r="L924" s="147"/>
      <c r="M924" s="147"/>
      <c r="N924" s="147"/>
      <c r="O924" s="147"/>
      <c r="P924" s="147"/>
      <c r="Q924" s="147"/>
      <c r="R924" s="147"/>
      <c r="S924" s="147"/>
      <c r="T924" s="147"/>
      <c r="U924" s="147"/>
      <c r="V924" s="147"/>
      <c r="W924" s="147"/>
      <c r="X924" s="147"/>
      <c r="Y924" s="147"/>
      <c r="Z924" s="147"/>
      <c r="AA924" s="147"/>
      <c r="AB924" s="147"/>
      <c r="AC924" s="147"/>
      <c r="AD924" s="147"/>
      <c r="AE924" s="147"/>
      <c r="AF924" s="147"/>
      <c r="AG924" s="147"/>
      <c r="AH924" s="147"/>
      <c r="AI924" s="147"/>
      <c r="AJ924" s="147"/>
      <c r="AK924" s="147"/>
      <c r="AL924" s="147"/>
      <c r="AM924" s="147"/>
      <c r="AN924" s="147"/>
      <c r="AO924" s="147"/>
      <c r="AP924" s="147"/>
      <c r="AQ924" s="147"/>
      <c r="AR924" s="147"/>
      <c r="AS924" s="147"/>
      <c r="AT924" s="147"/>
      <c r="AU924" s="147"/>
      <c r="AV924" s="147"/>
      <c r="AW924" s="147"/>
      <c r="AX924" s="147"/>
      <c r="AY924" s="147"/>
    </row>
    <row r="925" spans="1:51" ht="12.75" customHeight="1" x14ac:dyDescent="0.2">
      <c r="A925" s="145"/>
      <c r="B925" s="120"/>
      <c r="C925" s="120"/>
      <c r="D925" s="120"/>
      <c r="E925" s="120"/>
      <c r="F925" s="120"/>
      <c r="G925" s="121"/>
      <c r="H925" s="120"/>
      <c r="I925" s="147"/>
      <c r="J925" s="147"/>
      <c r="K925" s="147"/>
      <c r="L925" s="147"/>
      <c r="M925" s="147"/>
      <c r="N925" s="147"/>
      <c r="O925" s="147"/>
      <c r="P925" s="147"/>
      <c r="Q925" s="147"/>
      <c r="R925" s="147"/>
      <c r="S925" s="147"/>
      <c r="T925" s="147"/>
      <c r="U925" s="147"/>
      <c r="V925" s="147"/>
      <c r="W925" s="147"/>
      <c r="X925" s="147"/>
      <c r="Y925" s="147"/>
      <c r="Z925" s="147"/>
      <c r="AA925" s="147"/>
      <c r="AB925" s="147"/>
      <c r="AC925" s="147"/>
      <c r="AD925" s="147"/>
      <c r="AE925" s="147"/>
      <c r="AF925" s="147"/>
      <c r="AG925" s="147"/>
      <c r="AH925" s="147"/>
      <c r="AI925" s="147"/>
      <c r="AJ925" s="147"/>
      <c r="AK925" s="147"/>
      <c r="AL925" s="147"/>
      <c r="AM925" s="147"/>
      <c r="AN925" s="147"/>
      <c r="AO925" s="147"/>
      <c r="AP925" s="147"/>
      <c r="AQ925" s="147"/>
      <c r="AR925" s="147"/>
      <c r="AS925" s="147"/>
      <c r="AT925" s="147"/>
      <c r="AU925" s="147"/>
      <c r="AV925" s="147"/>
      <c r="AW925" s="147"/>
      <c r="AX925" s="147"/>
      <c r="AY925" s="147"/>
    </row>
    <row r="926" spans="1:51" ht="12.75" customHeight="1" x14ac:dyDescent="0.2">
      <c r="A926" s="145"/>
      <c r="B926" s="120"/>
      <c r="C926" s="120"/>
      <c r="D926" s="120"/>
      <c r="E926" s="120"/>
      <c r="F926" s="120"/>
      <c r="G926" s="121"/>
      <c r="H926" s="120"/>
      <c r="I926" s="147"/>
      <c r="J926" s="147"/>
      <c r="K926" s="147"/>
      <c r="L926" s="147"/>
      <c r="M926" s="147"/>
      <c r="N926" s="147"/>
      <c r="O926" s="147"/>
      <c r="P926" s="147"/>
      <c r="Q926" s="147"/>
      <c r="R926" s="147"/>
      <c r="S926" s="147"/>
      <c r="T926" s="147"/>
      <c r="U926" s="147"/>
      <c r="V926" s="147"/>
      <c r="W926" s="147"/>
      <c r="X926" s="147"/>
      <c r="Y926" s="147"/>
      <c r="Z926" s="147"/>
      <c r="AA926" s="147"/>
      <c r="AB926" s="147"/>
      <c r="AC926" s="147"/>
      <c r="AD926" s="147"/>
      <c r="AE926" s="147"/>
      <c r="AF926" s="147"/>
      <c r="AG926" s="147"/>
      <c r="AH926" s="147"/>
      <c r="AI926" s="147"/>
      <c r="AJ926" s="147"/>
      <c r="AK926" s="147"/>
      <c r="AL926" s="147"/>
      <c r="AM926" s="147"/>
      <c r="AN926" s="147"/>
      <c r="AO926" s="147"/>
      <c r="AP926" s="147"/>
      <c r="AQ926" s="147"/>
      <c r="AR926" s="147"/>
      <c r="AS926" s="147"/>
      <c r="AT926" s="147"/>
      <c r="AU926" s="147"/>
      <c r="AV926" s="147"/>
      <c r="AW926" s="147"/>
      <c r="AX926" s="147"/>
      <c r="AY926" s="147"/>
    </row>
    <row r="927" spans="1:51" ht="12.75" customHeight="1" x14ac:dyDescent="0.2">
      <c r="A927" s="145"/>
      <c r="B927" s="120"/>
      <c r="C927" s="120"/>
      <c r="D927" s="120"/>
      <c r="E927" s="120"/>
      <c r="F927" s="120"/>
      <c r="G927" s="121"/>
      <c r="H927" s="120"/>
      <c r="I927" s="147"/>
      <c r="J927" s="147"/>
      <c r="K927" s="147"/>
      <c r="L927" s="147"/>
      <c r="M927" s="147"/>
      <c r="N927" s="147"/>
      <c r="O927" s="147"/>
      <c r="P927" s="147"/>
      <c r="Q927" s="147"/>
      <c r="R927" s="147"/>
      <c r="S927" s="147"/>
      <c r="T927" s="147"/>
      <c r="U927" s="147"/>
      <c r="V927" s="147"/>
      <c r="W927" s="147"/>
      <c r="X927" s="147"/>
      <c r="Y927" s="147"/>
      <c r="Z927" s="147"/>
      <c r="AA927" s="147"/>
      <c r="AB927" s="147"/>
      <c r="AC927" s="147"/>
      <c r="AD927" s="147"/>
      <c r="AE927" s="147"/>
      <c r="AF927" s="147"/>
      <c r="AG927" s="147"/>
      <c r="AH927" s="147"/>
      <c r="AI927" s="147"/>
      <c r="AJ927" s="147"/>
      <c r="AK927" s="147"/>
      <c r="AL927" s="147"/>
      <c r="AM927" s="147"/>
      <c r="AN927" s="147"/>
      <c r="AO927" s="147"/>
      <c r="AP927" s="147"/>
      <c r="AQ927" s="147"/>
      <c r="AR927" s="147"/>
      <c r="AS927" s="147"/>
      <c r="AT927" s="147"/>
      <c r="AU927" s="147"/>
      <c r="AV927" s="147"/>
      <c r="AW927" s="147"/>
      <c r="AX927" s="147"/>
      <c r="AY927" s="147"/>
    </row>
    <row r="928" spans="1:51" ht="12.75" customHeight="1" x14ac:dyDescent="0.2">
      <c r="A928" s="145"/>
      <c r="B928" s="120"/>
      <c r="C928" s="120"/>
      <c r="D928" s="120"/>
      <c r="E928" s="120"/>
      <c r="F928" s="120"/>
      <c r="G928" s="121"/>
      <c r="H928" s="120"/>
      <c r="I928" s="147"/>
      <c r="J928" s="147"/>
      <c r="K928" s="147"/>
      <c r="L928" s="147"/>
      <c r="M928" s="147"/>
      <c r="N928" s="147"/>
      <c r="O928" s="147"/>
      <c r="P928" s="147"/>
      <c r="Q928" s="147"/>
      <c r="R928" s="147"/>
      <c r="S928" s="147"/>
      <c r="T928" s="147"/>
      <c r="U928" s="147"/>
      <c r="V928" s="147"/>
      <c r="W928" s="147"/>
      <c r="X928" s="147"/>
      <c r="Y928" s="147"/>
      <c r="Z928" s="147"/>
      <c r="AA928" s="147"/>
      <c r="AB928" s="147"/>
      <c r="AC928" s="147"/>
      <c r="AD928" s="147"/>
      <c r="AE928" s="147"/>
      <c r="AF928" s="147"/>
      <c r="AG928" s="147"/>
      <c r="AH928" s="147"/>
      <c r="AI928" s="147"/>
      <c r="AJ928" s="147"/>
      <c r="AK928" s="147"/>
      <c r="AL928" s="147"/>
      <c r="AM928" s="147"/>
      <c r="AN928" s="147"/>
      <c r="AO928" s="147"/>
      <c r="AP928" s="147"/>
      <c r="AQ928" s="147"/>
      <c r="AR928" s="147"/>
      <c r="AS928" s="147"/>
      <c r="AT928" s="147"/>
      <c r="AU928" s="147"/>
      <c r="AV928" s="147"/>
      <c r="AW928" s="147"/>
      <c r="AX928" s="147"/>
      <c r="AY928" s="147"/>
    </row>
    <row r="929" spans="1:51" ht="12.75" customHeight="1" x14ac:dyDescent="0.2">
      <c r="A929" s="145"/>
      <c r="B929" s="120"/>
      <c r="C929" s="120"/>
      <c r="D929" s="120"/>
      <c r="E929" s="120"/>
      <c r="F929" s="120"/>
      <c r="G929" s="121"/>
      <c r="H929" s="120"/>
      <c r="I929" s="147"/>
      <c r="J929" s="147"/>
      <c r="K929" s="147"/>
      <c r="L929" s="147"/>
      <c r="M929" s="147"/>
      <c r="N929" s="147"/>
      <c r="O929" s="147"/>
      <c r="P929" s="147"/>
      <c r="Q929" s="147"/>
      <c r="R929" s="147"/>
      <c r="S929" s="147"/>
      <c r="T929" s="147"/>
      <c r="U929" s="147"/>
      <c r="V929" s="147"/>
      <c r="W929" s="147"/>
      <c r="X929" s="147"/>
      <c r="Y929" s="147"/>
      <c r="Z929" s="147"/>
      <c r="AA929" s="147"/>
      <c r="AB929" s="147"/>
      <c r="AC929" s="147"/>
      <c r="AD929" s="147"/>
      <c r="AE929" s="147"/>
      <c r="AF929" s="147"/>
      <c r="AG929" s="147"/>
      <c r="AH929" s="147"/>
      <c r="AI929" s="147"/>
      <c r="AJ929" s="147"/>
      <c r="AK929" s="147"/>
      <c r="AL929" s="147"/>
      <c r="AM929" s="147"/>
      <c r="AN929" s="147"/>
      <c r="AO929" s="147"/>
      <c r="AP929" s="147"/>
      <c r="AQ929" s="147"/>
      <c r="AR929" s="147"/>
      <c r="AS929" s="147"/>
      <c r="AT929" s="147"/>
      <c r="AU929" s="147"/>
      <c r="AV929" s="147"/>
      <c r="AW929" s="147"/>
      <c r="AX929" s="147"/>
      <c r="AY929" s="147"/>
    </row>
    <row r="930" spans="1:51" ht="12.75" customHeight="1" x14ac:dyDescent="0.2">
      <c r="A930" s="145"/>
      <c r="B930" s="120"/>
      <c r="C930" s="120"/>
      <c r="D930" s="120"/>
      <c r="E930" s="120"/>
      <c r="F930" s="120"/>
      <c r="G930" s="121"/>
      <c r="H930" s="120"/>
      <c r="I930" s="147"/>
      <c r="J930" s="147"/>
      <c r="K930" s="147"/>
      <c r="L930" s="147"/>
      <c r="M930" s="147"/>
      <c r="N930" s="147"/>
      <c r="O930" s="147"/>
      <c r="P930" s="147"/>
      <c r="Q930" s="147"/>
      <c r="R930" s="147"/>
      <c r="S930" s="147"/>
      <c r="T930" s="147"/>
      <c r="U930" s="147"/>
      <c r="V930" s="147"/>
      <c r="W930" s="147"/>
      <c r="X930" s="147"/>
      <c r="Y930" s="147"/>
      <c r="Z930" s="147"/>
      <c r="AA930" s="147"/>
      <c r="AB930" s="147"/>
      <c r="AC930" s="147"/>
      <c r="AD930" s="147"/>
      <c r="AE930" s="147"/>
      <c r="AF930" s="147"/>
      <c r="AG930" s="147"/>
      <c r="AH930" s="147"/>
      <c r="AI930" s="147"/>
      <c r="AJ930" s="147"/>
      <c r="AK930" s="147"/>
      <c r="AL930" s="147"/>
      <c r="AM930" s="147"/>
      <c r="AN930" s="147"/>
      <c r="AO930" s="147"/>
      <c r="AP930" s="147"/>
      <c r="AQ930" s="147"/>
      <c r="AR930" s="147"/>
      <c r="AS930" s="147"/>
      <c r="AT930" s="147"/>
      <c r="AU930" s="147"/>
      <c r="AV930" s="147"/>
      <c r="AW930" s="147"/>
      <c r="AX930" s="147"/>
      <c r="AY930" s="147"/>
    </row>
    <row r="931" spans="1:51" ht="12.75" customHeight="1" x14ac:dyDescent="0.2">
      <c r="A931" s="145"/>
      <c r="B931" s="120"/>
      <c r="C931" s="120"/>
      <c r="D931" s="120"/>
      <c r="E931" s="120"/>
      <c r="F931" s="120"/>
      <c r="G931" s="121"/>
      <c r="H931" s="120"/>
      <c r="I931" s="147"/>
      <c r="J931" s="147"/>
      <c r="K931" s="147"/>
      <c r="L931" s="147"/>
      <c r="M931" s="147"/>
      <c r="N931" s="147"/>
      <c r="O931" s="147"/>
      <c r="P931" s="147"/>
      <c r="Q931" s="147"/>
      <c r="R931" s="147"/>
      <c r="S931" s="147"/>
      <c r="T931" s="147"/>
      <c r="U931" s="147"/>
      <c r="V931" s="147"/>
      <c r="W931" s="147"/>
      <c r="X931" s="147"/>
      <c r="Y931" s="147"/>
      <c r="Z931" s="147"/>
      <c r="AA931" s="147"/>
      <c r="AB931" s="147"/>
      <c r="AC931" s="147"/>
      <c r="AD931" s="147"/>
      <c r="AE931" s="147"/>
      <c r="AF931" s="147"/>
      <c r="AG931" s="147"/>
      <c r="AH931" s="147"/>
      <c r="AI931" s="147"/>
      <c r="AJ931" s="147"/>
      <c r="AK931" s="147"/>
      <c r="AL931" s="147"/>
      <c r="AM931" s="147"/>
      <c r="AN931" s="147"/>
      <c r="AO931" s="147"/>
      <c r="AP931" s="147"/>
      <c r="AQ931" s="147"/>
      <c r="AR931" s="147"/>
      <c r="AS931" s="147"/>
      <c r="AT931" s="147"/>
      <c r="AU931" s="147"/>
      <c r="AV931" s="147"/>
      <c r="AW931" s="147"/>
      <c r="AX931" s="147"/>
      <c r="AY931" s="147"/>
    </row>
    <row r="932" spans="1:51" ht="12.75" customHeight="1" x14ac:dyDescent="0.2">
      <c r="A932" s="145"/>
      <c r="B932" s="120"/>
      <c r="C932" s="120"/>
      <c r="D932" s="120"/>
      <c r="E932" s="120"/>
      <c r="F932" s="120"/>
      <c r="G932" s="121"/>
      <c r="H932" s="120"/>
      <c r="I932" s="147"/>
      <c r="J932" s="147"/>
      <c r="K932" s="147"/>
      <c r="L932" s="147"/>
      <c r="M932" s="147"/>
      <c r="N932" s="147"/>
      <c r="O932" s="147"/>
      <c r="P932" s="147"/>
      <c r="Q932" s="147"/>
      <c r="R932" s="147"/>
      <c r="S932" s="147"/>
      <c r="T932" s="147"/>
      <c r="U932" s="147"/>
      <c r="V932" s="147"/>
      <c r="W932" s="147"/>
      <c r="X932" s="147"/>
      <c r="Y932" s="147"/>
      <c r="Z932" s="147"/>
      <c r="AA932" s="147"/>
      <c r="AB932" s="147"/>
      <c r="AC932" s="147"/>
      <c r="AD932" s="147"/>
      <c r="AE932" s="147"/>
      <c r="AF932" s="147"/>
      <c r="AG932" s="147"/>
      <c r="AH932" s="147"/>
      <c r="AI932" s="147"/>
      <c r="AJ932" s="147"/>
      <c r="AK932" s="147"/>
      <c r="AL932" s="147"/>
      <c r="AM932" s="147"/>
      <c r="AN932" s="147"/>
      <c r="AO932" s="147"/>
      <c r="AP932" s="147"/>
      <c r="AQ932" s="147"/>
      <c r="AR932" s="147"/>
      <c r="AS932" s="147"/>
      <c r="AT932" s="147"/>
      <c r="AU932" s="147"/>
      <c r="AV932" s="147"/>
      <c r="AW932" s="147"/>
      <c r="AX932" s="147"/>
      <c r="AY932" s="147"/>
    </row>
    <row r="933" spans="1:51" ht="12.75" customHeight="1" x14ac:dyDescent="0.2">
      <c r="A933" s="145"/>
      <c r="B933" s="120"/>
      <c r="C933" s="120"/>
      <c r="D933" s="120"/>
      <c r="E933" s="120"/>
      <c r="F933" s="120"/>
      <c r="G933" s="121"/>
      <c r="H933" s="120"/>
      <c r="I933" s="147"/>
      <c r="J933" s="147"/>
      <c r="K933" s="147"/>
      <c r="L933" s="147"/>
      <c r="M933" s="147"/>
      <c r="N933" s="147"/>
      <c r="O933" s="147"/>
      <c r="P933" s="147"/>
      <c r="Q933" s="147"/>
      <c r="R933" s="147"/>
      <c r="S933" s="147"/>
      <c r="T933" s="147"/>
      <c r="U933" s="147"/>
      <c r="V933" s="147"/>
      <c r="W933" s="147"/>
      <c r="X933" s="147"/>
      <c r="Y933" s="147"/>
      <c r="Z933" s="147"/>
      <c r="AA933" s="147"/>
      <c r="AB933" s="147"/>
      <c r="AC933" s="147"/>
      <c r="AD933" s="147"/>
      <c r="AE933" s="147"/>
      <c r="AF933" s="147"/>
      <c r="AG933" s="147"/>
      <c r="AH933" s="147"/>
      <c r="AI933" s="147"/>
      <c r="AJ933" s="147"/>
      <c r="AK933" s="147"/>
      <c r="AL933" s="147"/>
      <c r="AM933" s="147"/>
      <c r="AN933" s="147"/>
      <c r="AO933" s="147"/>
      <c r="AP933" s="147"/>
      <c r="AQ933" s="147"/>
      <c r="AR933" s="147"/>
      <c r="AS933" s="147"/>
      <c r="AT933" s="147"/>
      <c r="AU933" s="147"/>
      <c r="AV933" s="147"/>
      <c r="AW933" s="147"/>
      <c r="AX933" s="147"/>
      <c r="AY933" s="147"/>
    </row>
    <row r="934" spans="1:51" ht="12.75" customHeight="1" x14ac:dyDescent="0.2">
      <c r="A934" s="145"/>
      <c r="B934" s="120"/>
      <c r="C934" s="120"/>
      <c r="D934" s="120"/>
      <c r="E934" s="120"/>
      <c r="F934" s="120"/>
      <c r="G934" s="121"/>
      <c r="H934" s="120"/>
      <c r="I934" s="147"/>
      <c r="J934" s="147"/>
      <c r="K934" s="147"/>
      <c r="L934" s="147"/>
      <c r="M934" s="147"/>
      <c r="N934" s="147"/>
      <c r="O934" s="147"/>
      <c r="P934" s="147"/>
      <c r="Q934" s="147"/>
      <c r="R934" s="147"/>
      <c r="S934" s="147"/>
      <c r="T934" s="147"/>
      <c r="U934" s="147"/>
      <c r="V934" s="147"/>
      <c r="W934" s="147"/>
      <c r="X934" s="147"/>
      <c r="Y934" s="147"/>
      <c r="Z934" s="147"/>
      <c r="AA934" s="147"/>
      <c r="AB934" s="147"/>
      <c r="AC934" s="147"/>
      <c r="AD934" s="147"/>
      <c r="AE934" s="147"/>
      <c r="AF934" s="147"/>
      <c r="AG934" s="147"/>
      <c r="AH934" s="147"/>
      <c r="AI934" s="147"/>
      <c r="AJ934" s="147"/>
      <c r="AK934" s="147"/>
      <c r="AL934" s="147"/>
      <c r="AM934" s="147"/>
      <c r="AN934" s="147"/>
      <c r="AO934" s="147"/>
      <c r="AP934" s="147"/>
      <c r="AQ934" s="147"/>
      <c r="AR934" s="147"/>
      <c r="AS934" s="147"/>
      <c r="AT934" s="147"/>
      <c r="AU934" s="147"/>
      <c r="AV934" s="147"/>
      <c r="AW934" s="147"/>
      <c r="AX934" s="147"/>
      <c r="AY934" s="147"/>
    </row>
    <row r="935" spans="1:51" ht="12.75" customHeight="1" x14ac:dyDescent="0.2">
      <c r="A935" s="145"/>
      <c r="B935" s="120"/>
      <c r="C935" s="120"/>
      <c r="D935" s="120"/>
      <c r="E935" s="120"/>
      <c r="F935" s="120"/>
      <c r="G935" s="121"/>
      <c r="H935" s="120"/>
      <c r="I935" s="147"/>
      <c r="J935" s="147"/>
      <c r="K935" s="147"/>
      <c r="L935" s="147"/>
      <c r="M935" s="147"/>
      <c r="N935" s="147"/>
      <c r="O935" s="147"/>
      <c r="P935" s="147"/>
      <c r="Q935" s="147"/>
      <c r="R935" s="147"/>
      <c r="S935" s="147"/>
      <c r="T935" s="147"/>
      <c r="U935" s="147"/>
      <c r="V935" s="147"/>
      <c r="W935" s="147"/>
      <c r="X935" s="147"/>
      <c r="Y935" s="147"/>
      <c r="Z935" s="147"/>
      <c r="AA935" s="147"/>
      <c r="AB935" s="147"/>
      <c r="AC935" s="147"/>
      <c r="AD935" s="147"/>
      <c r="AE935" s="147"/>
      <c r="AF935" s="147"/>
      <c r="AG935" s="147"/>
      <c r="AH935" s="147"/>
      <c r="AI935" s="147"/>
      <c r="AJ935" s="147"/>
      <c r="AK935" s="147"/>
      <c r="AL935" s="147"/>
      <c r="AM935" s="147"/>
      <c r="AN935" s="147"/>
      <c r="AO935" s="147"/>
      <c r="AP935" s="147"/>
      <c r="AQ935" s="147"/>
      <c r="AR935" s="147"/>
      <c r="AS935" s="147"/>
      <c r="AT935" s="147"/>
      <c r="AU935" s="147"/>
      <c r="AV935" s="147"/>
      <c r="AW935" s="147"/>
      <c r="AX935" s="147"/>
      <c r="AY935" s="147"/>
    </row>
    <row r="936" spans="1:51" ht="12.75" customHeight="1" x14ac:dyDescent="0.2">
      <c r="A936" s="145"/>
      <c r="B936" s="120"/>
      <c r="C936" s="120"/>
      <c r="D936" s="120"/>
      <c r="E936" s="120"/>
      <c r="F936" s="120"/>
      <c r="G936" s="121"/>
      <c r="H936" s="120"/>
      <c r="I936" s="147"/>
      <c r="J936" s="147"/>
      <c r="K936" s="147"/>
      <c r="L936" s="147"/>
      <c r="M936" s="147"/>
      <c r="N936" s="147"/>
      <c r="O936" s="147"/>
      <c r="P936" s="147"/>
      <c r="Q936" s="147"/>
      <c r="R936" s="147"/>
      <c r="S936" s="147"/>
      <c r="T936" s="147"/>
      <c r="U936" s="147"/>
      <c r="V936" s="147"/>
      <c r="W936" s="147"/>
      <c r="X936" s="147"/>
      <c r="Y936" s="147"/>
      <c r="Z936" s="147"/>
      <c r="AA936" s="147"/>
      <c r="AB936" s="147"/>
      <c r="AC936" s="147"/>
      <c r="AD936" s="147"/>
      <c r="AE936" s="147"/>
      <c r="AF936" s="147"/>
      <c r="AG936" s="147"/>
      <c r="AH936" s="147"/>
      <c r="AI936" s="147"/>
      <c r="AJ936" s="147"/>
      <c r="AK936" s="147"/>
      <c r="AL936" s="147"/>
      <c r="AM936" s="147"/>
      <c r="AN936" s="147"/>
      <c r="AO936" s="147"/>
      <c r="AP936" s="147"/>
      <c r="AQ936" s="147"/>
      <c r="AR936" s="147"/>
      <c r="AS936" s="147"/>
      <c r="AT936" s="147"/>
      <c r="AU936" s="147"/>
      <c r="AV936" s="147"/>
      <c r="AW936" s="147"/>
      <c r="AX936" s="147"/>
      <c r="AY936" s="147"/>
    </row>
    <row r="937" spans="1:51" ht="12.75" customHeight="1" x14ac:dyDescent="0.2">
      <c r="A937" s="145"/>
      <c r="B937" s="120"/>
      <c r="C937" s="120"/>
      <c r="D937" s="120"/>
      <c r="E937" s="120"/>
      <c r="F937" s="120"/>
      <c r="G937" s="121"/>
      <c r="H937" s="120"/>
      <c r="I937" s="147"/>
      <c r="J937" s="147"/>
      <c r="K937" s="147"/>
      <c r="L937" s="147"/>
      <c r="M937" s="147"/>
      <c r="N937" s="147"/>
      <c r="O937" s="147"/>
      <c r="P937" s="147"/>
      <c r="Q937" s="147"/>
      <c r="R937" s="147"/>
      <c r="S937" s="147"/>
      <c r="T937" s="147"/>
      <c r="U937" s="147"/>
      <c r="V937" s="147"/>
      <c r="W937" s="147"/>
      <c r="X937" s="147"/>
      <c r="Y937" s="147"/>
      <c r="Z937" s="147"/>
      <c r="AA937" s="147"/>
      <c r="AB937" s="147"/>
      <c r="AC937" s="147"/>
      <c r="AD937" s="147"/>
      <c r="AE937" s="147"/>
      <c r="AF937" s="147"/>
      <c r="AG937" s="147"/>
      <c r="AH937" s="147"/>
      <c r="AI937" s="147"/>
      <c r="AJ937" s="147"/>
      <c r="AK937" s="147"/>
      <c r="AL937" s="147"/>
      <c r="AM937" s="147"/>
      <c r="AN937" s="147"/>
      <c r="AO937" s="147"/>
      <c r="AP937" s="147"/>
      <c r="AQ937" s="147"/>
      <c r="AR937" s="147"/>
      <c r="AS937" s="147"/>
      <c r="AT937" s="147"/>
      <c r="AU937" s="147"/>
      <c r="AV937" s="147"/>
      <c r="AW937" s="147"/>
      <c r="AX937" s="147"/>
      <c r="AY937" s="147"/>
    </row>
    <row r="938" spans="1:51" ht="12.75" customHeight="1" x14ac:dyDescent="0.2">
      <c r="A938" s="145"/>
      <c r="B938" s="120"/>
      <c r="C938" s="120"/>
      <c r="D938" s="120"/>
      <c r="E938" s="120"/>
      <c r="F938" s="120"/>
      <c r="G938" s="121"/>
      <c r="H938" s="120"/>
      <c r="I938" s="147"/>
      <c r="J938" s="147"/>
      <c r="K938" s="147"/>
      <c r="L938" s="147"/>
      <c r="M938" s="147"/>
      <c r="N938" s="147"/>
      <c r="O938" s="147"/>
      <c r="P938" s="147"/>
      <c r="Q938" s="147"/>
      <c r="R938" s="147"/>
      <c r="S938" s="147"/>
      <c r="T938" s="147"/>
      <c r="U938" s="147"/>
      <c r="V938" s="147"/>
      <c r="W938" s="147"/>
      <c r="X938" s="147"/>
      <c r="Y938" s="147"/>
      <c r="Z938" s="147"/>
      <c r="AA938" s="147"/>
      <c r="AB938" s="147"/>
      <c r="AC938" s="147"/>
      <c r="AD938" s="147"/>
      <c r="AE938" s="147"/>
      <c r="AF938" s="147"/>
      <c r="AG938" s="147"/>
      <c r="AH938" s="147"/>
      <c r="AI938" s="147"/>
      <c r="AJ938" s="147"/>
      <c r="AK938" s="147"/>
      <c r="AL938" s="147"/>
      <c r="AM938" s="147"/>
      <c r="AN938" s="147"/>
      <c r="AO938" s="147"/>
      <c r="AP938" s="147"/>
      <c r="AQ938" s="147"/>
      <c r="AR938" s="147"/>
      <c r="AS938" s="147"/>
      <c r="AT938" s="147"/>
      <c r="AU938" s="147"/>
      <c r="AV938" s="147"/>
      <c r="AW938" s="147"/>
      <c r="AX938" s="147"/>
      <c r="AY938" s="147"/>
    </row>
    <row r="939" spans="1:51" ht="12.75" customHeight="1" x14ac:dyDescent="0.2">
      <c r="A939" s="145"/>
      <c r="B939" s="120"/>
      <c r="C939" s="120"/>
      <c r="D939" s="120"/>
      <c r="E939" s="120"/>
      <c r="F939" s="120"/>
      <c r="G939" s="121"/>
      <c r="H939" s="120"/>
      <c r="I939" s="147"/>
      <c r="J939" s="147"/>
      <c r="K939" s="147"/>
      <c r="L939" s="147"/>
      <c r="M939" s="147"/>
      <c r="N939" s="147"/>
      <c r="O939" s="147"/>
      <c r="P939" s="147"/>
      <c r="Q939" s="147"/>
      <c r="R939" s="147"/>
      <c r="S939" s="147"/>
      <c r="T939" s="147"/>
      <c r="U939" s="147"/>
      <c r="V939" s="147"/>
      <c r="W939" s="147"/>
      <c r="X939" s="147"/>
      <c r="Y939" s="147"/>
      <c r="Z939" s="147"/>
      <c r="AA939" s="147"/>
      <c r="AB939" s="147"/>
      <c r="AC939" s="147"/>
      <c r="AD939" s="147"/>
      <c r="AE939" s="147"/>
      <c r="AF939" s="147"/>
      <c r="AG939" s="147"/>
      <c r="AH939" s="147"/>
      <c r="AI939" s="147"/>
      <c r="AJ939" s="147"/>
      <c r="AK939" s="147"/>
      <c r="AL939" s="147"/>
      <c r="AM939" s="147"/>
      <c r="AN939" s="147"/>
      <c r="AO939" s="147"/>
      <c r="AP939" s="147"/>
      <c r="AQ939" s="147"/>
      <c r="AR939" s="147"/>
      <c r="AS939" s="147"/>
      <c r="AT939" s="147"/>
      <c r="AU939" s="147"/>
      <c r="AV939" s="147"/>
      <c r="AW939" s="147"/>
      <c r="AX939" s="147"/>
      <c r="AY939" s="147"/>
    </row>
    <row r="940" spans="1:51" ht="12.75" customHeight="1" x14ac:dyDescent="0.2">
      <c r="A940" s="145"/>
      <c r="B940" s="120"/>
      <c r="C940" s="120"/>
      <c r="D940" s="120"/>
      <c r="E940" s="120"/>
      <c r="F940" s="120"/>
      <c r="G940" s="121"/>
      <c r="H940" s="120"/>
      <c r="I940" s="147"/>
      <c r="J940" s="147"/>
      <c r="K940" s="147"/>
      <c r="L940" s="147"/>
      <c r="M940" s="147"/>
      <c r="N940" s="147"/>
      <c r="O940" s="147"/>
      <c r="P940" s="147"/>
      <c r="Q940" s="147"/>
      <c r="R940" s="147"/>
      <c r="S940" s="147"/>
      <c r="T940" s="147"/>
      <c r="U940" s="147"/>
      <c r="V940" s="147"/>
      <c r="W940" s="147"/>
      <c r="X940" s="147"/>
      <c r="Y940" s="147"/>
      <c r="Z940" s="147"/>
      <c r="AA940" s="147"/>
      <c r="AB940" s="147"/>
      <c r="AC940" s="147"/>
      <c r="AD940" s="147"/>
      <c r="AE940" s="147"/>
      <c r="AF940" s="147"/>
      <c r="AG940" s="147"/>
      <c r="AH940" s="147"/>
      <c r="AI940" s="147"/>
      <c r="AJ940" s="147"/>
      <c r="AK940" s="147"/>
      <c r="AL940" s="147"/>
      <c r="AM940" s="147"/>
      <c r="AN940" s="147"/>
      <c r="AO940" s="147"/>
      <c r="AP940" s="147"/>
      <c r="AQ940" s="147"/>
      <c r="AR940" s="147"/>
      <c r="AS940" s="147"/>
      <c r="AT940" s="147"/>
      <c r="AU940" s="147"/>
      <c r="AV940" s="147"/>
      <c r="AW940" s="147"/>
      <c r="AX940" s="147"/>
      <c r="AY940" s="147"/>
    </row>
    <row r="941" spans="1:51" ht="12.75" customHeight="1" x14ac:dyDescent="0.2">
      <c r="A941" s="145"/>
      <c r="B941" s="120"/>
      <c r="C941" s="120"/>
      <c r="D941" s="120"/>
      <c r="E941" s="120"/>
      <c r="F941" s="120"/>
      <c r="G941" s="121"/>
      <c r="H941" s="120"/>
      <c r="I941" s="147"/>
      <c r="J941" s="147"/>
      <c r="K941" s="147"/>
      <c r="L941" s="147"/>
      <c r="M941" s="147"/>
      <c r="N941" s="147"/>
      <c r="O941" s="147"/>
      <c r="P941" s="147"/>
      <c r="Q941" s="147"/>
      <c r="R941" s="147"/>
      <c r="S941" s="147"/>
      <c r="T941" s="147"/>
      <c r="U941" s="147"/>
      <c r="V941" s="147"/>
      <c r="W941" s="147"/>
      <c r="X941" s="147"/>
      <c r="Y941" s="147"/>
      <c r="Z941" s="147"/>
      <c r="AA941" s="147"/>
      <c r="AB941" s="147"/>
      <c r="AC941" s="147"/>
      <c r="AD941" s="147"/>
      <c r="AE941" s="147"/>
      <c r="AF941" s="147"/>
      <c r="AG941" s="147"/>
      <c r="AH941" s="147"/>
      <c r="AI941" s="147"/>
      <c r="AJ941" s="147"/>
      <c r="AK941" s="147"/>
      <c r="AL941" s="147"/>
      <c r="AM941" s="147"/>
      <c r="AN941" s="147"/>
      <c r="AO941" s="147"/>
      <c r="AP941" s="147"/>
      <c r="AQ941" s="147"/>
      <c r="AR941" s="147"/>
      <c r="AS941" s="147"/>
      <c r="AT941" s="147"/>
      <c r="AU941" s="147"/>
      <c r="AV941" s="147"/>
      <c r="AW941" s="147"/>
      <c r="AX941" s="147"/>
      <c r="AY941" s="147"/>
    </row>
    <row r="942" spans="1:51" ht="12.75" customHeight="1" x14ac:dyDescent="0.2">
      <c r="A942" s="145"/>
      <c r="B942" s="120"/>
      <c r="C942" s="120"/>
      <c r="D942" s="120"/>
      <c r="E942" s="120"/>
      <c r="F942" s="120"/>
      <c r="G942" s="121"/>
      <c r="H942" s="120"/>
      <c r="I942" s="147"/>
      <c r="J942" s="147"/>
      <c r="K942" s="147"/>
      <c r="L942" s="147"/>
      <c r="M942" s="147"/>
      <c r="N942" s="147"/>
      <c r="O942" s="147"/>
      <c r="P942" s="147"/>
      <c r="Q942" s="147"/>
      <c r="R942" s="147"/>
      <c r="S942" s="147"/>
      <c r="T942" s="147"/>
      <c r="U942" s="147"/>
      <c r="V942" s="147"/>
      <c r="W942" s="147"/>
      <c r="X942" s="147"/>
      <c r="Y942" s="147"/>
      <c r="Z942" s="147"/>
      <c r="AA942" s="147"/>
      <c r="AB942" s="147"/>
      <c r="AC942" s="147"/>
      <c r="AD942" s="147"/>
      <c r="AE942" s="147"/>
      <c r="AF942" s="147"/>
      <c r="AG942" s="147"/>
      <c r="AH942" s="147"/>
      <c r="AI942" s="147"/>
      <c r="AJ942" s="147"/>
      <c r="AK942" s="147"/>
      <c r="AL942" s="147"/>
      <c r="AM942" s="147"/>
      <c r="AN942" s="147"/>
      <c r="AO942" s="147"/>
      <c r="AP942" s="147"/>
      <c r="AQ942" s="147"/>
      <c r="AR942" s="147"/>
      <c r="AS942" s="147"/>
      <c r="AT942" s="147"/>
      <c r="AU942" s="147"/>
      <c r="AV942" s="147"/>
      <c r="AW942" s="147"/>
      <c r="AX942" s="147"/>
      <c r="AY942" s="147"/>
    </row>
    <row r="943" spans="1:51" ht="12.75" customHeight="1" x14ac:dyDescent="0.2">
      <c r="A943" s="145"/>
      <c r="B943" s="120"/>
      <c r="C943" s="120"/>
      <c r="D943" s="120"/>
      <c r="E943" s="120"/>
      <c r="F943" s="120"/>
      <c r="G943" s="121"/>
      <c r="H943" s="120"/>
      <c r="I943" s="147"/>
      <c r="J943" s="147"/>
      <c r="K943" s="147"/>
      <c r="L943" s="147"/>
      <c r="M943" s="147"/>
      <c r="N943" s="147"/>
      <c r="O943" s="147"/>
      <c r="P943" s="147"/>
      <c r="Q943" s="147"/>
      <c r="R943" s="147"/>
      <c r="S943" s="147"/>
      <c r="T943" s="147"/>
      <c r="U943" s="147"/>
      <c r="V943" s="147"/>
      <c r="W943" s="147"/>
      <c r="X943" s="147"/>
      <c r="Y943" s="147"/>
      <c r="Z943" s="147"/>
      <c r="AA943" s="147"/>
      <c r="AB943" s="147"/>
      <c r="AC943" s="147"/>
      <c r="AD943" s="147"/>
      <c r="AE943" s="147"/>
      <c r="AF943" s="147"/>
      <c r="AG943" s="147"/>
      <c r="AH943" s="147"/>
      <c r="AI943" s="147"/>
      <c r="AJ943" s="147"/>
      <c r="AK943" s="147"/>
      <c r="AL943" s="147"/>
      <c r="AM943" s="147"/>
      <c r="AN943" s="147"/>
      <c r="AO943" s="147"/>
      <c r="AP943" s="147"/>
      <c r="AQ943" s="147"/>
      <c r="AR943" s="147"/>
      <c r="AS943" s="147"/>
      <c r="AT943" s="147"/>
      <c r="AU943" s="147"/>
      <c r="AV943" s="147"/>
      <c r="AW943" s="147"/>
      <c r="AX943" s="147"/>
      <c r="AY943" s="147"/>
    </row>
    <row r="944" spans="1:51" ht="12.75" customHeight="1" x14ac:dyDescent="0.2">
      <c r="A944" s="145"/>
      <c r="B944" s="120"/>
      <c r="C944" s="120"/>
      <c r="D944" s="120"/>
      <c r="E944" s="120"/>
      <c r="F944" s="120"/>
      <c r="G944" s="121"/>
      <c r="H944" s="120"/>
      <c r="I944" s="147"/>
      <c r="J944" s="147"/>
      <c r="K944" s="147"/>
      <c r="L944" s="147"/>
      <c r="M944" s="147"/>
      <c r="N944" s="147"/>
      <c r="O944" s="147"/>
      <c r="P944" s="147"/>
      <c r="Q944" s="147"/>
      <c r="R944" s="147"/>
      <c r="S944" s="147"/>
      <c r="T944" s="147"/>
      <c r="U944" s="147"/>
      <c r="V944" s="147"/>
      <c r="W944" s="147"/>
      <c r="X944" s="147"/>
      <c r="Y944" s="147"/>
      <c r="Z944" s="147"/>
      <c r="AA944" s="147"/>
      <c r="AB944" s="147"/>
      <c r="AC944" s="147"/>
      <c r="AD944" s="147"/>
      <c r="AE944" s="147"/>
      <c r="AF944" s="147"/>
      <c r="AG944" s="147"/>
      <c r="AH944" s="147"/>
      <c r="AI944" s="147"/>
      <c r="AJ944" s="147"/>
      <c r="AK944" s="147"/>
      <c r="AL944" s="147"/>
      <c r="AM944" s="147"/>
      <c r="AN944" s="147"/>
      <c r="AO944" s="147"/>
      <c r="AP944" s="147"/>
      <c r="AQ944" s="147"/>
      <c r="AR944" s="147"/>
      <c r="AS944" s="147"/>
      <c r="AT944" s="147"/>
      <c r="AU944" s="147"/>
      <c r="AV944" s="147"/>
      <c r="AW944" s="147"/>
      <c r="AX944" s="147"/>
      <c r="AY944" s="147"/>
    </row>
    <row r="945" spans="1:51" ht="12.75" customHeight="1" x14ac:dyDescent="0.2">
      <c r="A945" s="145"/>
      <c r="B945" s="120"/>
      <c r="C945" s="120"/>
      <c r="D945" s="120"/>
      <c r="E945" s="120"/>
      <c r="F945" s="120"/>
      <c r="G945" s="121"/>
      <c r="H945" s="120"/>
      <c r="I945" s="147"/>
      <c r="J945" s="147"/>
      <c r="K945" s="147"/>
      <c r="L945" s="147"/>
      <c r="M945" s="147"/>
      <c r="N945" s="147"/>
      <c r="O945" s="147"/>
      <c r="P945" s="147"/>
      <c r="Q945" s="147"/>
      <c r="R945" s="147"/>
      <c r="S945" s="147"/>
      <c r="T945" s="147"/>
      <c r="U945" s="147"/>
      <c r="V945" s="147"/>
      <c r="W945" s="147"/>
      <c r="X945" s="147"/>
      <c r="Y945" s="147"/>
      <c r="Z945" s="147"/>
      <c r="AA945" s="147"/>
      <c r="AB945" s="147"/>
      <c r="AC945" s="147"/>
      <c r="AD945" s="147"/>
      <c r="AE945" s="147"/>
      <c r="AF945" s="147"/>
      <c r="AG945" s="147"/>
      <c r="AH945" s="147"/>
      <c r="AI945" s="147"/>
      <c r="AJ945" s="147"/>
      <c r="AK945" s="147"/>
      <c r="AL945" s="147"/>
      <c r="AM945" s="147"/>
      <c r="AN945" s="147"/>
      <c r="AO945" s="147"/>
      <c r="AP945" s="147"/>
      <c r="AQ945" s="147"/>
      <c r="AR945" s="147"/>
      <c r="AS945" s="147"/>
      <c r="AT945" s="147"/>
      <c r="AU945" s="147"/>
      <c r="AV945" s="147"/>
      <c r="AW945" s="147"/>
      <c r="AX945" s="147"/>
      <c r="AY945" s="147"/>
    </row>
    <row r="946" spans="1:51" ht="12.75" customHeight="1" x14ac:dyDescent="0.2">
      <c r="A946" s="145"/>
      <c r="B946" s="120"/>
      <c r="C946" s="120"/>
      <c r="D946" s="120"/>
      <c r="E946" s="120"/>
      <c r="F946" s="120"/>
      <c r="G946" s="121"/>
      <c r="H946" s="120"/>
      <c r="I946" s="147"/>
      <c r="J946" s="147"/>
      <c r="K946" s="147"/>
      <c r="L946" s="147"/>
      <c r="M946" s="147"/>
      <c r="N946" s="147"/>
      <c r="O946" s="147"/>
      <c r="P946" s="147"/>
      <c r="Q946" s="147"/>
      <c r="R946" s="147"/>
      <c r="S946" s="147"/>
      <c r="T946" s="147"/>
      <c r="U946" s="147"/>
      <c r="V946" s="147"/>
      <c r="W946" s="147"/>
      <c r="X946" s="147"/>
      <c r="Y946" s="147"/>
      <c r="Z946" s="147"/>
      <c r="AA946" s="147"/>
      <c r="AB946" s="147"/>
      <c r="AC946" s="147"/>
      <c r="AD946" s="147"/>
      <c r="AE946" s="147"/>
      <c r="AF946" s="147"/>
      <c r="AG946" s="147"/>
      <c r="AH946" s="147"/>
      <c r="AI946" s="147"/>
      <c r="AJ946" s="147"/>
      <c r="AK946" s="147"/>
      <c r="AL946" s="147"/>
      <c r="AM946" s="147"/>
      <c r="AN946" s="147"/>
      <c r="AO946" s="147"/>
      <c r="AP946" s="147"/>
      <c r="AQ946" s="147"/>
      <c r="AR946" s="147"/>
      <c r="AS946" s="147"/>
      <c r="AT946" s="147"/>
      <c r="AU946" s="147"/>
      <c r="AV946" s="147"/>
      <c r="AW946" s="147"/>
      <c r="AX946" s="147"/>
      <c r="AY946" s="147"/>
    </row>
    <row r="947" spans="1:51" ht="12.75" customHeight="1" x14ac:dyDescent="0.2">
      <c r="A947" s="145"/>
      <c r="B947" s="120"/>
      <c r="C947" s="120"/>
      <c r="D947" s="120"/>
      <c r="E947" s="120"/>
      <c r="F947" s="120"/>
      <c r="G947" s="121"/>
      <c r="H947" s="120"/>
      <c r="I947" s="147"/>
      <c r="J947" s="147"/>
      <c r="K947" s="147"/>
      <c r="L947" s="147"/>
      <c r="M947" s="147"/>
      <c r="N947" s="147"/>
      <c r="O947" s="147"/>
      <c r="P947" s="147"/>
      <c r="Q947" s="147"/>
      <c r="R947" s="147"/>
      <c r="S947" s="147"/>
      <c r="T947" s="147"/>
      <c r="U947" s="147"/>
      <c r="V947" s="147"/>
      <c r="W947" s="147"/>
      <c r="X947" s="147"/>
      <c r="Y947" s="147"/>
      <c r="Z947" s="147"/>
      <c r="AA947" s="147"/>
      <c r="AB947" s="147"/>
      <c r="AC947" s="147"/>
      <c r="AD947" s="147"/>
      <c r="AE947" s="147"/>
      <c r="AF947" s="147"/>
      <c r="AG947" s="147"/>
      <c r="AH947" s="147"/>
      <c r="AI947" s="147"/>
      <c r="AJ947" s="147"/>
      <c r="AK947" s="147"/>
      <c r="AL947" s="147"/>
      <c r="AM947" s="147"/>
      <c r="AN947" s="147"/>
      <c r="AO947" s="147"/>
      <c r="AP947" s="147"/>
      <c r="AQ947" s="147"/>
      <c r="AR947" s="147"/>
      <c r="AS947" s="147"/>
      <c r="AT947" s="147"/>
      <c r="AU947" s="147"/>
      <c r="AV947" s="147"/>
      <c r="AW947" s="147"/>
      <c r="AX947" s="147"/>
      <c r="AY947" s="147"/>
    </row>
    <row r="948" spans="1:51" ht="12.75" customHeight="1" x14ac:dyDescent="0.2">
      <c r="A948" s="145"/>
      <c r="B948" s="120"/>
      <c r="C948" s="120"/>
      <c r="D948" s="120"/>
      <c r="E948" s="120"/>
      <c r="F948" s="120"/>
      <c r="G948" s="121"/>
      <c r="H948" s="120"/>
      <c r="I948" s="147"/>
      <c r="J948" s="147"/>
      <c r="K948" s="147"/>
      <c r="L948" s="147"/>
      <c r="M948" s="147"/>
      <c r="N948" s="147"/>
      <c r="O948" s="147"/>
      <c r="P948" s="147"/>
      <c r="Q948" s="147"/>
      <c r="R948" s="147"/>
      <c r="S948" s="147"/>
      <c r="T948" s="147"/>
      <c r="U948" s="147"/>
      <c r="V948" s="147"/>
      <c r="W948" s="147"/>
      <c r="X948" s="147"/>
      <c r="Y948" s="147"/>
      <c r="Z948" s="147"/>
      <c r="AA948" s="147"/>
      <c r="AB948" s="147"/>
      <c r="AC948" s="147"/>
      <c r="AD948" s="147"/>
      <c r="AE948" s="147"/>
      <c r="AF948" s="147"/>
      <c r="AG948" s="147"/>
      <c r="AH948" s="147"/>
      <c r="AI948" s="147"/>
      <c r="AJ948" s="147"/>
      <c r="AK948" s="147"/>
      <c r="AL948" s="147"/>
      <c r="AM948" s="147"/>
      <c r="AN948" s="147"/>
      <c r="AO948" s="147"/>
      <c r="AP948" s="147"/>
      <c r="AQ948" s="147"/>
      <c r="AR948" s="147"/>
      <c r="AS948" s="147"/>
      <c r="AT948" s="147"/>
      <c r="AU948" s="147"/>
      <c r="AV948" s="147"/>
      <c r="AW948" s="147"/>
      <c r="AX948" s="147"/>
      <c r="AY948" s="147"/>
    </row>
    <row r="949" spans="1:51" ht="12.75" customHeight="1" x14ac:dyDescent="0.2">
      <c r="A949" s="145"/>
      <c r="B949" s="120"/>
      <c r="C949" s="120"/>
      <c r="D949" s="120"/>
      <c r="E949" s="120"/>
      <c r="F949" s="120"/>
      <c r="G949" s="121"/>
      <c r="H949" s="120"/>
      <c r="I949" s="147"/>
      <c r="J949" s="147"/>
      <c r="K949" s="147"/>
      <c r="L949" s="147"/>
      <c r="M949" s="147"/>
      <c r="N949" s="147"/>
      <c r="O949" s="147"/>
      <c r="P949" s="147"/>
      <c r="Q949" s="147"/>
      <c r="R949" s="147"/>
      <c r="S949" s="147"/>
      <c r="T949" s="147"/>
      <c r="U949" s="147"/>
      <c r="V949" s="147"/>
      <c r="W949" s="147"/>
      <c r="X949" s="147"/>
      <c r="Y949" s="147"/>
      <c r="Z949" s="147"/>
      <c r="AA949" s="147"/>
      <c r="AB949" s="147"/>
      <c r="AC949" s="147"/>
      <c r="AD949" s="147"/>
      <c r="AE949" s="147"/>
      <c r="AF949" s="147"/>
      <c r="AG949" s="147"/>
      <c r="AH949" s="147"/>
      <c r="AI949" s="147"/>
      <c r="AJ949" s="147"/>
      <c r="AK949" s="147"/>
      <c r="AL949" s="147"/>
      <c r="AM949" s="147"/>
      <c r="AN949" s="147"/>
      <c r="AO949" s="147"/>
      <c r="AP949" s="147"/>
      <c r="AQ949" s="147"/>
      <c r="AR949" s="147"/>
      <c r="AS949" s="147"/>
      <c r="AT949" s="147"/>
      <c r="AU949" s="147"/>
      <c r="AV949" s="147"/>
      <c r="AW949" s="147"/>
      <c r="AX949" s="147"/>
      <c r="AY949" s="147"/>
    </row>
    <row r="950" spans="1:51" ht="12.75" customHeight="1" x14ac:dyDescent="0.2">
      <c r="A950" s="145"/>
      <c r="B950" s="120"/>
      <c r="C950" s="120"/>
      <c r="D950" s="120"/>
      <c r="E950" s="120"/>
      <c r="F950" s="120"/>
      <c r="G950" s="121"/>
      <c r="H950" s="120"/>
      <c r="I950" s="147"/>
      <c r="J950" s="147"/>
      <c r="K950" s="147"/>
      <c r="L950" s="147"/>
      <c r="M950" s="147"/>
      <c r="N950" s="147"/>
      <c r="O950" s="147"/>
      <c r="P950" s="147"/>
      <c r="Q950" s="147"/>
      <c r="R950" s="147"/>
      <c r="S950" s="147"/>
      <c r="T950" s="147"/>
      <c r="U950" s="147"/>
      <c r="V950" s="147"/>
      <c r="W950" s="147"/>
      <c r="X950" s="147"/>
      <c r="Y950" s="147"/>
      <c r="Z950" s="147"/>
      <c r="AA950" s="147"/>
      <c r="AB950" s="147"/>
      <c r="AC950" s="147"/>
      <c r="AD950" s="147"/>
      <c r="AE950" s="147"/>
      <c r="AF950" s="147"/>
      <c r="AG950" s="147"/>
      <c r="AH950" s="147"/>
      <c r="AI950" s="147"/>
      <c r="AJ950" s="147"/>
      <c r="AK950" s="147"/>
      <c r="AL950" s="147"/>
      <c r="AM950" s="147"/>
      <c r="AN950" s="147"/>
      <c r="AO950" s="147"/>
      <c r="AP950" s="147"/>
      <c r="AQ950" s="147"/>
      <c r="AR950" s="147"/>
      <c r="AS950" s="147"/>
      <c r="AT950" s="147"/>
      <c r="AU950" s="147"/>
      <c r="AV950" s="147"/>
      <c r="AW950" s="147"/>
      <c r="AX950" s="147"/>
      <c r="AY950" s="147"/>
    </row>
    <row r="951" spans="1:51" ht="12.75" customHeight="1" x14ac:dyDescent="0.2">
      <c r="A951" s="145"/>
      <c r="B951" s="120"/>
      <c r="C951" s="120"/>
      <c r="D951" s="120"/>
      <c r="E951" s="120"/>
      <c r="F951" s="120"/>
      <c r="G951" s="121"/>
      <c r="H951" s="120"/>
      <c r="I951" s="147"/>
      <c r="J951" s="147"/>
      <c r="K951" s="147"/>
      <c r="L951" s="147"/>
      <c r="M951" s="147"/>
      <c r="N951" s="147"/>
      <c r="O951" s="147"/>
      <c r="P951" s="147"/>
      <c r="Q951" s="147"/>
      <c r="R951" s="147"/>
      <c r="S951" s="147"/>
      <c r="T951" s="147"/>
      <c r="U951" s="147"/>
      <c r="V951" s="147"/>
      <c r="W951" s="147"/>
      <c r="X951" s="147"/>
      <c r="Y951" s="147"/>
      <c r="Z951" s="147"/>
      <c r="AA951" s="147"/>
      <c r="AB951" s="147"/>
      <c r="AC951" s="147"/>
      <c r="AD951" s="147"/>
      <c r="AE951" s="147"/>
      <c r="AF951" s="147"/>
      <c r="AG951" s="147"/>
      <c r="AH951" s="147"/>
      <c r="AI951" s="147"/>
      <c r="AJ951" s="147"/>
      <c r="AK951" s="147"/>
      <c r="AL951" s="147"/>
      <c r="AM951" s="147"/>
      <c r="AN951" s="147"/>
      <c r="AO951" s="147"/>
      <c r="AP951" s="147"/>
      <c r="AQ951" s="147"/>
      <c r="AR951" s="147"/>
      <c r="AS951" s="147"/>
      <c r="AT951" s="147"/>
      <c r="AU951" s="147"/>
      <c r="AV951" s="147"/>
      <c r="AW951" s="147"/>
      <c r="AX951" s="147"/>
      <c r="AY951" s="147"/>
    </row>
    <row r="952" spans="1:51" ht="12.75" customHeight="1" x14ac:dyDescent="0.2">
      <c r="A952" s="145"/>
      <c r="B952" s="120"/>
      <c r="C952" s="120"/>
      <c r="D952" s="120"/>
      <c r="E952" s="120"/>
      <c r="F952" s="120"/>
      <c r="G952" s="121"/>
      <c r="H952" s="120"/>
      <c r="I952" s="147"/>
      <c r="J952" s="147"/>
      <c r="K952" s="147"/>
      <c r="L952" s="147"/>
      <c r="M952" s="147"/>
      <c r="N952" s="147"/>
      <c r="O952" s="147"/>
      <c r="P952" s="147"/>
      <c r="Q952" s="147"/>
      <c r="R952" s="147"/>
      <c r="S952" s="147"/>
      <c r="T952" s="147"/>
      <c r="U952" s="147"/>
      <c r="V952" s="147"/>
      <c r="W952" s="147"/>
      <c r="X952" s="147"/>
      <c r="Y952" s="147"/>
      <c r="Z952" s="147"/>
      <c r="AA952" s="147"/>
      <c r="AB952" s="147"/>
      <c r="AC952" s="147"/>
      <c r="AD952" s="147"/>
      <c r="AE952" s="147"/>
      <c r="AF952" s="147"/>
      <c r="AG952" s="147"/>
      <c r="AH952" s="147"/>
      <c r="AI952" s="147"/>
      <c r="AJ952" s="147"/>
      <c r="AK952" s="147"/>
      <c r="AL952" s="147"/>
      <c r="AM952" s="147"/>
      <c r="AN952" s="147"/>
      <c r="AO952" s="147"/>
      <c r="AP952" s="147"/>
      <c r="AQ952" s="147"/>
      <c r="AR952" s="147"/>
      <c r="AS952" s="147"/>
      <c r="AT952" s="147"/>
      <c r="AU952" s="147"/>
      <c r="AV952" s="147"/>
      <c r="AW952" s="147"/>
      <c r="AX952" s="147"/>
      <c r="AY952" s="147"/>
    </row>
    <row r="953" spans="1:51" ht="12.75" customHeight="1" x14ac:dyDescent="0.2">
      <c r="A953" s="145"/>
      <c r="B953" s="120"/>
      <c r="C953" s="120"/>
      <c r="D953" s="120"/>
      <c r="E953" s="120"/>
      <c r="F953" s="120"/>
      <c r="G953" s="121"/>
      <c r="H953" s="120"/>
      <c r="I953" s="147"/>
      <c r="J953" s="147"/>
      <c r="K953" s="147"/>
      <c r="L953" s="147"/>
      <c r="M953" s="147"/>
      <c r="N953" s="147"/>
      <c r="O953" s="147"/>
      <c r="P953" s="147"/>
      <c r="Q953" s="147"/>
      <c r="R953" s="147"/>
      <c r="S953" s="147"/>
      <c r="T953" s="147"/>
      <c r="U953" s="147"/>
      <c r="V953" s="147"/>
      <c r="W953" s="147"/>
      <c r="X953" s="147"/>
      <c r="Y953" s="147"/>
      <c r="Z953" s="147"/>
      <c r="AA953" s="147"/>
      <c r="AB953" s="147"/>
      <c r="AC953" s="147"/>
      <c r="AD953" s="147"/>
      <c r="AE953" s="147"/>
      <c r="AF953" s="147"/>
      <c r="AG953" s="147"/>
      <c r="AH953" s="147"/>
      <c r="AI953" s="147"/>
      <c r="AJ953" s="147"/>
      <c r="AK953" s="147"/>
      <c r="AL953" s="147"/>
      <c r="AM953" s="147"/>
      <c r="AN953" s="147"/>
      <c r="AO953" s="147"/>
      <c r="AP953" s="147"/>
      <c r="AQ953" s="147"/>
      <c r="AR953" s="147"/>
      <c r="AS953" s="147"/>
      <c r="AT953" s="147"/>
      <c r="AU953" s="147"/>
      <c r="AV953" s="147"/>
      <c r="AW953" s="147"/>
      <c r="AX953" s="147"/>
      <c r="AY953" s="147"/>
    </row>
    <row r="954" spans="1:51" ht="12.75" customHeight="1" x14ac:dyDescent="0.2">
      <c r="A954" s="145"/>
      <c r="B954" s="120"/>
      <c r="C954" s="120"/>
      <c r="D954" s="120"/>
      <c r="E954" s="120"/>
      <c r="F954" s="120"/>
      <c r="G954" s="121"/>
      <c r="H954" s="120"/>
      <c r="I954" s="147"/>
      <c r="J954" s="147"/>
      <c r="K954" s="147"/>
      <c r="L954" s="147"/>
      <c r="M954" s="147"/>
      <c r="N954" s="147"/>
      <c r="O954" s="147"/>
      <c r="P954" s="147"/>
      <c r="Q954" s="147"/>
      <c r="R954" s="147"/>
      <c r="S954" s="147"/>
      <c r="T954" s="147"/>
      <c r="U954" s="147"/>
      <c r="V954" s="147"/>
      <c r="W954" s="147"/>
      <c r="X954" s="147"/>
      <c r="Y954" s="147"/>
      <c r="Z954" s="147"/>
      <c r="AA954" s="147"/>
      <c r="AB954" s="147"/>
      <c r="AC954" s="147"/>
      <c r="AD954" s="147"/>
      <c r="AE954" s="147"/>
      <c r="AF954" s="147"/>
      <c r="AG954" s="147"/>
      <c r="AH954" s="147"/>
      <c r="AI954" s="147"/>
      <c r="AJ954" s="147"/>
      <c r="AK954" s="147"/>
      <c r="AL954" s="147"/>
      <c r="AM954" s="147"/>
      <c r="AN954" s="147"/>
      <c r="AO954" s="147"/>
      <c r="AP954" s="147"/>
      <c r="AQ954" s="147"/>
      <c r="AR954" s="147"/>
      <c r="AS954" s="147"/>
      <c r="AT954" s="147"/>
      <c r="AU954" s="147"/>
      <c r="AV954" s="147"/>
      <c r="AW954" s="147"/>
      <c r="AX954" s="147"/>
      <c r="AY954" s="147"/>
    </row>
    <row r="955" spans="1:51" ht="12.75" customHeight="1" x14ac:dyDescent="0.2">
      <c r="A955" s="145"/>
      <c r="B955" s="120"/>
      <c r="C955" s="120"/>
      <c r="D955" s="120"/>
      <c r="E955" s="120"/>
      <c r="F955" s="120"/>
      <c r="G955" s="121"/>
      <c r="H955" s="120"/>
      <c r="I955" s="147"/>
      <c r="J955" s="147"/>
      <c r="K955" s="147"/>
      <c r="L955" s="147"/>
      <c r="M955" s="147"/>
      <c r="N955" s="147"/>
      <c r="O955" s="147"/>
      <c r="P955" s="147"/>
      <c r="Q955" s="147"/>
      <c r="R955" s="147"/>
      <c r="S955" s="147"/>
      <c r="T955" s="147"/>
      <c r="U955" s="147"/>
      <c r="V955" s="147"/>
      <c r="W955" s="147"/>
      <c r="X955" s="147"/>
      <c r="Y955" s="147"/>
      <c r="Z955" s="147"/>
      <c r="AA955" s="147"/>
      <c r="AB955" s="147"/>
      <c r="AC955" s="147"/>
      <c r="AD955" s="147"/>
      <c r="AE955" s="147"/>
      <c r="AF955" s="147"/>
      <c r="AG955" s="147"/>
      <c r="AH955" s="147"/>
      <c r="AI955" s="147"/>
      <c r="AJ955" s="147"/>
      <c r="AK955" s="147"/>
      <c r="AL955" s="147"/>
      <c r="AM955" s="147"/>
      <c r="AN955" s="147"/>
      <c r="AO955" s="147"/>
      <c r="AP955" s="147"/>
      <c r="AQ955" s="147"/>
      <c r="AR955" s="147"/>
      <c r="AS955" s="147"/>
      <c r="AT955" s="147"/>
      <c r="AU955" s="147"/>
      <c r="AV955" s="147"/>
      <c r="AW955" s="147"/>
      <c r="AX955" s="147"/>
      <c r="AY955" s="147"/>
    </row>
    <row r="956" spans="1:51" ht="12.75" customHeight="1" x14ac:dyDescent="0.2">
      <c r="A956" s="145"/>
      <c r="B956" s="120"/>
      <c r="C956" s="120"/>
      <c r="D956" s="120"/>
      <c r="E956" s="120"/>
      <c r="F956" s="120"/>
      <c r="G956" s="121"/>
      <c r="H956" s="120"/>
      <c r="I956" s="147"/>
      <c r="J956" s="147"/>
      <c r="K956" s="147"/>
      <c r="L956" s="147"/>
      <c r="M956" s="147"/>
      <c r="N956" s="147"/>
      <c r="O956" s="147"/>
      <c r="P956" s="147"/>
      <c r="Q956" s="147"/>
      <c r="R956" s="147"/>
      <c r="S956" s="147"/>
      <c r="T956" s="147"/>
      <c r="U956" s="147"/>
      <c r="V956" s="147"/>
      <c r="W956" s="147"/>
      <c r="X956" s="147"/>
      <c r="Y956" s="147"/>
      <c r="Z956" s="147"/>
      <c r="AA956" s="147"/>
      <c r="AB956" s="147"/>
      <c r="AC956" s="147"/>
      <c r="AD956" s="147"/>
      <c r="AE956" s="147"/>
      <c r="AF956" s="147"/>
      <c r="AG956" s="147"/>
      <c r="AH956" s="147"/>
      <c r="AI956" s="147"/>
      <c r="AJ956" s="147"/>
      <c r="AK956" s="147"/>
      <c r="AL956" s="147"/>
      <c r="AM956" s="147"/>
      <c r="AN956" s="147"/>
      <c r="AO956" s="147"/>
      <c r="AP956" s="147"/>
      <c r="AQ956" s="147"/>
      <c r="AR956" s="147"/>
      <c r="AS956" s="147"/>
      <c r="AT956" s="147"/>
      <c r="AU956" s="147"/>
      <c r="AV956" s="147"/>
      <c r="AW956" s="147"/>
      <c r="AX956" s="147"/>
      <c r="AY956" s="147"/>
    </row>
    <row r="957" spans="1:51" ht="12.75" customHeight="1" x14ac:dyDescent="0.2">
      <c r="A957" s="145"/>
      <c r="B957" s="120"/>
      <c r="C957" s="120"/>
      <c r="D957" s="120"/>
      <c r="E957" s="120"/>
      <c r="F957" s="120"/>
      <c r="G957" s="121"/>
      <c r="H957" s="120"/>
      <c r="I957" s="147"/>
      <c r="J957" s="147"/>
      <c r="K957" s="147"/>
      <c r="L957" s="147"/>
      <c r="M957" s="147"/>
      <c r="N957" s="147"/>
      <c r="O957" s="147"/>
      <c r="P957" s="147"/>
      <c r="Q957" s="147"/>
      <c r="R957" s="147"/>
      <c r="S957" s="147"/>
      <c r="T957" s="147"/>
      <c r="U957" s="147"/>
      <c r="V957" s="147"/>
      <c r="W957" s="147"/>
      <c r="X957" s="147"/>
      <c r="Y957" s="147"/>
      <c r="Z957" s="147"/>
      <c r="AA957" s="147"/>
      <c r="AB957" s="147"/>
      <c r="AC957" s="147"/>
      <c r="AD957" s="147"/>
      <c r="AE957" s="147"/>
      <c r="AF957" s="147"/>
      <c r="AG957" s="147"/>
      <c r="AH957" s="147"/>
      <c r="AI957" s="147"/>
      <c r="AJ957" s="147"/>
      <c r="AK957" s="147"/>
      <c r="AL957" s="147"/>
      <c r="AM957" s="147"/>
      <c r="AN957" s="147"/>
      <c r="AO957" s="147"/>
      <c r="AP957" s="147"/>
      <c r="AQ957" s="147"/>
      <c r="AR957" s="147"/>
      <c r="AS957" s="147"/>
      <c r="AT957" s="147"/>
      <c r="AU957" s="147"/>
      <c r="AV957" s="147"/>
      <c r="AW957" s="147"/>
      <c r="AX957" s="147"/>
      <c r="AY957" s="147"/>
    </row>
    <row r="958" spans="1:51" ht="12.75" customHeight="1" x14ac:dyDescent="0.2">
      <c r="A958" s="145"/>
      <c r="B958" s="120"/>
      <c r="C958" s="120"/>
      <c r="D958" s="120"/>
      <c r="E958" s="120"/>
      <c r="F958" s="120"/>
      <c r="G958" s="121"/>
      <c r="H958" s="120"/>
      <c r="I958" s="147"/>
      <c r="J958" s="147"/>
      <c r="K958" s="147"/>
      <c r="L958" s="147"/>
      <c r="M958" s="147"/>
      <c r="N958" s="147"/>
      <c r="O958" s="147"/>
      <c r="P958" s="147"/>
      <c r="Q958" s="147"/>
      <c r="R958" s="147"/>
      <c r="S958" s="147"/>
      <c r="T958" s="147"/>
      <c r="U958" s="147"/>
      <c r="V958" s="147"/>
      <c r="W958" s="147"/>
      <c r="X958" s="147"/>
      <c r="Y958" s="147"/>
      <c r="Z958" s="147"/>
      <c r="AA958" s="147"/>
      <c r="AB958" s="147"/>
      <c r="AC958" s="147"/>
      <c r="AD958" s="147"/>
      <c r="AE958" s="147"/>
      <c r="AF958" s="147"/>
      <c r="AG958" s="147"/>
      <c r="AH958" s="147"/>
      <c r="AI958" s="147"/>
      <c r="AJ958" s="147"/>
      <c r="AK958" s="147"/>
      <c r="AL958" s="147"/>
      <c r="AM958" s="147"/>
      <c r="AN958" s="147"/>
      <c r="AO958" s="147"/>
      <c r="AP958" s="147"/>
      <c r="AQ958" s="147"/>
      <c r="AR958" s="147"/>
      <c r="AS958" s="147"/>
      <c r="AT958" s="147"/>
      <c r="AU958" s="147"/>
      <c r="AV958" s="147"/>
      <c r="AW958" s="147"/>
      <c r="AX958" s="147"/>
      <c r="AY958" s="147"/>
    </row>
    <row r="959" spans="1:51" ht="12.75" customHeight="1" x14ac:dyDescent="0.2">
      <c r="A959" s="145"/>
      <c r="B959" s="120"/>
      <c r="C959" s="120"/>
      <c r="D959" s="120"/>
      <c r="E959" s="120"/>
      <c r="F959" s="120"/>
      <c r="G959" s="121"/>
      <c r="H959" s="120"/>
      <c r="I959" s="147"/>
      <c r="J959" s="147"/>
      <c r="K959" s="147"/>
      <c r="L959" s="147"/>
      <c r="M959" s="147"/>
      <c r="N959" s="147"/>
      <c r="O959" s="147"/>
      <c r="P959" s="147"/>
      <c r="Q959" s="147"/>
      <c r="R959" s="147"/>
      <c r="S959" s="147"/>
      <c r="T959" s="147"/>
      <c r="U959" s="147"/>
      <c r="V959" s="147"/>
      <c r="W959" s="147"/>
      <c r="X959" s="147"/>
      <c r="Y959" s="147"/>
      <c r="Z959" s="147"/>
      <c r="AA959" s="147"/>
      <c r="AB959" s="147"/>
      <c r="AC959" s="147"/>
      <c r="AD959" s="147"/>
      <c r="AE959" s="147"/>
      <c r="AF959" s="147"/>
      <c r="AG959" s="147"/>
      <c r="AH959" s="147"/>
      <c r="AI959" s="147"/>
      <c r="AJ959" s="147"/>
      <c r="AK959" s="147"/>
      <c r="AL959" s="147"/>
      <c r="AM959" s="147"/>
      <c r="AN959" s="147"/>
      <c r="AO959" s="147"/>
      <c r="AP959" s="147"/>
      <c r="AQ959" s="147"/>
      <c r="AR959" s="147"/>
      <c r="AS959" s="147"/>
      <c r="AT959" s="147"/>
      <c r="AU959" s="147"/>
      <c r="AV959" s="147"/>
      <c r="AW959" s="147"/>
      <c r="AX959" s="147"/>
      <c r="AY959" s="147"/>
    </row>
    <row r="960" spans="1:51" ht="12.75" customHeight="1" x14ac:dyDescent="0.2">
      <c r="A960" s="145"/>
      <c r="B960" s="120"/>
      <c r="C960" s="120"/>
      <c r="D960" s="120"/>
      <c r="E960" s="120"/>
      <c r="F960" s="120"/>
      <c r="G960" s="121"/>
      <c r="H960" s="120"/>
      <c r="I960" s="147"/>
      <c r="J960" s="147"/>
      <c r="K960" s="147"/>
      <c r="L960" s="147"/>
      <c r="M960" s="147"/>
      <c r="N960" s="147"/>
      <c r="O960" s="147"/>
      <c r="P960" s="147"/>
      <c r="Q960" s="147"/>
      <c r="R960" s="147"/>
      <c r="S960" s="147"/>
      <c r="T960" s="147"/>
      <c r="U960" s="147"/>
      <c r="V960" s="147"/>
      <c r="W960" s="147"/>
      <c r="X960" s="147"/>
      <c r="Y960" s="147"/>
      <c r="Z960" s="147"/>
      <c r="AA960" s="147"/>
      <c r="AB960" s="147"/>
      <c r="AC960" s="147"/>
      <c r="AD960" s="147"/>
      <c r="AE960" s="147"/>
      <c r="AF960" s="147"/>
      <c r="AG960" s="147"/>
      <c r="AH960" s="147"/>
      <c r="AI960" s="147"/>
      <c r="AJ960" s="147"/>
      <c r="AK960" s="147"/>
      <c r="AL960" s="147"/>
      <c r="AM960" s="147"/>
      <c r="AN960" s="147"/>
      <c r="AO960" s="147"/>
      <c r="AP960" s="147"/>
      <c r="AQ960" s="147"/>
      <c r="AR960" s="147"/>
      <c r="AS960" s="147"/>
      <c r="AT960" s="147"/>
      <c r="AU960" s="147"/>
      <c r="AV960" s="147"/>
      <c r="AW960" s="147"/>
      <c r="AX960" s="147"/>
      <c r="AY960" s="147"/>
    </row>
    <row r="961" spans="1:51" ht="12.75" customHeight="1" x14ac:dyDescent="0.2">
      <c r="A961" s="145"/>
      <c r="B961" s="120"/>
      <c r="C961" s="120"/>
      <c r="D961" s="120"/>
      <c r="E961" s="120"/>
      <c r="F961" s="120"/>
      <c r="G961" s="121"/>
      <c r="H961" s="120"/>
      <c r="I961" s="147"/>
      <c r="J961" s="147"/>
      <c r="K961" s="147"/>
      <c r="L961" s="147"/>
      <c r="M961" s="147"/>
      <c r="N961" s="147"/>
      <c r="O961" s="147"/>
      <c r="P961" s="147"/>
      <c r="Q961" s="147"/>
      <c r="R961" s="147"/>
      <c r="S961" s="147"/>
      <c r="T961" s="147"/>
      <c r="U961" s="147"/>
      <c r="V961" s="147"/>
      <c r="W961" s="147"/>
      <c r="X961" s="147"/>
      <c r="Y961" s="147"/>
      <c r="Z961" s="147"/>
      <c r="AA961" s="147"/>
      <c r="AB961" s="147"/>
      <c r="AC961" s="147"/>
      <c r="AD961" s="147"/>
      <c r="AE961" s="147"/>
      <c r="AF961" s="147"/>
      <c r="AG961" s="147"/>
      <c r="AH961" s="147"/>
      <c r="AI961" s="147"/>
      <c r="AJ961" s="147"/>
      <c r="AK961" s="147"/>
      <c r="AL961" s="147"/>
      <c r="AM961" s="147"/>
      <c r="AN961" s="147"/>
      <c r="AO961" s="147"/>
      <c r="AP961" s="147"/>
      <c r="AQ961" s="147"/>
      <c r="AR961" s="147"/>
      <c r="AS961" s="147"/>
      <c r="AT961" s="147"/>
      <c r="AU961" s="147"/>
      <c r="AV961" s="147"/>
      <c r="AW961" s="147"/>
      <c r="AX961" s="147"/>
      <c r="AY961" s="147"/>
    </row>
    <row r="962" spans="1:51" ht="12.75" customHeight="1" x14ac:dyDescent="0.2">
      <c r="A962" s="145"/>
      <c r="B962" s="120"/>
      <c r="C962" s="120"/>
      <c r="D962" s="120"/>
      <c r="E962" s="120"/>
      <c r="F962" s="120"/>
      <c r="G962" s="121"/>
      <c r="H962" s="120"/>
      <c r="I962" s="147"/>
      <c r="J962" s="147"/>
      <c r="K962" s="147"/>
      <c r="L962" s="147"/>
      <c r="M962" s="147"/>
      <c r="N962" s="147"/>
      <c r="O962" s="147"/>
      <c r="P962" s="147"/>
      <c r="Q962" s="147"/>
      <c r="R962" s="147"/>
      <c r="S962" s="147"/>
      <c r="T962" s="147"/>
      <c r="U962" s="147"/>
      <c r="V962" s="147"/>
      <c r="W962" s="147"/>
      <c r="X962" s="147"/>
      <c r="Y962" s="147"/>
      <c r="Z962" s="147"/>
      <c r="AA962" s="147"/>
      <c r="AB962" s="147"/>
      <c r="AC962" s="147"/>
      <c r="AD962" s="147"/>
      <c r="AE962" s="147"/>
      <c r="AF962" s="147"/>
      <c r="AG962" s="147"/>
      <c r="AH962" s="147"/>
      <c r="AI962" s="147"/>
      <c r="AJ962" s="147"/>
      <c r="AK962" s="147"/>
      <c r="AL962" s="147"/>
      <c r="AM962" s="147"/>
      <c r="AN962" s="147"/>
      <c r="AO962" s="147"/>
      <c r="AP962" s="147"/>
      <c r="AQ962" s="147"/>
      <c r="AR962" s="147"/>
      <c r="AS962" s="147"/>
      <c r="AT962" s="147"/>
      <c r="AU962" s="147"/>
      <c r="AV962" s="147"/>
      <c r="AW962" s="147"/>
      <c r="AX962" s="147"/>
      <c r="AY962" s="147"/>
    </row>
    <row r="963" spans="1:51" ht="12.75" customHeight="1" x14ac:dyDescent="0.2">
      <c r="A963" s="145"/>
      <c r="B963" s="120"/>
      <c r="C963" s="120"/>
      <c r="D963" s="120"/>
      <c r="E963" s="120"/>
      <c r="F963" s="120"/>
      <c r="G963" s="121"/>
      <c r="H963" s="120"/>
      <c r="I963" s="147"/>
      <c r="J963" s="147"/>
      <c r="K963" s="147"/>
      <c r="L963" s="147"/>
      <c r="M963" s="147"/>
      <c r="N963" s="147"/>
      <c r="O963" s="147"/>
      <c r="P963" s="147"/>
      <c r="Q963" s="147"/>
      <c r="R963" s="147"/>
      <c r="S963" s="147"/>
      <c r="T963" s="147"/>
      <c r="U963" s="147"/>
      <c r="V963" s="147"/>
      <c r="W963" s="147"/>
      <c r="X963" s="147"/>
      <c r="Y963" s="147"/>
      <c r="Z963" s="147"/>
      <c r="AA963" s="147"/>
      <c r="AB963" s="147"/>
      <c r="AC963" s="147"/>
      <c r="AD963" s="147"/>
      <c r="AE963" s="147"/>
      <c r="AF963" s="147"/>
      <c r="AG963" s="147"/>
      <c r="AH963" s="147"/>
      <c r="AI963" s="147"/>
      <c r="AJ963" s="147"/>
      <c r="AK963" s="147"/>
      <c r="AL963" s="147"/>
      <c r="AM963" s="147"/>
      <c r="AN963" s="147"/>
      <c r="AO963" s="147"/>
      <c r="AP963" s="147"/>
      <c r="AQ963" s="147"/>
      <c r="AR963" s="147"/>
      <c r="AS963" s="147"/>
      <c r="AT963" s="147"/>
      <c r="AU963" s="147"/>
      <c r="AV963" s="147"/>
      <c r="AW963" s="147"/>
      <c r="AX963" s="147"/>
      <c r="AY963" s="147"/>
    </row>
    <row r="964" spans="1:51" ht="12.75" customHeight="1" x14ac:dyDescent="0.2">
      <c r="A964" s="145"/>
      <c r="B964" s="120"/>
      <c r="C964" s="120"/>
      <c r="D964" s="120"/>
      <c r="E964" s="120"/>
      <c r="F964" s="120"/>
      <c r="G964" s="121"/>
      <c r="H964" s="120"/>
      <c r="I964" s="147"/>
      <c r="J964" s="147"/>
      <c r="K964" s="147"/>
      <c r="L964" s="147"/>
      <c r="M964" s="147"/>
      <c r="N964" s="147"/>
      <c r="O964" s="147"/>
      <c r="P964" s="147"/>
      <c r="Q964" s="147"/>
      <c r="R964" s="147"/>
      <c r="S964" s="147"/>
      <c r="T964" s="147"/>
      <c r="U964" s="147"/>
      <c r="V964" s="147"/>
      <c r="W964" s="147"/>
      <c r="X964" s="147"/>
      <c r="Y964" s="147"/>
      <c r="Z964" s="147"/>
      <c r="AA964" s="147"/>
      <c r="AB964" s="147"/>
      <c r="AC964" s="147"/>
      <c r="AD964" s="147"/>
      <c r="AE964" s="147"/>
      <c r="AF964" s="147"/>
      <c r="AG964" s="147"/>
      <c r="AH964" s="147"/>
      <c r="AI964" s="147"/>
      <c r="AJ964" s="147"/>
      <c r="AK964" s="147"/>
      <c r="AL964" s="147"/>
      <c r="AM964" s="147"/>
      <c r="AN964" s="147"/>
      <c r="AO964" s="147"/>
      <c r="AP964" s="147"/>
      <c r="AQ964" s="147"/>
      <c r="AR964" s="147"/>
      <c r="AS964" s="147"/>
      <c r="AT964" s="147"/>
      <c r="AU964" s="147"/>
      <c r="AV964" s="147"/>
      <c r="AW964" s="147"/>
      <c r="AX964" s="147"/>
      <c r="AY964" s="147"/>
    </row>
    <row r="965" spans="1:51" ht="12.75" customHeight="1" x14ac:dyDescent="0.2">
      <c r="A965" s="145"/>
      <c r="B965" s="120"/>
      <c r="C965" s="120"/>
      <c r="D965" s="120"/>
      <c r="E965" s="120"/>
      <c r="F965" s="120"/>
      <c r="G965" s="121"/>
      <c r="H965" s="120"/>
      <c r="I965" s="147"/>
      <c r="J965" s="147"/>
      <c r="K965" s="147"/>
      <c r="L965" s="147"/>
      <c r="M965" s="147"/>
      <c r="N965" s="147"/>
      <c r="O965" s="147"/>
      <c r="P965" s="147"/>
      <c r="Q965" s="147"/>
      <c r="R965" s="147"/>
      <c r="S965" s="147"/>
      <c r="T965" s="147"/>
      <c r="U965" s="147"/>
      <c r="V965" s="147"/>
      <c r="W965" s="147"/>
      <c r="X965" s="147"/>
      <c r="Y965" s="147"/>
      <c r="Z965" s="147"/>
      <c r="AA965" s="147"/>
      <c r="AB965" s="147"/>
      <c r="AC965" s="147"/>
      <c r="AD965" s="147"/>
      <c r="AE965" s="147"/>
      <c r="AF965" s="147"/>
      <c r="AG965" s="147"/>
      <c r="AH965" s="147"/>
      <c r="AI965" s="147"/>
      <c r="AJ965" s="147"/>
      <c r="AK965" s="147"/>
      <c r="AL965" s="147"/>
      <c r="AM965" s="147"/>
      <c r="AN965" s="147"/>
      <c r="AO965" s="147"/>
      <c r="AP965" s="147"/>
      <c r="AQ965" s="147"/>
      <c r="AR965" s="147"/>
      <c r="AS965" s="147"/>
      <c r="AT965" s="147"/>
      <c r="AU965" s="147"/>
      <c r="AV965" s="147"/>
      <c r="AW965" s="147"/>
      <c r="AX965" s="147"/>
      <c r="AY965" s="147"/>
    </row>
    <row r="966" spans="1:51" ht="12.75" customHeight="1" x14ac:dyDescent="0.2">
      <c r="A966" s="145"/>
      <c r="B966" s="120"/>
      <c r="C966" s="120"/>
      <c r="D966" s="120"/>
      <c r="E966" s="120"/>
      <c r="F966" s="120"/>
      <c r="G966" s="121"/>
      <c r="H966" s="120"/>
      <c r="I966" s="147"/>
      <c r="J966" s="147"/>
      <c r="K966" s="147"/>
      <c r="L966" s="147"/>
      <c r="M966" s="147"/>
      <c r="N966" s="147"/>
      <c r="O966" s="147"/>
      <c r="P966" s="147"/>
      <c r="Q966" s="147"/>
      <c r="R966" s="147"/>
      <c r="S966" s="147"/>
      <c r="T966" s="147"/>
      <c r="U966" s="147"/>
      <c r="V966" s="147"/>
      <c r="W966" s="147"/>
      <c r="X966" s="147"/>
      <c r="Y966" s="147"/>
      <c r="Z966" s="147"/>
      <c r="AA966" s="147"/>
      <c r="AB966" s="147"/>
      <c r="AC966" s="147"/>
      <c r="AD966" s="147"/>
      <c r="AE966" s="147"/>
      <c r="AF966" s="147"/>
      <c r="AG966" s="147"/>
      <c r="AH966" s="147"/>
      <c r="AI966" s="147"/>
      <c r="AJ966" s="147"/>
      <c r="AK966" s="147"/>
      <c r="AL966" s="147"/>
      <c r="AM966" s="147"/>
      <c r="AN966" s="147"/>
      <c r="AO966" s="147"/>
      <c r="AP966" s="147"/>
      <c r="AQ966" s="147"/>
      <c r="AR966" s="147"/>
      <c r="AS966" s="147"/>
      <c r="AT966" s="147"/>
      <c r="AU966" s="147"/>
      <c r="AV966" s="147"/>
      <c r="AW966" s="147"/>
      <c r="AX966" s="147"/>
      <c r="AY966" s="147"/>
    </row>
    <row r="967" spans="1:51" ht="12.75" customHeight="1" x14ac:dyDescent="0.2">
      <c r="A967" s="145"/>
      <c r="B967" s="120"/>
      <c r="C967" s="120"/>
      <c r="D967" s="120"/>
      <c r="E967" s="120"/>
      <c r="F967" s="120"/>
      <c r="G967" s="121"/>
      <c r="H967" s="120"/>
      <c r="I967" s="147"/>
      <c r="J967" s="147"/>
      <c r="K967" s="147"/>
      <c r="L967" s="147"/>
      <c r="M967" s="147"/>
      <c r="N967" s="147"/>
      <c r="O967" s="147"/>
      <c r="P967" s="147"/>
      <c r="Q967" s="147"/>
      <c r="R967" s="147"/>
      <c r="S967" s="147"/>
      <c r="T967" s="147"/>
      <c r="U967" s="147"/>
      <c r="V967" s="147"/>
      <c r="W967" s="147"/>
      <c r="X967" s="147"/>
      <c r="Y967" s="147"/>
      <c r="Z967" s="147"/>
      <c r="AA967" s="147"/>
      <c r="AB967" s="147"/>
      <c r="AC967" s="147"/>
      <c r="AD967" s="147"/>
      <c r="AE967" s="147"/>
      <c r="AF967" s="147"/>
      <c r="AG967" s="147"/>
      <c r="AH967" s="147"/>
      <c r="AI967" s="147"/>
      <c r="AJ967" s="147"/>
      <c r="AK967" s="147"/>
      <c r="AL967" s="147"/>
      <c r="AM967" s="147"/>
      <c r="AN967" s="147"/>
      <c r="AO967" s="147"/>
      <c r="AP967" s="147"/>
      <c r="AQ967" s="147"/>
      <c r="AR967" s="147"/>
      <c r="AS967" s="147"/>
      <c r="AT967" s="147"/>
      <c r="AU967" s="147"/>
      <c r="AV967" s="147"/>
      <c r="AW967" s="147"/>
      <c r="AX967" s="147"/>
      <c r="AY967" s="147"/>
    </row>
    <row r="968" spans="1:51" ht="12.75" customHeight="1" x14ac:dyDescent="0.2">
      <c r="A968" s="145"/>
      <c r="B968" s="120"/>
      <c r="C968" s="120"/>
      <c r="D968" s="120"/>
      <c r="E968" s="120"/>
      <c r="F968" s="120"/>
      <c r="G968" s="121"/>
      <c r="H968" s="120"/>
      <c r="I968" s="147"/>
      <c r="J968" s="147"/>
      <c r="K968" s="147"/>
      <c r="L968" s="147"/>
      <c r="M968" s="147"/>
      <c r="N968" s="147"/>
      <c r="O968" s="147"/>
      <c r="P968" s="147"/>
      <c r="Q968" s="147"/>
      <c r="R968" s="147"/>
      <c r="S968" s="147"/>
      <c r="T968" s="147"/>
      <c r="U968" s="147"/>
      <c r="V968" s="147"/>
      <c r="W968" s="147"/>
      <c r="X968" s="147"/>
      <c r="Y968" s="147"/>
      <c r="Z968" s="147"/>
      <c r="AA968" s="147"/>
      <c r="AB968" s="147"/>
      <c r="AC968" s="147"/>
      <c r="AD968" s="147"/>
      <c r="AE968" s="147"/>
      <c r="AF968" s="147"/>
      <c r="AG968" s="147"/>
      <c r="AH968" s="147"/>
      <c r="AI968" s="147"/>
      <c r="AJ968" s="147"/>
      <c r="AK968" s="147"/>
      <c r="AL968" s="147"/>
      <c r="AM968" s="147"/>
      <c r="AN968" s="147"/>
      <c r="AO968" s="147"/>
      <c r="AP968" s="147"/>
      <c r="AQ968" s="147"/>
      <c r="AR968" s="147"/>
      <c r="AS968" s="147"/>
      <c r="AT968" s="147"/>
      <c r="AU968" s="147"/>
      <c r="AV968" s="147"/>
      <c r="AW968" s="147"/>
      <c r="AX968" s="147"/>
      <c r="AY968" s="147"/>
    </row>
    <row r="969" spans="1:51" ht="12.75" customHeight="1" x14ac:dyDescent="0.2">
      <c r="A969" s="145"/>
      <c r="B969" s="120"/>
      <c r="C969" s="120"/>
      <c r="D969" s="120"/>
      <c r="E969" s="120"/>
      <c r="F969" s="120"/>
      <c r="G969" s="121"/>
      <c r="H969" s="120"/>
      <c r="I969" s="147"/>
      <c r="J969" s="147"/>
      <c r="K969" s="147"/>
      <c r="L969" s="147"/>
      <c r="M969" s="147"/>
      <c r="N969" s="147"/>
      <c r="O969" s="147"/>
      <c r="P969" s="147"/>
      <c r="Q969" s="147"/>
      <c r="R969" s="147"/>
      <c r="S969" s="147"/>
      <c r="T969" s="147"/>
      <c r="U969" s="147"/>
      <c r="V969" s="147"/>
      <c r="W969" s="147"/>
      <c r="X969" s="147"/>
      <c r="Y969" s="147"/>
      <c r="Z969" s="147"/>
      <c r="AA969" s="147"/>
      <c r="AB969" s="147"/>
      <c r="AC969" s="147"/>
      <c r="AD969" s="147"/>
      <c r="AE969" s="147"/>
      <c r="AF969" s="147"/>
      <c r="AG969" s="147"/>
      <c r="AH969" s="147"/>
      <c r="AI969" s="147"/>
      <c r="AJ969" s="147"/>
      <c r="AK969" s="147"/>
      <c r="AL969" s="147"/>
      <c r="AM969" s="147"/>
      <c r="AN969" s="147"/>
      <c r="AO969" s="147"/>
      <c r="AP969" s="147"/>
      <c r="AQ969" s="147"/>
      <c r="AR969" s="147"/>
      <c r="AS969" s="147"/>
      <c r="AT969" s="147"/>
      <c r="AU969" s="147"/>
      <c r="AV969" s="147"/>
      <c r="AW969" s="147"/>
      <c r="AX969" s="147"/>
      <c r="AY969" s="147"/>
    </row>
    <row r="970" spans="1:51" ht="12.75" customHeight="1" x14ac:dyDescent="0.2">
      <c r="A970" s="145"/>
      <c r="B970" s="120"/>
      <c r="C970" s="120"/>
      <c r="D970" s="120"/>
      <c r="E970" s="120"/>
      <c r="F970" s="120"/>
      <c r="G970" s="121"/>
      <c r="H970" s="120"/>
      <c r="I970" s="147"/>
      <c r="J970" s="147"/>
      <c r="K970" s="147"/>
      <c r="L970" s="147"/>
      <c r="M970" s="147"/>
      <c r="N970" s="147"/>
      <c r="O970" s="147"/>
      <c r="P970" s="147"/>
      <c r="Q970" s="147"/>
      <c r="R970" s="147"/>
      <c r="S970" s="147"/>
      <c r="T970" s="147"/>
      <c r="U970" s="147"/>
      <c r="V970" s="147"/>
      <c r="W970" s="147"/>
      <c r="X970" s="147"/>
      <c r="Y970" s="147"/>
      <c r="Z970" s="147"/>
      <c r="AA970" s="147"/>
      <c r="AB970" s="147"/>
      <c r="AC970" s="147"/>
      <c r="AD970" s="147"/>
      <c r="AE970" s="147"/>
      <c r="AF970" s="147"/>
      <c r="AG970" s="147"/>
      <c r="AH970" s="147"/>
      <c r="AI970" s="147"/>
      <c r="AJ970" s="147"/>
      <c r="AK970" s="147"/>
      <c r="AL970" s="147"/>
      <c r="AM970" s="147"/>
      <c r="AN970" s="147"/>
      <c r="AO970" s="147"/>
      <c r="AP970" s="147"/>
      <c r="AQ970" s="147"/>
      <c r="AR970" s="147"/>
      <c r="AS970" s="147"/>
      <c r="AT970" s="147"/>
      <c r="AU970" s="147"/>
      <c r="AV970" s="147"/>
      <c r="AW970" s="147"/>
      <c r="AX970" s="147"/>
      <c r="AY970" s="147"/>
    </row>
    <row r="971" spans="1:51" ht="12.75" customHeight="1" x14ac:dyDescent="0.2">
      <c r="A971" s="145"/>
      <c r="B971" s="120"/>
      <c r="C971" s="120"/>
      <c r="D971" s="120"/>
      <c r="E971" s="120"/>
      <c r="F971" s="120"/>
      <c r="G971" s="121"/>
      <c r="H971" s="120"/>
      <c r="I971" s="147"/>
      <c r="J971" s="147"/>
      <c r="K971" s="147"/>
      <c r="L971" s="147"/>
      <c r="M971" s="147"/>
      <c r="N971" s="147"/>
      <c r="O971" s="147"/>
      <c r="P971" s="147"/>
      <c r="Q971" s="147"/>
      <c r="R971" s="147"/>
      <c r="S971" s="147"/>
      <c r="T971" s="147"/>
      <c r="U971" s="147"/>
      <c r="V971" s="147"/>
      <c r="W971" s="147"/>
      <c r="X971" s="147"/>
      <c r="Y971" s="147"/>
      <c r="Z971" s="147"/>
      <c r="AA971" s="147"/>
      <c r="AB971" s="147"/>
      <c r="AC971" s="147"/>
      <c r="AD971" s="147"/>
      <c r="AE971" s="147"/>
      <c r="AF971" s="147"/>
      <c r="AG971" s="147"/>
      <c r="AH971" s="147"/>
      <c r="AI971" s="147"/>
      <c r="AJ971" s="147"/>
      <c r="AK971" s="147"/>
      <c r="AL971" s="147"/>
      <c r="AM971" s="147"/>
      <c r="AN971" s="147"/>
      <c r="AO971" s="147"/>
      <c r="AP971" s="147"/>
      <c r="AQ971" s="147"/>
      <c r="AR971" s="147"/>
      <c r="AS971" s="147"/>
      <c r="AT971" s="147"/>
      <c r="AU971" s="147"/>
      <c r="AV971" s="147"/>
      <c r="AW971" s="147"/>
      <c r="AX971" s="147"/>
      <c r="AY971" s="147"/>
    </row>
    <row r="972" spans="1:51" ht="12.75" customHeight="1" x14ac:dyDescent="0.2">
      <c r="A972" s="145"/>
      <c r="B972" s="120"/>
      <c r="C972" s="120"/>
      <c r="D972" s="120"/>
      <c r="E972" s="120"/>
      <c r="F972" s="120"/>
      <c r="G972" s="121"/>
      <c r="H972" s="120"/>
      <c r="I972" s="147"/>
      <c r="J972" s="147"/>
      <c r="K972" s="147"/>
      <c r="L972" s="147"/>
      <c r="M972" s="147"/>
      <c r="N972" s="147"/>
      <c r="O972" s="147"/>
      <c r="P972" s="147"/>
      <c r="Q972" s="147"/>
      <c r="R972" s="147"/>
      <c r="S972" s="147"/>
      <c r="T972" s="147"/>
      <c r="U972" s="147"/>
      <c r="V972" s="147"/>
      <c r="W972" s="147"/>
      <c r="X972" s="147"/>
      <c r="Y972" s="147"/>
      <c r="Z972" s="147"/>
      <c r="AA972" s="147"/>
      <c r="AB972" s="147"/>
      <c r="AC972" s="147"/>
      <c r="AD972" s="147"/>
      <c r="AE972" s="147"/>
      <c r="AF972" s="147"/>
      <c r="AG972" s="147"/>
      <c r="AH972" s="147"/>
      <c r="AI972" s="147"/>
      <c r="AJ972" s="147"/>
      <c r="AK972" s="147"/>
      <c r="AL972" s="147"/>
      <c r="AM972" s="147"/>
      <c r="AN972" s="147"/>
      <c r="AO972" s="147"/>
      <c r="AP972" s="147"/>
      <c r="AQ972" s="147"/>
      <c r="AR972" s="147"/>
      <c r="AS972" s="147"/>
      <c r="AT972" s="147"/>
      <c r="AU972" s="147"/>
      <c r="AV972" s="147"/>
      <c r="AW972" s="147"/>
      <c r="AX972" s="147"/>
      <c r="AY972" s="147"/>
    </row>
    <row r="973" spans="1:51" ht="12.75" customHeight="1" x14ac:dyDescent="0.2">
      <c r="A973" s="145"/>
      <c r="B973" s="120"/>
      <c r="C973" s="120"/>
      <c r="D973" s="120"/>
      <c r="E973" s="120"/>
      <c r="F973" s="120"/>
      <c r="G973" s="121"/>
      <c r="H973" s="120"/>
      <c r="I973" s="147"/>
      <c r="J973" s="147"/>
      <c r="K973" s="147"/>
      <c r="L973" s="147"/>
      <c r="M973" s="147"/>
      <c r="N973" s="147"/>
      <c r="O973" s="147"/>
      <c r="P973" s="147"/>
      <c r="Q973" s="147"/>
      <c r="R973" s="147"/>
      <c r="S973" s="147"/>
      <c r="T973" s="147"/>
      <c r="U973" s="147"/>
      <c r="V973" s="147"/>
      <c r="W973" s="147"/>
      <c r="X973" s="147"/>
      <c r="Y973" s="147"/>
      <c r="Z973" s="147"/>
      <c r="AA973" s="147"/>
      <c r="AB973" s="147"/>
      <c r="AC973" s="147"/>
      <c r="AD973" s="147"/>
      <c r="AE973" s="147"/>
      <c r="AF973" s="147"/>
      <c r="AG973" s="147"/>
      <c r="AH973" s="147"/>
      <c r="AI973" s="147"/>
      <c r="AJ973" s="147"/>
      <c r="AK973" s="147"/>
      <c r="AL973" s="147"/>
      <c r="AM973" s="147"/>
      <c r="AN973" s="147"/>
      <c r="AO973" s="147"/>
      <c r="AP973" s="147"/>
      <c r="AQ973" s="147"/>
      <c r="AR973" s="147"/>
      <c r="AS973" s="147"/>
      <c r="AT973" s="147"/>
      <c r="AU973" s="147"/>
      <c r="AV973" s="147"/>
      <c r="AW973" s="147"/>
      <c r="AX973" s="147"/>
      <c r="AY973" s="147"/>
    </row>
    <row r="974" spans="1:51" ht="12.75" customHeight="1" x14ac:dyDescent="0.2">
      <c r="A974" s="145"/>
      <c r="B974" s="120"/>
      <c r="C974" s="120"/>
      <c r="D974" s="120"/>
      <c r="E974" s="120"/>
      <c r="F974" s="120"/>
      <c r="G974" s="121"/>
      <c r="H974" s="120"/>
      <c r="I974" s="147"/>
      <c r="J974" s="147"/>
      <c r="K974" s="147"/>
      <c r="L974" s="147"/>
      <c r="M974" s="147"/>
      <c r="N974" s="147"/>
      <c r="O974" s="147"/>
      <c r="P974" s="147"/>
      <c r="Q974" s="147"/>
      <c r="R974" s="147"/>
      <c r="S974" s="147"/>
      <c r="T974" s="147"/>
      <c r="U974" s="147"/>
      <c r="V974" s="147"/>
      <c r="W974" s="147"/>
      <c r="X974" s="147"/>
      <c r="Y974" s="147"/>
      <c r="Z974" s="147"/>
      <c r="AA974" s="147"/>
      <c r="AB974" s="147"/>
      <c r="AC974" s="147"/>
      <c r="AD974" s="147"/>
      <c r="AE974" s="147"/>
      <c r="AF974" s="147"/>
      <c r="AG974" s="147"/>
      <c r="AH974" s="147"/>
      <c r="AI974" s="147"/>
      <c r="AJ974" s="147"/>
      <c r="AK974" s="147"/>
      <c r="AL974" s="147"/>
      <c r="AM974" s="147"/>
      <c r="AN974" s="147"/>
      <c r="AO974" s="147"/>
      <c r="AP974" s="147"/>
      <c r="AQ974" s="147"/>
      <c r="AR974" s="147"/>
      <c r="AS974" s="147"/>
      <c r="AT974" s="147"/>
      <c r="AU974" s="147"/>
      <c r="AV974" s="147"/>
      <c r="AW974" s="147"/>
      <c r="AX974" s="147"/>
      <c r="AY974" s="147"/>
    </row>
    <row r="975" spans="1:51" ht="12.75" customHeight="1" x14ac:dyDescent="0.2">
      <c r="A975" s="145"/>
      <c r="B975" s="120"/>
      <c r="C975" s="120"/>
      <c r="D975" s="120"/>
      <c r="E975" s="120"/>
      <c r="F975" s="120"/>
      <c r="G975" s="121"/>
      <c r="H975" s="120"/>
      <c r="I975" s="147"/>
      <c r="J975" s="147"/>
      <c r="K975" s="147"/>
      <c r="L975" s="147"/>
      <c r="M975" s="147"/>
      <c r="N975" s="147"/>
      <c r="O975" s="147"/>
      <c r="P975" s="147"/>
      <c r="Q975" s="147"/>
      <c r="R975" s="147"/>
      <c r="S975" s="147"/>
      <c r="T975" s="147"/>
      <c r="U975" s="147"/>
      <c r="V975" s="147"/>
      <c r="W975" s="147"/>
      <c r="X975" s="147"/>
      <c r="Y975" s="147"/>
      <c r="Z975" s="147"/>
      <c r="AA975" s="147"/>
      <c r="AB975" s="147"/>
      <c r="AC975" s="147"/>
      <c r="AD975" s="147"/>
      <c r="AE975" s="147"/>
      <c r="AF975" s="147"/>
      <c r="AG975" s="147"/>
      <c r="AH975" s="147"/>
      <c r="AI975" s="147"/>
      <c r="AJ975" s="147"/>
      <c r="AK975" s="147"/>
      <c r="AL975" s="147"/>
      <c r="AM975" s="147"/>
      <c r="AN975" s="147"/>
      <c r="AO975" s="147"/>
      <c r="AP975" s="147"/>
      <c r="AQ975" s="147"/>
      <c r="AR975" s="147"/>
      <c r="AS975" s="147"/>
      <c r="AT975" s="147"/>
      <c r="AU975" s="147"/>
      <c r="AV975" s="147"/>
      <c r="AW975" s="147"/>
      <c r="AX975" s="147"/>
      <c r="AY975" s="147"/>
    </row>
    <row r="976" spans="1:51" ht="12.75" customHeight="1" x14ac:dyDescent="0.2">
      <c r="A976" s="145"/>
      <c r="B976" s="120"/>
      <c r="C976" s="120"/>
      <c r="D976" s="120"/>
      <c r="E976" s="120"/>
      <c r="F976" s="120"/>
      <c r="G976" s="121"/>
      <c r="H976" s="120"/>
      <c r="I976" s="147"/>
      <c r="J976" s="147"/>
      <c r="K976" s="147"/>
      <c r="L976" s="147"/>
      <c r="M976" s="147"/>
      <c r="N976" s="147"/>
      <c r="O976" s="147"/>
      <c r="P976" s="147"/>
      <c r="Q976" s="147"/>
      <c r="R976" s="147"/>
      <c r="S976" s="147"/>
      <c r="T976" s="147"/>
      <c r="U976" s="147"/>
      <c r="V976" s="147"/>
      <c r="W976" s="147"/>
      <c r="X976" s="147"/>
      <c r="Y976" s="147"/>
      <c r="Z976" s="147"/>
      <c r="AA976" s="147"/>
      <c r="AB976" s="147"/>
      <c r="AC976" s="147"/>
      <c r="AD976" s="147"/>
      <c r="AE976" s="147"/>
      <c r="AF976" s="147"/>
      <c r="AG976" s="147"/>
      <c r="AH976" s="147"/>
      <c r="AI976" s="147"/>
      <c r="AJ976" s="147"/>
      <c r="AK976" s="147"/>
      <c r="AL976" s="147"/>
      <c r="AM976" s="147"/>
      <c r="AN976" s="147"/>
      <c r="AO976" s="147"/>
      <c r="AP976" s="147"/>
      <c r="AQ976" s="147"/>
      <c r="AR976" s="147"/>
      <c r="AS976" s="147"/>
      <c r="AT976" s="147"/>
      <c r="AU976" s="147"/>
      <c r="AV976" s="147"/>
      <c r="AW976" s="147"/>
      <c r="AX976" s="147"/>
      <c r="AY976" s="147"/>
    </row>
    <row r="977" spans="1:51" ht="12.75" customHeight="1" x14ac:dyDescent="0.2">
      <c r="A977" s="145"/>
      <c r="B977" s="120"/>
      <c r="C977" s="120"/>
      <c r="D977" s="120"/>
      <c r="E977" s="120"/>
      <c r="F977" s="120"/>
      <c r="G977" s="121"/>
      <c r="H977" s="120"/>
      <c r="I977" s="147"/>
      <c r="J977" s="147"/>
      <c r="K977" s="147"/>
      <c r="L977" s="147"/>
      <c r="M977" s="147"/>
      <c r="N977" s="147"/>
      <c r="O977" s="147"/>
      <c r="P977" s="147"/>
      <c r="Q977" s="147"/>
      <c r="R977" s="147"/>
      <c r="S977" s="147"/>
      <c r="T977" s="147"/>
      <c r="U977" s="147"/>
      <c r="V977" s="147"/>
      <c r="W977" s="147"/>
      <c r="X977" s="147"/>
      <c r="Y977" s="147"/>
      <c r="Z977" s="147"/>
      <c r="AA977" s="147"/>
      <c r="AB977" s="147"/>
      <c r="AC977" s="147"/>
      <c r="AD977" s="147"/>
      <c r="AE977" s="147"/>
      <c r="AF977" s="147"/>
      <c r="AG977" s="147"/>
      <c r="AH977" s="147"/>
      <c r="AI977" s="147"/>
      <c r="AJ977" s="147"/>
      <c r="AK977" s="147"/>
      <c r="AL977" s="147"/>
      <c r="AM977" s="147"/>
      <c r="AN977" s="147"/>
      <c r="AO977" s="147"/>
      <c r="AP977" s="147"/>
      <c r="AQ977" s="147"/>
      <c r="AR977" s="147"/>
      <c r="AS977" s="147"/>
      <c r="AT977" s="147"/>
      <c r="AU977" s="147"/>
      <c r="AV977" s="147"/>
      <c r="AW977" s="147"/>
      <c r="AX977" s="147"/>
      <c r="AY977" s="147"/>
    </row>
    <row r="978" spans="1:51" ht="12.75" customHeight="1" x14ac:dyDescent="0.2">
      <c r="A978" s="145"/>
      <c r="B978" s="120"/>
      <c r="C978" s="120"/>
      <c r="D978" s="120"/>
      <c r="E978" s="120"/>
      <c r="F978" s="120"/>
      <c r="G978" s="121"/>
      <c r="H978" s="120"/>
      <c r="I978" s="147"/>
      <c r="J978" s="147"/>
      <c r="K978" s="147"/>
      <c r="L978" s="147"/>
      <c r="M978" s="147"/>
      <c r="N978" s="147"/>
      <c r="O978" s="147"/>
      <c r="P978" s="147"/>
      <c r="Q978" s="147"/>
      <c r="R978" s="147"/>
      <c r="S978" s="147"/>
      <c r="T978" s="147"/>
      <c r="U978" s="147"/>
      <c r="V978" s="147"/>
      <c r="W978" s="147"/>
      <c r="X978" s="147"/>
      <c r="Y978" s="147"/>
      <c r="Z978" s="147"/>
      <c r="AA978" s="147"/>
      <c r="AB978" s="147"/>
      <c r="AC978" s="147"/>
      <c r="AD978" s="147"/>
      <c r="AE978" s="147"/>
      <c r="AF978" s="147"/>
      <c r="AG978" s="147"/>
      <c r="AH978" s="147"/>
      <c r="AI978" s="147"/>
      <c r="AJ978" s="147"/>
      <c r="AK978" s="147"/>
      <c r="AL978" s="147"/>
      <c r="AM978" s="147"/>
      <c r="AN978" s="147"/>
      <c r="AO978" s="147"/>
      <c r="AP978" s="147"/>
      <c r="AQ978" s="147"/>
      <c r="AR978" s="147"/>
      <c r="AS978" s="147"/>
      <c r="AT978" s="147"/>
      <c r="AU978" s="147"/>
      <c r="AV978" s="147"/>
      <c r="AW978" s="147"/>
      <c r="AX978" s="147"/>
      <c r="AY978" s="147"/>
    </row>
    <row r="979" spans="1:51" ht="12.75" customHeight="1" x14ac:dyDescent="0.2">
      <c r="A979" s="145"/>
      <c r="B979" s="120"/>
      <c r="C979" s="120"/>
      <c r="D979" s="120"/>
      <c r="E979" s="120"/>
      <c r="F979" s="120"/>
      <c r="G979" s="121"/>
      <c r="H979" s="120"/>
      <c r="I979" s="147"/>
      <c r="J979" s="147"/>
      <c r="K979" s="147"/>
      <c r="L979" s="147"/>
      <c r="M979" s="147"/>
      <c r="N979" s="147"/>
      <c r="O979" s="147"/>
      <c r="P979" s="147"/>
      <c r="Q979" s="147"/>
      <c r="R979" s="147"/>
      <c r="S979" s="147"/>
      <c r="T979" s="147"/>
      <c r="U979" s="147"/>
      <c r="V979" s="147"/>
      <c r="W979" s="147"/>
      <c r="X979" s="147"/>
      <c r="Y979" s="147"/>
      <c r="Z979" s="147"/>
      <c r="AA979" s="147"/>
      <c r="AB979" s="147"/>
      <c r="AC979" s="147"/>
      <c r="AD979" s="147"/>
      <c r="AE979" s="147"/>
      <c r="AF979" s="147"/>
      <c r="AG979" s="147"/>
      <c r="AH979" s="147"/>
      <c r="AI979" s="147"/>
      <c r="AJ979" s="147"/>
      <c r="AK979" s="147"/>
      <c r="AL979" s="147"/>
      <c r="AM979" s="147"/>
      <c r="AN979" s="147"/>
      <c r="AO979" s="147"/>
      <c r="AP979" s="147"/>
      <c r="AQ979" s="147"/>
      <c r="AR979" s="147"/>
      <c r="AS979" s="147"/>
      <c r="AT979" s="147"/>
      <c r="AU979" s="147"/>
      <c r="AV979" s="147"/>
      <c r="AW979" s="147"/>
      <c r="AX979" s="147"/>
      <c r="AY979" s="147"/>
    </row>
    <row r="980" spans="1:51" ht="12.75" customHeight="1" x14ac:dyDescent="0.2">
      <c r="A980" s="145"/>
      <c r="B980" s="120"/>
      <c r="C980" s="120"/>
      <c r="D980" s="120"/>
      <c r="E980" s="120"/>
      <c r="F980" s="120"/>
      <c r="G980" s="121"/>
      <c r="H980" s="120"/>
      <c r="I980" s="147"/>
      <c r="J980" s="147"/>
      <c r="K980" s="147"/>
      <c r="L980" s="147"/>
      <c r="M980" s="147"/>
      <c r="N980" s="147"/>
      <c r="O980" s="147"/>
      <c r="P980" s="147"/>
      <c r="Q980" s="147"/>
      <c r="R980" s="147"/>
      <c r="S980" s="147"/>
      <c r="T980" s="147"/>
      <c r="U980" s="147"/>
      <c r="V980" s="147"/>
      <c r="W980" s="147"/>
      <c r="X980" s="147"/>
      <c r="Y980" s="147"/>
      <c r="Z980" s="147"/>
      <c r="AA980" s="147"/>
      <c r="AB980" s="147"/>
      <c r="AC980" s="147"/>
      <c r="AD980" s="147"/>
      <c r="AE980" s="147"/>
      <c r="AF980" s="147"/>
      <c r="AG980" s="147"/>
      <c r="AH980" s="147"/>
      <c r="AI980" s="147"/>
      <c r="AJ980" s="147"/>
      <c r="AK980" s="147"/>
      <c r="AL980" s="147"/>
      <c r="AM980" s="147"/>
      <c r="AN980" s="147"/>
      <c r="AO980" s="147"/>
      <c r="AP980" s="147"/>
      <c r="AQ980" s="147"/>
      <c r="AR980" s="147"/>
      <c r="AS980" s="147"/>
      <c r="AT980" s="147"/>
      <c r="AU980" s="147"/>
      <c r="AV980" s="147"/>
      <c r="AW980" s="147"/>
      <c r="AX980" s="147"/>
      <c r="AY980" s="147"/>
    </row>
    <row r="981" spans="1:51" ht="12.75" customHeight="1" x14ac:dyDescent="0.2">
      <c r="A981" s="145"/>
      <c r="B981" s="120"/>
      <c r="C981" s="120"/>
      <c r="D981" s="120"/>
      <c r="E981" s="120"/>
      <c r="F981" s="120"/>
      <c r="G981" s="121"/>
      <c r="H981" s="120"/>
      <c r="I981" s="147"/>
      <c r="J981" s="147"/>
      <c r="K981" s="147"/>
      <c r="L981" s="147"/>
      <c r="M981" s="147"/>
      <c r="N981" s="147"/>
      <c r="O981" s="147"/>
      <c r="P981" s="147"/>
      <c r="Q981" s="147"/>
      <c r="R981" s="147"/>
      <c r="S981" s="147"/>
      <c r="T981" s="147"/>
      <c r="U981" s="147"/>
      <c r="V981" s="147"/>
      <c r="W981" s="147"/>
      <c r="X981" s="147"/>
      <c r="Y981" s="147"/>
      <c r="Z981" s="147"/>
      <c r="AA981" s="147"/>
      <c r="AB981" s="147"/>
      <c r="AC981" s="147"/>
      <c r="AD981" s="147"/>
      <c r="AE981" s="147"/>
      <c r="AF981" s="147"/>
      <c r="AG981" s="147"/>
      <c r="AH981" s="147"/>
      <c r="AI981" s="147"/>
      <c r="AJ981" s="147"/>
      <c r="AK981" s="147"/>
      <c r="AL981" s="147"/>
      <c r="AM981" s="147"/>
      <c r="AN981" s="147"/>
      <c r="AO981" s="147"/>
      <c r="AP981" s="147"/>
      <c r="AQ981" s="147"/>
      <c r="AR981" s="147"/>
      <c r="AS981" s="147"/>
      <c r="AT981" s="147"/>
      <c r="AU981" s="147"/>
      <c r="AV981" s="147"/>
      <c r="AW981" s="147"/>
      <c r="AX981" s="147"/>
      <c r="AY981" s="147"/>
    </row>
    <row r="982" spans="1:51" ht="12.75" customHeight="1" x14ac:dyDescent="0.2">
      <c r="A982" s="145"/>
      <c r="B982" s="120"/>
      <c r="C982" s="120"/>
      <c r="D982" s="120"/>
      <c r="E982" s="120"/>
      <c r="F982" s="120"/>
      <c r="G982" s="121"/>
      <c r="H982" s="120"/>
      <c r="I982" s="147"/>
      <c r="J982" s="147"/>
      <c r="K982" s="147"/>
      <c r="L982" s="147"/>
      <c r="M982" s="147"/>
      <c r="N982" s="147"/>
      <c r="O982" s="147"/>
      <c r="P982" s="147"/>
      <c r="Q982" s="147"/>
      <c r="R982" s="147"/>
      <c r="S982" s="147"/>
      <c r="T982" s="147"/>
      <c r="U982" s="147"/>
      <c r="V982" s="147"/>
      <c r="W982" s="147"/>
      <c r="X982" s="147"/>
      <c r="Y982" s="147"/>
      <c r="Z982" s="147"/>
      <c r="AA982" s="147"/>
      <c r="AB982" s="147"/>
      <c r="AC982" s="147"/>
      <c r="AD982" s="147"/>
      <c r="AE982" s="147"/>
      <c r="AF982" s="147"/>
      <c r="AG982" s="147"/>
      <c r="AH982" s="147"/>
      <c r="AI982" s="147"/>
      <c r="AJ982" s="147"/>
      <c r="AK982" s="147"/>
      <c r="AL982" s="147"/>
      <c r="AM982" s="147"/>
      <c r="AN982" s="147"/>
      <c r="AO982" s="147"/>
      <c r="AP982" s="147"/>
      <c r="AQ982" s="147"/>
      <c r="AR982" s="147"/>
      <c r="AS982" s="147"/>
      <c r="AT982" s="147"/>
      <c r="AU982" s="147"/>
      <c r="AV982" s="147"/>
      <c r="AW982" s="147"/>
      <c r="AX982" s="147"/>
      <c r="AY982" s="147"/>
    </row>
    <row r="983" spans="1:51" ht="12.75" customHeight="1" x14ac:dyDescent="0.2">
      <c r="A983" s="145"/>
      <c r="B983" s="120"/>
      <c r="C983" s="120"/>
      <c r="D983" s="120"/>
      <c r="E983" s="120"/>
      <c r="F983" s="120"/>
      <c r="G983" s="121"/>
      <c r="H983" s="120"/>
      <c r="I983" s="147"/>
      <c r="J983" s="147"/>
      <c r="K983" s="147"/>
      <c r="L983" s="147"/>
      <c r="M983" s="147"/>
      <c r="N983" s="147"/>
      <c r="O983" s="147"/>
      <c r="P983" s="147"/>
      <c r="Q983" s="147"/>
      <c r="R983" s="147"/>
      <c r="S983" s="147"/>
      <c r="T983" s="147"/>
      <c r="U983" s="147"/>
      <c r="V983" s="147"/>
      <c r="W983" s="147"/>
      <c r="X983" s="147"/>
      <c r="Y983" s="147"/>
      <c r="Z983" s="147"/>
      <c r="AA983" s="147"/>
      <c r="AB983" s="147"/>
      <c r="AC983" s="147"/>
      <c r="AD983" s="147"/>
      <c r="AE983" s="147"/>
      <c r="AF983" s="147"/>
      <c r="AG983" s="147"/>
      <c r="AH983" s="147"/>
      <c r="AI983" s="147"/>
      <c r="AJ983" s="147"/>
      <c r="AK983" s="147"/>
      <c r="AL983" s="147"/>
      <c r="AM983" s="147"/>
      <c r="AN983" s="147"/>
      <c r="AO983" s="147"/>
      <c r="AP983" s="147"/>
      <c r="AQ983" s="147"/>
      <c r="AR983" s="147"/>
      <c r="AS983" s="147"/>
      <c r="AT983" s="147"/>
      <c r="AU983" s="147"/>
      <c r="AV983" s="147"/>
      <c r="AW983" s="147"/>
      <c r="AX983" s="147"/>
      <c r="AY983" s="147"/>
    </row>
    <row r="984" spans="1:51" ht="12.75" customHeight="1" x14ac:dyDescent="0.2">
      <c r="A984" s="145"/>
      <c r="B984" s="120"/>
      <c r="C984" s="120"/>
      <c r="D984" s="120"/>
      <c r="E984" s="120"/>
      <c r="F984" s="120"/>
      <c r="G984" s="121"/>
      <c r="H984" s="120"/>
      <c r="I984" s="147"/>
      <c r="J984" s="147"/>
      <c r="K984" s="147"/>
      <c r="L984" s="147"/>
      <c r="M984" s="147"/>
      <c r="N984" s="147"/>
      <c r="O984" s="147"/>
      <c r="P984" s="147"/>
      <c r="Q984" s="147"/>
      <c r="R984" s="147"/>
      <c r="S984" s="147"/>
      <c r="T984" s="147"/>
      <c r="U984" s="147"/>
      <c r="V984" s="147"/>
      <c r="W984" s="147"/>
      <c r="X984" s="147"/>
      <c r="Y984" s="147"/>
      <c r="Z984" s="147"/>
      <c r="AA984" s="147"/>
      <c r="AB984" s="147"/>
      <c r="AC984" s="147"/>
      <c r="AD984" s="147"/>
      <c r="AE984" s="147"/>
      <c r="AF984" s="147"/>
      <c r="AG984" s="147"/>
      <c r="AH984" s="147"/>
      <c r="AI984" s="147"/>
      <c r="AJ984" s="147"/>
      <c r="AK984" s="147"/>
      <c r="AL984" s="147"/>
      <c r="AM984" s="147"/>
      <c r="AN984" s="147"/>
      <c r="AO984" s="147"/>
      <c r="AP984" s="147"/>
      <c r="AQ984" s="147"/>
      <c r="AR984" s="147"/>
      <c r="AS984" s="147"/>
      <c r="AT984" s="147"/>
      <c r="AU984" s="147"/>
      <c r="AV984" s="147"/>
      <c r="AW984" s="147"/>
      <c r="AX984" s="147"/>
      <c r="AY984" s="147"/>
    </row>
    <row r="985" spans="1:51" ht="12.75" customHeight="1" x14ac:dyDescent="0.2">
      <c r="A985" s="145"/>
      <c r="B985" s="120"/>
      <c r="C985" s="120"/>
      <c r="D985" s="120"/>
      <c r="E985" s="120"/>
      <c r="F985" s="120"/>
      <c r="G985" s="121"/>
      <c r="H985" s="120"/>
      <c r="I985" s="147"/>
      <c r="J985" s="147"/>
      <c r="K985" s="147"/>
      <c r="L985" s="147"/>
      <c r="M985" s="147"/>
      <c r="N985" s="147"/>
      <c r="O985" s="147"/>
      <c r="P985" s="147"/>
      <c r="Q985" s="147"/>
      <c r="R985" s="147"/>
      <c r="S985" s="147"/>
      <c r="T985" s="147"/>
      <c r="U985" s="147"/>
      <c r="V985" s="147"/>
      <c r="W985" s="147"/>
      <c r="X985" s="147"/>
      <c r="Y985" s="147"/>
      <c r="Z985" s="147"/>
      <c r="AA985" s="147"/>
      <c r="AB985" s="147"/>
      <c r="AC985" s="147"/>
      <c r="AD985" s="147"/>
      <c r="AE985" s="147"/>
      <c r="AF985" s="147"/>
      <c r="AG985" s="147"/>
      <c r="AH985" s="147"/>
      <c r="AI985" s="147"/>
      <c r="AJ985" s="147"/>
      <c r="AK985" s="147"/>
      <c r="AL985" s="147"/>
      <c r="AM985" s="147"/>
      <c r="AN985" s="147"/>
      <c r="AO985" s="147"/>
      <c r="AP985" s="147"/>
      <c r="AQ985" s="147"/>
      <c r="AR985" s="147"/>
      <c r="AS985" s="147"/>
      <c r="AT985" s="147"/>
      <c r="AU985" s="147"/>
      <c r="AV985" s="147"/>
      <c r="AW985" s="147"/>
      <c r="AX985" s="147"/>
      <c r="AY985" s="147"/>
    </row>
    <row r="986" spans="1:51" ht="12.75" customHeight="1" x14ac:dyDescent="0.2">
      <c r="A986" s="145"/>
      <c r="B986" s="120"/>
      <c r="C986" s="120"/>
      <c r="D986" s="120"/>
      <c r="E986" s="120"/>
      <c r="F986" s="120"/>
      <c r="G986" s="121"/>
      <c r="H986" s="120"/>
      <c r="I986" s="147"/>
      <c r="J986" s="147"/>
      <c r="K986" s="147"/>
      <c r="L986" s="147"/>
      <c r="M986" s="147"/>
      <c r="N986" s="147"/>
      <c r="O986" s="147"/>
      <c r="P986" s="147"/>
      <c r="Q986" s="147"/>
      <c r="R986" s="147"/>
      <c r="S986" s="147"/>
      <c r="T986" s="147"/>
      <c r="U986" s="147"/>
      <c r="V986" s="147"/>
      <c r="W986" s="147"/>
      <c r="X986" s="147"/>
      <c r="Y986" s="147"/>
      <c r="Z986" s="147"/>
      <c r="AA986" s="147"/>
      <c r="AB986" s="147"/>
      <c r="AC986" s="147"/>
      <c r="AD986" s="147"/>
      <c r="AE986" s="147"/>
      <c r="AF986" s="147"/>
      <c r="AG986" s="147"/>
      <c r="AH986" s="147"/>
      <c r="AI986" s="147"/>
      <c r="AJ986" s="147"/>
      <c r="AK986" s="147"/>
      <c r="AL986" s="147"/>
      <c r="AM986" s="147"/>
      <c r="AN986" s="147"/>
      <c r="AO986" s="147"/>
      <c r="AP986" s="147"/>
      <c r="AQ986" s="147"/>
      <c r="AR986" s="147"/>
      <c r="AS986" s="147"/>
      <c r="AT986" s="147"/>
      <c r="AU986" s="147"/>
      <c r="AV986" s="147"/>
      <c r="AW986" s="147"/>
      <c r="AX986" s="147"/>
      <c r="AY986" s="147"/>
    </row>
    <row r="987" spans="1:51" ht="12.75" customHeight="1" x14ac:dyDescent="0.2">
      <c r="A987" s="145"/>
      <c r="B987" s="120"/>
      <c r="C987" s="120"/>
      <c r="D987" s="120"/>
      <c r="E987" s="120"/>
      <c r="F987" s="120"/>
      <c r="G987" s="121"/>
      <c r="H987" s="120"/>
      <c r="I987" s="147"/>
      <c r="J987" s="147"/>
      <c r="K987" s="147"/>
      <c r="L987" s="147"/>
      <c r="M987" s="147"/>
      <c r="N987" s="147"/>
      <c r="O987" s="147"/>
      <c r="P987" s="147"/>
      <c r="Q987" s="147"/>
      <c r="R987" s="147"/>
      <c r="S987" s="147"/>
      <c r="T987" s="147"/>
      <c r="U987" s="147"/>
      <c r="V987" s="147"/>
      <c r="W987" s="147"/>
      <c r="X987" s="147"/>
      <c r="Y987" s="147"/>
      <c r="Z987" s="147"/>
      <c r="AA987" s="147"/>
      <c r="AB987" s="147"/>
      <c r="AC987" s="147"/>
      <c r="AD987" s="147"/>
      <c r="AE987" s="147"/>
      <c r="AF987" s="147"/>
      <c r="AG987" s="147"/>
      <c r="AH987" s="147"/>
      <c r="AI987" s="147"/>
      <c r="AJ987" s="147"/>
      <c r="AK987" s="147"/>
      <c r="AL987" s="147"/>
      <c r="AM987" s="147"/>
      <c r="AN987" s="147"/>
      <c r="AO987" s="147"/>
      <c r="AP987" s="147"/>
      <c r="AQ987" s="147"/>
      <c r="AR987" s="147"/>
      <c r="AS987" s="147"/>
      <c r="AT987" s="147"/>
      <c r="AU987" s="147"/>
      <c r="AV987" s="147"/>
      <c r="AW987" s="147"/>
      <c r="AX987" s="147"/>
      <c r="AY987" s="147"/>
    </row>
    <row r="988" spans="1:51" ht="12.75" customHeight="1" x14ac:dyDescent="0.2">
      <c r="A988" s="145"/>
      <c r="B988" s="120"/>
      <c r="C988" s="120"/>
      <c r="D988" s="120"/>
      <c r="E988" s="120"/>
      <c r="F988" s="120"/>
      <c r="G988" s="121"/>
      <c r="H988" s="120"/>
      <c r="I988" s="147"/>
      <c r="J988" s="147"/>
      <c r="K988" s="147"/>
      <c r="L988" s="147"/>
      <c r="M988" s="147"/>
      <c r="N988" s="147"/>
      <c r="O988" s="147"/>
      <c r="P988" s="147"/>
      <c r="Q988" s="147"/>
      <c r="R988" s="147"/>
      <c r="S988" s="147"/>
      <c r="T988" s="147"/>
      <c r="U988" s="147"/>
      <c r="V988" s="147"/>
      <c r="W988" s="147"/>
      <c r="X988" s="147"/>
      <c r="Y988" s="147"/>
      <c r="Z988" s="147"/>
      <c r="AA988" s="147"/>
      <c r="AB988" s="147"/>
      <c r="AC988" s="147"/>
      <c r="AD988" s="147"/>
      <c r="AE988" s="147"/>
      <c r="AF988" s="147"/>
      <c r="AG988" s="147"/>
      <c r="AH988" s="147"/>
      <c r="AI988" s="147"/>
      <c r="AJ988" s="147"/>
      <c r="AK988" s="147"/>
      <c r="AL988" s="147"/>
      <c r="AM988" s="147"/>
      <c r="AN988" s="147"/>
      <c r="AO988" s="147"/>
      <c r="AP988" s="147"/>
      <c r="AQ988" s="147"/>
      <c r="AR988" s="147"/>
      <c r="AS988" s="147"/>
      <c r="AT988" s="147"/>
      <c r="AU988" s="147"/>
      <c r="AV988" s="147"/>
      <c r="AW988" s="147"/>
      <c r="AX988" s="147"/>
      <c r="AY988" s="147"/>
    </row>
    <row r="989" spans="1:51" ht="12.75" customHeight="1" x14ac:dyDescent="0.2">
      <c r="A989" s="145"/>
      <c r="B989" s="120"/>
      <c r="C989" s="120"/>
      <c r="D989" s="120"/>
      <c r="E989" s="120"/>
      <c r="F989" s="120"/>
      <c r="G989" s="121"/>
      <c r="H989" s="120"/>
      <c r="I989" s="147"/>
      <c r="J989" s="147"/>
      <c r="K989" s="147"/>
      <c r="L989" s="147"/>
      <c r="M989" s="147"/>
      <c r="N989" s="147"/>
      <c r="O989" s="147"/>
      <c r="P989" s="147"/>
      <c r="Q989" s="147"/>
      <c r="R989" s="147"/>
      <c r="S989" s="147"/>
      <c r="T989" s="147"/>
      <c r="U989" s="147"/>
      <c r="V989" s="147"/>
      <c r="W989" s="147"/>
      <c r="X989" s="147"/>
      <c r="Y989" s="147"/>
      <c r="Z989" s="147"/>
      <c r="AA989" s="147"/>
      <c r="AB989" s="147"/>
      <c r="AC989" s="147"/>
      <c r="AD989" s="147"/>
      <c r="AE989" s="147"/>
      <c r="AF989" s="147"/>
      <c r="AG989" s="147"/>
      <c r="AH989" s="147"/>
      <c r="AI989" s="147"/>
      <c r="AJ989" s="147"/>
      <c r="AK989" s="147"/>
      <c r="AL989" s="147"/>
      <c r="AM989" s="147"/>
      <c r="AN989" s="147"/>
      <c r="AO989" s="147"/>
      <c r="AP989" s="147"/>
      <c r="AQ989" s="147"/>
      <c r="AR989" s="147"/>
      <c r="AS989" s="147"/>
      <c r="AT989" s="147"/>
      <c r="AU989" s="147"/>
      <c r="AV989" s="147"/>
      <c r="AW989" s="147"/>
      <c r="AX989" s="147"/>
      <c r="AY989" s="147"/>
    </row>
    <row r="990" spans="1:51" ht="12.75" customHeight="1" x14ac:dyDescent="0.2">
      <c r="A990" s="145"/>
      <c r="B990" s="120"/>
      <c r="C990" s="120"/>
      <c r="D990" s="120"/>
      <c r="E990" s="120"/>
      <c r="F990" s="120"/>
      <c r="G990" s="121"/>
      <c r="H990" s="120"/>
      <c r="I990" s="147"/>
      <c r="J990" s="147"/>
      <c r="K990" s="147"/>
      <c r="L990" s="147"/>
      <c r="M990" s="147"/>
      <c r="N990" s="147"/>
      <c r="O990" s="147"/>
      <c r="P990" s="147"/>
      <c r="Q990" s="147"/>
      <c r="R990" s="147"/>
      <c r="S990" s="147"/>
      <c r="T990" s="147"/>
      <c r="U990" s="147"/>
      <c r="V990" s="147"/>
      <c r="W990" s="147"/>
      <c r="X990" s="147"/>
      <c r="Y990" s="147"/>
      <c r="Z990" s="147"/>
      <c r="AA990" s="147"/>
      <c r="AB990" s="147"/>
      <c r="AC990" s="147"/>
      <c r="AD990" s="147"/>
      <c r="AE990" s="147"/>
      <c r="AF990" s="147"/>
      <c r="AG990" s="147"/>
      <c r="AH990" s="147"/>
      <c r="AI990" s="147"/>
      <c r="AJ990" s="147"/>
      <c r="AK990" s="147"/>
      <c r="AL990" s="147"/>
      <c r="AM990" s="147"/>
      <c r="AN990" s="147"/>
      <c r="AO990" s="147"/>
      <c r="AP990" s="147"/>
      <c r="AQ990" s="147"/>
      <c r="AR990" s="147"/>
      <c r="AS990" s="147"/>
      <c r="AT990" s="147"/>
      <c r="AU990" s="147"/>
      <c r="AV990" s="147"/>
      <c r="AW990" s="147"/>
      <c r="AX990" s="147"/>
      <c r="AY990" s="147"/>
    </row>
    <row r="991" spans="1:51" ht="12.75" customHeight="1" x14ac:dyDescent="0.2">
      <c r="A991" s="145"/>
      <c r="B991" s="120"/>
      <c r="C991" s="120"/>
      <c r="D991" s="120"/>
      <c r="E991" s="120"/>
      <c r="F991" s="120"/>
      <c r="G991" s="121"/>
      <c r="H991" s="120"/>
      <c r="I991" s="147"/>
      <c r="J991" s="147"/>
      <c r="K991" s="147"/>
      <c r="L991" s="147"/>
      <c r="M991" s="147"/>
      <c r="N991" s="147"/>
      <c r="O991" s="147"/>
      <c r="P991" s="147"/>
      <c r="Q991" s="147"/>
      <c r="R991" s="147"/>
      <c r="S991" s="147"/>
      <c r="T991" s="147"/>
      <c r="U991" s="147"/>
      <c r="V991" s="147"/>
      <c r="W991" s="147"/>
      <c r="X991" s="147"/>
      <c r="Y991" s="147"/>
      <c r="Z991" s="147"/>
      <c r="AA991" s="147"/>
      <c r="AB991" s="147"/>
      <c r="AC991" s="147"/>
      <c r="AD991" s="147"/>
      <c r="AE991" s="147"/>
      <c r="AF991" s="147"/>
      <c r="AG991" s="147"/>
      <c r="AH991" s="147"/>
      <c r="AI991" s="147"/>
      <c r="AJ991" s="147"/>
      <c r="AK991" s="147"/>
      <c r="AL991" s="147"/>
      <c r="AM991" s="147"/>
      <c r="AN991" s="147"/>
      <c r="AO991" s="147"/>
      <c r="AP991" s="147"/>
      <c r="AQ991" s="147"/>
      <c r="AR991" s="147"/>
      <c r="AS991" s="147"/>
      <c r="AT991" s="147"/>
      <c r="AU991" s="147"/>
      <c r="AV991" s="147"/>
      <c r="AW991" s="147"/>
      <c r="AX991" s="147"/>
      <c r="AY991" s="147"/>
    </row>
    <row r="992" spans="1:51" ht="12.75" customHeight="1" x14ac:dyDescent="0.2">
      <c r="A992" s="145"/>
      <c r="B992" s="120"/>
      <c r="C992" s="120"/>
      <c r="D992" s="120"/>
      <c r="E992" s="120"/>
      <c r="F992" s="120"/>
      <c r="G992" s="121"/>
      <c r="H992" s="120"/>
      <c r="I992" s="147"/>
      <c r="J992" s="147"/>
      <c r="K992" s="147"/>
      <c r="L992" s="147"/>
      <c r="M992" s="147"/>
      <c r="N992" s="147"/>
      <c r="O992" s="147"/>
      <c r="P992" s="147"/>
      <c r="Q992" s="147"/>
      <c r="R992" s="147"/>
      <c r="S992" s="147"/>
      <c r="T992" s="147"/>
      <c r="U992" s="147"/>
      <c r="V992" s="147"/>
      <c r="W992" s="147"/>
      <c r="X992" s="147"/>
      <c r="Y992" s="147"/>
      <c r="Z992" s="147"/>
      <c r="AA992" s="147"/>
      <c r="AB992" s="147"/>
      <c r="AC992" s="147"/>
      <c r="AD992" s="147"/>
      <c r="AE992" s="147"/>
      <c r="AF992" s="147"/>
      <c r="AG992" s="147"/>
      <c r="AH992" s="147"/>
      <c r="AI992" s="147"/>
      <c r="AJ992" s="147"/>
      <c r="AK992" s="147"/>
      <c r="AL992" s="147"/>
      <c r="AM992" s="147"/>
      <c r="AN992" s="147"/>
      <c r="AO992" s="147"/>
      <c r="AP992" s="147"/>
      <c r="AQ992" s="147"/>
      <c r="AR992" s="147"/>
      <c r="AS992" s="147"/>
      <c r="AT992" s="147"/>
      <c r="AU992" s="147"/>
      <c r="AV992" s="147"/>
      <c r="AW992" s="147"/>
      <c r="AX992" s="147"/>
      <c r="AY992" s="147"/>
    </row>
    <row r="993" spans="1:51" ht="12.75" customHeight="1" x14ac:dyDescent="0.2">
      <c r="A993" s="145"/>
      <c r="B993" s="120"/>
      <c r="C993" s="120"/>
      <c r="D993" s="120"/>
      <c r="E993" s="120"/>
      <c r="F993" s="120"/>
      <c r="G993" s="121"/>
      <c r="H993" s="120"/>
      <c r="I993" s="147"/>
      <c r="J993" s="147"/>
      <c r="K993" s="147"/>
      <c r="L993" s="147"/>
      <c r="M993" s="147"/>
      <c r="N993" s="147"/>
      <c r="O993" s="147"/>
      <c r="P993" s="147"/>
      <c r="Q993" s="147"/>
      <c r="R993" s="147"/>
      <c r="S993" s="147"/>
      <c r="T993" s="147"/>
      <c r="U993" s="147"/>
      <c r="V993" s="147"/>
      <c r="W993" s="147"/>
      <c r="X993" s="147"/>
      <c r="Y993" s="147"/>
      <c r="Z993" s="147"/>
      <c r="AA993" s="147"/>
      <c r="AB993" s="147"/>
      <c r="AC993" s="147"/>
      <c r="AD993" s="147"/>
      <c r="AE993" s="147"/>
      <c r="AF993" s="147"/>
      <c r="AG993" s="147"/>
      <c r="AH993" s="147"/>
      <c r="AI993" s="147"/>
      <c r="AJ993" s="147"/>
      <c r="AK993" s="147"/>
      <c r="AL993" s="147"/>
      <c r="AM993" s="147"/>
      <c r="AN993" s="147"/>
      <c r="AO993" s="147"/>
      <c r="AP993" s="147"/>
      <c r="AQ993" s="147"/>
      <c r="AR993" s="147"/>
      <c r="AS993" s="147"/>
      <c r="AT993" s="147"/>
      <c r="AU993" s="147"/>
      <c r="AV993" s="147"/>
      <c r="AW993" s="147"/>
      <c r="AX993" s="147"/>
      <c r="AY993" s="147"/>
    </row>
    <row r="994" spans="1:51" ht="12.75" customHeight="1" x14ac:dyDescent="0.2">
      <c r="A994" s="145"/>
      <c r="B994" s="120"/>
      <c r="C994" s="120"/>
      <c r="D994" s="120"/>
      <c r="E994" s="120"/>
      <c r="F994" s="120"/>
      <c r="G994" s="121"/>
      <c r="H994" s="120"/>
      <c r="I994" s="147"/>
      <c r="J994" s="147"/>
      <c r="K994" s="147"/>
      <c r="L994" s="147"/>
      <c r="M994" s="147"/>
      <c r="N994" s="147"/>
      <c r="O994" s="147"/>
      <c r="P994" s="147"/>
      <c r="Q994" s="147"/>
      <c r="R994" s="147"/>
      <c r="S994" s="147"/>
      <c r="T994" s="147"/>
      <c r="U994" s="147"/>
      <c r="V994" s="147"/>
      <c r="W994" s="147"/>
      <c r="X994" s="147"/>
      <c r="Y994" s="147"/>
      <c r="Z994" s="147"/>
      <c r="AA994" s="147"/>
      <c r="AB994" s="147"/>
      <c r="AC994" s="147"/>
      <c r="AD994" s="147"/>
      <c r="AE994" s="147"/>
      <c r="AF994" s="147"/>
      <c r="AG994" s="147"/>
      <c r="AH994" s="147"/>
      <c r="AI994" s="147"/>
      <c r="AJ994" s="147"/>
      <c r="AK994" s="147"/>
      <c r="AL994" s="147"/>
      <c r="AM994" s="147"/>
      <c r="AN994" s="147"/>
      <c r="AO994" s="147"/>
      <c r="AP994" s="147"/>
      <c r="AQ994" s="147"/>
      <c r="AR994" s="147"/>
      <c r="AS994" s="147"/>
      <c r="AT994" s="147"/>
      <c r="AU994" s="147"/>
      <c r="AV994" s="147"/>
      <c r="AW994" s="147"/>
      <c r="AX994" s="147"/>
      <c r="AY994" s="147"/>
    </row>
    <row r="995" spans="1:51" ht="12.75" customHeight="1" x14ac:dyDescent="0.2">
      <c r="A995" s="145"/>
      <c r="B995" s="120"/>
      <c r="C995" s="120"/>
      <c r="D995" s="120"/>
      <c r="E995" s="120"/>
      <c r="F995" s="120"/>
      <c r="G995" s="121"/>
      <c r="H995" s="120"/>
      <c r="I995" s="147"/>
      <c r="J995" s="147"/>
      <c r="K995" s="147"/>
      <c r="L995" s="147"/>
      <c r="M995" s="147"/>
      <c r="N995" s="147"/>
      <c r="O995" s="147"/>
      <c r="P995" s="147"/>
      <c r="Q995" s="147"/>
      <c r="R995" s="147"/>
      <c r="S995" s="147"/>
      <c r="T995" s="147"/>
      <c r="U995" s="147"/>
      <c r="V995" s="147"/>
      <c r="W995" s="147"/>
      <c r="X995" s="147"/>
      <c r="Y995" s="147"/>
      <c r="Z995" s="147"/>
      <c r="AA995" s="147"/>
      <c r="AB995" s="147"/>
      <c r="AC995" s="147"/>
      <c r="AD995" s="147"/>
      <c r="AE995" s="147"/>
      <c r="AF995" s="147"/>
      <c r="AG995" s="147"/>
      <c r="AH995" s="147"/>
      <c r="AI995" s="147"/>
      <c r="AJ995" s="147"/>
      <c r="AK995" s="147"/>
      <c r="AL995" s="147"/>
      <c r="AM995" s="147"/>
      <c r="AN995" s="147"/>
      <c r="AO995" s="147"/>
      <c r="AP995" s="147"/>
      <c r="AQ995" s="147"/>
      <c r="AR995" s="147"/>
      <c r="AS995" s="147"/>
      <c r="AT995" s="147"/>
      <c r="AU995" s="147"/>
      <c r="AV995" s="147"/>
      <c r="AW995" s="147"/>
      <c r="AX995" s="147"/>
      <c r="AY995" s="147"/>
    </row>
    <row r="996" spans="1:51" ht="12.75" customHeight="1" x14ac:dyDescent="0.2">
      <c r="A996" s="145"/>
      <c r="B996" s="120"/>
      <c r="C996" s="120"/>
      <c r="D996" s="120"/>
      <c r="E996" s="120"/>
      <c r="F996" s="120"/>
      <c r="G996" s="121"/>
      <c r="H996" s="120"/>
      <c r="I996" s="147"/>
      <c r="J996" s="147"/>
      <c r="K996" s="147"/>
      <c r="L996" s="147"/>
      <c r="M996" s="147"/>
      <c r="N996" s="147"/>
      <c r="O996" s="147"/>
      <c r="P996" s="147"/>
      <c r="Q996" s="147"/>
      <c r="R996" s="147"/>
      <c r="S996" s="147"/>
      <c r="T996" s="147"/>
      <c r="U996" s="147"/>
      <c r="V996" s="147"/>
      <c r="W996" s="147"/>
      <c r="X996" s="147"/>
      <c r="Y996" s="147"/>
      <c r="Z996" s="147"/>
      <c r="AA996" s="147"/>
      <c r="AB996" s="147"/>
      <c r="AC996" s="147"/>
      <c r="AD996" s="147"/>
      <c r="AE996" s="147"/>
      <c r="AF996" s="147"/>
      <c r="AG996" s="147"/>
      <c r="AH996" s="147"/>
      <c r="AI996" s="147"/>
      <c r="AJ996" s="147"/>
      <c r="AK996" s="147"/>
      <c r="AL996" s="147"/>
      <c r="AM996" s="147"/>
      <c r="AN996" s="147"/>
      <c r="AO996" s="147"/>
      <c r="AP996" s="147"/>
      <c r="AQ996" s="147"/>
      <c r="AR996" s="147"/>
      <c r="AS996" s="147"/>
      <c r="AT996" s="147"/>
      <c r="AU996" s="147"/>
      <c r="AV996" s="147"/>
      <c r="AW996" s="147"/>
      <c r="AX996" s="147"/>
      <c r="AY996" s="147"/>
    </row>
    <row r="997" spans="1:51" ht="12.75" customHeight="1" x14ac:dyDescent="0.2">
      <c r="A997" s="145"/>
      <c r="B997" s="120"/>
      <c r="C997" s="120"/>
      <c r="D997" s="120"/>
      <c r="E997" s="120"/>
      <c r="F997" s="120"/>
      <c r="G997" s="121"/>
      <c r="H997" s="120"/>
      <c r="I997" s="147"/>
      <c r="J997" s="147"/>
      <c r="K997" s="147"/>
      <c r="L997" s="147"/>
      <c r="M997" s="147"/>
      <c r="N997" s="147"/>
      <c r="O997" s="147"/>
      <c r="P997" s="147"/>
      <c r="Q997" s="147"/>
      <c r="R997" s="147"/>
      <c r="S997" s="147"/>
      <c r="T997" s="147"/>
      <c r="U997" s="147"/>
      <c r="V997" s="147"/>
      <c r="W997" s="147"/>
      <c r="X997" s="147"/>
      <c r="Y997" s="147"/>
      <c r="Z997" s="147"/>
      <c r="AA997" s="147"/>
      <c r="AB997" s="147"/>
      <c r="AC997" s="147"/>
      <c r="AD997" s="147"/>
      <c r="AE997" s="147"/>
      <c r="AF997" s="147"/>
      <c r="AG997" s="147"/>
      <c r="AH997" s="147"/>
      <c r="AI997" s="147"/>
      <c r="AJ997" s="147"/>
      <c r="AK997" s="147"/>
      <c r="AL997" s="147"/>
      <c r="AM997" s="147"/>
      <c r="AN997" s="147"/>
      <c r="AO997" s="147"/>
      <c r="AP997" s="147"/>
      <c r="AQ997" s="147"/>
      <c r="AR997" s="147"/>
      <c r="AS997" s="147"/>
      <c r="AT997" s="147"/>
      <c r="AU997" s="147"/>
      <c r="AV997" s="147"/>
      <c r="AW997" s="147"/>
      <c r="AX997" s="147"/>
      <c r="AY997" s="147"/>
    </row>
    <row r="998" spans="1:51" ht="12.75" customHeight="1" x14ac:dyDescent="0.2">
      <c r="A998" s="145"/>
      <c r="B998" s="120"/>
      <c r="C998" s="120"/>
      <c r="D998" s="120"/>
      <c r="E998" s="120"/>
      <c r="F998" s="120"/>
      <c r="G998" s="121"/>
      <c r="H998" s="120"/>
      <c r="I998" s="147"/>
      <c r="J998" s="147"/>
      <c r="K998" s="147"/>
      <c r="L998" s="147"/>
      <c r="M998" s="147"/>
      <c r="N998" s="147"/>
      <c r="O998" s="147"/>
      <c r="P998" s="147"/>
      <c r="Q998" s="147"/>
      <c r="R998" s="147"/>
      <c r="S998" s="147"/>
      <c r="T998" s="147"/>
      <c r="U998" s="147"/>
      <c r="V998" s="147"/>
      <c r="W998" s="147"/>
      <c r="X998" s="147"/>
      <c r="Y998" s="147"/>
      <c r="Z998" s="147"/>
      <c r="AA998" s="147"/>
      <c r="AB998" s="147"/>
      <c r="AC998" s="147"/>
      <c r="AD998" s="147"/>
      <c r="AE998" s="147"/>
      <c r="AF998" s="147"/>
      <c r="AG998" s="147"/>
      <c r="AH998" s="147"/>
      <c r="AI998" s="147"/>
      <c r="AJ998" s="147"/>
      <c r="AK998" s="147"/>
      <c r="AL998" s="147"/>
      <c r="AM998" s="147"/>
      <c r="AN998" s="147"/>
      <c r="AO998" s="147"/>
      <c r="AP998" s="147"/>
      <c r="AQ998" s="147"/>
      <c r="AR998" s="147"/>
      <c r="AS998" s="147"/>
      <c r="AT998" s="147"/>
      <c r="AU998" s="147"/>
      <c r="AV998" s="147"/>
      <c r="AW998" s="147"/>
      <c r="AX998" s="147"/>
      <c r="AY998" s="147"/>
    </row>
    <row r="999" spans="1:51" ht="12.75" customHeight="1" x14ac:dyDescent="0.2">
      <c r="A999" s="145"/>
      <c r="B999" s="120"/>
      <c r="C999" s="120"/>
      <c r="D999" s="120"/>
      <c r="E999" s="120"/>
      <c r="F999" s="120"/>
      <c r="G999" s="121"/>
      <c r="H999" s="120"/>
      <c r="I999" s="147"/>
      <c r="J999" s="147"/>
      <c r="K999" s="147"/>
      <c r="L999" s="147"/>
      <c r="M999" s="147"/>
      <c r="N999" s="147"/>
      <c r="O999" s="147"/>
      <c r="P999" s="147"/>
      <c r="Q999" s="147"/>
      <c r="R999" s="147"/>
      <c r="S999" s="147"/>
      <c r="T999" s="147"/>
      <c r="U999" s="147"/>
      <c r="V999" s="147"/>
      <c r="W999" s="147"/>
      <c r="X999" s="147"/>
      <c r="Y999" s="147"/>
      <c r="Z999" s="147"/>
      <c r="AA999" s="147"/>
      <c r="AB999" s="147"/>
      <c r="AC999" s="147"/>
      <c r="AD999" s="147"/>
      <c r="AE999" s="147"/>
      <c r="AF999" s="147"/>
      <c r="AG999" s="147"/>
      <c r="AH999" s="147"/>
      <c r="AI999" s="147"/>
      <c r="AJ999" s="147"/>
      <c r="AK999" s="147"/>
      <c r="AL999" s="147"/>
      <c r="AM999" s="147"/>
      <c r="AN999" s="147"/>
      <c r="AO999" s="147"/>
      <c r="AP999" s="147"/>
      <c r="AQ999" s="147"/>
      <c r="AR999" s="147"/>
      <c r="AS999" s="147"/>
      <c r="AT999" s="147"/>
      <c r="AU999" s="147"/>
      <c r="AV999" s="147"/>
      <c r="AW999" s="147"/>
      <c r="AX999" s="147"/>
      <c r="AY999" s="147"/>
    </row>
    <row r="1000" spans="1:51" ht="12.75" customHeight="1" x14ac:dyDescent="0.2">
      <c r="A1000" s="145"/>
      <c r="B1000" s="120"/>
      <c r="C1000" s="120"/>
      <c r="D1000" s="120"/>
      <c r="E1000" s="120"/>
      <c r="F1000" s="120"/>
      <c r="G1000" s="121"/>
      <c r="H1000" s="120"/>
      <c r="I1000" s="147"/>
      <c r="J1000" s="147"/>
      <c r="K1000" s="147"/>
      <c r="L1000" s="147"/>
      <c r="M1000" s="147"/>
      <c r="N1000" s="147"/>
      <c r="O1000" s="147"/>
      <c r="P1000" s="147"/>
      <c r="Q1000" s="147"/>
      <c r="R1000" s="147"/>
      <c r="S1000" s="147"/>
      <c r="T1000" s="147"/>
      <c r="U1000" s="147"/>
      <c r="V1000" s="147"/>
      <c r="W1000" s="147"/>
      <c r="X1000" s="147"/>
      <c r="Y1000" s="147"/>
      <c r="Z1000" s="147"/>
      <c r="AA1000" s="147"/>
      <c r="AB1000" s="147"/>
      <c r="AC1000" s="147"/>
      <c r="AD1000" s="147"/>
      <c r="AE1000" s="147"/>
      <c r="AF1000" s="147"/>
      <c r="AG1000" s="147"/>
      <c r="AH1000" s="147"/>
      <c r="AI1000" s="147"/>
      <c r="AJ1000" s="147"/>
      <c r="AK1000" s="147"/>
      <c r="AL1000" s="147"/>
      <c r="AM1000" s="147"/>
      <c r="AN1000" s="147"/>
      <c r="AO1000" s="147"/>
      <c r="AP1000" s="147"/>
      <c r="AQ1000" s="147"/>
      <c r="AR1000" s="147"/>
      <c r="AS1000" s="147"/>
      <c r="AT1000" s="147"/>
      <c r="AU1000" s="147"/>
      <c r="AV1000" s="147"/>
      <c r="AW1000" s="147"/>
      <c r="AX1000" s="147"/>
      <c r="AY1000" s="147"/>
    </row>
  </sheetData>
  <mergeCells count="3">
    <mergeCell ref="A1:G1"/>
    <mergeCell ref="A15:G15"/>
    <mergeCell ref="A377:G377"/>
  </mergeCells>
  <dataValidations count="6">
    <dataValidation type="list" allowBlank="1" showInputMessage="1" showErrorMessage="1" prompt=" - " sqref="B5:C5" xr:uid="{00000000-0002-0000-0500-000000000000}">
      <formula1>LOAI</formula1>
    </dataValidation>
    <dataValidation type="list" allowBlank="1" showInputMessage="1" showErrorMessage="1" prompt=" - " sqref="B17" xr:uid="{00000000-0002-0000-0500-000001000000}">
      <formula1>MSMBC?</formula1>
    </dataValidation>
    <dataValidation type="list" allowBlank="1" showInputMessage="1" showErrorMessage="1" prompt=" - " sqref="B6:C6" xr:uid="{00000000-0002-0000-0500-000002000000}">
      <formula1>MKH?</formula1>
    </dataValidation>
    <dataValidation type="list" allowBlank="1" showInputMessage="1" showErrorMessage="1" prompt=" - " sqref="B3:B4" xr:uid="{00000000-0002-0000-0500-000003000000}">
      <formula1>NGAYTHANG?</formula1>
    </dataValidation>
    <dataValidation type="custom" allowBlank="1" showInputMessage="1" showErrorMessage="1" prompt=" - " sqref="C3" xr:uid="{00000000-0002-0000-0500-000004000000}">
      <formula1>AND(YEAR(C3)=NAM,ISERR(DAY(C3))=FALSE)</formula1>
    </dataValidation>
    <dataValidation type="custom" allowBlank="1" showInputMessage="1" showErrorMessage="1" prompt=" - " sqref="C4" xr:uid="{00000000-0002-0000-0500-000005000000}">
      <formula1>AND(YEAR(C4)=NAM,ISERR(DAY(C4))=FALSE,C4-C3&gt;=0)</formula1>
    </dataValidation>
  </dataValidations>
  <hyperlinks>
    <hyperlink ref="A377" r:id="rId1" xr:uid="{00000000-0004-0000-05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17</vt:i4>
      </vt:variant>
    </vt:vector>
  </HeadingPairs>
  <TitlesOfParts>
    <vt:vector size="23" baseType="lpstr">
      <vt:lpstr>HD</vt:lpstr>
      <vt:lpstr>DSSM</vt:lpstr>
      <vt:lpstr>DSKH</vt:lpstr>
      <vt:lpstr>NKMB</vt:lpstr>
      <vt:lpstr>NKTT</vt:lpstr>
      <vt:lpstr>BAOCAO</vt:lpstr>
      <vt:lpstr>CK</vt:lpstr>
      <vt:lpstr>LOAI</vt:lpstr>
      <vt:lpstr>LOAI1</vt:lpstr>
      <vt:lpstr>LOAI2</vt:lpstr>
      <vt:lpstr>MDHTT</vt:lpstr>
      <vt:lpstr>MKHMB</vt:lpstr>
      <vt:lpstr>MKHTT</vt:lpstr>
      <vt:lpstr>MSMMB</vt:lpstr>
      <vt:lpstr>MSMTT</vt:lpstr>
      <vt:lpstr>NAM</vt:lpstr>
      <vt:lpstr>NCL</vt:lpstr>
      <vt:lpstr>NGAYMB</vt:lpstr>
      <vt:lpstr>NGAYTT</vt:lpstr>
      <vt:lpstr>TGQH</vt:lpstr>
      <vt:lpstr>THANGLIST</vt:lpstr>
      <vt:lpstr>TRANGAY</vt:lpstr>
      <vt:lpstr>TRASAU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danh</dc:creator>
  <cp:lastModifiedBy>Phước Đại LĐTL</cp:lastModifiedBy>
  <dcterms:created xsi:type="dcterms:W3CDTF">1999-03-01T11:31:25Z</dcterms:created>
  <dcterms:modified xsi:type="dcterms:W3CDTF">2025-05-21T01:36:14Z</dcterms:modified>
</cp:coreProperties>
</file>