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PC\Desktop\excel công thức\"/>
    </mc:Choice>
  </mc:AlternateContent>
  <xr:revisionPtr revIDLastSave="0" documentId="13_ncr:1_{879EF753-6075-4CAC-ADA1-30BB7BF44510}" xr6:coauthVersionLast="47" xr6:coauthVersionMax="47" xr10:uidLastSave="{00000000-0000-0000-0000-000000000000}"/>
  <bookViews>
    <workbookView xWindow="-120" yWindow="-120" windowWidth="21840" windowHeight="13140" xr2:uid="{9E764606-4788-462A-9E38-DA9133A0F292}"/>
  </bookViews>
  <sheets>
    <sheet name="KCT_D9"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 r="C36" i="1"/>
  <c r="C24" i="1"/>
  <c r="C22" i="1"/>
  <c r="C19" i="1"/>
  <c r="C17" i="1"/>
  <c r="C11" i="1"/>
  <c r="C9" i="1"/>
  <c r="C12" i="1" s="1"/>
  <c r="C14" i="1" l="1"/>
  <c r="C18" i="1"/>
  <c r="C20" i="1" s="1"/>
  <c r="C23" i="1"/>
  <c r="C25" i="1" s="1"/>
</calcChain>
</file>

<file path=xl/sharedStrings.xml><?xml version="1.0" encoding="utf-8"?>
<sst xmlns="http://schemas.openxmlformats.org/spreadsheetml/2006/main" count="58" uniqueCount="45">
  <si>
    <t>I. Dưới 5 năm công tác</t>
  </si>
  <si>
    <t>(tháng)</t>
  </si>
  <si>
    <t>(năm)</t>
  </si>
  <si>
    <t>Trợ cấp 1 lần:</t>
  </si>
  <si>
    <t>Số năm công tác:</t>
  </si>
  <si>
    <t>Số tháng công tác:</t>
  </si>
  <si>
    <t>Mức phụ cấp hàng tháng hiện hưởng:</t>
  </si>
  <si>
    <t>Trợ cấp mỗi năm công tác:</t>
  </si>
  <si>
    <t>Trợ cấp tìm việc làm:</t>
  </si>
  <si>
    <t>II. Từ đủ 05 năm công tác trở lên và có tuổi đời còn dưới 05 năm đến tuổi nghỉ hưu</t>
  </si>
  <si>
    <t>Tổng số tiền nhận</t>
  </si>
  <si>
    <t>Số tháng nghỉ hưu sớm</t>
  </si>
  <si>
    <t>Lao động nam</t>
  </si>
  <si>
    <t>Lao động nữ</t>
  </si>
  <si>
    <t>Năm nghỉ hưu</t>
  </si>
  <si>
    <t>Tuổi nghỉ hưu</t>
  </si>
  <si>
    <t>61 tuổi 3 tháng</t>
  </si>
  <si>
    <t>56 tuổi 8 tháng</t>
  </si>
  <si>
    <t>61 tuổi 6 tháng</t>
  </si>
  <si>
    <t>57 tuổi</t>
  </si>
  <si>
    <t>61 tuổi 9 tháng</t>
  </si>
  <si>
    <t>57 tuổi 4 tháng</t>
  </si>
  <si>
    <t>Từ năm 2028 trở đi</t>
  </si>
  <si>
    <t>62 tuổi</t>
  </si>
  <si>
    <t>57 tuổi 8 tháng</t>
  </si>
  <si>
    <t>58 tuổi</t>
  </si>
  <si>
    <t>58 tuổi 4 tháng</t>
  </si>
  <si>
    <t>Điều kiện bình thường</t>
  </si>
  <si>
    <t>56 tuổi 3 tháng</t>
  </si>
  <si>
    <t>51 tuổi 8 tháng</t>
  </si>
  <si>
    <t>56 tuổi 6 tháng</t>
  </si>
  <si>
    <t>52 tuổi</t>
  </si>
  <si>
    <t>56 tuổi 9 tháng</t>
  </si>
  <si>
    <t>52 tuổi 4 tháng</t>
  </si>
  <si>
    <t>52 tuổi 8 tháng</t>
  </si>
  <si>
    <t>53 tuổi</t>
  </si>
  <si>
    <t>53 tuổi 4 tháng</t>
  </si>
  <si>
    <t>Làm nghề, công việc nặng nhọc, độc hại, nguy hiểm hoặc đặc biệt nặng nhọc, độc hại, nguy hiểm thuộc
Suy giảm khả năng lao động 61%
 Làm việc ở vùng có điều kiện kinh tế - xã hội đặc biệt khó khăn</t>
  </si>
  <si>
    <t>Trợ cấp một lần:</t>
  </si>
  <si>
    <t xml:space="preserve">III. Từ đủ 05 năm công tác trở lên và có tuổi đời còn từ đủ 05 năm trở lên đến tuổi nghỉ hưu </t>
  </si>
  <si>
    <r>
      <rPr>
        <b/>
        <sz val="13"/>
        <color theme="1"/>
        <rFont val="Times New Roman"/>
        <family val="1"/>
      </rPr>
      <t>IV. Đối với cán bộ, công chức cấp xã do sắp xếp đơn vị hành chính cấp xã giai đoạn 2023 - 2025 nên được bố trí sang làm người hoạt động không chuyên trách cấp xã:</t>
    </r>
    <r>
      <rPr>
        <sz val="13"/>
        <color theme="1"/>
        <rFont val="Times New Roman"/>
        <family val="1"/>
      </rPr>
      <t xml:space="preserve">
Được hưởng các chế độ như quy định tại </t>
    </r>
    <r>
      <rPr>
        <b/>
        <sz val="13"/>
        <color rgb="FFFF0000"/>
        <rFont val="Times New Roman"/>
        <family val="1"/>
      </rPr>
      <t>Trường hợp 1</t>
    </r>
    <r>
      <rPr>
        <sz val="13"/>
        <color theme="1"/>
        <rFont val="Times New Roman"/>
        <family val="1"/>
      </rPr>
      <t xml:space="preserve"> nhưng tiền lương tháng hiện hưởng để tính trợ cấp là tiền lương tháng liền kề của chức danh cán bộ, công chức cấp xã trước khi được bố trí sang làm người hoạt động không chuyên trách ở cấp xã.</t>
    </r>
  </si>
  <si>
    <t>V. Người hoạt động không chuyên trách ở cấp xã đã đủ tuổi nghỉ hưu hoặc đang hưởng chế độ hưu trí, chế độ mất sức lao động thì:</t>
  </si>
  <si>
    <t>CHÍNH SÁCH CHO CÁN BỘ KCT CẤP XÃ NGHỈ NGAY TẠI ĐIỀU 9 NGHỊ ĐỊNH 154/2025/NĐ-CP</t>
  </si>
  <si>
    <t>Trang: Lao động - Tiền lương - Việc làm</t>
  </si>
  <si>
    <t>Vui lòng nhập vào các ô màu vàng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</si>
</sst>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9" formatCode="_-* #,##0_-;\-* #,##0_-;_-* &quot;-&quot;??_-;_-@_-"/>
  </numFmts>
  <fonts count="14" x14ac:knownFonts="1">
    <font>
      <sz val="11"/>
      <color theme="1"/>
      <name val="Calibri"/>
      <family val="2"/>
      <charset val="163"/>
      <scheme val="minor"/>
    </font>
    <font>
      <sz val="11"/>
      <color theme="1"/>
      <name val="Calibri"/>
      <family val="2"/>
      <charset val="163"/>
      <scheme val="minor"/>
    </font>
    <font>
      <sz val="13"/>
      <color theme="1"/>
      <name val="Calibri"/>
      <family val="2"/>
      <charset val="163"/>
      <scheme val="minor"/>
    </font>
    <font>
      <sz val="13"/>
      <color theme="1"/>
      <name val="Times New Roman"/>
      <family val="1"/>
    </font>
    <font>
      <b/>
      <sz val="13"/>
      <color rgb="FF000000"/>
      <name val="Times New Roman"/>
      <family val="1"/>
    </font>
    <font>
      <b/>
      <sz val="13"/>
      <color theme="1"/>
      <name val="Times New Roman"/>
      <family val="1"/>
    </font>
    <font>
      <sz val="13"/>
      <color rgb="FF000000"/>
      <name val="Times New Roman"/>
      <family val="1"/>
    </font>
    <font>
      <b/>
      <sz val="13"/>
      <color rgb="FFFF7601"/>
      <name val="Times New Roman"/>
      <family val="1"/>
    </font>
    <font>
      <i/>
      <sz val="13"/>
      <color theme="1"/>
      <name val="Times New Roman"/>
      <family val="1"/>
    </font>
    <font>
      <b/>
      <sz val="13"/>
      <color rgb="FFFF0000"/>
      <name val="Times New Roman"/>
      <family val="1"/>
    </font>
    <font>
      <b/>
      <sz val="18"/>
      <color rgb="FFFF7601"/>
      <name val="Times New Roman"/>
      <family val="1"/>
    </font>
    <font>
      <b/>
      <i/>
      <sz val="13"/>
      <color theme="1"/>
      <name val="Times New Roman"/>
      <family val="1"/>
    </font>
    <font>
      <b/>
      <i/>
      <sz val="13"/>
      <color rgb="FF00809D"/>
      <name val="Times New Roman"/>
      <family val="1"/>
    </font>
    <font>
      <b/>
      <i/>
      <sz val="13"/>
      <color rgb="FF00B050"/>
      <name val="Times New Roman"/>
      <family val="1"/>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CECD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2"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left" vertical="center"/>
    </xf>
    <xf numFmtId="0" fontId="6" fillId="2" borderId="1" xfId="0" applyFont="1" applyFill="1" applyBorder="1" applyAlignment="1">
      <alignment horizontal="center" vertical="center" wrapText="1"/>
    </xf>
    <xf numFmtId="169" fontId="3" fillId="0" borderId="0" xfId="1" applyNumberFormat="1"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4" borderId="0" xfId="0" applyFont="1" applyFill="1" applyAlignment="1">
      <alignment horizontal="left" vertical="center"/>
    </xf>
    <xf numFmtId="169" fontId="7" fillId="4" borderId="0" xfId="1" applyNumberFormat="1" applyFont="1" applyFill="1" applyAlignment="1">
      <alignment horizontal="center" vertical="center"/>
    </xf>
    <xf numFmtId="0" fontId="8" fillId="0" borderId="0" xfId="0" applyFont="1" applyAlignment="1">
      <alignment horizontal="left" vertical="center"/>
    </xf>
    <xf numFmtId="0" fontId="3" fillId="0" borderId="0" xfId="0" applyFont="1" applyAlignment="1">
      <alignment horizontal="left" wrapText="1"/>
    </xf>
    <xf numFmtId="0" fontId="5" fillId="0" borderId="0" xfId="0" applyFont="1" applyAlignment="1">
      <alignment horizontal="left" vertical="center" wrapText="1"/>
    </xf>
    <xf numFmtId="0" fontId="3" fillId="0" borderId="0" xfId="0" applyFont="1" applyAlignment="1">
      <alignment horizontal="center" vertical="center"/>
    </xf>
    <xf numFmtId="0" fontId="10" fillId="0" borderId="0" xfId="0" applyFont="1" applyAlignment="1">
      <alignment horizontal="center" vertical="center"/>
    </xf>
    <xf numFmtId="0" fontId="12" fillId="4" borderId="0" xfId="0" applyFont="1" applyFill="1" applyAlignment="1">
      <alignment horizontal="center" vertical="center"/>
    </xf>
    <xf numFmtId="0" fontId="11" fillId="4" borderId="0" xfId="0" applyFont="1" applyFill="1" applyAlignment="1">
      <alignment horizontal="center" vertical="center"/>
    </xf>
    <xf numFmtId="0" fontId="3" fillId="0" borderId="0" xfId="0" applyFont="1" applyFill="1" applyAlignment="1">
      <alignment horizontal="center" vertical="center"/>
    </xf>
    <xf numFmtId="169" fontId="3" fillId="3" borderId="0" xfId="1" applyNumberFormat="1"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13" fillId="0" borderId="0" xfId="0" applyFont="1"/>
  </cellXfs>
  <cellStyles count="2">
    <cellStyle name="Comma" xfId="1" builtinId="3"/>
    <cellStyle name="Normal" xfId="0" builtinId="0"/>
  </cellStyles>
  <dxfs count="0"/>
  <tableStyles count="0" defaultTableStyle="TableStyleMedium2" defaultPivotStyle="PivotStyleLight16"/>
  <colors>
    <mruColors>
      <color rgb="FF00809D"/>
      <color rgb="FFFF7601"/>
      <color rgb="FFFCEC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212912</xdr:colOff>
      <xdr:row>36</xdr:row>
      <xdr:rowOff>56030</xdr:rowOff>
    </xdr:from>
    <xdr:to>
      <xdr:col>3</xdr:col>
      <xdr:colOff>1624854</xdr:colOff>
      <xdr:row>41</xdr:row>
      <xdr:rowOff>123266</xdr:rowOff>
    </xdr:to>
    <xdr:sp macro="" textlink="">
      <xdr:nvSpPr>
        <xdr:cNvPr id="3" name="TextBox 2">
          <a:extLst>
            <a:ext uri="{FF2B5EF4-FFF2-40B4-BE49-F238E27FC236}">
              <a16:creationId xmlns:a16="http://schemas.microsoft.com/office/drawing/2014/main" id="{96A1EBD0-7F34-E50D-A210-C03F8905B0F9}"/>
            </a:ext>
          </a:extLst>
        </xdr:cNvPr>
        <xdr:cNvSpPr txBox="1"/>
      </xdr:nvSpPr>
      <xdr:spPr>
        <a:xfrm>
          <a:off x="212912" y="10421471"/>
          <a:ext cx="6241677" cy="1187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i="0">
              <a:solidFill>
                <a:srgbClr val="00809D"/>
              </a:solidFill>
              <a:effectLst/>
              <a:latin typeface="Times New Roman" panose="02020603050405020304" pitchFamily="18" charset="0"/>
              <a:ea typeface="+mn-ea"/>
              <a:cs typeface="Times New Roman" panose="02020603050405020304" pitchFamily="18" charset="0"/>
            </a:rPr>
            <a:t>Lưu</a:t>
          </a:r>
          <a:r>
            <a:rPr lang="en-US" sz="1400" b="1" i="0" baseline="0">
              <a:solidFill>
                <a:srgbClr val="00809D"/>
              </a:solidFill>
              <a:effectLst/>
              <a:latin typeface="Times New Roman" panose="02020603050405020304" pitchFamily="18" charset="0"/>
              <a:ea typeface="+mn-ea"/>
              <a:cs typeface="Times New Roman" panose="02020603050405020304" pitchFamily="18" charset="0"/>
            </a:rPr>
            <a:t> ý:</a:t>
          </a:r>
          <a:r>
            <a:rPr lang="en-US" sz="1400" b="0" i="0" baseline="0">
              <a:solidFill>
                <a:srgbClr val="00809D"/>
              </a:solidFill>
              <a:effectLst/>
              <a:latin typeface="Times New Roman" panose="02020603050405020304" pitchFamily="18" charset="0"/>
              <a:ea typeface="+mn-ea"/>
              <a:cs typeface="Times New Roman" panose="02020603050405020304" pitchFamily="18" charset="0"/>
            </a:rPr>
            <a:t> </a:t>
          </a:r>
          <a:r>
            <a:rPr lang="en-US" sz="1400" b="0" i="1">
              <a:solidFill>
                <a:srgbClr val="00809D"/>
              </a:solidFill>
              <a:effectLst/>
              <a:latin typeface="Times New Roman" panose="02020603050405020304" pitchFamily="18" charset="0"/>
              <a:ea typeface="+mn-ea"/>
              <a:cs typeface="Times New Roman" panose="02020603050405020304" pitchFamily="18" charset="0"/>
            </a:rPr>
            <a:t>N</a:t>
          </a:r>
          <a:r>
            <a:rPr lang="vi-VN" sz="1400" b="0" i="1">
              <a:solidFill>
                <a:srgbClr val="00809D"/>
              </a:solidFill>
              <a:effectLst/>
              <a:latin typeface="Times New Roman" panose="02020603050405020304" pitchFamily="18" charset="0"/>
              <a:ea typeface="+mn-ea"/>
              <a:cs typeface="Times New Roman" panose="02020603050405020304" pitchFamily="18" charset="0"/>
            </a:rPr>
            <a:t>gười hoạt động không chuyên trách ở cấp xã nếu nghỉ ngay kể từ khi thực hiện mô hình chính quyền địa phương 2 cấp theo quy định của </a:t>
          </a:r>
          <a:r>
            <a:rPr lang="vi-VN" sz="1400" b="0" i="1" u="none" strike="noStrike">
              <a:solidFill>
                <a:srgbClr val="00809D"/>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Luật Tổ chức chính quyền địa phương</a:t>
          </a:r>
          <a:r>
            <a:rPr lang="vi-VN" sz="1400" b="0" i="1">
              <a:solidFill>
                <a:srgbClr val="00809D"/>
              </a:solidFill>
              <a:effectLst/>
              <a:latin typeface="Times New Roman" panose="02020603050405020304" pitchFamily="18" charset="0"/>
              <a:ea typeface="+mn-ea"/>
              <a:cs typeface="Times New Roman" panose="02020603050405020304" pitchFamily="18" charset="0"/>
            </a:rPr>
            <a:t> và được bố trí làm người hoạt động không chuyên trách ở thôn, tổ dân phố thì không được hưởng chính sách quy định tại Nghị định này.</a:t>
          </a:r>
          <a:endParaRPr lang="en-US" sz="1400" i="1">
            <a:solidFill>
              <a:srgbClr val="00809D"/>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7CE5-42B3-42A0-95F9-D1B8825AC282}">
  <sheetPr codeName="Sheet1"/>
  <dimension ref="A2:I36"/>
  <sheetViews>
    <sheetView tabSelected="1" zoomScale="85" zoomScaleNormal="85" workbookViewId="0">
      <selection activeCell="C7" sqref="C7"/>
    </sheetView>
  </sheetViews>
  <sheetFormatPr defaultRowHeight="17.25" x14ac:dyDescent="0.3"/>
  <cols>
    <col min="1" max="1" width="16.7109375" style="1" customWidth="1"/>
    <col min="2" max="2" width="37.85546875" style="1" customWidth="1"/>
    <col min="3" max="3" width="18" style="1" customWidth="1"/>
    <col min="4" max="4" width="31.140625" style="1" customWidth="1"/>
    <col min="5" max="5" width="9.140625" style="1"/>
    <col min="6" max="6" width="20.140625" style="1" bestFit="1" customWidth="1"/>
    <col min="7" max="7" width="18.42578125" style="1" customWidth="1"/>
    <col min="8" max="8" width="17.140625" style="1" customWidth="1"/>
    <col min="9" max="9" width="21.85546875" style="1" customWidth="1"/>
    <col min="10" max="16384" width="9.140625" style="1"/>
  </cols>
  <sheetData>
    <row r="2" spans="1:9" x14ac:dyDescent="0.3">
      <c r="B2" s="20" t="s">
        <v>42</v>
      </c>
      <c r="C2" s="19"/>
      <c r="D2" s="19"/>
      <c r="E2" s="19"/>
      <c r="F2" s="19"/>
      <c r="G2" s="19"/>
      <c r="H2" s="19"/>
      <c r="I2" s="19"/>
    </row>
    <row r="3" spans="1:9" x14ac:dyDescent="0.3">
      <c r="B3" s="19"/>
      <c r="C3" s="19"/>
      <c r="D3" s="19"/>
      <c r="E3" s="19"/>
      <c r="F3" s="19"/>
      <c r="G3" s="19"/>
      <c r="H3" s="19"/>
      <c r="I3" s="19"/>
    </row>
    <row r="4" spans="1:9" x14ac:dyDescent="0.3">
      <c r="B4" s="19"/>
      <c r="C4" s="19"/>
      <c r="D4" s="19"/>
      <c r="E4" s="19"/>
      <c r="F4" s="19"/>
      <c r="G4" s="19"/>
      <c r="H4" s="19"/>
      <c r="I4" s="19"/>
    </row>
    <row r="5" spans="1:9" ht="27.75" customHeight="1" x14ac:dyDescent="0.3">
      <c r="B5" s="2"/>
      <c r="C5" s="2"/>
      <c r="D5" s="21" t="s">
        <v>43</v>
      </c>
      <c r="E5" s="22"/>
      <c r="F5" s="22"/>
      <c r="G5" s="22"/>
      <c r="H5" s="2"/>
      <c r="I5" s="2"/>
    </row>
    <row r="6" spans="1:9" x14ac:dyDescent="0.3">
      <c r="B6" s="26" t="s">
        <v>44</v>
      </c>
    </row>
    <row r="7" spans="1:9" ht="21.75" customHeight="1" x14ac:dyDescent="0.3">
      <c r="A7" s="2"/>
      <c r="B7" s="3" t="s">
        <v>6</v>
      </c>
      <c r="C7" s="24"/>
      <c r="D7" s="2"/>
      <c r="E7" s="4"/>
      <c r="F7" s="5" t="s">
        <v>12</v>
      </c>
      <c r="G7" s="5"/>
      <c r="H7" s="5" t="s">
        <v>13</v>
      </c>
      <c r="I7" s="5"/>
    </row>
    <row r="8" spans="1:9" ht="16.5" customHeight="1" x14ac:dyDescent="0.3">
      <c r="A8" s="2"/>
      <c r="B8" s="3" t="s">
        <v>5</v>
      </c>
      <c r="C8" s="25"/>
      <c r="D8" s="16" t="s">
        <v>1</v>
      </c>
      <c r="E8" s="4"/>
      <c r="F8" s="6" t="s">
        <v>14</v>
      </c>
      <c r="G8" s="6" t="s">
        <v>15</v>
      </c>
      <c r="H8" s="6" t="s">
        <v>14</v>
      </c>
      <c r="I8" s="6" t="s">
        <v>15</v>
      </c>
    </row>
    <row r="9" spans="1:9" ht="18" customHeight="1" x14ac:dyDescent="0.3">
      <c r="A9" s="2"/>
      <c r="B9" s="3" t="s">
        <v>4</v>
      </c>
      <c r="C9" s="23">
        <f>INT(C8/12) + IF(MOD(C8,12)=0, 0, IF(MOD(C8,12)&lt;=6, 0.5, 1))</f>
        <v>0</v>
      </c>
      <c r="D9" s="16" t="s">
        <v>2</v>
      </c>
      <c r="E9" s="4"/>
      <c r="F9" s="5" t="s">
        <v>27</v>
      </c>
      <c r="G9" s="5"/>
      <c r="H9" s="5"/>
      <c r="I9" s="5"/>
    </row>
    <row r="10" spans="1:9" x14ac:dyDescent="0.3">
      <c r="A10" s="7" t="s">
        <v>0</v>
      </c>
      <c r="B10" s="8"/>
      <c r="C10" s="8"/>
      <c r="D10" s="8"/>
      <c r="E10" s="4"/>
      <c r="F10" s="9">
        <v>2025</v>
      </c>
      <c r="G10" s="9" t="s">
        <v>16</v>
      </c>
      <c r="H10" s="9">
        <v>2025</v>
      </c>
      <c r="I10" s="9" t="s">
        <v>17</v>
      </c>
    </row>
    <row r="11" spans="1:9" ht="23.25" customHeight="1" x14ac:dyDescent="0.3">
      <c r="A11" s="2"/>
      <c r="B11" s="3" t="s">
        <v>3</v>
      </c>
      <c r="C11" s="10">
        <f>0.8*C7*C8</f>
        <v>0</v>
      </c>
      <c r="D11" s="2"/>
      <c r="E11" s="4"/>
      <c r="F11" s="9">
        <v>2026</v>
      </c>
      <c r="G11" s="9" t="s">
        <v>18</v>
      </c>
      <c r="H11" s="9">
        <v>2026</v>
      </c>
      <c r="I11" s="9" t="s">
        <v>19</v>
      </c>
    </row>
    <row r="12" spans="1:9" ht="28.5" customHeight="1" x14ac:dyDescent="0.3">
      <c r="A12" s="2"/>
      <c r="B12" s="3" t="s">
        <v>7</v>
      </c>
      <c r="C12" s="10">
        <f>1.5*C7*C9</f>
        <v>0</v>
      </c>
      <c r="D12" s="2"/>
      <c r="E12" s="4"/>
      <c r="F12" s="9">
        <v>2027</v>
      </c>
      <c r="G12" s="9" t="s">
        <v>20</v>
      </c>
      <c r="H12" s="9">
        <v>2027</v>
      </c>
      <c r="I12" s="9" t="s">
        <v>21</v>
      </c>
    </row>
    <row r="13" spans="1:9" ht="31.5" customHeight="1" x14ac:dyDescent="0.3">
      <c r="A13" s="2"/>
      <c r="B13" s="3" t="s">
        <v>8</v>
      </c>
      <c r="C13" s="10">
        <f>3*C7</f>
        <v>0</v>
      </c>
      <c r="D13" s="2"/>
      <c r="E13" s="4"/>
      <c r="F13" s="9" t="s">
        <v>22</v>
      </c>
      <c r="G13" s="9" t="s">
        <v>23</v>
      </c>
      <c r="H13" s="9">
        <v>2028</v>
      </c>
      <c r="I13" s="9" t="s">
        <v>24</v>
      </c>
    </row>
    <row r="14" spans="1:9" ht="27" customHeight="1" x14ac:dyDescent="0.3">
      <c r="A14" s="2"/>
      <c r="B14" s="14" t="s">
        <v>10</v>
      </c>
      <c r="C14" s="15">
        <f>SUM(C11:C13)</f>
        <v>0</v>
      </c>
      <c r="D14" s="2"/>
      <c r="E14" s="4"/>
      <c r="F14" s="9"/>
      <c r="G14" s="9"/>
      <c r="H14" s="9">
        <v>2029</v>
      </c>
      <c r="I14" s="9" t="s">
        <v>25</v>
      </c>
    </row>
    <row r="15" spans="1:9" x14ac:dyDescent="0.3">
      <c r="A15" s="7" t="s">
        <v>9</v>
      </c>
      <c r="B15" s="7"/>
      <c r="C15" s="7"/>
      <c r="D15" s="7"/>
      <c r="E15" s="4"/>
      <c r="F15" s="9"/>
      <c r="G15" s="9"/>
      <c r="H15" s="9">
        <v>2030</v>
      </c>
      <c r="I15" s="9" t="s">
        <v>26</v>
      </c>
    </row>
    <row r="16" spans="1:9" ht="27" customHeight="1" x14ac:dyDescent="0.3">
      <c r="A16" s="2"/>
      <c r="B16" s="3" t="s">
        <v>11</v>
      </c>
      <c r="C16" s="25"/>
      <c r="D16" s="16" t="s">
        <v>1</v>
      </c>
      <c r="E16" s="4"/>
      <c r="F16" s="11" t="s">
        <v>37</v>
      </c>
      <c r="G16" s="12"/>
      <c r="H16" s="12"/>
      <c r="I16" s="13"/>
    </row>
    <row r="17" spans="1:9" ht="28.5" customHeight="1" x14ac:dyDescent="0.3">
      <c r="A17" s="2"/>
      <c r="B17" s="3" t="s">
        <v>38</v>
      </c>
      <c r="C17" s="10">
        <f>0.8*C7*C16</f>
        <v>0</v>
      </c>
      <c r="D17" s="2"/>
      <c r="E17" s="4"/>
      <c r="F17" s="9">
        <v>2025</v>
      </c>
      <c r="G17" s="9" t="s">
        <v>28</v>
      </c>
      <c r="H17" s="9">
        <v>2025</v>
      </c>
      <c r="I17" s="9" t="s">
        <v>29</v>
      </c>
    </row>
    <row r="18" spans="1:9" ht="29.25" customHeight="1" x14ac:dyDescent="0.3">
      <c r="A18" s="2"/>
      <c r="B18" s="3" t="s">
        <v>7</v>
      </c>
      <c r="C18" s="10">
        <f>1.5*C7*C9</f>
        <v>0</v>
      </c>
      <c r="D18" s="2"/>
      <c r="E18" s="4"/>
      <c r="F18" s="9">
        <v>2026</v>
      </c>
      <c r="G18" s="9" t="s">
        <v>30</v>
      </c>
      <c r="H18" s="9">
        <v>2026</v>
      </c>
      <c r="I18" s="9" t="s">
        <v>31</v>
      </c>
    </row>
    <row r="19" spans="1:9" ht="26.25" customHeight="1" x14ac:dyDescent="0.3">
      <c r="A19" s="2"/>
      <c r="B19" s="3" t="s">
        <v>8</v>
      </c>
      <c r="C19" s="10">
        <f>3*C7</f>
        <v>0</v>
      </c>
      <c r="D19" s="2"/>
      <c r="E19" s="4"/>
      <c r="F19" s="9">
        <v>2027</v>
      </c>
      <c r="G19" s="9" t="s">
        <v>32</v>
      </c>
      <c r="H19" s="9">
        <v>2027</v>
      </c>
      <c r="I19" s="9" t="s">
        <v>33</v>
      </c>
    </row>
    <row r="20" spans="1:9" ht="36" customHeight="1" x14ac:dyDescent="0.3">
      <c r="A20" s="2"/>
      <c r="B20" s="14" t="s">
        <v>10</v>
      </c>
      <c r="C20" s="15">
        <f>SUM(C17:C19)</f>
        <v>0</v>
      </c>
      <c r="D20" s="2"/>
      <c r="E20" s="4"/>
      <c r="F20" s="9" t="s">
        <v>22</v>
      </c>
      <c r="G20" s="9" t="s">
        <v>19</v>
      </c>
      <c r="H20" s="9">
        <v>2028</v>
      </c>
      <c r="I20" s="9" t="s">
        <v>34</v>
      </c>
    </row>
    <row r="21" spans="1:9" ht="27.75" customHeight="1" x14ac:dyDescent="0.3">
      <c r="A21" s="7" t="s">
        <v>39</v>
      </c>
      <c r="B21" s="7"/>
      <c r="C21" s="7"/>
      <c r="D21" s="7"/>
      <c r="E21" s="4"/>
      <c r="F21" s="9"/>
      <c r="G21" s="9"/>
      <c r="H21" s="9">
        <v>2029</v>
      </c>
      <c r="I21" s="9" t="s">
        <v>35</v>
      </c>
    </row>
    <row r="22" spans="1:9" ht="29.25" customHeight="1" x14ac:dyDescent="0.3">
      <c r="A22" s="2"/>
      <c r="B22" s="3" t="s">
        <v>38</v>
      </c>
      <c r="C22" s="10">
        <f>0.8*60*C7</f>
        <v>0</v>
      </c>
      <c r="D22" s="2"/>
      <c r="E22" s="4"/>
      <c r="F22" s="9"/>
      <c r="G22" s="9"/>
      <c r="H22" s="9">
        <v>2030</v>
      </c>
      <c r="I22" s="9" t="s">
        <v>36</v>
      </c>
    </row>
    <row r="23" spans="1:9" ht="27" customHeight="1" x14ac:dyDescent="0.3">
      <c r="A23" s="2"/>
      <c r="B23" s="3" t="s">
        <v>7</v>
      </c>
      <c r="C23" s="10">
        <f>1.5*C9*C7</f>
        <v>0</v>
      </c>
      <c r="D23" s="2"/>
      <c r="E23" s="4"/>
      <c r="F23" s="4"/>
      <c r="G23" s="4"/>
      <c r="H23" s="4"/>
      <c r="I23" s="4"/>
    </row>
    <row r="24" spans="1:9" ht="32.25" customHeight="1" x14ac:dyDescent="0.3">
      <c r="A24" s="2"/>
      <c r="B24" s="3" t="s">
        <v>8</v>
      </c>
      <c r="C24" s="10">
        <f>3*C7</f>
        <v>0</v>
      </c>
      <c r="D24" s="2"/>
      <c r="E24" s="4"/>
      <c r="F24" s="4"/>
      <c r="G24" s="4"/>
      <c r="H24" s="4"/>
      <c r="I24" s="4"/>
    </row>
    <row r="25" spans="1:9" ht="33" customHeight="1" x14ac:dyDescent="0.3">
      <c r="A25" s="2"/>
      <c r="B25" s="14" t="s">
        <v>10</v>
      </c>
      <c r="C25" s="15">
        <f>SUM(C22:C24)</f>
        <v>0</v>
      </c>
      <c r="D25" s="2"/>
      <c r="E25" s="4"/>
      <c r="F25" s="4"/>
      <c r="G25" s="4"/>
      <c r="H25" s="4"/>
      <c r="I25" s="4"/>
    </row>
    <row r="26" spans="1:9" ht="17.25" customHeight="1" x14ac:dyDescent="0.3">
      <c r="A26" s="17" t="s">
        <v>40</v>
      </c>
      <c r="B26" s="17"/>
      <c r="C26" s="17"/>
      <c r="D26" s="17"/>
    </row>
    <row r="27" spans="1:9" x14ac:dyDescent="0.3">
      <c r="A27" s="17"/>
      <c r="B27" s="17"/>
      <c r="C27" s="17"/>
      <c r="D27" s="17"/>
    </row>
    <row r="28" spans="1:9" x14ac:dyDescent="0.3">
      <c r="A28" s="17"/>
      <c r="B28" s="17"/>
      <c r="C28" s="17"/>
      <c r="D28" s="17"/>
    </row>
    <row r="29" spans="1:9" x14ac:dyDescent="0.3">
      <c r="A29" s="17"/>
      <c r="B29" s="17"/>
      <c r="C29" s="17"/>
      <c r="D29" s="17"/>
    </row>
    <row r="30" spans="1:9" x14ac:dyDescent="0.3">
      <c r="A30" s="17"/>
      <c r="B30" s="17"/>
      <c r="C30" s="17"/>
      <c r="D30" s="17"/>
    </row>
    <row r="31" spans="1:9" x14ac:dyDescent="0.3">
      <c r="A31" s="18" t="s">
        <v>41</v>
      </c>
      <c r="B31" s="18"/>
      <c r="C31" s="18"/>
      <c r="D31" s="18"/>
    </row>
    <row r="32" spans="1:9" x14ac:dyDescent="0.3">
      <c r="A32" s="18"/>
      <c r="B32" s="18"/>
      <c r="C32" s="18"/>
      <c r="D32" s="18"/>
    </row>
    <row r="33" spans="1:4" x14ac:dyDescent="0.3">
      <c r="A33" s="18"/>
      <c r="B33" s="18"/>
      <c r="C33" s="18"/>
      <c r="D33" s="18"/>
    </row>
    <row r="34" spans="1:4" x14ac:dyDescent="0.3">
      <c r="A34" s="18"/>
      <c r="B34" s="18"/>
      <c r="C34" s="18"/>
      <c r="D34" s="18"/>
    </row>
    <row r="35" spans="1:4" x14ac:dyDescent="0.3">
      <c r="A35" s="18"/>
      <c r="B35" s="18"/>
      <c r="C35" s="18"/>
      <c r="D35" s="18"/>
    </row>
    <row r="36" spans="1:4" x14ac:dyDescent="0.3">
      <c r="B36" s="14" t="s">
        <v>10</v>
      </c>
      <c r="C36" s="15">
        <f>15*C7</f>
        <v>0</v>
      </c>
    </row>
  </sheetData>
  <sheetProtection algorithmName="SHA-512" hashValue="rgFGJjxk79TjLklPQeaHueITpyj9wQkzjNakhrBW2CaWGGriprXyQ7Vhohdph0DfD+BmutBBdJKft9TdDFXw3g==" saltValue="MfxJ0ZaiIH2Db3ONduBD9g==" spinCount="100000" sheet="1" objects="1" scenarios="1" selectLockedCells="1"/>
  <mergeCells count="11">
    <mergeCell ref="A21:D21"/>
    <mergeCell ref="A26:D30"/>
    <mergeCell ref="A31:D35"/>
    <mergeCell ref="B2:I4"/>
    <mergeCell ref="D5:G5"/>
    <mergeCell ref="F7:G7"/>
    <mergeCell ref="H7:I7"/>
    <mergeCell ref="F9:I9"/>
    <mergeCell ref="F16:I16"/>
    <mergeCell ref="A10:D10"/>
    <mergeCell ref="A15:D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KCT_D9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Đạt Tiến LĐTL</dc:creator>
  <cp:lastModifiedBy>Đạt Tiến LĐTL</cp:lastModifiedBy>
  <dcterms:created xsi:type="dcterms:W3CDTF">2025-08-11T01:31:28Z</dcterms:created>
  <dcterms:modified xsi:type="dcterms:W3CDTF">2025-08-11T08:08:03Z</dcterms:modified>
</cp:coreProperties>
</file>