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TVPL\bang-luong-2026\Gồm nhiều tệp tin\"/>
    </mc:Choice>
  </mc:AlternateContent>
  <bookViews>
    <workbookView xWindow="0" yWindow="0" windowWidth="23040" windowHeight="9072" tabRatio="625"/>
  </bookViews>
  <sheets>
    <sheet name="LƯƠNG" sheetId="68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CKF1">#REF!</definedName>
    <definedName name="_Fill">#REF!</definedName>
    <definedName name="_NC112">#REF!</definedName>
    <definedName name="_ND1">#REF!</definedName>
    <definedName name="_ND112">#REF!</definedName>
    <definedName name="_ND2">#REF!</definedName>
    <definedName name="BudgetTab">#REF!</definedName>
    <definedName name="CDPS">#REF!</definedName>
    <definedName name="CK">#REF!</definedName>
    <definedName name="Code">#REF!</definedName>
    <definedName name="COLK">#REF!</definedName>
    <definedName name="COP">[1]CONG09!$B$8:$L$38</definedName>
    <definedName name="COPS">#REF!</definedName>
    <definedName name="CT_NX">#REF!</definedName>
    <definedName name="DANH_MUC">#REF!</definedName>
    <definedName name="DC">#REF!</definedName>
    <definedName name="DM_THUCTE">[2]TKHQ!$B$6:$I$104</definedName>
    <definedName name="DM_TKHQ">[2]THUCTE!$B$6:$I$106</definedName>
    <definedName name="DMKH1">#REF!</definedName>
    <definedName name="DSNV">'[1]DS-NV'!$B$4:$J$36</definedName>
    <definedName name="HANG">#REF!</definedName>
    <definedName name="HANG_THUC">#REF!</definedName>
    <definedName name="HDQT">#REF!</definedName>
    <definedName name="Ktru">'[1]KHAU TRU'!$B$16:$R$38</definedName>
    <definedName name="MA_CT">#REF!</definedName>
    <definedName name="MA_HANG">#REF!</definedName>
    <definedName name="MA_HANG_THUC">#REF!</definedName>
    <definedName name="MA_KH">#REF!</definedName>
    <definedName name="MA_N">#REF!</definedName>
    <definedName name="MA_SP">#REF!</definedName>
    <definedName name="MA_TK">#REF!</definedName>
    <definedName name="MA_X">#REF!</definedName>
    <definedName name="MAKH_CO">#REF!</definedName>
    <definedName name="MAKH_NO">#REF!</definedName>
    <definedName name="MANV">'[1]DS-NV'!$B$10:$B$32</definedName>
    <definedName name="MaNX">#REF!</definedName>
    <definedName name="MAVT">#REF!</definedName>
    <definedName name="MAZ">#REF!</definedName>
    <definedName name="MAZ_CO">#REF!</definedName>
    <definedName name="MAZ_NO">#REF!</definedName>
    <definedName name="MHH">#REF!</definedName>
    <definedName name="MST">#REF!</definedName>
    <definedName name="NC">#REF!</definedName>
    <definedName name="ND">#REF!</definedName>
    <definedName name="NOLK">#REF!</definedName>
    <definedName name="NOPS">#REF!</definedName>
    <definedName name="NX">#REF!</definedName>
    <definedName name="NXT">#REF!</definedName>
    <definedName name="P_NX1">#REF!</definedName>
    <definedName name="P_TC">#REF!</definedName>
    <definedName name="PC">'[1]PHU CAP'!$B$13:$Q$208</definedName>
    <definedName name="PS">#REF!</definedName>
    <definedName name="SDCCK">#REF!</definedName>
    <definedName name="SDCDK">#REF!</definedName>
    <definedName name="SDNCK">#REF!</definedName>
    <definedName name="SDNDK">#REF!</definedName>
    <definedName name="SL">#REF!</definedName>
    <definedName name="SO_TIEN">#REF!</definedName>
    <definedName name="SOTIEN">#REF!</definedName>
    <definedName name="SP">#REF!</definedName>
    <definedName name="szzaasaa">'[3]DS-NV'!$B$7:$I$42</definedName>
    <definedName name="Tel">#REF!</definedName>
    <definedName name="TEN">#REF!</definedName>
    <definedName name="TENVT">#REF!</definedName>
    <definedName name="TH_CN">#REF!</definedName>
    <definedName name="TH_NL">#REF!</definedName>
    <definedName name="TH_NO">#REF!</definedName>
    <definedName name="TH_Z">#REF!</definedName>
    <definedName name="TK">'[4]CKHOAN T03'!#REF!</definedName>
    <definedName name="TK_CO">#REF!</definedName>
    <definedName name="TK_NO">#REF!</definedName>
    <definedName name="TKCP">#REF!</definedName>
    <definedName name="TKPT">#REF!</definedName>
    <definedName name="TKVL">#REF!</definedName>
    <definedName name="TONGHOP">'[5]CHI TIET'!$C$9:$AL$21</definedName>
    <definedName name="TT_NL">#REF!</definedName>
    <definedName name="VTKCP">#REF!</definedName>
  </definedNames>
  <calcPr calcId="191029"/>
</workbook>
</file>

<file path=xl/calcChain.xml><?xml version="1.0" encoding="utf-8"?>
<calcChain xmlns="http://schemas.openxmlformats.org/spreadsheetml/2006/main">
  <c r="T11" i="68" l="1"/>
  <c r="N13" i="68"/>
  <c r="N11" i="68"/>
  <c r="U11" i="68"/>
  <c r="U13" i="68"/>
  <c r="T13" i="68"/>
  <c r="W13" i="68"/>
  <c r="W11" i="68"/>
  <c r="F14" i="68"/>
  <c r="G14" i="68"/>
  <c r="H14" i="68"/>
  <c r="I14" i="68"/>
  <c r="J14" i="68"/>
  <c r="K14" i="68"/>
  <c r="L14" i="68"/>
  <c r="M14" i="68"/>
  <c r="N14" i="68"/>
  <c r="X11" i="68" l="1"/>
  <c r="M13" i="68"/>
  <c r="M11" i="68"/>
  <c r="H13" i="68"/>
  <c r="H11" i="68"/>
  <c r="S11" i="68" s="1"/>
  <c r="Y11" i="68" s="1"/>
  <c r="Z11" i="68" s="1"/>
  <c r="S13" i="68" l="1"/>
  <c r="A13" i="68"/>
  <c r="A11" i="68"/>
  <c r="X13" i="68" l="1"/>
  <c r="L13" i="68"/>
  <c r="L11" i="68"/>
  <c r="Y13" i="68" l="1"/>
  <c r="Z13" i="68" s="1"/>
  <c r="AB11" i="68"/>
  <c r="R14" i="68"/>
  <c r="AB13" i="68" l="1"/>
  <c r="O12" i="68"/>
  <c r="D12" i="68"/>
  <c r="U12" i="68" l="1"/>
  <c r="U10" i="68"/>
  <c r="U14" i="68" l="1"/>
  <c r="Z12" i="68" l="1"/>
  <c r="AB12" i="68"/>
  <c r="T12" i="68"/>
  <c r="T10" i="68"/>
  <c r="Q12" i="68"/>
  <c r="E12" i="68"/>
  <c r="O10" i="68"/>
  <c r="O14" i="68" s="1"/>
  <c r="Q10" i="68"/>
  <c r="E10" i="68"/>
  <c r="E14" i="68" l="1"/>
  <c r="Q14" i="68"/>
  <c r="Z10" i="68"/>
  <c r="T14" i="68"/>
  <c r="D10" i="68"/>
  <c r="D14" i="68" s="1"/>
  <c r="P12" i="68" l="1"/>
  <c r="P10" i="68"/>
  <c r="AA12" i="68"/>
  <c r="AA10" i="68"/>
  <c r="Z14" i="68"/>
  <c r="P14" i="68" l="1"/>
  <c r="AA14" i="68"/>
  <c r="S12" i="68" l="1"/>
  <c r="S10" i="68" l="1"/>
  <c r="S14" i="68" s="1"/>
  <c r="AB10" i="68" l="1"/>
  <c r="AB14" i="68" s="1"/>
</calcChain>
</file>

<file path=xl/sharedStrings.xml><?xml version="1.0" encoding="utf-8"?>
<sst xmlns="http://schemas.openxmlformats.org/spreadsheetml/2006/main" count="51" uniqueCount="50">
  <si>
    <t>CHỨC
VỤ</t>
  </si>
  <si>
    <t>THỰC 
NHẬN</t>
  </si>
  <si>
    <t>LƯƠNG 
CƠ BẢN</t>
  </si>
  <si>
    <t>TỔNG CỘNG</t>
  </si>
  <si>
    <t>HỌ VÀ TÊN</t>
  </si>
  <si>
    <t>THÁNG</t>
  </si>
  <si>
    <t>NĂM</t>
  </si>
  <si>
    <t>KÝ NHẬN</t>
  </si>
  <si>
    <t>BẢNG THANH TOÁN LƯƠNG NHÂN VIÊN</t>
  </si>
  <si>
    <t>MÃ NV</t>
  </si>
  <si>
    <t>TẠM ỨNG</t>
  </si>
  <si>
    <t>CP HỖ TRỢ + PC KHÁC</t>
  </si>
  <si>
    <t>BHXH 10,5%</t>
  </si>
  <si>
    <t>THUẾ TNCN</t>
  </si>
  <si>
    <t>THU NHẬP TÍNH THUẾ</t>
  </si>
  <si>
    <t>THU NHẬP CHỊU THUẾ</t>
  </si>
  <si>
    <t>BỘ PHẬN MUA HÀNG</t>
  </si>
  <si>
    <t>BỘ PHẬN HÀNH CHÍNH TỔNG HỢP</t>
  </si>
  <si>
    <t>Nhân viên</t>
  </si>
  <si>
    <t>Trợ cấp xăng xe</t>
  </si>
  <si>
    <t>Trợ cấp điện thoại</t>
  </si>
  <si>
    <t>Tổng các khoản giảm trừ</t>
  </si>
  <si>
    <t>CÁC KHOẢN GIẢM TRỪ</t>
  </si>
  <si>
    <t>NPT</t>
  </si>
  <si>
    <t>Tổng GTGC</t>
  </si>
  <si>
    <t>GIẢM TRỪ GIA CẢNH</t>
  </si>
  <si>
    <t>TIỀN CÔNG TĂNG CA</t>
  </si>
  <si>
    <t>TỔNG SỐ GIỜ TĂNG CA</t>
  </si>
  <si>
    <t>TỔNG TIỀN TĂNG CA</t>
  </si>
  <si>
    <t>TĂNG CA KHÔNG CHỊU THUẾ</t>
  </si>
  <si>
    <t>TỔNG THU NHẬP</t>
  </si>
  <si>
    <t>STT</t>
  </si>
  <si>
    <t>(Ký tên, đóng dấu)</t>
  </si>
  <si>
    <t>HC001</t>
  </si>
  <si>
    <t>MH001</t>
  </si>
  <si>
    <t>…...............</t>
  </si>
  <si>
    <t>TĂNG CA</t>
  </si>
  <si>
    <t>LƯƠNG NGÀY CÔNG</t>
  </si>
  <si>
    <t>NGÀY CÔNG</t>
  </si>
  <si>
    <t>CHUẨN</t>
  </si>
  <si>
    <t>LÀM VIỆC</t>
  </si>
  <si>
    <t>Công Ty: ….....</t>
  </si>
  <si>
    <t>Địa chỉ: ….........</t>
  </si>
  <si>
    <t>MST: ….........</t>
  </si>
  <si>
    <t>Người lập</t>
  </si>
  <si>
    <t>GIÁM ĐỐC</t>
  </si>
  <si>
    <t>Trợ cấp nhà ở</t>
  </si>
  <si>
    <t>Trợ cấp ăn ca</t>
  </si>
  <si>
    <t>2026</t>
  </si>
  <si>
    <t>TP.HCM, ngày      tháng    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</si>
</sst>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_);_(* \(#,##0\);_(* &quot;-&quot;_);_(@_)"/>
    <numFmt numFmtId="165" formatCode="_(* #,##0.00_);_(* \(#,##0.00\);_(* &quot;-&quot;??_);_(@_)"/>
    <numFmt numFmtId="166" formatCode="_(* #,##0_);_(* \(#,##0\);_(* &quot;-&quot;??_);_(@_)"/>
    <numFmt numFmtId="167" formatCode="#,##0.0"/>
  </numFmts>
  <fonts count="22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8"/>
      <name val="Times New Roman"/>
      <family val="1"/>
    </font>
    <font>
      <b/>
      <sz val="15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i/>
      <sz val="10"/>
      <name val="Times New Roman"/>
      <family val="1"/>
    </font>
    <font>
      <i/>
      <sz val="10"/>
      <name val="Times New Roman"/>
      <family val="1"/>
    </font>
    <font>
      <sz val="11"/>
      <name val="VNbook-Antiqua"/>
    </font>
    <font>
      <sz val="11"/>
      <color theme="1"/>
      <name val="Calibri"/>
      <family val="2"/>
      <charset val="163"/>
      <scheme val="minor"/>
    </font>
    <font>
      <sz val="10"/>
      <color rgb="FF000000"/>
      <name val="Arial"/>
      <family val="2"/>
    </font>
    <font>
      <sz val="12"/>
      <color theme="1"/>
      <name val="Times New Roman"/>
      <family val="2"/>
    </font>
    <font>
      <sz val="10"/>
      <color theme="1"/>
      <name val="Calibri"/>
      <family val="2"/>
      <scheme val="minor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0"/>
      <name val="Arial"/>
      <family val="2"/>
    </font>
    <font>
      <sz val="13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0">
    <xf numFmtId="0" fontId="0" fillId="0" borderId="0"/>
    <xf numFmtId="165" fontId="2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" fillId="0" borderId="0"/>
    <xf numFmtId="0" fontId="1" fillId="0" borderId="0"/>
    <xf numFmtId="165" fontId="1" fillId="0" borderId="0" applyFont="0" applyFill="0" applyBorder="0" applyAlignment="0" applyProtection="0"/>
    <xf numFmtId="0" fontId="10" fillId="0" borderId="0"/>
    <xf numFmtId="165" fontId="10" fillId="0" borderId="0" applyFont="0" applyFill="0" applyBorder="0" applyAlignment="0" applyProtection="0"/>
    <xf numFmtId="0" fontId="2" fillId="0" borderId="0"/>
    <xf numFmtId="0" fontId="1" fillId="0" borderId="0"/>
    <xf numFmtId="0" fontId="11" fillId="0" borderId="0"/>
    <xf numFmtId="165" fontId="11" fillId="0" borderId="0" applyFont="0" applyFill="0" applyBorder="0" applyAlignment="0" applyProtection="0"/>
    <xf numFmtId="0" fontId="11" fillId="0" borderId="0"/>
    <xf numFmtId="0" fontId="12" fillId="0" borderId="0"/>
    <xf numFmtId="165" fontId="12" fillId="0" borderId="0" applyFont="0" applyFill="0" applyBorder="0" applyAlignment="0" applyProtection="0"/>
    <xf numFmtId="0" fontId="13" fillId="0" borderId="0"/>
    <xf numFmtId="165" fontId="13" fillId="0" borderId="0" applyFont="0" applyFill="0" applyBorder="0" applyAlignment="0" applyProtection="0"/>
    <xf numFmtId="0" fontId="14" fillId="0" borderId="0">
      <alignment vertical="center"/>
    </xf>
    <xf numFmtId="9" fontId="13" fillId="0" borderId="0" applyFont="0" applyFill="0" applyBorder="0" applyAlignment="0" applyProtection="0"/>
    <xf numFmtId="9" fontId="18" fillId="0" borderId="0" applyFont="0" applyFill="0" applyBorder="0" applyAlignment="0" applyProtection="0"/>
  </cellStyleXfs>
  <cellXfs count="86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7" fontId="4" fillId="0" borderId="0" xfId="0" applyNumberFormat="1" applyFont="1" applyAlignment="1">
      <alignment horizontal="center" vertical="center"/>
    </xf>
    <xf numFmtId="166" fontId="4" fillId="0" borderId="0" xfId="1" applyNumberFormat="1" applyFont="1" applyAlignment="1">
      <alignment vertical="center"/>
    </xf>
    <xf numFmtId="0" fontId="4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167" fontId="7" fillId="0" borderId="0" xfId="0" applyNumberFormat="1" applyFont="1" applyAlignment="1">
      <alignment horizontal="center" vertical="center"/>
    </xf>
    <xf numFmtId="166" fontId="6" fillId="0" borderId="0" xfId="1" applyNumberFormat="1" applyFont="1" applyAlignment="1">
      <alignment horizontal="center" vertical="center"/>
    </xf>
    <xf numFmtId="0" fontId="6" fillId="0" borderId="0" xfId="1" applyNumberFormat="1" applyFont="1" applyAlignment="1">
      <alignment horizontal="center" vertical="center"/>
    </xf>
    <xf numFmtId="166" fontId="7" fillId="0" borderId="0" xfId="1" applyNumberFormat="1" applyFont="1" applyAlignment="1">
      <alignment vertical="center"/>
    </xf>
    <xf numFmtId="0" fontId="7" fillId="0" borderId="0" xfId="0" applyFont="1"/>
    <xf numFmtId="164" fontId="7" fillId="0" borderId="0" xfId="0" applyNumberFormat="1" applyFont="1" applyAlignment="1">
      <alignment horizontal="center" vertical="center"/>
    </xf>
    <xf numFmtId="0" fontId="7" fillId="2" borderId="0" xfId="0" applyFont="1" applyFill="1"/>
    <xf numFmtId="166" fontId="7" fillId="0" borderId="1" xfId="1" applyNumberFormat="1" applyFont="1" applyBorder="1" applyAlignment="1">
      <alignment vertical="center"/>
    </xf>
    <xf numFmtId="166" fontId="7" fillId="0" borderId="1" xfId="1" applyNumberFormat="1" applyFont="1" applyBorder="1" applyAlignment="1">
      <alignment horizontal="center" vertical="center"/>
    </xf>
    <xf numFmtId="0" fontId="7" fillId="0" borderId="1" xfId="0" applyFont="1" applyBorder="1"/>
    <xf numFmtId="0" fontId="6" fillId="0" borderId="0" xfId="0" applyFont="1"/>
    <xf numFmtId="0" fontId="7" fillId="3" borderId="0" xfId="0" applyFont="1" applyFill="1"/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167" fontId="6" fillId="0" borderId="0" xfId="0" applyNumberFormat="1" applyFont="1" applyAlignment="1">
      <alignment horizontal="center" vertical="center"/>
    </xf>
    <xf numFmtId="166" fontId="6" fillId="0" borderId="0" xfId="1" applyNumberFormat="1" applyFont="1" applyBorder="1" applyAlignment="1">
      <alignment vertical="center"/>
    </xf>
    <xf numFmtId="166" fontId="6" fillId="0" borderId="0" xfId="0" applyNumberFormat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6" fontId="7" fillId="0" borderId="0" xfId="0" applyNumberFormat="1" applyFont="1" applyAlignment="1">
      <alignment vertical="center"/>
    </xf>
    <xf numFmtId="49" fontId="6" fillId="0" borderId="0" xfId="1" applyNumberFormat="1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66" fontId="16" fillId="0" borderId="0" xfId="1" applyNumberFormat="1" applyFont="1" applyAlignment="1">
      <alignment horizontal="left" vertical="center"/>
    </xf>
    <xf numFmtId="0" fontId="19" fillId="0" borderId="0" xfId="0" applyFont="1"/>
    <xf numFmtId="0" fontId="20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167" fontId="19" fillId="0" borderId="0" xfId="0" applyNumberFormat="1" applyFont="1" applyAlignment="1">
      <alignment horizontal="center" vertical="center"/>
    </xf>
    <xf numFmtId="166" fontId="19" fillId="0" borderId="0" xfId="1" applyNumberFormat="1" applyFont="1" applyAlignment="1">
      <alignment vertical="center"/>
    </xf>
    <xf numFmtId="166" fontId="20" fillId="0" borderId="0" xfId="1" applyNumberFormat="1" applyFont="1" applyAlignment="1">
      <alignment vertical="center"/>
    </xf>
    <xf numFmtId="166" fontId="20" fillId="0" borderId="0" xfId="1" applyNumberFormat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166" fontId="15" fillId="0" borderId="0" xfId="1" applyNumberFormat="1" applyFont="1" applyAlignment="1">
      <alignment horizontal="center" vertical="center"/>
    </xf>
    <xf numFmtId="166" fontId="17" fillId="0" borderId="0" xfId="1" applyNumberFormat="1" applyFont="1" applyAlignment="1">
      <alignment horizontal="center" vertical="center"/>
    </xf>
    <xf numFmtId="0" fontId="17" fillId="0" borderId="0" xfId="0" applyFont="1" applyAlignment="1">
      <alignment horizontal="center"/>
    </xf>
    <xf numFmtId="166" fontId="6" fillId="4" borderId="1" xfId="1" applyNumberFormat="1" applyFont="1" applyFill="1" applyBorder="1" applyAlignment="1">
      <alignment horizontal="center" vertical="center" wrapText="1"/>
    </xf>
    <xf numFmtId="166" fontId="6" fillId="5" borderId="2" xfId="1" applyNumberFormat="1" applyFont="1" applyFill="1" applyBorder="1" applyAlignment="1">
      <alignment horizontal="center" vertical="center" wrapText="1"/>
    </xf>
    <xf numFmtId="167" fontId="6" fillId="5" borderId="1" xfId="3" applyNumberFormat="1" applyFont="1" applyFill="1" applyBorder="1" applyAlignment="1">
      <alignment horizontal="center" vertical="center" wrapText="1"/>
    </xf>
    <xf numFmtId="167" fontId="6" fillId="5" borderId="5" xfId="3" applyNumberFormat="1" applyFont="1" applyFill="1" applyBorder="1" applyAlignment="1">
      <alignment horizontal="center" vertical="center" wrapText="1"/>
    </xf>
    <xf numFmtId="166" fontId="6" fillId="5" borderId="4" xfId="1" applyNumberFormat="1" applyFont="1" applyFill="1" applyBorder="1" applyAlignment="1">
      <alignment horizontal="center" vertical="center" wrapText="1"/>
    </xf>
    <xf numFmtId="166" fontId="6" fillId="5" borderId="5" xfId="1" applyNumberFormat="1" applyFont="1" applyFill="1" applyBorder="1" applyAlignment="1">
      <alignment horizontal="center" vertical="center" wrapText="1"/>
    </xf>
    <xf numFmtId="166" fontId="6" fillId="5" borderId="3" xfId="1" applyNumberFormat="1" applyFont="1" applyFill="1" applyBorder="1" applyAlignment="1">
      <alignment horizontal="center" vertical="center" wrapText="1"/>
    </xf>
    <xf numFmtId="166" fontId="6" fillId="5" borderId="1" xfId="1" applyNumberFormat="1" applyFont="1" applyFill="1" applyBorder="1" applyAlignment="1">
      <alignment vertical="center" wrapText="1"/>
    </xf>
    <xf numFmtId="166" fontId="6" fillId="5" borderId="1" xfId="1" applyNumberFormat="1" applyFont="1" applyFill="1" applyBorder="1" applyAlignment="1">
      <alignment horizontal="center" vertical="center" wrapText="1"/>
    </xf>
    <xf numFmtId="9" fontId="6" fillId="5" borderId="3" xfId="19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/>
    </xf>
    <xf numFmtId="0" fontId="6" fillId="6" borderId="2" xfId="3" applyFont="1" applyFill="1" applyBorder="1" applyAlignment="1">
      <alignment horizontal="center" vertical="center" wrapText="1"/>
    </xf>
    <xf numFmtId="166" fontId="6" fillId="6" borderId="2" xfId="1" applyNumberFormat="1" applyFont="1" applyFill="1" applyBorder="1" applyAlignment="1">
      <alignment horizontal="center" vertical="center" wrapText="1"/>
    </xf>
    <xf numFmtId="166" fontId="6" fillId="6" borderId="8" xfId="1" applyNumberFormat="1" applyFont="1" applyFill="1" applyBorder="1" applyAlignment="1">
      <alignment horizontal="center" vertical="center" wrapText="1"/>
    </xf>
    <xf numFmtId="166" fontId="6" fillId="6" borderId="9" xfId="1" applyNumberFormat="1" applyFont="1" applyFill="1" applyBorder="1" applyAlignment="1">
      <alignment horizontal="center" vertical="center" wrapText="1"/>
    </xf>
    <xf numFmtId="167" fontId="6" fillId="6" borderId="1" xfId="3" applyNumberFormat="1" applyFont="1" applyFill="1" applyBorder="1" applyAlignment="1">
      <alignment horizontal="center" vertical="center" wrapText="1"/>
    </xf>
    <xf numFmtId="167" fontId="6" fillId="6" borderId="6" xfId="3" applyNumberFormat="1" applyFont="1" applyFill="1" applyBorder="1" applyAlignment="1">
      <alignment horizontal="center" vertical="center" wrapText="1"/>
    </xf>
    <xf numFmtId="167" fontId="6" fillId="6" borderId="5" xfId="3" applyNumberFormat="1" applyFont="1" applyFill="1" applyBorder="1" applyAlignment="1">
      <alignment horizontal="center" vertical="center" wrapText="1"/>
    </xf>
    <xf numFmtId="166" fontId="6" fillId="6" borderId="4" xfId="1" applyNumberFormat="1" applyFont="1" applyFill="1" applyBorder="1" applyAlignment="1">
      <alignment horizontal="center" vertical="center" wrapText="1"/>
    </xf>
    <xf numFmtId="166" fontId="6" fillId="6" borderId="6" xfId="1" applyNumberFormat="1" applyFont="1" applyFill="1" applyBorder="1" applyAlignment="1">
      <alignment horizontal="center" vertical="center" wrapText="1"/>
    </xf>
    <xf numFmtId="166" fontId="6" fillId="6" borderId="5" xfId="1" applyNumberFormat="1" applyFont="1" applyFill="1" applyBorder="1" applyAlignment="1">
      <alignment horizontal="center" vertical="center" wrapText="1"/>
    </xf>
    <xf numFmtId="166" fontId="6" fillId="6" borderId="4" xfId="1" applyNumberFormat="1" applyFont="1" applyFill="1" applyBorder="1" applyAlignment="1">
      <alignment horizontal="center" vertical="center"/>
    </xf>
    <xf numFmtId="166" fontId="6" fillId="6" borderId="6" xfId="1" applyNumberFormat="1" applyFont="1" applyFill="1" applyBorder="1" applyAlignment="1">
      <alignment horizontal="center" vertical="center"/>
    </xf>
    <xf numFmtId="166" fontId="6" fillId="6" borderId="5" xfId="1" applyNumberFormat="1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/>
    </xf>
    <xf numFmtId="0" fontId="6" fillId="6" borderId="7" xfId="3" applyFont="1" applyFill="1" applyBorder="1" applyAlignment="1">
      <alignment horizontal="center" vertical="center" wrapText="1"/>
    </xf>
    <xf numFmtId="166" fontId="6" fillId="6" borderId="7" xfId="1" applyNumberFormat="1" applyFont="1" applyFill="1" applyBorder="1" applyAlignment="1">
      <alignment horizontal="center" vertical="center" wrapText="1"/>
    </xf>
    <xf numFmtId="166" fontId="6" fillId="6" borderId="10" xfId="1" applyNumberFormat="1" applyFont="1" applyFill="1" applyBorder="1" applyAlignment="1">
      <alignment horizontal="center" vertical="center" wrapText="1"/>
    </xf>
    <xf numFmtId="166" fontId="6" fillId="6" borderId="11" xfId="1" applyNumberFormat="1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/>
    </xf>
    <xf numFmtId="0" fontId="6" fillId="6" borderId="3" xfId="3" applyFont="1" applyFill="1" applyBorder="1" applyAlignment="1">
      <alignment horizontal="center" vertical="center" wrapText="1"/>
    </xf>
    <xf numFmtId="166" fontId="6" fillId="6" borderId="3" xfId="1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6" fillId="4" borderId="1" xfId="3" applyFont="1" applyFill="1" applyBorder="1" applyAlignment="1">
      <alignment horizontal="left" vertical="center" wrapText="1"/>
    </xf>
    <xf numFmtId="0" fontId="6" fillId="4" borderId="1" xfId="3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 vertical="center"/>
    </xf>
    <xf numFmtId="166" fontId="6" fillId="4" borderId="1" xfId="1" applyNumberFormat="1" applyFont="1" applyFill="1" applyBorder="1" applyAlignment="1">
      <alignment vertical="center"/>
    </xf>
    <xf numFmtId="166" fontId="6" fillId="4" borderId="1" xfId="1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</cellXfs>
  <cellStyles count="20">
    <cellStyle name="Comma" xfId="1" builtinId="3"/>
    <cellStyle name="Comma 2" xfId="2"/>
    <cellStyle name="Comma 3" xfId="5"/>
    <cellStyle name="Comma 4" xfId="7"/>
    <cellStyle name="Comma 5" xfId="11"/>
    <cellStyle name="Comma 6" xfId="14"/>
    <cellStyle name="Comma 7" xfId="16"/>
    <cellStyle name="Normal" xfId="0" builtinId="0"/>
    <cellStyle name="Normal 2" xfId="3"/>
    <cellStyle name="Normal 2 2" xfId="8"/>
    <cellStyle name="Normal 2 2 2" xfId="12"/>
    <cellStyle name="Normal 2 3" xfId="17"/>
    <cellStyle name="Normal 3" xfId="4"/>
    <cellStyle name="Normal 4" xfId="6"/>
    <cellStyle name="Normal 5" xfId="9"/>
    <cellStyle name="Normal 6" xfId="10"/>
    <cellStyle name="Normal 7" xfId="13"/>
    <cellStyle name="Normal 8" xfId="15"/>
    <cellStyle name="Percent" xfId="19" builtinId="5"/>
    <cellStyle name="Percent 2" xfId="18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1.%20DU%20LIEU%20TTC-HANH\Myhanh\17.HO%20SO%20NHAN%20SU\2017\1.LUONG%202017\LUONG%202017\LUONG%20TTC\BANG%20LUONG%20PHEP%2020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huong\d\HANH\DANH_MUC_HANG_XUA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1.%20DU%20LIEU%20TTC-HANH\Myhanh\17.HO%20SO%20NHAN%20SU\2017\1.LUONG%202017\LUONG%202017\LUONG%20TTP\BANG%20LUONG%20T12-2016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ko%20duoc%20luu%20vao%20day\Myhanh\HE%20THONG%20LUONG%20CONG%20TY\LUONG%20LAM%20XONG\NAM%202011\LAM%20NGHIEP\GUI%20KE%20TOAN\LUONG%20THANG%2003-11%20LN_KTOAN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ONG%20TY%20TAN%20HUNG%20LONG\HO%20SO%20THUE%202021-2022\BANG%20LUONG%202022\T08%202022%20-%20TAN%20HUNG%20LO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ep nam"/>
      <sheetName val="DS-NV"/>
      <sheetName val="CONG09"/>
      <sheetName val="PHU CAP"/>
      <sheetName val="KHAU TRU"/>
      <sheetName val="TONG HOP"/>
      <sheetName val="BTHL T12"/>
      <sheetName val="DS LUONG"/>
      <sheetName val="PHIEU TT LUONG"/>
      <sheetName val="Sheet1"/>
    </sheetNames>
    <sheetDataSet>
      <sheetData sheetId="0"/>
      <sheetData sheetId="1">
        <row r="4">
          <cell r="B4" t="str">
            <v>BAN GIÁM ĐỐC</v>
          </cell>
        </row>
        <row r="5">
          <cell r="B5" t="str">
            <v>TGD01</v>
          </cell>
          <cell r="C5" t="str">
            <v>Vũ Tuấn Hoàng</v>
          </cell>
          <cell r="D5" t="str">
            <v>Tổng Giám Đốc</v>
          </cell>
          <cell r="F5">
            <v>20000000</v>
          </cell>
        </row>
        <row r="6">
          <cell r="B6" t="str">
            <v>PGD01</v>
          </cell>
          <cell r="C6" t="str">
            <v>Nguyễn Đức Thuận</v>
          </cell>
          <cell r="D6" t="str">
            <v>Phó TGĐ</v>
          </cell>
          <cell r="F6">
            <v>20000000</v>
          </cell>
        </row>
        <row r="7">
          <cell r="B7" t="str">
            <v>PGD02</v>
          </cell>
          <cell r="C7" t="str">
            <v>Bùi Đình Thông</v>
          </cell>
          <cell r="D7" t="str">
            <v>Phó TGĐ</v>
          </cell>
          <cell r="F7">
            <v>7500000</v>
          </cell>
        </row>
        <row r="8">
          <cell r="B8" t="str">
            <v>BAN THƯ KÝ- TRỢ LÝ</v>
          </cell>
        </row>
        <row r="10">
          <cell r="B10" t="str">
            <v>VĂN PHÒNG CÔNG TY</v>
          </cell>
        </row>
        <row r="11">
          <cell r="B11" t="str">
            <v>KT01</v>
          </cell>
          <cell r="C11" t="str">
            <v>Bùi Thị Ái Nghĩa</v>
          </cell>
          <cell r="D11" t="str">
            <v>KT Trưởng</v>
          </cell>
          <cell r="E11">
            <v>5400000</v>
          </cell>
          <cell r="F11">
            <v>16000000</v>
          </cell>
        </row>
        <row r="12">
          <cell r="B12" t="str">
            <v>KT02</v>
          </cell>
          <cell r="C12" t="str">
            <v>Phan Thị Ngọc Giàu</v>
          </cell>
          <cell r="D12" t="str">
            <v>NV. Kế toán</v>
          </cell>
          <cell r="E12">
            <v>3400000</v>
          </cell>
          <cell r="F12">
            <v>8300000</v>
          </cell>
        </row>
        <row r="13">
          <cell r="B13" t="str">
            <v>KT03</v>
          </cell>
          <cell r="C13" t="str">
            <v>Huỳnh Bảo Việt</v>
          </cell>
          <cell r="D13" t="str">
            <v>NV. Kế toán</v>
          </cell>
          <cell r="E13">
            <v>3400000</v>
          </cell>
          <cell r="F13">
            <v>8700000</v>
          </cell>
          <cell r="J13">
            <v>80000</v>
          </cell>
        </row>
        <row r="14">
          <cell r="B14" t="str">
            <v>LS00</v>
          </cell>
          <cell r="C14" t="str">
            <v>Hoàng Nhất Trí</v>
          </cell>
          <cell r="D14" t="str">
            <v>TP. KTLS</v>
          </cell>
          <cell r="F14">
            <v>5000000</v>
          </cell>
        </row>
        <row r="15">
          <cell r="B15" t="str">
            <v>LS01</v>
          </cell>
          <cell r="C15" t="str">
            <v>Trịnh Thị Mỹ Hạnh</v>
          </cell>
          <cell r="D15" t="str">
            <v>PP. KTLS</v>
          </cell>
          <cell r="E15">
            <v>4600000</v>
          </cell>
          <cell r="F15">
            <v>9500000</v>
          </cell>
        </row>
        <row r="16">
          <cell r="C16" t="str">
            <v>DỰ ÁN MADRĂK</v>
          </cell>
        </row>
        <row r="17">
          <cell r="B17" t="str">
            <v>LS02</v>
          </cell>
          <cell r="C17" t="str">
            <v>Nguyễn Duy Phương</v>
          </cell>
          <cell r="D17" t="str">
            <v>NV. KTLS</v>
          </cell>
          <cell r="E17">
            <v>3103000</v>
          </cell>
          <cell r="F17">
            <v>6000000</v>
          </cell>
          <cell r="J17">
            <v>80000</v>
          </cell>
        </row>
        <row r="18">
          <cell r="B18" t="str">
            <v>LS11</v>
          </cell>
          <cell r="C18" t="str">
            <v>Vũ Danh Việt</v>
          </cell>
          <cell r="D18" t="str">
            <v>NV. KTLS</v>
          </cell>
          <cell r="E18">
            <v>3103000</v>
          </cell>
          <cell r="F18">
            <v>6000000</v>
          </cell>
          <cell r="J18">
            <v>80000</v>
          </cell>
        </row>
        <row r="19">
          <cell r="C19" t="str">
            <v>QLBVR DỰ ÁN MADRĂK</v>
          </cell>
        </row>
        <row r="20">
          <cell r="B20" t="str">
            <v>MD01</v>
          </cell>
          <cell r="C20" t="str">
            <v>Y Ji Niê</v>
          </cell>
          <cell r="D20" t="str">
            <v>TT. bảo vệ</v>
          </cell>
          <cell r="E20">
            <v>2900000</v>
          </cell>
          <cell r="F20">
            <v>3500000</v>
          </cell>
          <cell r="I20">
            <v>200000</v>
          </cell>
          <cell r="J20">
            <v>10000</v>
          </cell>
        </row>
        <row r="21">
          <cell r="B21" t="str">
            <v>MD02</v>
          </cell>
          <cell r="C21" t="str">
            <v>Y Sơn Mlô</v>
          </cell>
          <cell r="D21" t="str">
            <v>NV. Bảo vệ</v>
          </cell>
          <cell r="E21">
            <v>2900000</v>
          </cell>
          <cell r="F21">
            <v>3500000</v>
          </cell>
          <cell r="J21">
            <v>10000</v>
          </cell>
        </row>
        <row r="22">
          <cell r="B22" t="str">
            <v>MD03</v>
          </cell>
          <cell r="C22" t="str">
            <v>Y Minh Byă</v>
          </cell>
          <cell r="D22" t="str">
            <v>NV. Bảo vệ</v>
          </cell>
          <cell r="E22">
            <v>2900000</v>
          </cell>
          <cell r="F22">
            <v>3500000</v>
          </cell>
          <cell r="J22">
            <v>10000</v>
          </cell>
        </row>
        <row r="23">
          <cell r="C23" t="str">
            <v xml:space="preserve">DỰ ÁN LĂK </v>
          </cell>
        </row>
        <row r="24">
          <cell r="B24" t="str">
            <v>LS06</v>
          </cell>
          <cell r="C24" t="str">
            <v>Trần Cao Cường</v>
          </cell>
          <cell r="D24" t="str">
            <v>PP. KTLS</v>
          </cell>
          <cell r="E24">
            <v>4600000</v>
          </cell>
          <cell r="F24">
            <v>9000000</v>
          </cell>
          <cell r="J24">
            <v>90000</v>
          </cell>
        </row>
        <row r="25">
          <cell r="B25" t="str">
            <v>LS09</v>
          </cell>
          <cell r="C25" t="str">
            <v>Nguyễn Công Hậu</v>
          </cell>
          <cell r="D25" t="str">
            <v>NV. KTLS</v>
          </cell>
          <cell r="E25">
            <v>3103000</v>
          </cell>
          <cell r="F25">
            <v>5000000</v>
          </cell>
          <cell r="J25">
            <v>80000</v>
          </cell>
        </row>
        <row r="26">
          <cell r="C26" t="str">
            <v xml:space="preserve">QLBVR DỰ ÁN LĂK </v>
          </cell>
        </row>
        <row r="27">
          <cell r="B27" t="str">
            <v>LAK01</v>
          </cell>
          <cell r="C27" t="str">
            <v>Trần Văn Đạt</v>
          </cell>
          <cell r="D27" t="str">
            <v>TP. bảo vệ</v>
          </cell>
          <cell r="E27">
            <v>2900000</v>
          </cell>
          <cell r="F27">
            <v>3500000</v>
          </cell>
          <cell r="J27">
            <v>10000</v>
          </cell>
        </row>
        <row r="28">
          <cell r="B28" t="str">
            <v>LAK06</v>
          </cell>
          <cell r="C28" t="str">
            <v>Châu Xuân Hòa</v>
          </cell>
          <cell r="D28" t="str">
            <v>PT Tổ Bảo vệ</v>
          </cell>
          <cell r="E28">
            <v>2900000</v>
          </cell>
          <cell r="F28">
            <v>4000000</v>
          </cell>
          <cell r="I28">
            <v>400000</v>
          </cell>
          <cell r="J28">
            <v>15384.615384615385</v>
          </cell>
        </row>
        <row r="29">
          <cell r="B29" t="str">
            <v>LAK02</v>
          </cell>
          <cell r="C29" t="str">
            <v>Y Sanh Je</v>
          </cell>
          <cell r="D29" t="str">
            <v>NV. bảo vệ</v>
          </cell>
          <cell r="E29">
            <v>2900000</v>
          </cell>
          <cell r="F29">
            <v>3500000</v>
          </cell>
          <cell r="J29">
            <v>10000</v>
          </cell>
        </row>
        <row r="30">
          <cell r="B30" t="str">
            <v>LAK03</v>
          </cell>
          <cell r="C30" t="str">
            <v>Y Ken Je</v>
          </cell>
          <cell r="D30" t="str">
            <v>NV. bảo vệ</v>
          </cell>
          <cell r="E30">
            <v>2900000</v>
          </cell>
          <cell r="F30">
            <v>3500000</v>
          </cell>
          <cell r="J30">
            <v>10000</v>
          </cell>
        </row>
        <row r="31">
          <cell r="B31" t="str">
            <v>LAK04</v>
          </cell>
          <cell r="C31" t="str">
            <v>Y Long Je</v>
          </cell>
          <cell r="D31" t="str">
            <v>NV. bảo vệ</v>
          </cell>
          <cell r="E31">
            <v>2900000</v>
          </cell>
          <cell r="F31">
            <v>3500000</v>
          </cell>
          <cell r="J31">
            <v>10000</v>
          </cell>
        </row>
        <row r="32">
          <cell r="B32" t="str">
            <v>LAK05</v>
          </cell>
          <cell r="C32" t="str">
            <v>Y Non DakCat</v>
          </cell>
          <cell r="D32" t="str">
            <v>NV. bảo vệ</v>
          </cell>
          <cell r="E32">
            <v>2900000</v>
          </cell>
          <cell r="F32">
            <v>3500000</v>
          </cell>
          <cell r="J32">
            <v>10000</v>
          </cell>
        </row>
        <row r="33">
          <cell r="C33" t="str">
            <v xml:space="preserve">ĐỘI XE KHAI THÁC RỪNG </v>
          </cell>
        </row>
      </sheetData>
      <sheetData sheetId="2">
        <row r="8">
          <cell r="C8" t="str">
            <v>BAN GIÁM ĐỐC</v>
          </cell>
          <cell r="L8">
            <v>0</v>
          </cell>
        </row>
        <row r="9">
          <cell r="B9" t="str">
            <v>TGD01</v>
          </cell>
          <cell r="C9" t="str">
            <v>Vũ Tuấn Hoàng</v>
          </cell>
          <cell r="D9" t="str">
            <v>Tổng Giám Đốc</v>
          </cell>
          <cell r="E9">
            <v>3</v>
          </cell>
        </row>
        <row r="10">
          <cell r="B10" t="str">
            <v>PGD01</v>
          </cell>
          <cell r="C10" t="str">
            <v>Nguyễn Đức Thuận</v>
          </cell>
          <cell r="D10" t="str">
            <v>Phó TGĐ</v>
          </cell>
          <cell r="E10">
            <v>7</v>
          </cell>
        </row>
        <row r="11">
          <cell r="B11" t="str">
            <v>PGD02</v>
          </cell>
          <cell r="C11" t="str">
            <v>Bùi Đình Thông</v>
          </cell>
          <cell r="D11" t="str">
            <v>Phó TGĐ</v>
          </cell>
          <cell r="E11">
            <v>1</v>
          </cell>
        </row>
        <row r="12">
          <cell r="C12" t="str">
            <v>THƯ LÝ- TRỢ LÝ</v>
          </cell>
        </row>
        <row r="14">
          <cell r="C14" t="str">
            <v>VĂN PHÒNG CTY</v>
          </cell>
        </row>
        <row r="15">
          <cell r="B15" t="str">
            <v>KT01</v>
          </cell>
          <cell r="C15" t="str">
            <v>Bùi Thị Ái Nghĩa</v>
          </cell>
          <cell r="D15" t="str">
            <v>KT Trưởng</v>
          </cell>
          <cell r="E15">
            <v>13</v>
          </cell>
        </row>
        <row r="16">
          <cell r="B16" t="str">
            <v>KT02</v>
          </cell>
          <cell r="C16" t="str">
            <v>Phan Thị Ngọc Giàu</v>
          </cell>
          <cell r="D16" t="str">
            <v>NV. Kế toán</v>
          </cell>
          <cell r="E16">
            <v>7.5</v>
          </cell>
        </row>
        <row r="17">
          <cell r="B17" t="str">
            <v>KT03</v>
          </cell>
          <cell r="C17" t="str">
            <v>Huỳnh Bảo Việt</v>
          </cell>
          <cell r="D17" t="str">
            <v>NV. Kế toán</v>
          </cell>
          <cell r="E17">
            <v>13</v>
          </cell>
        </row>
        <row r="18">
          <cell r="B18" t="str">
            <v>LS00</v>
          </cell>
          <cell r="C18" t="str">
            <v>Hoàng Nhất Trí</v>
          </cell>
          <cell r="D18" t="str">
            <v>TP. KTLS</v>
          </cell>
          <cell r="E18">
            <v>1</v>
          </cell>
        </row>
        <row r="19">
          <cell r="B19" t="str">
            <v>LS01</v>
          </cell>
          <cell r="C19" t="str">
            <v>Trịnh Thị Mỹ Hạnh</v>
          </cell>
          <cell r="D19" t="str">
            <v>PP. KTLS</v>
          </cell>
          <cell r="E19">
            <v>12</v>
          </cell>
        </row>
        <row r="20">
          <cell r="C20" t="str">
            <v xml:space="preserve">DỰ ÁN MAĐRĂK </v>
          </cell>
        </row>
        <row r="21">
          <cell r="B21" t="str">
            <v>LS02</v>
          </cell>
          <cell r="C21" t="str">
            <v>Nguyễn Duy Phương</v>
          </cell>
          <cell r="D21" t="str">
            <v>NV. KTLS</v>
          </cell>
          <cell r="E21">
            <v>12</v>
          </cell>
        </row>
        <row r="22">
          <cell r="B22" t="str">
            <v>LS11</v>
          </cell>
          <cell r="C22" t="str">
            <v>Vũ Danh Việt</v>
          </cell>
          <cell r="D22" t="str">
            <v>NV. KTLS</v>
          </cell>
          <cell r="E22">
            <v>12</v>
          </cell>
        </row>
        <row r="23">
          <cell r="B23" t="str">
            <v>MD01</v>
          </cell>
          <cell r="C23" t="str">
            <v>Y Ji Niê</v>
          </cell>
          <cell r="D23" t="str">
            <v>TT. bảo vệ</v>
          </cell>
          <cell r="E23">
            <v>12</v>
          </cell>
        </row>
        <row r="24">
          <cell r="B24" t="str">
            <v>MD02</v>
          </cell>
          <cell r="C24" t="str">
            <v>Y Sơn Mlô</v>
          </cell>
          <cell r="D24" t="str">
            <v>NV. Bảo vệ</v>
          </cell>
          <cell r="E24">
            <v>13</v>
          </cell>
        </row>
        <row r="25">
          <cell r="B25" t="str">
            <v>MD03</v>
          </cell>
          <cell r="C25" t="str">
            <v>Y Minh Byă</v>
          </cell>
          <cell r="D25" t="str">
            <v>NV. Bảo vệ</v>
          </cell>
          <cell r="E25">
            <v>12</v>
          </cell>
        </row>
        <row r="26">
          <cell r="C26" t="str">
            <v xml:space="preserve">DỰ ÁN LĂK </v>
          </cell>
        </row>
        <row r="27">
          <cell r="B27" t="str">
            <v>LS06</v>
          </cell>
          <cell r="C27" t="str">
            <v>Trần Cao Cường</v>
          </cell>
          <cell r="D27" t="str">
            <v>PP. KTLS</v>
          </cell>
          <cell r="E27">
            <v>12</v>
          </cell>
        </row>
        <row r="28">
          <cell r="B28" t="str">
            <v>LS09</v>
          </cell>
          <cell r="C28" t="str">
            <v>Nguyễn Công Hậu</v>
          </cell>
          <cell r="D28" t="str">
            <v>NV. KTLS</v>
          </cell>
          <cell r="E28">
            <v>12</v>
          </cell>
        </row>
        <row r="29">
          <cell r="B29" t="str">
            <v>LAK01</v>
          </cell>
          <cell r="C29" t="str">
            <v>Trần Văn Đạt</v>
          </cell>
          <cell r="D29" t="str">
            <v>TP. bảo vệ</v>
          </cell>
          <cell r="E29">
            <v>13</v>
          </cell>
        </row>
        <row r="30">
          <cell r="B30" t="str">
            <v>LAK06</v>
          </cell>
          <cell r="C30" t="str">
            <v>Châu Xuân Hòa</v>
          </cell>
          <cell r="D30" t="str">
            <v>PT Tổ Bảo vệ</v>
          </cell>
          <cell r="E30">
            <v>2</v>
          </cell>
        </row>
        <row r="31">
          <cell r="B31" t="str">
            <v>LAK02</v>
          </cell>
          <cell r="C31" t="str">
            <v>Y Sanh Je</v>
          </cell>
          <cell r="D31" t="str">
            <v>NV. bảo vệ</v>
          </cell>
          <cell r="E31">
            <v>12</v>
          </cell>
        </row>
        <row r="32">
          <cell r="B32" t="str">
            <v>LAK03</v>
          </cell>
          <cell r="C32" t="str">
            <v>Y Ken Je</v>
          </cell>
          <cell r="D32" t="str">
            <v>NV. bảo vệ</v>
          </cell>
          <cell r="E32">
            <v>12</v>
          </cell>
        </row>
        <row r="33">
          <cell r="B33" t="str">
            <v>LAK04</v>
          </cell>
          <cell r="C33" t="str">
            <v>Y Long Je</v>
          </cell>
          <cell r="D33" t="str">
            <v>NV. bảo vệ</v>
          </cell>
          <cell r="E33">
            <v>12</v>
          </cell>
        </row>
        <row r="34">
          <cell r="B34" t="str">
            <v>LAK05</v>
          </cell>
          <cell r="C34" t="str">
            <v>Y Non DakCat</v>
          </cell>
          <cell r="D34" t="str">
            <v>NV. bảo vệ</v>
          </cell>
          <cell r="E34">
            <v>12</v>
          </cell>
        </row>
        <row r="35">
          <cell r="C35" t="str">
            <v>ĐỘI XE KHAI THÁC RỪNG KRÔNG NĂNG</v>
          </cell>
        </row>
        <row r="37">
          <cell r="C37" t="str">
            <v/>
          </cell>
          <cell r="D37" t="str">
            <v/>
          </cell>
        </row>
      </sheetData>
      <sheetData sheetId="3">
        <row r="13">
          <cell r="C13" t="str">
            <v>VĂN PHÒNG CTY</v>
          </cell>
          <cell r="D13" t="str">
            <v/>
          </cell>
        </row>
        <row r="14">
          <cell r="B14" t="str">
            <v>KT01</v>
          </cell>
          <cell r="C14" t="str">
            <v>Bùi Thị Ái Nghĩa</v>
          </cell>
          <cell r="D14" t="str">
            <v>KT Trưởng</v>
          </cell>
          <cell r="E14">
            <v>0</v>
          </cell>
        </row>
        <row r="15">
          <cell r="B15" t="str">
            <v>KT02</v>
          </cell>
          <cell r="C15" t="str">
            <v>Phan Thị Ngọc Giàu</v>
          </cell>
          <cell r="D15" t="str">
            <v>NV. Kế toán</v>
          </cell>
          <cell r="E15">
            <v>0</v>
          </cell>
        </row>
        <row r="16">
          <cell r="B16" t="str">
            <v>KT03</v>
          </cell>
          <cell r="C16" t="str">
            <v>Huỳnh Bảo Việt</v>
          </cell>
          <cell r="D16" t="str">
            <v>NV. Kế toán</v>
          </cell>
          <cell r="E16">
            <v>0</v>
          </cell>
        </row>
        <row r="17">
          <cell r="B17" t="str">
            <v>LS00</v>
          </cell>
          <cell r="C17" t="str">
            <v>Hoàng Nhất Trí</v>
          </cell>
          <cell r="D17" t="str">
            <v>TP. KTLS</v>
          </cell>
          <cell r="E17">
            <v>0</v>
          </cell>
        </row>
        <row r="18">
          <cell r="B18" t="str">
            <v>LS01</v>
          </cell>
          <cell r="C18" t="str">
            <v>Trịnh Thị Mỹ Hạnh</v>
          </cell>
          <cell r="D18" t="str">
            <v>PP. KTLS</v>
          </cell>
          <cell r="E18">
            <v>0</v>
          </cell>
        </row>
        <row r="19">
          <cell r="C19" t="str">
            <v xml:space="preserve">DỰ ÁN MAĐRĂK </v>
          </cell>
        </row>
        <row r="20">
          <cell r="B20" t="str">
            <v>LS02</v>
          </cell>
          <cell r="C20" t="str">
            <v>Nguyễn Duy Phương</v>
          </cell>
          <cell r="D20" t="str">
            <v>NV. KTLS</v>
          </cell>
          <cell r="E20">
            <v>0</v>
          </cell>
        </row>
        <row r="21">
          <cell r="B21" t="str">
            <v>MD01</v>
          </cell>
          <cell r="C21" t="str">
            <v>Y Ji Niê</v>
          </cell>
          <cell r="D21" t="str">
            <v>TT. bảo vệ</v>
          </cell>
          <cell r="E21">
            <v>0</v>
          </cell>
        </row>
        <row r="22">
          <cell r="B22" t="str">
            <v>MD02</v>
          </cell>
          <cell r="C22" t="str">
            <v>Y Sơn Mlô</v>
          </cell>
          <cell r="D22" t="str">
            <v>NV. Bảo vệ</v>
          </cell>
          <cell r="E22">
            <v>0</v>
          </cell>
        </row>
        <row r="23">
          <cell r="B23" t="str">
            <v>MD03</v>
          </cell>
          <cell r="C23" t="str">
            <v>Y Minh Byă</v>
          </cell>
          <cell r="D23" t="str">
            <v>NV. Bảo vệ</v>
          </cell>
          <cell r="E23">
            <v>0</v>
          </cell>
        </row>
        <row r="24">
          <cell r="B24" t="str">
            <v>LS11</v>
          </cell>
          <cell r="C24" t="str">
            <v>Vũ Danh Việt</v>
          </cell>
          <cell r="D24" t="str">
            <v>NV. KTLS</v>
          </cell>
          <cell r="E24">
            <v>0</v>
          </cell>
        </row>
        <row r="25">
          <cell r="C25" t="str">
            <v xml:space="preserve">DỰ ÁN LĂK </v>
          </cell>
        </row>
        <row r="26">
          <cell r="B26" t="str">
            <v>LS06</v>
          </cell>
          <cell r="C26" t="str">
            <v>Trần Cao Cường</v>
          </cell>
          <cell r="D26" t="str">
            <v>PP. KTLS</v>
          </cell>
          <cell r="E26">
            <v>0</v>
          </cell>
        </row>
        <row r="27">
          <cell r="B27" t="str">
            <v>LS09</v>
          </cell>
          <cell r="C27" t="str">
            <v>Nguyễn Công Hậu</v>
          </cell>
          <cell r="D27" t="str">
            <v>NV. KTLS</v>
          </cell>
          <cell r="E27">
            <v>0</v>
          </cell>
        </row>
        <row r="28">
          <cell r="B28" t="str">
            <v>LAK01</v>
          </cell>
          <cell r="C28" t="str">
            <v>Trần Văn Đạt</v>
          </cell>
          <cell r="D28" t="str">
            <v>TP. bảo vệ</v>
          </cell>
          <cell r="E28">
            <v>0</v>
          </cell>
        </row>
        <row r="29">
          <cell r="B29" t="str">
            <v>LAK02</v>
          </cell>
          <cell r="C29" t="str">
            <v>Y Sanh Je</v>
          </cell>
          <cell r="D29" t="str">
            <v>NV. bảo vệ</v>
          </cell>
          <cell r="E29">
            <v>0</v>
          </cell>
        </row>
        <row r="30">
          <cell r="B30" t="str">
            <v>LAK03</v>
          </cell>
          <cell r="C30" t="str">
            <v>Y Ken Je</v>
          </cell>
          <cell r="D30" t="str">
            <v>NV. bảo vệ</v>
          </cell>
          <cell r="E30">
            <v>0</v>
          </cell>
        </row>
        <row r="31">
          <cell r="B31" t="str">
            <v>LAK04</v>
          </cell>
          <cell r="C31" t="str">
            <v>Y Long Je</v>
          </cell>
          <cell r="D31" t="str">
            <v>NV. bảo vệ</v>
          </cell>
          <cell r="E31">
            <v>0</v>
          </cell>
        </row>
        <row r="32">
          <cell r="B32" t="str">
            <v>LAK05</v>
          </cell>
          <cell r="C32" t="str">
            <v>Y Non DakCat</v>
          </cell>
          <cell r="D32" t="str">
            <v>NV. bảo vệ</v>
          </cell>
          <cell r="E32">
            <v>0</v>
          </cell>
        </row>
        <row r="33">
          <cell r="B33" t="str">
            <v>LAK06</v>
          </cell>
          <cell r="C33" t="str">
            <v>Châu Xuân Hòa</v>
          </cell>
          <cell r="D33" t="str">
            <v>PT Tổ Bảo vệ</v>
          </cell>
          <cell r="E33">
            <v>0</v>
          </cell>
        </row>
        <row r="35">
          <cell r="C35" t="str">
            <v>ĐỘI XE</v>
          </cell>
          <cell r="D35" t="str">
            <v/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7">
          <cell r="J37">
            <v>1820</v>
          </cell>
        </row>
        <row r="38">
          <cell r="E38" t="str">
            <v>Người lập biểu</v>
          </cell>
        </row>
      </sheetData>
      <sheetData sheetId="4">
        <row r="16">
          <cell r="C16" t="str">
            <v>VĂN PHÒNG CTY</v>
          </cell>
          <cell r="D16" t="str">
            <v/>
          </cell>
        </row>
        <row r="17">
          <cell r="B17" t="str">
            <v>KT01</v>
          </cell>
          <cell r="C17" t="str">
            <v>Bùi Thị Ái Nghĩa</v>
          </cell>
          <cell r="D17" t="str">
            <v>KT Trưởng</v>
          </cell>
          <cell r="E17">
            <v>0</v>
          </cell>
          <cell r="R17">
            <v>1</v>
          </cell>
        </row>
        <row r="18">
          <cell r="B18" t="str">
            <v>KT02</v>
          </cell>
          <cell r="C18" t="str">
            <v>Phan Thị Ngọc Giàu</v>
          </cell>
          <cell r="D18" t="str">
            <v>NV. Kế toán</v>
          </cell>
          <cell r="E18">
            <v>0</v>
          </cell>
          <cell r="R18">
            <v>1</v>
          </cell>
        </row>
        <row r="19">
          <cell r="B19" t="str">
            <v>KT03</v>
          </cell>
          <cell r="C19" t="str">
            <v>Huỳnh Bảo Việt</v>
          </cell>
          <cell r="D19" t="str">
            <v>NV. Kế toán</v>
          </cell>
          <cell r="E19">
            <v>0</v>
          </cell>
          <cell r="R19">
            <v>1</v>
          </cell>
        </row>
        <row r="20">
          <cell r="B20" t="str">
            <v>LS00</v>
          </cell>
          <cell r="C20" t="str">
            <v>Hoàng Nhất Trí</v>
          </cell>
          <cell r="D20" t="str">
            <v>TP. KTLS</v>
          </cell>
          <cell r="E20">
            <v>0</v>
          </cell>
          <cell r="R20">
            <v>1</v>
          </cell>
        </row>
        <row r="21">
          <cell r="B21" t="str">
            <v>LS01</v>
          </cell>
          <cell r="C21" t="str">
            <v>Trịnh Thị Mỹ Hạnh</v>
          </cell>
          <cell r="D21" t="str">
            <v>PP. KTLS</v>
          </cell>
          <cell r="E21">
            <v>0</v>
          </cell>
          <cell r="R21">
            <v>1</v>
          </cell>
        </row>
        <row r="22">
          <cell r="C22" t="str">
            <v xml:space="preserve">DỰ ÁN MAĐRĂK </v>
          </cell>
          <cell r="D22" t="str">
            <v/>
          </cell>
        </row>
        <row r="23">
          <cell r="B23" t="str">
            <v>LS02</v>
          </cell>
          <cell r="C23" t="str">
            <v>Nguyễn Duy Phương</v>
          </cell>
          <cell r="D23" t="str">
            <v>NV. KTLS</v>
          </cell>
          <cell r="E23">
            <v>0</v>
          </cell>
          <cell r="R23">
            <v>1</v>
          </cell>
        </row>
        <row r="24">
          <cell r="B24" t="str">
            <v>MD01</v>
          </cell>
          <cell r="C24" t="str">
            <v>Y Ji Niê</v>
          </cell>
          <cell r="D24" t="str">
            <v>TT. bảo vệ</v>
          </cell>
          <cell r="E24">
            <v>0</v>
          </cell>
          <cell r="R24">
            <v>1</v>
          </cell>
        </row>
        <row r="25">
          <cell r="B25" t="str">
            <v>MD02</v>
          </cell>
          <cell r="C25" t="str">
            <v>Y Sơn Mlô</v>
          </cell>
          <cell r="D25" t="str">
            <v>NV. Bảo vệ</v>
          </cell>
          <cell r="E25">
            <v>0</v>
          </cell>
          <cell r="R25">
            <v>1</v>
          </cell>
        </row>
        <row r="26">
          <cell r="B26" t="str">
            <v>MD03</v>
          </cell>
          <cell r="C26" t="str">
            <v>Y Minh Byă</v>
          </cell>
          <cell r="D26" t="str">
            <v>NV. Bảo vệ</v>
          </cell>
          <cell r="E26">
            <v>0</v>
          </cell>
          <cell r="R26">
            <v>1</v>
          </cell>
        </row>
        <row r="27">
          <cell r="B27" t="str">
            <v>LS11</v>
          </cell>
          <cell r="C27" t="str">
            <v>Vũ Danh Việt</v>
          </cell>
          <cell r="D27" t="str">
            <v>NV. KTLS</v>
          </cell>
          <cell r="E27">
            <v>0</v>
          </cell>
          <cell r="R27">
            <v>1</v>
          </cell>
        </row>
        <row r="28">
          <cell r="C28" t="str">
            <v xml:space="preserve">DỰ ÁN LĂK </v>
          </cell>
          <cell r="D28" t="str">
            <v/>
          </cell>
        </row>
        <row r="29">
          <cell r="B29" t="str">
            <v>LS06</v>
          </cell>
          <cell r="C29" t="str">
            <v>Trần Cao Cường</v>
          </cell>
          <cell r="D29" t="str">
            <v>PP. KTLS</v>
          </cell>
          <cell r="E29">
            <v>0</v>
          </cell>
          <cell r="R29">
            <v>1</v>
          </cell>
        </row>
        <row r="30">
          <cell r="B30" t="str">
            <v>LS09</v>
          </cell>
          <cell r="C30" t="str">
            <v>Nguyễn Công Hậu</v>
          </cell>
          <cell r="D30" t="str">
            <v>NV. KTLS</v>
          </cell>
          <cell r="E30">
            <v>0</v>
          </cell>
          <cell r="R30">
            <v>1</v>
          </cell>
        </row>
        <row r="31">
          <cell r="B31" t="str">
            <v>LAK01</v>
          </cell>
          <cell r="C31" t="str">
            <v>Trần Văn Đạt</v>
          </cell>
          <cell r="D31" t="str">
            <v>TP. bảo vệ</v>
          </cell>
          <cell r="E31">
            <v>0</v>
          </cell>
          <cell r="R31">
            <v>1</v>
          </cell>
        </row>
        <row r="32">
          <cell r="B32" t="str">
            <v>LAK02</v>
          </cell>
          <cell r="C32" t="str">
            <v>Y Sanh Je</v>
          </cell>
          <cell r="D32" t="str">
            <v>NV. bảo vệ</v>
          </cell>
          <cell r="E32">
            <v>0</v>
          </cell>
          <cell r="R32">
            <v>1</v>
          </cell>
        </row>
        <row r="33">
          <cell r="B33" t="str">
            <v>LAK03</v>
          </cell>
          <cell r="C33" t="str">
            <v>Y Ken Je</v>
          </cell>
          <cell r="D33" t="str">
            <v>NV. bảo vệ</v>
          </cell>
          <cell r="E33">
            <v>0</v>
          </cell>
          <cell r="R33">
            <v>1</v>
          </cell>
        </row>
        <row r="34">
          <cell r="B34" t="str">
            <v>LAK04</v>
          </cell>
          <cell r="C34" t="str">
            <v>Y Long Je</v>
          </cell>
          <cell r="D34" t="str">
            <v>NV. bảo vệ</v>
          </cell>
          <cell r="E34">
            <v>0</v>
          </cell>
          <cell r="R34">
            <v>1</v>
          </cell>
        </row>
        <row r="35">
          <cell r="B35" t="str">
            <v>LAK05</v>
          </cell>
          <cell r="C35" t="str">
            <v>Y Non DakCat</v>
          </cell>
          <cell r="D35" t="str">
            <v>NV. bảo vệ</v>
          </cell>
          <cell r="E35">
            <v>0</v>
          </cell>
          <cell r="R35">
            <v>1</v>
          </cell>
        </row>
        <row r="36">
          <cell r="B36" t="str">
            <v>LAK06</v>
          </cell>
          <cell r="C36" t="str">
            <v>Châu Xuân Hòa</v>
          </cell>
          <cell r="D36" t="str">
            <v>PT Tổ Bảo vệ</v>
          </cell>
          <cell r="E36">
            <v>0</v>
          </cell>
          <cell r="R36">
            <v>1</v>
          </cell>
        </row>
      </sheetData>
      <sheetData sheetId="5">
        <row r="15">
          <cell r="C15" t="str">
            <v>TGD01</v>
          </cell>
        </row>
      </sheetData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TE"/>
      <sheetName val="TKHQ"/>
      <sheetName val="Sheet3"/>
    </sheetNames>
    <sheetDataSet>
      <sheetData sheetId="0">
        <row r="6">
          <cell r="B6">
            <v>1</v>
          </cell>
          <cell r="C6">
            <v>2</v>
          </cell>
          <cell r="D6">
            <v>3</v>
          </cell>
          <cell r="E6">
            <v>4</v>
          </cell>
          <cell r="F6">
            <v>5</v>
          </cell>
          <cell r="G6">
            <v>6</v>
          </cell>
          <cell r="H6">
            <v>7</v>
          </cell>
          <cell r="I6">
            <v>8</v>
          </cell>
        </row>
        <row r="8">
          <cell r="B8" t="str">
            <v>PZ-190MBL</v>
          </cell>
          <cell r="C8" t="str">
            <v>BAØN PZ-190M baèng vaùn MDF (BL)</v>
          </cell>
          <cell r="D8" t="str">
            <v>PZ-190M TABLE (BL)</v>
          </cell>
          <cell r="E8" t="str">
            <v>435x345x190mm</v>
          </cell>
          <cell r="F8">
            <v>2.4700000000000002</v>
          </cell>
          <cell r="G8">
            <v>1.1366579999999999E-2</v>
          </cell>
        </row>
        <row r="9">
          <cell r="B9" t="str">
            <v>PZ-190MNA</v>
          </cell>
          <cell r="C9" t="str">
            <v>BAØN PZ-190M baèng vaùn MDF (NA)</v>
          </cell>
          <cell r="D9" t="str">
            <v>PZ-190M TABLE (NA)</v>
          </cell>
          <cell r="E9" t="str">
            <v>435x345x190mm</v>
          </cell>
          <cell r="F9">
            <v>2.4700000000000002</v>
          </cell>
          <cell r="G9">
            <v>1.1366579999999999E-2</v>
          </cell>
        </row>
        <row r="10">
          <cell r="B10" t="str">
            <v>PZ-190MSV</v>
          </cell>
          <cell r="C10" t="str">
            <v>BAØN PZ-190M baèng vaùn MDF (SV)</v>
          </cell>
          <cell r="D10" t="str">
            <v>PZ-190M TABLE (SV)</v>
          </cell>
          <cell r="E10" t="str">
            <v>435x345x190mm</v>
          </cell>
          <cell r="F10">
            <v>2.4700000000000002</v>
          </cell>
          <cell r="G10">
            <v>1.1366579999999999E-2</v>
          </cell>
        </row>
        <row r="11">
          <cell r="B11" t="str">
            <v>PZ-300MBL</v>
          </cell>
          <cell r="C11" t="str">
            <v>BAØN PZ-300M baèng vaùn MDF (BL)</v>
          </cell>
          <cell r="D11" t="str">
            <v>PZ-300M TABLE (BL)</v>
          </cell>
          <cell r="E11" t="str">
            <v>300x300x185mm</v>
          </cell>
          <cell r="F11">
            <v>1.42</v>
          </cell>
          <cell r="G11">
            <v>6.00834E-3</v>
          </cell>
        </row>
        <row r="12">
          <cell r="B12" t="str">
            <v>PZ-300MWH</v>
          </cell>
          <cell r="C12" t="str">
            <v>BAØN PZ-300M baèng vaùn MDF (WH)</v>
          </cell>
          <cell r="D12" t="str">
            <v>PZ-300M TABLE (WH)</v>
          </cell>
          <cell r="E12" t="str">
            <v>300x300x185mm</v>
          </cell>
          <cell r="F12">
            <v>1.42</v>
          </cell>
          <cell r="G12">
            <v>6.00834E-3</v>
          </cell>
        </row>
        <row r="13">
          <cell r="B13" t="str">
            <v>PZ-300MRD</v>
          </cell>
          <cell r="C13" t="str">
            <v>BAØN PZ-300M baèng vaùn MDF (RD)</v>
          </cell>
          <cell r="D13" t="str">
            <v>PZ-300M TABLE (RD)</v>
          </cell>
          <cell r="E13" t="str">
            <v>300x300x185mm</v>
          </cell>
          <cell r="F13">
            <v>1.42</v>
          </cell>
          <cell r="G13">
            <v>6.00834E-3</v>
          </cell>
        </row>
        <row r="14">
          <cell r="B14" t="str">
            <v>PZ-705MWH</v>
          </cell>
          <cell r="C14" t="str">
            <v>BAØN PZ-705M baèng vaùn MDF (WH)</v>
          </cell>
          <cell r="D14" t="str">
            <v>PZ-705M TABLE (WH)</v>
          </cell>
          <cell r="E14" t="str">
            <v>700x500x320mm</v>
          </cell>
          <cell r="F14">
            <v>5.83</v>
          </cell>
          <cell r="G14">
            <v>3.6299999999999999E-2</v>
          </cell>
        </row>
        <row r="15">
          <cell r="B15" t="str">
            <v>PZ-705MNV</v>
          </cell>
          <cell r="C15" t="str">
            <v>BAØN PZ-705M baèng vaùn MDF (NV)</v>
          </cell>
          <cell r="D15" t="str">
            <v>PZ-705M TABLE (NV)</v>
          </cell>
          <cell r="E15" t="str">
            <v>700x500x320mm</v>
          </cell>
          <cell r="F15">
            <v>5.83</v>
          </cell>
          <cell r="G15">
            <v>3.6299999999999999E-2</v>
          </cell>
        </row>
        <row r="16">
          <cell r="B16" t="str">
            <v>4-10-554FOC</v>
          </cell>
          <cell r="C16" t="str">
            <v xml:space="preserve"> </v>
          </cell>
          <cell r="D16" t="str">
            <v>F.O.C</v>
          </cell>
          <cell r="E16" t="str">
            <v>4x10x554mm</v>
          </cell>
          <cell r="F16">
            <v>0</v>
          </cell>
          <cell r="G16">
            <v>2.0000000000000002E-5</v>
          </cell>
        </row>
        <row r="17">
          <cell r="B17" t="str">
            <v>8-405-1755</v>
          </cell>
          <cell r="C17" t="str">
            <v xml:space="preserve"> </v>
          </cell>
          <cell r="D17" t="str">
            <v xml:space="preserve"> </v>
          </cell>
          <cell r="E17" t="str">
            <v>8x405x1755mm</v>
          </cell>
          <cell r="F17">
            <v>0.55000000000000004</v>
          </cell>
          <cell r="G17">
            <v>8.9999999999999998E-4</v>
          </cell>
        </row>
        <row r="18">
          <cell r="B18" t="str">
            <v>16-400-970</v>
          </cell>
          <cell r="C18" t="str">
            <v xml:space="preserve"> </v>
          </cell>
          <cell r="D18" t="str">
            <v xml:space="preserve"> </v>
          </cell>
          <cell r="E18" t="str">
            <v>16x400x970mm</v>
          </cell>
          <cell r="F18">
            <v>0.85</v>
          </cell>
          <cell r="G18">
            <v>1.096E-3</v>
          </cell>
        </row>
        <row r="19">
          <cell r="B19" t="str">
            <v>28-380</v>
          </cell>
          <cell r="C19" t="str">
            <v xml:space="preserve"> </v>
          </cell>
          <cell r="D19" t="str">
            <v xml:space="preserve"> </v>
          </cell>
          <cell r="E19" t="str">
            <v>21.5x28x380mm</v>
          </cell>
          <cell r="F19">
            <v>0.125</v>
          </cell>
          <cell r="G19">
            <v>2.2876E-4</v>
          </cell>
        </row>
        <row r="20">
          <cell r="B20" t="str">
            <v>34-380</v>
          </cell>
          <cell r="C20" t="str">
            <v xml:space="preserve"> </v>
          </cell>
          <cell r="D20" t="str">
            <v xml:space="preserve"> </v>
          </cell>
          <cell r="E20" t="str">
            <v>21.5x34x380mm</v>
          </cell>
          <cell r="F20">
            <v>0.15</v>
          </cell>
          <cell r="G20">
            <v>2.7777999999999999E-4</v>
          </cell>
        </row>
        <row r="21">
          <cell r="B21" t="str">
            <v>28-1786</v>
          </cell>
          <cell r="C21" t="str">
            <v xml:space="preserve"> </v>
          </cell>
          <cell r="D21" t="str">
            <v xml:space="preserve"> </v>
          </cell>
          <cell r="E21" t="str">
            <v>21.5x28x1786mm</v>
          </cell>
          <cell r="F21">
            <v>0.5</v>
          </cell>
          <cell r="G21">
            <v>1.075E-3</v>
          </cell>
        </row>
        <row r="22">
          <cell r="B22" t="str">
            <v>34-1800</v>
          </cell>
          <cell r="C22" t="str">
            <v xml:space="preserve"> </v>
          </cell>
          <cell r="D22" t="str">
            <v xml:space="preserve"> </v>
          </cell>
          <cell r="E22" t="str">
            <v>21.5x34x1800mm</v>
          </cell>
          <cell r="F22">
            <v>0.6</v>
          </cell>
          <cell r="G22">
            <v>1.3158E-3</v>
          </cell>
        </row>
        <row r="23">
          <cell r="B23" t="str">
            <v>27-450-1300</v>
          </cell>
          <cell r="C23" t="str">
            <v xml:space="preserve"> </v>
          </cell>
          <cell r="D23" t="str">
            <v>Black</v>
          </cell>
          <cell r="E23" t="str">
            <v>27x450x1300mm</v>
          </cell>
          <cell r="F23">
            <v>2.9</v>
          </cell>
          <cell r="G23">
            <v>6.1399999999999996E-3</v>
          </cell>
        </row>
        <row r="24">
          <cell r="B24" t="str">
            <v>8-408-1758</v>
          </cell>
          <cell r="C24" t="str">
            <v xml:space="preserve"> </v>
          </cell>
          <cell r="D24" t="str">
            <v xml:space="preserve"> </v>
          </cell>
          <cell r="E24" t="str">
            <v>8x408x1758mm</v>
          </cell>
          <cell r="F24">
            <v>0.55000000000000004</v>
          </cell>
          <cell r="G24">
            <v>8.9999999999999998E-4</v>
          </cell>
        </row>
        <row r="25">
          <cell r="B25" t="str">
            <v>20-80-470</v>
          </cell>
          <cell r="C25" t="str">
            <v xml:space="preserve"> </v>
          </cell>
          <cell r="D25" t="str">
            <v>Silver color</v>
          </cell>
          <cell r="E25" t="str">
            <v>20x80x470mm</v>
          </cell>
          <cell r="F25">
            <v>0.28000000000000003</v>
          </cell>
          <cell r="G25">
            <v>4.0000000000000002E-4</v>
          </cell>
        </row>
        <row r="26">
          <cell r="B26" t="str">
            <v>496-1550-155</v>
          </cell>
          <cell r="C26" t="str">
            <v xml:space="preserve"> </v>
          </cell>
          <cell r="D26" t="str">
            <v>KRN-155</v>
          </cell>
          <cell r="E26" t="str">
            <v>21.5x496x1550mm</v>
          </cell>
          <cell r="F26">
            <v>4.32</v>
          </cell>
          <cell r="G26">
            <v>1.206E-2</v>
          </cell>
        </row>
        <row r="27">
          <cell r="B27" t="str">
            <v>27-450-1300G</v>
          </cell>
          <cell r="C27" t="str">
            <v xml:space="preserve"> </v>
          </cell>
          <cell r="D27" t="str">
            <v>Black &amp; Gilding</v>
          </cell>
          <cell r="E27" t="str">
            <v>27x450x1300mm</v>
          </cell>
          <cell r="F27">
            <v>3</v>
          </cell>
          <cell r="G27">
            <v>6.1399999999999996E-3</v>
          </cell>
        </row>
        <row r="28">
          <cell r="D28" t="str">
            <v xml:space="preserve"> </v>
          </cell>
        </row>
      </sheetData>
      <sheetData sheetId="1">
        <row r="6">
          <cell r="B6">
            <v>1</v>
          </cell>
          <cell r="C6">
            <v>2</v>
          </cell>
          <cell r="D6">
            <v>3</v>
          </cell>
          <cell r="E6">
            <v>4</v>
          </cell>
          <cell r="F6">
            <v>5</v>
          </cell>
          <cell r="G6">
            <v>6</v>
          </cell>
          <cell r="H6">
            <v>7</v>
          </cell>
          <cell r="I6">
            <v>8</v>
          </cell>
        </row>
        <row r="8">
          <cell r="B8" t="str">
            <v>K16-400-970</v>
          </cell>
          <cell r="C8" t="str">
            <v>KHUNG KIEÁNG baèng goã thoâng</v>
          </cell>
          <cell r="D8" t="str">
            <v>FRAME OF MIRROR</v>
          </cell>
          <cell r="E8" t="str">
            <v>16mm x 400mm x 970mm</v>
          </cell>
          <cell r="F8">
            <v>0.85</v>
          </cell>
        </row>
        <row r="9">
          <cell r="B9" t="str">
            <v>K17-270-1450</v>
          </cell>
          <cell r="C9" t="str">
            <v>KHUNG KIEÁNG baèng vaùn MDF</v>
          </cell>
          <cell r="D9" t="str">
            <v>FRAME OF MIRROR</v>
          </cell>
          <cell r="E9" t="str">
            <v>17mm x 270mm x 1450mm</v>
          </cell>
          <cell r="F9">
            <v>2.5</v>
          </cell>
        </row>
        <row r="10">
          <cell r="B10" t="str">
            <v>K20-80-470</v>
          </cell>
          <cell r="C10" t="str">
            <v>KHUNG KIEÁNG baèng goã thoâng, vaùn MDF</v>
          </cell>
          <cell r="D10" t="str">
            <v>FRAME OF MIRROR</v>
          </cell>
          <cell r="E10" t="str">
            <v>20mm x 80mm x 470mm</v>
          </cell>
          <cell r="F10">
            <v>0.28000000000000003</v>
          </cell>
        </row>
        <row r="11">
          <cell r="B11" t="str">
            <v>K496-1550</v>
          </cell>
          <cell r="C11" t="str">
            <v>KHUNG KIEÁNG baèng goã thoâng, vaùn MDF</v>
          </cell>
          <cell r="D11" t="str">
            <v>FRAME OF MIRROR</v>
          </cell>
          <cell r="E11" t="str">
            <v>21.50mm x 496mm x 1500mm</v>
          </cell>
          <cell r="F11">
            <v>4.2300000000000004</v>
          </cell>
        </row>
        <row r="12">
          <cell r="B12" t="str">
            <v>KY-40N</v>
          </cell>
          <cell r="C12" t="str">
            <v>BAØN KY-40N baèng vaùn MDF</v>
          </cell>
          <cell r="D12" t="str">
            <v>KY-40N TABLE</v>
          </cell>
          <cell r="E12" t="str">
            <v>600mm x 600mm x 320mm</v>
          </cell>
          <cell r="F12">
            <v>4.4000000000000004</v>
          </cell>
        </row>
        <row r="13">
          <cell r="B13" t="str">
            <v>P1260-1800P</v>
          </cell>
          <cell r="C13" t="str">
            <v>BÌNH PHONG 3 BÖÙC baèng goã thoâng (PLEATED)</v>
          </cell>
          <cell r="D13" t="str">
            <v>PLEATED</v>
          </cell>
          <cell r="E13" t="str">
            <v>21.50mm x 1260mm x 1800mm</v>
          </cell>
          <cell r="F13">
            <v>14</v>
          </cell>
        </row>
        <row r="14">
          <cell r="B14" t="str">
            <v>P1260-1800T</v>
          </cell>
          <cell r="C14" t="str">
            <v>BÌNH PHONG 3 BÖÙC baèng goã thoâng (TRADITIONAL)</v>
          </cell>
          <cell r="D14" t="str">
            <v>TRADITIONAL</v>
          </cell>
          <cell r="E14" t="str">
            <v>21.50mm x 1260mm x 1800mm</v>
          </cell>
          <cell r="F14">
            <v>11.5</v>
          </cell>
        </row>
        <row r="15">
          <cell r="B15" t="str">
            <v>P24-1130</v>
          </cell>
          <cell r="C15" t="str">
            <v>KHUNG BÌNH PHONG baèng goã thoâng (daïng thanh)</v>
          </cell>
          <cell r="D15" t="str">
            <v>SCREEN PART</v>
          </cell>
          <cell r="E15" t="str">
            <v>21.50mm x 24mm x 1130mm</v>
          </cell>
          <cell r="F15">
            <v>0.35</v>
          </cell>
          <cell r="G15">
            <v>5.8308000000000003E-4</v>
          </cell>
        </row>
        <row r="16">
          <cell r="B16" t="str">
            <v>P28-1800</v>
          </cell>
          <cell r="C16" t="str">
            <v>KHUNG BÌNH PHONG baèng goã thoâng (daïng thanh)</v>
          </cell>
          <cell r="D16" t="str">
            <v>SCREEN PART</v>
          </cell>
          <cell r="E16" t="str">
            <v>21.50mm x 28mm x 1800mm</v>
          </cell>
          <cell r="F16">
            <v>0.5</v>
          </cell>
          <cell r="G16">
            <v>1.0836000000000001E-3</v>
          </cell>
        </row>
        <row r="17">
          <cell r="B17" t="str">
            <v>P28-380</v>
          </cell>
          <cell r="C17" t="str">
            <v>KHUNG BÌNH PHONG baèng goã thoâng (daïng thanh)</v>
          </cell>
          <cell r="D17" t="str">
            <v>SCREEN PART</v>
          </cell>
          <cell r="E17" t="str">
            <v>21.50mm x 28mm x 380mm</v>
          </cell>
          <cell r="F17">
            <v>0.125</v>
          </cell>
          <cell r="G17">
            <v>2.2876E-4</v>
          </cell>
          <cell r="H17">
            <v>0.3</v>
          </cell>
        </row>
        <row r="18">
          <cell r="B18" t="str">
            <v>P34-1500</v>
          </cell>
          <cell r="C18" t="str">
            <v>KHUNG BÌNH PHONG baèng goã thoâng (daïng thanh)</v>
          </cell>
          <cell r="D18" t="str">
            <v>SCREEN PART</v>
          </cell>
          <cell r="E18" t="str">
            <v>21.50mm x 34mm x 1500mm</v>
          </cell>
          <cell r="F18">
            <v>0.5</v>
          </cell>
          <cell r="G18">
            <v>1.0965E-3</v>
          </cell>
          <cell r="H18">
            <v>0.3</v>
          </cell>
        </row>
        <row r="19">
          <cell r="B19" t="str">
            <v>P34-1786</v>
          </cell>
          <cell r="C19" t="str">
            <v>KHUNG BÌNH PHONG baèng goã thoâng (daïng thanh)</v>
          </cell>
          <cell r="D19" t="str">
            <v>SCREEN PART</v>
          </cell>
          <cell r="E19" t="str">
            <v>21.50mm x 34mm x 1786mm</v>
          </cell>
          <cell r="F19">
            <v>0.5</v>
          </cell>
          <cell r="G19">
            <v>1.305566E-3</v>
          </cell>
          <cell r="H19">
            <v>0.3</v>
          </cell>
        </row>
        <row r="20">
          <cell r="B20" t="str">
            <v>P34-380</v>
          </cell>
          <cell r="C20" t="str">
            <v>KHUNG BÌNH PHONG baèng goã thoâng (daïng thanh)</v>
          </cell>
          <cell r="D20" t="str">
            <v>SCREEN PART</v>
          </cell>
          <cell r="E20" t="str">
            <v>21.50mm x 34mm x 380mm</v>
          </cell>
          <cell r="F20">
            <v>0.15</v>
          </cell>
        </row>
        <row r="21">
          <cell r="B21" t="str">
            <v>P8-34-1800</v>
          </cell>
          <cell r="C21" t="str">
            <v>KHUNG BÌNH PHONG baèng goã thoâng (daïng thanh)</v>
          </cell>
          <cell r="D21" t="str">
            <v>SCREEN PART</v>
          </cell>
          <cell r="E21" t="str">
            <v>8mm x 34mm x 1800mm</v>
          </cell>
          <cell r="F21">
            <v>0.6</v>
          </cell>
        </row>
        <row r="22">
          <cell r="B22" t="str">
            <v>P8-34-380</v>
          </cell>
          <cell r="C22" t="str">
            <v>KHUNG BÌNH PHONG baèng goã thoâng (daïng thanh)</v>
          </cell>
          <cell r="D22" t="str">
            <v>SCREEN PART</v>
          </cell>
          <cell r="E22" t="str">
            <v>8mm x 34mm x 380mm</v>
          </cell>
          <cell r="F22">
            <v>0.15</v>
          </cell>
        </row>
        <row r="23">
          <cell r="B23" t="str">
            <v>P8-408-1500</v>
          </cell>
          <cell r="C23" t="str">
            <v>KHUNG BÌNH PHONG baèng goã thoâng (daïng khung)</v>
          </cell>
          <cell r="D23" t="str">
            <v>SCREEN PART</v>
          </cell>
          <cell r="E23" t="str">
            <v>8mm x 408mm x 1500mm</v>
          </cell>
          <cell r="F23">
            <v>0.5</v>
          </cell>
        </row>
        <row r="24">
          <cell r="B24" t="str">
            <v>P8-408-1800</v>
          </cell>
          <cell r="C24" t="str">
            <v>KHUNG BÌNH PHONG baèng goã thoâng (daïng khung)</v>
          </cell>
          <cell r="D24" t="str">
            <v>SCREEN PART</v>
          </cell>
          <cell r="E24" t="str">
            <v>8mm x 408mm x 1800mm</v>
          </cell>
          <cell r="F24">
            <v>0.55000000000000004</v>
          </cell>
        </row>
        <row r="25">
          <cell r="B25" t="str">
            <v>PZ-705M</v>
          </cell>
          <cell r="C25" t="str">
            <v>BAØN PZ-705M baèng vaùn MDF</v>
          </cell>
          <cell r="D25" t="str">
            <v>PZ-705M TABLE</v>
          </cell>
          <cell r="E25" t="str">
            <v>700mm x 500mm x 350mm</v>
          </cell>
          <cell r="F25">
            <v>5.83</v>
          </cell>
        </row>
        <row r="26">
          <cell r="B26" t="str">
            <v>PZ-190M</v>
          </cell>
          <cell r="C26" t="str">
            <v>BAØN PZ-190M baèng vaùn MDF</v>
          </cell>
          <cell r="D26" t="str">
            <v>PZ-190M TABLE</v>
          </cell>
          <cell r="E26" t="str">
            <v>435mm x 345mm x 190mm</v>
          </cell>
          <cell r="F26">
            <v>2.6</v>
          </cell>
        </row>
        <row r="27">
          <cell r="B27" t="str">
            <v>PZ-300M</v>
          </cell>
          <cell r="C27" t="str">
            <v>BAØN PZ-300M baèng vaùn MDF</v>
          </cell>
          <cell r="D27" t="str">
            <v>PZ-300M TABLE</v>
          </cell>
          <cell r="E27" t="str">
            <v>300mm x 300mm x 185mm</v>
          </cell>
          <cell r="F27">
            <v>1.42</v>
          </cell>
        </row>
        <row r="28">
          <cell r="B28" t="str">
            <v>PZ-906M</v>
          </cell>
          <cell r="C28" t="str">
            <v>BAØN PZ-906M baèng vaùn MDF</v>
          </cell>
          <cell r="D28" t="str">
            <v>PZ-906M TABLE</v>
          </cell>
          <cell r="E28" t="str">
            <v>900mm x 600mm x 340mm</v>
          </cell>
          <cell r="F28">
            <v>7.8</v>
          </cell>
        </row>
        <row r="29">
          <cell r="B29" t="str">
            <v>P8-410-1500</v>
          </cell>
          <cell r="C29" t="str">
            <v>KHUNG BÌNH PHONG baèng goã thoâng (daïng khung)</v>
          </cell>
          <cell r="D29" t="str">
            <v>SCREEN PART</v>
          </cell>
          <cell r="E29" t="str">
            <v>8mm x 410mm x 1500mm</v>
          </cell>
          <cell r="F29">
            <v>0.5</v>
          </cell>
        </row>
        <row r="30">
          <cell r="B30" t="str">
            <v>P8-410-1800</v>
          </cell>
          <cell r="C30" t="str">
            <v>KHUNG BÌNH PHONG baèng goã thoâng (daïng khung)</v>
          </cell>
          <cell r="D30" t="str">
            <v>SCREEN PART</v>
          </cell>
          <cell r="E30" t="str">
            <v>8mm x 410mm x 1800mm</v>
          </cell>
          <cell r="F30">
            <v>0.55000000000000004</v>
          </cell>
        </row>
        <row r="31">
          <cell r="B31" t="str">
            <v>P34-1800</v>
          </cell>
          <cell r="C31" t="str">
            <v>KHUNG BÌNH PHONG baèng goã thoâng (daïng thanh)</v>
          </cell>
          <cell r="D31" t="str">
            <v>SCREEN PART</v>
          </cell>
          <cell r="E31" t="str">
            <v>21.50mm x 34mm x 1800mm</v>
          </cell>
          <cell r="F31">
            <v>0.6</v>
          </cell>
        </row>
        <row r="32">
          <cell r="B32" t="str">
            <v>P34-2400</v>
          </cell>
          <cell r="C32" t="str">
            <v>KHUNG BÌNH PHONG baèng goã thoâng (daïng thanh)</v>
          </cell>
          <cell r="D32" t="str">
            <v>SCREEN PART</v>
          </cell>
          <cell r="E32" t="str">
            <v>21.50mm x 34mm x 2400mm</v>
          </cell>
          <cell r="F32">
            <v>0.8</v>
          </cell>
        </row>
        <row r="33">
          <cell r="B33" t="str">
            <v>P28-1786</v>
          </cell>
          <cell r="C33" t="str">
            <v>KHUNG BÌNH PHONG baèng goã thoâng (daïng thanh)</v>
          </cell>
          <cell r="D33" t="str">
            <v>SCREEN PART</v>
          </cell>
          <cell r="E33" t="str">
            <v>21.50mm x 28mm x 1786mm</v>
          </cell>
          <cell r="F33">
            <v>0.5</v>
          </cell>
        </row>
        <row r="34">
          <cell r="B34" t="str">
            <v>K27-450-1300</v>
          </cell>
          <cell r="C34" t="str">
            <v>KHUNG KIEÁNG baèng goã thoâng (daïng khung)</v>
          </cell>
          <cell r="D34" t="str">
            <v>FRAME OF MIRROR</v>
          </cell>
          <cell r="E34" t="str">
            <v>27mm x 450mm x 1300mm</v>
          </cell>
          <cell r="F34">
            <v>3</v>
          </cell>
        </row>
      </sheetData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-NV"/>
      <sheetName val="CONG"/>
      <sheetName val="PHU CAP"/>
      <sheetName val="KHAU TRU"/>
      <sheetName val="TONG HOP"/>
      <sheetName val="BTHLT10"/>
      <sheetName val="CKHOAN"/>
      <sheetName val="CK 1"/>
      <sheetName val="CK 2"/>
      <sheetName val="CK NH"/>
      <sheetName val="PHIEU TT LUONG"/>
    </sheetNames>
    <sheetDataSet>
      <sheetData sheetId="0">
        <row r="7">
          <cell r="C7" t="str">
            <v>VĂN PHÒNG CÔNG TY</v>
          </cell>
        </row>
        <row r="8">
          <cell r="B8" t="str">
            <v>NS01</v>
          </cell>
          <cell r="C8" t="str">
            <v>Phạm Thị Thùy Châu</v>
          </cell>
          <cell r="D8" t="str">
            <v>Tạp Vụ</v>
          </cell>
          <cell r="E8">
            <v>2700000</v>
          </cell>
          <cell r="F8">
            <v>3500000</v>
          </cell>
        </row>
        <row r="9">
          <cell r="B9" t="str">
            <v>GD01</v>
          </cell>
          <cell r="C9" t="str">
            <v>Đoàn Quang Trường Hải</v>
          </cell>
          <cell r="D9" t="str">
            <v>P. TGĐ</v>
          </cell>
          <cell r="E9">
            <v>5400000</v>
          </cell>
          <cell r="F9">
            <v>19800000</v>
          </cell>
        </row>
        <row r="10">
          <cell r="B10" t="str">
            <v>TL01</v>
          </cell>
          <cell r="C10" t="str">
            <v>Lưu Thị Thu Hiền</v>
          </cell>
          <cell r="D10" t="str">
            <v>TL. CT HĐQT</v>
          </cell>
          <cell r="F10">
            <v>8000000</v>
          </cell>
        </row>
        <row r="12">
          <cell r="C12" t="str">
            <v>DA KRÔNG NĂNG</v>
          </cell>
        </row>
        <row r="13">
          <cell r="B13" t="str">
            <v>KRN01</v>
          </cell>
          <cell r="C13" t="str">
            <v>La Văn Thụ</v>
          </cell>
          <cell r="D13" t="str">
            <v>TT.  Bảo vệ</v>
          </cell>
          <cell r="E13">
            <v>2700000</v>
          </cell>
          <cell r="F13">
            <v>3500000</v>
          </cell>
          <cell r="H13">
            <v>200000</v>
          </cell>
        </row>
        <row r="14">
          <cell r="B14" t="str">
            <v>KRN03</v>
          </cell>
          <cell r="C14" t="str">
            <v>Hoàng Văn Nhất</v>
          </cell>
          <cell r="D14" t="str">
            <v>NV. Bảo vệ</v>
          </cell>
          <cell r="E14">
            <v>2700000</v>
          </cell>
          <cell r="F14">
            <v>3500000</v>
          </cell>
        </row>
        <row r="15">
          <cell r="B15" t="str">
            <v>KRN04</v>
          </cell>
          <cell r="C15" t="str">
            <v>La Văn Khoa</v>
          </cell>
          <cell r="D15" t="str">
            <v>NV. Bảo vệ</v>
          </cell>
          <cell r="E15">
            <v>2700000</v>
          </cell>
          <cell r="F15">
            <v>3500000</v>
          </cell>
        </row>
        <row r="16">
          <cell r="B16" t="str">
            <v>KRN05</v>
          </cell>
          <cell r="C16" t="str">
            <v>Nguyễn Ngọc Sỹ</v>
          </cell>
          <cell r="D16" t="str">
            <v>NV. Bảo vệ</v>
          </cell>
          <cell r="E16">
            <v>2700000</v>
          </cell>
          <cell r="F16">
            <v>3200000</v>
          </cell>
        </row>
        <row r="17">
          <cell r="C17" t="str">
            <v>DỰ ÁN QUẢNG KHÊ</v>
          </cell>
        </row>
        <row r="18">
          <cell r="B18" t="str">
            <v>QK1</v>
          </cell>
          <cell r="C18" t="str">
            <v>Nguyễn Xuân Hoàng</v>
          </cell>
          <cell r="D18" t="str">
            <v>NV. KTLS</v>
          </cell>
          <cell r="E18">
            <v>3000000</v>
          </cell>
          <cell r="F18">
            <v>5500000</v>
          </cell>
        </row>
        <row r="19">
          <cell r="B19" t="str">
            <v>QK2</v>
          </cell>
          <cell r="C19" t="str">
            <v>Bùi Thanh Thịnh</v>
          </cell>
          <cell r="D19" t="str">
            <v>NV. KTLS</v>
          </cell>
          <cell r="E19">
            <v>3000000</v>
          </cell>
          <cell r="F19">
            <v>6500000</v>
          </cell>
        </row>
        <row r="20">
          <cell r="B20" t="str">
            <v>QK3</v>
          </cell>
          <cell r="C20" t="str">
            <v>Khổng Văn Kiệm</v>
          </cell>
          <cell r="D20" t="str">
            <v>NV. KTLS</v>
          </cell>
          <cell r="E20">
            <v>3000000</v>
          </cell>
          <cell r="F20">
            <v>6500000</v>
          </cell>
        </row>
        <row r="21">
          <cell r="B21" t="str">
            <v>QK4</v>
          </cell>
          <cell r="C21" t="str">
            <v>Nguyễn Văn Cường</v>
          </cell>
          <cell r="D21" t="str">
            <v>NV. KTLS</v>
          </cell>
          <cell r="E21">
            <v>3000000</v>
          </cell>
          <cell r="F21">
            <v>7000000</v>
          </cell>
        </row>
        <row r="22">
          <cell r="B22" t="str">
            <v>QK5</v>
          </cell>
          <cell r="C22" t="str">
            <v>Trần Thiện Phúc</v>
          </cell>
          <cell r="D22" t="str">
            <v>NV. KTLS</v>
          </cell>
          <cell r="E22">
            <v>3000000</v>
          </cell>
          <cell r="F22">
            <v>5000000</v>
          </cell>
        </row>
        <row r="23">
          <cell r="B23" t="str">
            <v>QK6</v>
          </cell>
          <cell r="C23" t="str">
            <v>Nguyễn Văn Dũng</v>
          </cell>
          <cell r="D23" t="str">
            <v>NV. KTLS</v>
          </cell>
          <cell r="E23">
            <v>3000000</v>
          </cell>
          <cell r="F23">
            <v>6000000</v>
          </cell>
        </row>
        <row r="24">
          <cell r="C24" t="str">
            <v>BẢO VỆ QuẢNG KHÊ</v>
          </cell>
        </row>
        <row r="25">
          <cell r="B25" t="str">
            <v>BVR1</v>
          </cell>
          <cell r="C25" t="str">
            <v>K Muôi</v>
          </cell>
          <cell r="D25" t="str">
            <v>TT.  Bảo vệ</v>
          </cell>
          <cell r="E25">
            <v>2700000</v>
          </cell>
          <cell r="F25">
            <v>4100000</v>
          </cell>
        </row>
        <row r="26">
          <cell r="B26" t="str">
            <v>BVR2</v>
          </cell>
          <cell r="C26" t="str">
            <v>Phạm Đăng Linh</v>
          </cell>
          <cell r="D26" t="str">
            <v>NV. Bảo vệ</v>
          </cell>
          <cell r="E26">
            <v>2700000</v>
          </cell>
          <cell r="F26">
            <v>4000000</v>
          </cell>
        </row>
        <row r="27">
          <cell r="B27" t="str">
            <v>BVR3</v>
          </cell>
          <cell r="C27" t="str">
            <v>K' Par</v>
          </cell>
          <cell r="D27" t="str">
            <v>NV. Bảo vệ</v>
          </cell>
          <cell r="E27">
            <v>2700000</v>
          </cell>
          <cell r="F27">
            <v>4000000</v>
          </cell>
        </row>
        <row r="28">
          <cell r="B28" t="str">
            <v>BVR4</v>
          </cell>
          <cell r="C28" t="str">
            <v>Phạm Văn Tang</v>
          </cell>
          <cell r="D28" t="str">
            <v>NV. Bảo vệ</v>
          </cell>
          <cell r="E28">
            <v>2700000</v>
          </cell>
          <cell r="F28">
            <v>4000000</v>
          </cell>
        </row>
        <row r="30">
          <cell r="C30" t="str">
            <v>TRỒNG MỚI KRÔNG NĂNG</v>
          </cell>
        </row>
        <row r="31">
          <cell r="B31" t="str">
            <v>TR 01</v>
          </cell>
          <cell r="C31" t="str">
            <v>Nguyễn Minh Hoàng</v>
          </cell>
          <cell r="D31" t="str">
            <v>NV.HCNS</v>
          </cell>
          <cell r="E31">
            <v>2889000</v>
          </cell>
          <cell r="F31">
            <v>6900000</v>
          </cell>
        </row>
        <row r="32">
          <cell r="B32" t="str">
            <v>TR02</v>
          </cell>
          <cell r="C32" t="str">
            <v>Hoảng Văn Bảy</v>
          </cell>
          <cell r="D32" t="str">
            <v>NV. KTLS</v>
          </cell>
          <cell r="E32">
            <v>3000000</v>
          </cell>
          <cell r="F32">
            <v>5000000</v>
          </cell>
        </row>
        <row r="33">
          <cell r="B33" t="str">
            <v>TR03</v>
          </cell>
          <cell r="C33" t="str">
            <v>Nông Văn Hồng</v>
          </cell>
          <cell r="D33" t="str">
            <v>NV. KTLS</v>
          </cell>
          <cell r="E33">
            <v>3000000</v>
          </cell>
          <cell r="F33">
            <v>5000000</v>
          </cell>
        </row>
        <row r="34">
          <cell r="B34" t="str">
            <v>TR04</v>
          </cell>
          <cell r="C34" t="str">
            <v>Sầm Văn Thuận</v>
          </cell>
          <cell r="D34" t="str">
            <v>NV. KTLS</v>
          </cell>
          <cell r="E34">
            <v>3000000</v>
          </cell>
          <cell r="F34">
            <v>5000000</v>
          </cell>
        </row>
        <row r="35">
          <cell r="C35" t="str">
            <v>KHAI THÁC KRÔNGNĂNG</v>
          </cell>
        </row>
        <row r="37">
          <cell r="B37" t="str">
            <v>KTH02</v>
          </cell>
          <cell r="C37" t="str">
            <v>Ngô Văn Thạch</v>
          </cell>
          <cell r="D37" t="str">
            <v>NV. KTLS</v>
          </cell>
          <cell r="E37">
            <v>3000000</v>
          </cell>
          <cell r="F37">
            <v>5000000</v>
          </cell>
        </row>
      </sheetData>
      <sheetData sheetId="1">
        <row r="8">
          <cell r="B8" t="str">
            <v>GD01</v>
          </cell>
        </row>
      </sheetData>
      <sheetData sheetId="2">
        <row r="10">
          <cell r="B10" t="str">
            <v>GD01</v>
          </cell>
        </row>
      </sheetData>
      <sheetData sheetId="3">
        <row r="11">
          <cell r="B11" t="str">
            <v>GD01</v>
          </cell>
        </row>
      </sheetData>
      <sheetData sheetId="4">
        <row r="11">
          <cell r="C11" t="str">
            <v>GD01</v>
          </cell>
        </row>
      </sheetData>
      <sheetData sheetId="5">
        <row r="14">
          <cell r="R14" t="str">
            <v>Ngày 31 tháng 12 năm 2016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-NV"/>
      <sheetName val="CONG01"/>
      <sheetName val="PHU CAP"/>
      <sheetName val="KHAU TRU"/>
      <sheetName val="TONG HOP"/>
      <sheetName val="BTHLT03"/>
      <sheetName val="TRA TMAT"/>
      <sheetName val="CKHOAN T03"/>
      <sheetName val="PHIEU TT LUONG"/>
      <sheetName val="PCLUONG HDQT"/>
      <sheetName val="BSUNG"/>
      <sheetName val="NHAP"/>
      <sheetName val="00000000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8 22"/>
      <sheetName val="T7 22"/>
      <sheetName val="T6 22"/>
      <sheetName val="T5 22"/>
      <sheetName val="T4 22"/>
      <sheetName val="T3 22"/>
      <sheetName val="BCCT8"/>
      <sheetName val="BCCT2"/>
      <sheetName val="T1 22"/>
      <sheetName val="T0220"/>
      <sheetName val="T0120"/>
      <sheetName val="T12"/>
      <sheetName val="T11"/>
      <sheetName val="T10"/>
      <sheetName val="T09"/>
      <sheetName val="T08"/>
      <sheetName val="T07"/>
      <sheetName val="T06"/>
      <sheetName val="T04"/>
      <sheetName val="T03"/>
      <sheetName val="T02"/>
      <sheetName val="CHI TIET"/>
      <sheetName val="NGAN HANG T10 (2)"/>
      <sheetName val="CHI TIET (2)"/>
      <sheetName val="NGAN HANG T08 Tuoi"/>
      <sheetName val="NGAN HANG T08 Y Trung"/>
      <sheetName val="DS PC T6"/>
      <sheetName val="BHXH"/>
      <sheetName val="2.9THL2022"/>
      <sheetName val="Truy thu BHYT"/>
      <sheetName val="Luong TIEN"/>
      <sheetName val="PHIEU TT LUONG"/>
      <sheetName val="Sheet1"/>
      <sheetName val="TNCN"/>
      <sheetName val="BCCT01"/>
      <sheetName val="BCCT01DA"/>
      <sheetName val="NH T12+Phep"/>
      <sheetName val="Doan Ha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9">
          <cell r="C9" t="str">
            <v>GD01</v>
          </cell>
          <cell r="D9" t="str">
            <v>Dương Thành Hải</v>
          </cell>
          <cell r="E9" t="str">
            <v>Giám đốc</v>
          </cell>
          <cell r="F9">
            <v>6500000</v>
          </cell>
          <cell r="G9">
            <v>20000000</v>
          </cell>
          <cell r="H9">
            <v>1500000</v>
          </cell>
          <cell r="J9">
            <v>8000000</v>
          </cell>
          <cell r="K9">
            <v>1000000</v>
          </cell>
          <cell r="L9">
            <v>1000000</v>
          </cell>
          <cell r="N9">
            <v>1000000</v>
          </cell>
          <cell r="O9">
            <v>1000000</v>
          </cell>
          <cell r="P9">
            <v>24</v>
          </cell>
          <cell r="Q9">
            <v>24</v>
          </cell>
          <cell r="S9">
            <v>6500000</v>
          </cell>
          <cell r="U9">
            <v>1500000</v>
          </cell>
          <cell r="V9">
            <v>0</v>
          </cell>
          <cell r="W9">
            <v>8000000</v>
          </cell>
          <cell r="X9">
            <v>1000000</v>
          </cell>
          <cell r="Y9">
            <v>1000000</v>
          </cell>
          <cell r="Z9">
            <v>0</v>
          </cell>
          <cell r="AA9">
            <v>1000000</v>
          </cell>
          <cell r="AB9">
            <v>1000000</v>
          </cell>
          <cell r="AE9">
            <v>20000000</v>
          </cell>
          <cell r="AI9">
            <v>635400</v>
          </cell>
          <cell r="AL9">
            <v>19364600</v>
          </cell>
        </row>
        <row r="10">
          <cell r="D10" t="str">
            <v>Phạm Bá Tươi</v>
          </cell>
          <cell r="E10" t="str">
            <v>Phó Giám đốc</v>
          </cell>
          <cell r="F10">
            <v>6000000</v>
          </cell>
          <cell r="G10">
            <v>18000000</v>
          </cell>
          <cell r="H10">
            <v>1320000</v>
          </cell>
          <cell r="J10">
            <v>6680000</v>
          </cell>
          <cell r="K10">
            <v>1000000</v>
          </cell>
          <cell r="L10">
            <v>1000000</v>
          </cell>
          <cell r="N10">
            <v>1000000</v>
          </cell>
          <cell r="O10">
            <v>1000000</v>
          </cell>
          <cell r="P10">
            <v>24</v>
          </cell>
          <cell r="Q10">
            <v>24</v>
          </cell>
          <cell r="R10">
            <v>1</v>
          </cell>
          <cell r="S10">
            <v>6000000</v>
          </cell>
          <cell r="U10">
            <v>1320000</v>
          </cell>
          <cell r="W10">
            <v>6680000</v>
          </cell>
          <cell r="X10">
            <v>1000000</v>
          </cell>
          <cell r="Y10">
            <v>1000000</v>
          </cell>
          <cell r="Z10">
            <v>0</v>
          </cell>
          <cell r="AA10">
            <v>1000000</v>
          </cell>
          <cell r="AB10">
            <v>1000000</v>
          </cell>
          <cell r="AC10">
            <v>970000</v>
          </cell>
          <cell r="AE10">
            <v>18970000</v>
          </cell>
          <cell r="AL10">
            <v>18970000</v>
          </cell>
        </row>
        <row r="11">
          <cell r="C11" t="str">
            <v>KT01</v>
          </cell>
          <cell r="D11" t="str">
            <v>Cao Thị Thừa</v>
          </cell>
          <cell r="E11" t="str">
            <v>Kế toán trưởng</v>
          </cell>
          <cell r="F11">
            <v>5500000</v>
          </cell>
          <cell r="G11">
            <v>12000000</v>
          </cell>
          <cell r="J11">
            <v>4500000</v>
          </cell>
          <cell r="K11">
            <v>500000</v>
          </cell>
          <cell r="L11">
            <v>500000</v>
          </cell>
          <cell r="N11">
            <v>500000</v>
          </cell>
          <cell r="O11">
            <v>500000</v>
          </cell>
          <cell r="P11">
            <v>24</v>
          </cell>
          <cell r="Q11">
            <v>24</v>
          </cell>
          <cell r="S11">
            <v>5500000</v>
          </cell>
          <cell r="T11">
            <v>72000</v>
          </cell>
          <cell r="U11">
            <v>0</v>
          </cell>
          <cell r="V11">
            <v>0</v>
          </cell>
          <cell r="W11">
            <v>4500000</v>
          </cell>
          <cell r="X11">
            <v>500000</v>
          </cell>
          <cell r="Y11">
            <v>500000</v>
          </cell>
          <cell r="Z11">
            <v>0</v>
          </cell>
          <cell r="AA11">
            <v>500000</v>
          </cell>
          <cell r="AB11">
            <v>500000</v>
          </cell>
          <cell r="AE11">
            <v>12072000</v>
          </cell>
          <cell r="AF11">
            <v>440000</v>
          </cell>
          <cell r="AG11">
            <v>82500</v>
          </cell>
          <cell r="AH11">
            <v>55000</v>
          </cell>
          <cell r="AI11">
            <v>0</v>
          </cell>
          <cell r="AL11">
            <v>11494500</v>
          </cell>
        </row>
        <row r="12">
          <cell r="D12" t="str">
            <v>Trần Thị Hồng</v>
          </cell>
          <cell r="E12" t="str">
            <v>NV Kế toán</v>
          </cell>
          <cell r="F12">
            <v>4000000</v>
          </cell>
          <cell r="G12">
            <v>8000000</v>
          </cell>
          <cell r="H12">
            <v>880000</v>
          </cell>
          <cell r="J12">
            <v>1120000</v>
          </cell>
          <cell r="K12">
            <v>500000</v>
          </cell>
          <cell r="L12">
            <v>500000</v>
          </cell>
          <cell r="N12">
            <v>500000</v>
          </cell>
          <cell r="O12">
            <v>500000</v>
          </cell>
          <cell r="P12">
            <v>24</v>
          </cell>
          <cell r="Q12">
            <v>24</v>
          </cell>
          <cell r="S12">
            <v>4000000</v>
          </cell>
          <cell r="T12">
            <v>52000</v>
          </cell>
          <cell r="U12">
            <v>880000</v>
          </cell>
          <cell r="V12">
            <v>0</v>
          </cell>
          <cell r="W12">
            <v>1120000</v>
          </cell>
          <cell r="X12">
            <v>500000</v>
          </cell>
          <cell r="Y12">
            <v>500000</v>
          </cell>
          <cell r="Z12">
            <v>0</v>
          </cell>
          <cell r="AA12">
            <v>500000</v>
          </cell>
          <cell r="AB12">
            <v>500000</v>
          </cell>
          <cell r="AE12">
            <v>8052000</v>
          </cell>
          <cell r="AL12">
            <v>8052000</v>
          </cell>
        </row>
        <row r="13">
          <cell r="C13" t="str">
            <v>HC01</v>
          </cell>
          <cell r="D13" t="str">
            <v>Trịnh Thị Mỹ Hạnh</v>
          </cell>
          <cell r="E13" t="str">
            <v>TP HC-TH</v>
          </cell>
          <cell r="F13">
            <v>5500000</v>
          </cell>
          <cell r="G13">
            <v>10000000</v>
          </cell>
          <cell r="J13">
            <v>2500000</v>
          </cell>
          <cell r="K13">
            <v>500000</v>
          </cell>
          <cell r="L13">
            <v>500000</v>
          </cell>
          <cell r="N13">
            <v>500000</v>
          </cell>
          <cell r="O13">
            <v>500000</v>
          </cell>
          <cell r="P13">
            <v>24</v>
          </cell>
          <cell r="Q13">
            <v>24</v>
          </cell>
          <cell r="S13">
            <v>5500000</v>
          </cell>
          <cell r="T13">
            <v>72000</v>
          </cell>
          <cell r="U13">
            <v>0</v>
          </cell>
          <cell r="V13">
            <v>0</v>
          </cell>
          <cell r="W13">
            <v>2500000</v>
          </cell>
          <cell r="X13">
            <v>500000</v>
          </cell>
          <cell r="Y13">
            <v>500000</v>
          </cell>
          <cell r="Z13">
            <v>0</v>
          </cell>
          <cell r="AA13">
            <v>500000</v>
          </cell>
          <cell r="AB13">
            <v>500000</v>
          </cell>
          <cell r="AE13">
            <v>10072000</v>
          </cell>
          <cell r="AF13">
            <v>440000</v>
          </cell>
          <cell r="AG13">
            <v>82500</v>
          </cell>
          <cell r="AH13">
            <v>55000</v>
          </cell>
          <cell r="AI13">
            <v>0</v>
          </cell>
          <cell r="AL13">
            <v>9494500</v>
          </cell>
        </row>
        <row r="14">
          <cell r="C14" t="str">
            <v>HC02</v>
          </cell>
          <cell r="D14" t="str">
            <v>Quách Phúc Lộc</v>
          </cell>
          <cell r="E14" t="str">
            <v>NV. Lái xe</v>
          </cell>
          <cell r="F14">
            <v>3800000</v>
          </cell>
          <cell r="G14">
            <v>3800000</v>
          </cell>
          <cell r="P14">
            <v>24</v>
          </cell>
          <cell r="Q14">
            <v>18</v>
          </cell>
          <cell r="S14">
            <v>2850000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E14">
            <v>2850000</v>
          </cell>
          <cell r="AL14">
            <v>2850000</v>
          </cell>
        </row>
        <row r="15">
          <cell r="C15" t="str">
            <v>DA02</v>
          </cell>
          <cell r="D15" t="str">
            <v>Hoàng Văn Bảy</v>
          </cell>
          <cell r="E15" t="str">
            <v>TP Kỹ thuật</v>
          </cell>
          <cell r="F15">
            <v>5500000</v>
          </cell>
          <cell r="G15">
            <v>11000000</v>
          </cell>
          <cell r="J15">
            <v>3500000</v>
          </cell>
          <cell r="K15">
            <v>500000</v>
          </cell>
          <cell r="L15">
            <v>500000</v>
          </cell>
          <cell r="N15">
            <v>500000</v>
          </cell>
          <cell r="O15">
            <v>500000</v>
          </cell>
          <cell r="P15">
            <v>24</v>
          </cell>
          <cell r="Q15">
            <v>26</v>
          </cell>
          <cell r="R15">
            <v>1</v>
          </cell>
          <cell r="S15">
            <v>5958300</v>
          </cell>
          <cell r="U15">
            <v>0</v>
          </cell>
          <cell r="V15">
            <v>0</v>
          </cell>
          <cell r="W15">
            <v>3792000</v>
          </cell>
          <cell r="X15">
            <v>542000</v>
          </cell>
          <cell r="Y15">
            <v>542000</v>
          </cell>
          <cell r="Z15">
            <v>0</v>
          </cell>
          <cell r="AA15">
            <v>500000</v>
          </cell>
          <cell r="AB15">
            <v>542000</v>
          </cell>
          <cell r="AC15">
            <v>1260000</v>
          </cell>
          <cell r="AE15">
            <v>13136300</v>
          </cell>
          <cell r="AF15">
            <v>440000</v>
          </cell>
          <cell r="AG15">
            <v>82500</v>
          </cell>
          <cell r="AH15">
            <v>55000</v>
          </cell>
          <cell r="AI15">
            <v>0</v>
          </cell>
          <cell r="AL15">
            <v>12558800</v>
          </cell>
        </row>
        <row r="16">
          <cell r="C16" t="str">
            <v>DA03</v>
          </cell>
          <cell r="D16" t="str">
            <v>Huỳnh Thanh Long</v>
          </cell>
          <cell r="E16" t="str">
            <v>NV Kỹ thuật</v>
          </cell>
          <cell r="F16">
            <v>4000000</v>
          </cell>
          <cell r="G16">
            <v>10000000</v>
          </cell>
          <cell r="J16">
            <v>4000000</v>
          </cell>
          <cell r="K16">
            <v>500000</v>
          </cell>
          <cell r="L16">
            <v>500000</v>
          </cell>
          <cell r="N16">
            <v>500000</v>
          </cell>
          <cell r="O16">
            <v>500000</v>
          </cell>
          <cell r="P16">
            <v>24</v>
          </cell>
          <cell r="Q16">
            <v>26</v>
          </cell>
          <cell r="S16">
            <v>4333300</v>
          </cell>
          <cell r="U16">
            <v>0</v>
          </cell>
          <cell r="V16">
            <v>0</v>
          </cell>
          <cell r="W16">
            <v>4333000</v>
          </cell>
          <cell r="X16">
            <v>542000</v>
          </cell>
          <cell r="Y16">
            <v>542000</v>
          </cell>
          <cell r="Z16">
            <v>0</v>
          </cell>
          <cell r="AA16">
            <v>500000</v>
          </cell>
          <cell r="AB16">
            <v>542000</v>
          </cell>
          <cell r="AC16">
            <v>1000000</v>
          </cell>
          <cell r="AE16">
            <v>11792300</v>
          </cell>
          <cell r="AF16">
            <v>320000</v>
          </cell>
          <cell r="AG16">
            <v>60000</v>
          </cell>
          <cell r="AH16">
            <v>40000</v>
          </cell>
          <cell r="AI16">
            <v>0</v>
          </cell>
          <cell r="AL16">
            <v>11372300</v>
          </cell>
        </row>
        <row r="17">
          <cell r="C17" t="str">
            <v>DA03</v>
          </cell>
          <cell r="D17" t="str">
            <v>K Mong</v>
          </cell>
          <cell r="E17" t="str">
            <v>NV Kỹ thuật</v>
          </cell>
          <cell r="F17">
            <v>4000000</v>
          </cell>
          <cell r="G17">
            <v>9000000</v>
          </cell>
          <cell r="J17">
            <v>3000000</v>
          </cell>
          <cell r="K17">
            <v>500000</v>
          </cell>
          <cell r="L17">
            <v>500000</v>
          </cell>
          <cell r="N17">
            <v>500000</v>
          </cell>
          <cell r="O17">
            <v>500000</v>
          </cell>
          <cell r="P17">
            <v>24</v>
          </cell>
          <cell r="Q17">
            <v>30</v>
          </cell>
          <cell r="R17">
            <v>2</v>
          </cell>
          <cell r="S17">
            <v>5000000</v>
          </cell>
          <cell r="U17">
            <v>0</v>
          </cell>
          <cell r="V17">
            <v>0</v>
          </cell>
          <cell r="W17">
            <v>3750000</v>
          </cell>
          <cell r="X17">
            <v>625000</v>
          </cell>
          <cell r="Y17">
            <v>625000</v>
          </cell>
          <cell r="Z17">
            <v>0</v>
          </cell>
          <cell r="AA17">
            <v>500000</v>
          </cell>
          <cell r="AB17">
            <v>625000</v>
          </cell>
          <cell r="AC17">
            <v>1500000</v>
          </cell>
          <cell r="AE17">
            <v>12625000</v>
          </cell>
          <cell r="AF17">
            <v>320000</v>
          </cell>
          <cell r="AG17">
            <v>60000</v>
          </cell>
          <cell r="AH17">
            <v>40000</v>
          </cell>
          <cell r="AI17">
            <v>0</v>
          </cell>
          <cell r="AL17">
            <v>12205000</v>
          </cell>
        </row>
        <row r="18">
          <cell r="C18" t="str">
            <v>TK01</v>
          </cell>
          <cell r="D18" t="str">
            <v>Nguyễn Đình Cường</v>
          </cell>
          <cell r="E18" t="str">
            <v>NV thủ kho</v>
          </cell>
          <cell r="F18">
            <v>4000000</v>
          </cell>
          <cell r="G18">
            <v>7000000</v>
          </cell>
          <cell r="J18">
            <v>500000</v>
          </cell>
          <cell r="K18">
            <v>500000</v>
          </cell>
          <cell r="L18">
            <v>500000</v>
          </cell>
          <cell r="M18">
            <v>500000</v>
          </cell>
          <cell r="N18">
            <v>500000</v>
          </cell>
          <cell r="O18">
            <v>500000</v>
          </cell>
          <cell r="P18">
            <v>24</v>
          </cell>
          <cell r="Q18">
            <v>26</v>
          </cell>
          <cell r="R18">
            <v>0</v>
          </cell>
          <cell r="S18">
            <v>4333300</v>
          </cell>
          <cell r="U18">
            <v>0</v>
          </cell>
          <cell r="V18">
            <v>0</v>
          </cell>
          <cell r="W18">
            <v>542000</v>
          </cell>
          <cell r="X18">
            <v>542000</v>
          </cell>
          <cell r="Y18">
            <v>542000</v>
          </cell>
          <cell r="Z18">
            <v>542000</v>
          </cell>
          <cell r="AA18">
            <v>500000</v>
          </cell>
          <cell r="AB18">
            <v>542000</v>
          </cell>
          <cell r="AC18">
            <v>1240000</v>
          </cell>
          <cell r="AE18">
            <v>8783300</v>
          </cell>
          <cell r="AF18">
            <v>320000</v>
          </cell>
          <cell r="AG18">
            <v>60000</v>
          </cell>
          <cell r="AH18">
            <v>40000</v>
          </cell>
          <cell r="AI18">
            <v>0</v>
          </cell>
          <cell r="AL18">
            <v>8363300</v>
          </cell>
        </row>
        <row r="19">
          <cell r="C19" t="str">
            <v>BV01</v>
          </cell>
          <cell r="D19" t="str">
            <v>Trần Bá Lê</v>
          </cell>
          <cell r="E19" t="str">
            <v>NV Bảo vệ</v>
          </cell>
          <cell r="F19">
            <v>3500000</v>
          </cell>
          <cell r="G19">
            <v>6000000</v>
          </cell>
          <cell r="K19">
            <v>500000</v>
          </cell>
          <cell r="L19">
            <v>500000</v>
          </cell>
          <cell r="M19">
            <v>500000</v>
          </cell>
          <cell r="N19">
            <v>500000</v>
          </cell>
          <cell r="O19">
            <v>500000</v>
          </cell>
          <cell r="P19">
            <v>26</v>
          </cell>
          <cell r="Q19">
            <v>26</v>
          </cell>
          <cell r="S19">
            <v>3500000</v>
          </cell>
          <cell r="U19">
            <v>0</v>
          </cell>
          <cell r="V19">
            <v>0</v>
          </cell>
          <cell r="W19">
            <v>0</v>
          </cell>
          <cell r="X19">
            <v>500000</v>
          </cell>
          <cell r="Y19">
            <v>500000</v>
          </cell>
          <cell r="Z19">
            <v>500000</v>
          </cell>
          <cell r="AA19">
            <v>500000</v>
          </cell>
          <cell r="AB19">
            <v>500000</v>
          </cell>
          <cell r="AC19">
            <v>542000</v>
          </cell>
          <cell r="AE19">
            <v>6542000</v>
          </cell>
          <cell r="AF19">
            <v>280000</v>
          </cell>
          <cell r="AG19">
            <v>52500</v>
          </cell>
          <cell r="AH19">
            <v>35000</v>
          </cell>
          <cell r="AI19">
            <v>0</v>
          </cell>
          <cell r="AL19">
            <v>6174500</v>
          </cell>
        </row>
        <row r="20">
          <cell r="C20" t="str">
            <v>BV01</v>
          </cell>
          <cell r="D20" t="str">
            <v>Y Trung Mlô</v>
          </cell>
          <cell r="E20" t="str">
            <v>NV Bảo vệ</v>
          </cell>
          <cell r="F20">
            <v>3500000</v>
          </cell>
          <cell r="G20">
            <v>6000000</v>
          </cell>
          <cell r="K20">
            <v>500000</v>
          </cell>
          <cell r="L20">
            <v>500000</v>
          </cell>
          <cell r="M20">
            <v>500000</v>
          </cell>
          <cell r="N20">
            <v>500000</v>
          </cell>
          <cell r="O20">
            <v>500000</v>
          </cell>
          <cell r="P20">
            <v>26</v>
          </cell>
          <cell r="Q20">
            <v>20</v>
          </cell>
          <cell r="S20">
            <v>2692300</v>
          </cell>
          <cell r="U20">
            <v>0</v>
          </cell>
          <cell r="V20">
            <v>0</v>
          </cell>
          <cell r="W20">
            <v>0</v>
          </cell>
          <cell r="X20">
            <v>385000</v>
          </cell>
          <cell r="Y20">
            <v>385000</v>
          </cell>
          <cell r="Z20">
            <v>385000</v>
          </cell>
          <cell r="AA20">
            <v>500000</v>
          </cell>
          <cell r="AB20">
            <v>385000</v>
          </cell>
          <cell r="AE20">
            <v>4732300</v>
          </cell>
          <cell r="AI20">
            <v>0</v>
          </cell>
          <cell r="AL20">
            <v>4732300</v>
          </cell>
        </row>
        <row r="21">
          <cell r="D21" t="str">
            <v>TỔNG CỘNG</v>
          </cell>
          <cell r="F21">
            <v>55800000</v>
          </cell>
          <cell r="G21">
            <v>120800000</v>
          </cell>
          <cell r="H21">
            <v>3700000</v>
          </cell>
          <cell r="I21">
            <v>0</v>
          </cell>
          <cell r="J21">
            <v>33800000</v>
          </cell>
          <cell r="K21">
            <v>6500000</v>
          </cell>
          <cell r="L21">
            <v>6500000</v>
          </cell>
          <cell r="M21">
            <v>1500000</v>
          </cell>
          <cell r="N21">
            <v>6500000</v>
          </cell>
          <cell r="O21">
            <v>6500000</v>
          </cell>
          <cell r="P21">
            <v>292</v>
          </cell>
          <cell r="Q21">
            <v>292</v>
          </cell>
          <cell r="S21">
            <v>56167200</v>
          </cell>
          <cell r="T21">
            <v>196000</v>
          </cell>
          <cell r="U21">
            <v>3700000</v>
          </cell>
          <cell r="V21">
            <v>0</v>
          </cell>
          <cell r="W21">
            <v>35217000</v>
          </cell>
          <cell r="X21">
            <v>6636000</v>
          </cell>
          <cell r="Y21">
            <v>6636000</v>
          </cell>
          <cell r="Z21">
            <v>1427000</v>
          </cell>
          <cell r="AA21">
            <v>6500000</v>
          </cell>
          <cell r="AB21">
            <v>6636000</v>
          </cell>
          <cell r="AC21">
            <v>6512000</v>
          </cell>
          <cell r="AD21">
            <v>0</v>
          </cell>
          <cell r="AE21">
            <v>129627200</v>
          </cell>
          <cell r="AF21">
            <v>2560000</v>
          </cell>
          <cell r="AG21">
            <v>480000</v>
          </cell>
          <cell r="AH21">
            <v>320000</v>
          </cell>
          <cell r="AI21">
            <v>635400</v>
          </cell>
          <cell r="AJ21">
            <v>0</v>
          </cell>
          <cell r="AK21">
            <v>0</v>
          </cell>
          <cell r="AL21">
            <v>125631800</v>
          </cell>
        </row>
      </sheetData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26"/>
  <sheetViews>
    <sheetView tabSelected="1" zoomScaleNormal="100" workbookViewId="0">
      <pane xSplit="5" ySplit="10" topLeftCell="F11" activePane="bottomRight" state="frozen"/>
      <selection pane="topRight" activeCell="H1" sqref="H1"/>
      <selection pane="bottomLeft" activeCell="A10" sqref="A10"/>
      <selection pane="bottomRight" activeCell="AB10" sqref="AB10"/>
    </sheetView>
  </sheetViews>
  <sheetFormatPr defaultColWidth="9.109375" defaultRowHeight="10.199999999999999"/>
  <cols>
    <col min="1" max="1" width="5.5546875" style="5" customWidth="1"/>
    <col min="2" max="2" width="9.44140625" style="5" customWidth="1"/>
    <col min="3" max="3" width="22" style="5" customWidth="1"/>
    <col min="4" max="4" width="10.21875" style="5" customWidth="1"/>
    <col min="5" max="5" width="12.6640625" style="5" customWidth="1"/>
    <col min="6" max="6" width="8.44140625" style="5" customWidth="1"/>
    <col min="7" max="7" width="8.88671875" style="5" customWidth="1"/>
    <col min="8" max="8" width="12.6640625" style="5" customWidth="1"/>
    <col min="9" max="11" width="7.109375" style="5" customWidth="1"/>
    <col min="12" max="12" width="10" style="5" customWidth="1"/>
    <col min="13" max="14" width="11.6640625" style="5" customWidth="1"/>
    <col min="15" max="15" width="11.5546875" style="5" customWidth="1"/>
    <col min="16" max="16" width="11.77734375" style="5" customWidth="1"/>
    <col min="17" max="18" width="11.44140625" style="5" customWidth="1"/>
    <col min="19" max="19" width="14.109375" style="5" customWidth="1"/>
    <col min="20" max="20" width="12.77734375" style="5" customWidth="1"/>
    <col min="21" max="21" width="12.21875" style="5" customWidth="1"/>
    <col min="22" max="22" width="8.88671875" style="5" customWidth="1"/>
    <col min="23" max="25" width="12.21875" style="5" customWidth="1"/>
    <col min="26" max="26" width="13.109375" style="5" customWidth="1"/>
    <col min="27" max="27" width="11.21875" style="5" customWidth="1"/>
    <col min="28" max="28" width="16" style="5" customWidth="1"/>
    <col min="29" max="29" width="26.33203125" style="5" customWidth="1"/>
    <col min="30" max="16384" width="9.109375" style="5"/>
  </cols>
  <sheetData>
    <row r="1" spans="1:67" s="31" customFormat="1" ht="19.8" customHeight="1">
      <c r="A1" s="31" t="s">
        <v>41</v>
      </c>
      <c r="B1" s="32"/>
      <c r="C1" s="33"/>
      <c r="D1" s="34"/>
      <c r="E1" s="35"/>
      <c r="F1" s="35"/>
      <c r="G1" s="35"/>
      <c r="H1" s="35"/>
      <c r="I1" s="36"/>
      <c r="J1" s="36"/>
      <c r="K1" s="36"/>
      <c r="L1" s="36"/>
      <c r="M1" s="36"/>
      <c r="N1" s="36"/>
      <c r="O1" s="33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</row>
    <row r="2" spans="1:67" s="31" customFormat="1" ht="19.8" customHeight="1">
      <c r="A2" s="31" t="s">
        <v>42</v>
      </c>
      <c r="B2" s="32"/>
      <c r="C2" s="37"/>
      <c r="D2" s="34"/>
      <c r="E2" s="35"/>
      <c r="F2" s="35"/>
      <c r="G2" s="35"/>
      <c r="H2" s="35"/>
      <c r="I2" s="36"/>
      <c r="J2" s="36"/>
      <c r="K2" s="36"/>
      <c r="L2" s="36"/>
      <c r="M2" s="36"/>
      <c r="N2" s="36"/>
      <c r="O2" s="33"/>
      <c r="P2" s="33"/>
      <c r="Q2" s="33"/>
      <c r="R2" s="33"/>
      <c r="S2" s="33"/>
      <c r="T2" s="33"/>
      <c r="U2" s="36"/>
      <c r="V2" s="36"/>
      <c r="W2" s="36"/>
      <c r="X2" s="36"/>
      <c r="Y2" s="36"/>
      <c r="Z2" s="36"/>
      <c r="AA2" s="36"/>
      <c r="AB2" s="36"/>
    </row>
    <row r="3" spans="1:67" s="31" customFormat="1" ht="19.8" customHeight="1">
      <c r="A3" s="31" t="s">
        <v>43</v>
      </c>
      <c r="B3" s="32"/>
      <c r="C3" s="33"/>
      <c r="D3" s="34"/>
      <c r="E3" s="35"/>
      <c r="F3" s="35"/>
      <c r="G3" s="35"/>
      <c r="H3" s="35"/>
      <c r="I3" s="36"/>
      <c r="J3" s="36"/>
      <c r="K3" s="36"/>
      <c r="L3" s="36"/>
      <c r="M3" s="36"/>
      <c r="N3" s="36"/>
      <c r="O3" s="38"/>
      <c r="P3" s="38"/>
      <c r="Q3" s="38"/>
      <c r="R3" s="38"/>
      <c r="S3" s="38"/>
      <c r="T3" s="38"/>
      <c r="U3" s="36"/>
      <c r="V3" s="36"/>
      <c r="W3" s="36"/>
      <c r="X3" s="36"/>
      <c r="Y3" s="36"/>
      <c r="Z3" s="36"/>
      <c r="AA3" s="36"/>
      <c r="AB3" s="36"/>
    </row>
    <row r="4" spans="1:67" ht="20.55" customHeight="1">
      <c r="A4" s="40" t="s">
        <v>8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</row>
    <row r="5" spans="1:67" s="13" customFormat="1" ht="13.8" customHeight="1">
      <c r="A5" s="6"/>
      <c r="B5" s="7"/>
      <c r="C5" s="8"/>
      <c r="D5" s="9"/>
      <c r="E5" s="7"/>
      <c r="F5" s="7"/>
      <c r="M5" s="10" t="s">
        <v>5</v>
      </c>
      <c r="N5" s="11">
        <v>1</v>
      </c>
      <c r="O5" s="10" t="s">
        <v>6</v>
      </c>
      <c r="P5" s="28" t="s">
        <v>48</v>
      </c>
      <c r="Q5" s="12"/>
      <c r="R5" s="12"/>
      <c r="S5" s="12"/>
    </row>
    <row r="6" spans="1:67" s="13" customFormat="1" ht="13.2">
      <c r="B6" s="6"/>
      <c r="C6" s="7"/>
      <c r="D6" s="8"/>
      <c r="E6" s="14"/>
      <c r="F6" s="14"/>
      <c r="G6" s="14"/>
      <c r="H6" s="14"/>
      <c r="I6" s="12"/>
      <c r="J6" s="12"/>
      <c r="K6" s="12"/>
      <c r="L6" s="12"/>
      <c r="M6" s="12"/>
      <c r="N6" s="12"/>
      <c r="O6" s="10"/>
      <c r="P6" s="10"/>
      <c r="Q6" s="10"/>
      <c r="R6" s="10"/>
      <c r="S6" s="10"/>
      <c r="T6" s="10"/>
      <c r="U6" s="12"/>
      <c r="V6" s="12"/>
      <c r="W6" s="12"/>
      <c r="X6" s="12"/>
      <c r="Y6" s="12"/>
      <c r="Z6" s="12"/>
      <c r="AA6" s="12"/>
      <c r="AB6" s="12"/>
    </row>
    <row r="7" spans="1:67" s="13" customFormat="1" ht="18" customHeight="1">
      <c r="A7" s="54" t="s">
        <v>31</v>
      </c>
      <c r="B7" s="55" t="s">
        <v>9</v>
      </c>
      <c r="C7" s="55" t="s">
        <v>4</v>
      </c>
      <c r="D7" s="55" t="s">
        <v>0</v>
      </c>
      <c r="E7" s="56" t="s">
        <v>2</v>
      </c>
      <c r="F7" s="57" t="s">
        <v>38</v>
      </c>
      <c r="G7" s="58"/>
      <c r="H7" s="56" t="s">
        <v>37</v>
      </c>
      <c r="I7" s="59" t="s">
        <v>36</v>
      </c>
      <c r="J7" s="59"/>
      <c r="K7" s="59"/>
      <c r="L7" s="60" t="s">
        <v>26</v>
      </c>
      <c r="M7" s="60"/>
      <c r="N7" s="61"/>
      <c r="O7" s="62" t="s">
        <v>11</v>
      </c>
      <c r="P7" s="63"/>
      <c r="Q7" s="63"/>
      <c r="R7" s="64"/>
      <c r="S7" s="56" t="s">
        <v>30</v>
      </c>
      <c r="T7" s="56" t="s">
        <v>15</v>
      </c>
      <c r="U7" s="65" t="s">
        <v>22</v>
      </c>
      <c r="V7" s="66"/>
      <c r="W7" s="66"/>
      <c r="X7" s="67"/>
      <c r="Y7" s="56" t="s">
        <v>14</v>
      </c>
      <c r="Z7" s="56" t="s">
        <v>13</v>
      </c>
      <c r="AA7" s="56" t="s">
        <v>10</v>
      </c>
      <c r="AB7" s="56" t="s">
        <v>1</v>
      </c>
      <c r="AC7" s="54" t="s">
        <v>7</v>
      </c>
    </row>
    <row r="8" spans="1:67" s="13" customFormat="1" ht="14.4" customHeight="1">
      <c r="A8" s="68"/>
      <c r="B8" s="69"/>
      <c r="C8" s="69"/>
      <c r="D8" s="69"/>
      <c r="E8" s="70"/>
      <c r="F8" s="71"/>
      <c r="G8" s="72"/>
      <c r="H8" s="70"/>
      <c r="I8" s="59"/>
      <c r="J8" s="59"/>
      <c r="K8" s="59"/>
      <c r="L8" s="47" t="s">
        <v>27</v>
      </c>
      <c r="M8" s="46" t="s">
        <v>28</v>
      </c>
      <c r="N8" s="46" t="s">
        <v>29</v>
      </c>
      <c r="O8" s="45" t="s">
        <v>47</v>
      </c>
      <c r="P8" s="45" t="s">
        <v>20</v>
      </c>
      <c r="Q8" s="45" t="s">
        <v>19</v>
      </c>
      <c r="R8" s="45" t="s">
        <v>46</v>
      </c>
      <c r="S8" s="70"/>
      <c r="T8" s="70"/>
      <c r="U8" s="45" t="s">
        <v>12</v>
      </c>
      <c r="V8" s="48" t="s">
        <v>25</v>
      </c>
      <c r="W8" s="49"/>
      <c r="X8" s="45" t="s">
        <v>21</v>
      </c>
      <c r="Y8" s="70"/>
      <c r="Z8" s="70"/>
      <c r="AA8" s="70"/>
      <c r="AB8" s="70"/>
      <c r="AC8" s="68"/>
    </row>
    <row r="9" spans="1:67" s="13" customFormat="1" ht="25.8" customHeight="1">
      <c r="A9" s="73"/>
      <c r="B9" s="74"/>
      <c r="C9" s="74"/>
      <c r="D9" s="74"/>
      <c r="E9" s="75"/>
      <c r="F9" s="51" t="s">
        <v>39</v>
      </c>
      <c r="G9" s="52" t="s">
        <v>40</v>
      </c>
      <c r="H9" s="75"/>
      <c r="I9" s="53">
        <v>1.5</v>
      </c>
      <c r="J9" s="53">
        <v>2</v>
      </c>
      <c r="K9" s="53">
        <v>3</v>
      </c>
      <c r="L9" s="46"/>
      <c r="M9" s="46"/>
      <c r="N9" s="46"/>
      <c r="O9" s="50"/>
      <c r="P9" s="50"/>
      <c r="Q9" s="50"/>
      <c r="R9" s="50"/>
      <c r="S9" s="75"/>
      <c r="T9" s="75"/>
      <c r="U9" s="50"/>
      <c r="V9" s="52" t="s">
        <v>23</v>
      </c>
      <c r="W9" s="52" t="s">
        <v>24</v>
      </c>
      <c r="X9" s="50"/>
      <c r="Y9" s="75"/>
      <c r="Z9" s="75"/>
      <c r="AA9" s="75"/>
      <c r="AB9" s="75"/>
      <c r="AC9" s="73"/>
    </row>
    <row r="10" spans="1:67" s="13" customFormat="1" ht="27.6" customHeight="1">
      <c r="A10" s="79" t="s">
        <v>17</v>
      </c>
      <c r="B10" s="79"/>
      <c r="C10" s="79"/>
      <c r="D10" s="80">
        <f>COUNTA(D11:D11)</f>
        <v>1</v>
      </c>
      <c r="E10" s="44">
        <f>SUM(E11:E11)</f>
        <v>46800000</v>
      </c>
      <c r="F10" s="44"/>
      <c r="G10" s="44"/>
      <c r="H10" s="44"/>
      <c r="I10" s="44"/>
      <c r="J10" s="44"/>
      <c r="K10" s="44"/>
      <c r="L10" s="44"/>
      <c r="M10" s="44"/>
      <c r="N10" s="44"/>
      <c r="O10" s="44">
        <f>SUM(O11:O11)</f>
        <v>500000</v>
      </c>
      <c r="P10" s="44">
        <f>SUM(P11:P11)</f>
        <v>1000000</v>
      </c>
      <c r="Q10" s="44">
        <f>SUM(Q11:Q11)</f>
        <v>0</v>
      </c>
      <c r="R10" s="44"/>
      <c r="S10" s="44">
        <f>SUM(S11:S11)</f>
        <v>64050000</v>
      </c>
      <c r="T10" s="44">
        <f>SUM(T11:T11)</f>
        <v>46800000</v>
      </c>
      <c r="U10" s="44">
        <f>SUM(U11:U11)</f>
        <v>4914000</v>
      </c>
      <c r="V10" s="44"/>
      <c r="W10" s="44"/>
      <c r="X10" s="44"/>
      <c r="Y10" s="44"/>
      <c r="Z10" s="44">
        <f>SUM(Z11:Z11)</f>
        <v>2138600</v>
      </c>
      <c r="AA10" s="44">
        <f>SUM(AA11:AA11)</f>
        <v>0</v>
      </c>
      <c r="AB10" s="44">
        <f>SUM(AB11:AB11)</f>
        <v>56997400</v>
      </c>
      <c r="AC10" s="44"/>
    </row>
    <row r="11" spans="1:67" s="13" customFormat="1" ht="22.05" customHeight="1">
      <c r="A11" s="76">
        <f>IF(B11&lt;&gt;"",COUNTA($B$11:$B11),"")</f>
        <v>1</v>
      </c>
      <c r="B11" s="76" t="s">
        <v>33</v>
      </c>
      <c r="C11" s="77"/>
      <c r="D11" s="29" t="s">
        <v>18</v>
      </c>
      <c r="E11" s="16">
        <v>46800000</v>
      </c>
      <c r="F11" s="16">
        <v>26</v>
      </c>
      <c r="G11" s="16">
        <v>26</v>
      </c>
      <c r="H11" s="16">
        <f>+E11/F11*G11</f>
        <v>46800000</v>
      </c>
      <c r="I11" s="17"/>
      <c r="J11" s="17">
        <v>35</v>
      </c>
      <c r="K11" s="17"/>
      <c r="L11" s="17">
        <f>SUM(I11:K11)</f>
        <v>35</v>
      </c>
      <c r="M11" s="17">
        <f>((E11/F11/8)*(I11*1.5+J11*2+K11*3))</f>
        <v>15750000</v>
      </c>
      <c r="N11" s="17">
        <f>+M11</f>
        <v>15750000</v>
      </c>
      <c r="O11" s="16">
        <v>500000</v>
      </c>
      <c r="P11" s="16">
        <v>1000000</v>
      </c>
      <c r="Q11" s="16"/>
      <c r="R11" s="16"/>
      <c r="S11" s="16">
        <f>SUM(H11+M11+O11++P11+Q11+R11)</f>
        <v>64050000</v>
      </c>
      <c r="T11" s="16">
        <f>S11-N11-O11-P11</f>
        <v>46800000</v>
      </c>
      <c r="U11" s="16">
        <f>E11*10.5%</f>
        <v>4914000</v>
      </c>
      <c r="V11" s="16">
        <v>0</v>
      </c>
      <c r="W11" s="16">
        <f>15500000+V11*6200000</f>
        <v>15500000</v>
      </c>
      <c r="X11" s="16">
        <f>U11+W11</f>
        <v>20414000</v>
      </c>
      <c r="Y11" s="16">
        <f>IF(T11-X11&gt;0,T11-X11,0)</f>
        <v>26386000</v>
      </c>
      <c r="Z11" s="16">
        <f>SUMPRODUCT(TEXT(Y11-{0;10;30;30;60;60;100}*10^6,"0;\0")*5%)</f>
        <v>2138600</v>
      </c>
      <c r="AA11" s="16"/>
      <c r="AB11" s="16">
        <f>S11-U11-Z11-AA11</f>
        <v>56997400</v>
      </c>
      <c r="AC11" s="18"/>
    </row>
    <row r="12" spans="1:67" s="19" customFormat="1" ht="16.05" customHeight="1">
      <c r="A12" s="81" t="s">
        <v>16</v>
      </c>
      <c r="B12" s="81"/>
      <c r="C12" s="81"/>
      <c r="D12" s="82">
        <f>COUNTA(D13:D13)</f>
        <v>1</v>
      </c>
      <c r="E12" s="83">
        <f>SUM(E13:E13)</f>
        <v>35000000</v>
      </c>
      <c r="F12" s="83"/>
      <c r="G12" s="83"/>
      <c r="H12" s="83"/>
      <c r="I12" s="84"/>
      <c r="J12" s="84"/>
      <c r="K12" s="84"/>
      <c r="L12" s="84"/>
      <c r="M12" s="83"/>
      <c r="N12" s="83"/>
      <c r="O12" s="83">
        <f>SUM(O13:O13)</f>
        <v>500000</v>
      </c>
      <c r="P12" s="83">
        <f>SUM(P13:P13)</f>
        <v>1000000</v>
      </c>
      <c r="Q12" s="83">
        <f>SUM(Q13:Q13)</f>
        <v>0</v>
      </c>
      <c r="R12" s="83"/>
      <c r="S12" s="83">
        <f>SUM(S13:S13)</f>
        <v>40875000</v>
      </c>
      <c r="T12" s="83">
        <f>SUM(T13:T13)</f>
        <v>35000000</v>
      </c>
      <c r="U12" s="83">
        <f>SUM(U13:U13)</f>
        <v>3675000</v>
      </c>
      <c r="V12" s="83"/>
      <c r="W12" s="83"/>
      <c r="X12" s="83"/>
      <c r="Y12" s="83"/>
      <c r="Z12" s="83">
        <f>SUM(Z13:Z13)</f>
        <v>481250</v>
      </c>
      <c r="AA12" s="44">
        <f>SUM(AA13:AA13)</f>
        <v>0</v>
      </c>
      <c r="AB12" s="83">
        <f>SUM(AB13:AB13)</f>
        <v>36718750</v>
      </c>
      <c r="AC12" s="83"/>
    </row>
    <row r="13" spans="1:67" s="13" customFormat="1" ht="22.05" customHeight="1">
      <c r="A13" s="76">
        <f>IF(B13&lt;&gt;"",COUNTA($B$11:$B13),"")</f>
        <v>2</v>
      </c>
      <c r="B13" s="76" t="s">
        <v>34</v>
      </c>
      <c r="C13" s="78"/>
      <c r="D13" s="29" t="s">
        <v>18</v>
      </c>
      <c r="E13" s="16">
        <v>35000000</v>
      </c>
      <c r="F13" s="16">
        <v>26</v>
      </c>
      <c r="G13" s="16">
        <v>26</v>
      </c>
      <c r="H13" s="16">
        <f>+E13/F13*G13</f>
        <v>35000000</v>
      </c>
      <c r="I13" s="17">
        <v>4</v>
      </c>
      <c r="J13" s="17">
        <v>10</v>
      </c>
      <c r="K13" s="17"/>
      <c r="L13" s="17">
        <f>SUM(I13:K13)</f>
        <v>14</v>
      </c>
      <c r="M13" s="17">
        <f>((E13/F13/8)*(I13*1.5+J13*2+K13*3))</f>
        <v>4375000</v>
      </c>
      <c r="N13" s="17">
        <f>+M13</f>
        <v>4375000</v>
      </c>
      <c r="O13" s="16">
        <v>500000</v>
      </c>
      <c r="P13" s="16">
        <v>1000000</v>
      </c>
      <c r="Q13" s="16"/>
      <c r="R13" s="16"/>
      <c r="S13" s="16">
        <f>SUM(H13+M13+O13++P13+Q13+R13)</f>
        <v>40875000</v>
      </c>
      <c r="T13" s="16">
        <f>S13-N13-O13-P13</f>
        <v>35000000</v>
      </c>
      <c r="U13" s="16">
        <f>E13*10.5%</f>
        <v>3675000</v>
      </c>
      <c r="V13" s="16">
        <v>1</v>
      </c>
      <c r="W13" s="16">
        <f>15500000+V13*6200000</f>
        <v>21700000</v>
      </c>
      <c r="X13" s="16">
        <f>U13+W13</f>
        <v>25375000</v>
      </c>
      <c r="Y13" s="16">
        <f>IF(T13-X13&gt;0,T13-X13,0)</f>
        <v>9625000</v>
      </c>
      <c r="Z13" s="16">
        <f>SUMPRODUCT(TEXT(Y13-{0;10;30;30;60;60;100}*10^6,"0;\0")*5%)</f>
        <v>481250</v>
      </c>
      <c r="AA13" s="16"/>
      <c r="AB13" s="16">
        <f>S13-U13-Z13-AA13</f>
        <v>36718750</v>
      </c>
      <c r="AC13" s="18"/>
    </row>
    <row r="14" spans="1:67" s="15" customFormat="1" ht="27" customHeight="1">
      <c r="A14" s="85" t="s">
        <v>3</v>
      </c>
      <c r="B14" s="85"/>
      <c r="C14" s="85"/>
      <c r="D14" s="82">
        <f>D12+D10</f>
        <v>2</v>
      </c>
      <c r="E14" s="83">
        <f>E12+E10</f>
        <v>81800000</v>
      </c>
      <c r="F14" s="83">
        <f t="shared" ref="F14:P14" si="0">F12+F10</f>
        <v>0</v>
      </c>
      <c r="G14" s="83">
        <f t="shared" si="0"/>
        <v>0</v>
      </c>
      <c r="H14" s="83">
        <f t="shared" si="0"/>
        <v>0</v>
      </c>
      <c r="I14" s="83">
        <f t="shared" si="0"/>
        <v>0</v>
      </c>
      <c r="J14" s="83">
        <f t="shared" si="0"/>
        <v>0</v>
      </c>
      <c r="K14" s="83">
        <f t="shared" si="0"/>
        <v>0</v>
      </c>
      <c r="L14" s="83">
        <f t="shared" si="0"/>
        <v>0</v>
      </c>
      <c r="M14" s="83">
        <f t="shared" si="0"/>
        <v>0</v>
      </c>
      <c r="N14" s="83">
        <f t="shared" si="0"/>
        <v>0</v>
      </c>
      <c r="O14" s="83">
        <f t="shared" si="0"/>
        <v>1000000</v>
      </c>
      <c r="P14" s="83">
        <f t="shared" si="0"/>
        <v>2000000</v>
      </c>
      <c r="Q14" s="83">
        <f t="shared" ref="Q14:AB14" si="1">Q12+Q10</f>
        <v>0</v>
      </c>
      <c r="R14" s="83">
        <f t="shared" si="1"/>
        <v>0</v>
      </c>
      <c r="S14" s="83">
        <f t="shared" si="1"/>
        <v>104925000</v>
      </c>
      <c r="T14" s="83">
        <f t="shared" si="1"/>
        <v>81800000</v>
      </c>
      <c r="U14" s="83">
        <f t="shared" si="1"/>
        <v>8589000</v>
      </c>
      <c r="V14" s="83"/>
      <c r="W14" s="83"/>
      <c r="X14" s="83"/>
      <c r="Y14" s="83"/>
      <c r="Z14" s="83">
        <f>Z12+Z10</f>
        <v>2619850</v>
      </c>
      <c r="AA14" s="83">
        <f t="shared" si="1"/>
        <v>0</v>
      </c>
      <c r="AB14" s="83">
        <f t="shared" si="1"/>
        <v>93716150</v>
      </c>
      <c r="AC14" s="83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</row>
    <row r="15" spans="1:67" s="13" customFormat="1" ht="13.8">
      <c r="B15" s="21"/>
      <c r="C15" s="6"/>
      <c r="D15" s="22"/>
      <c r="E15" s="23"/>
      <c r="F15" s="23"/>
      <c r="G15" s="23"/>
      <c r="H15" s="23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5"/>
    </row>
    <row r="16" spans="1:67" s="13" customFormat="1" ht="15.6">
      <c r="B16" s="7"/>
      <c r="C16" s="39"/>
      <c r="D16" s="8"/>
      <c r="E16" s="9"/>
      <c r="F16" s="9"/>
      <c r="G16" s="9"/>
      <c r="H16" s="9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30" t="s">
        <v>49</v>
      </c>
      <c r="AA16" s="26"/>
      <c r="AB16" s="27"/>
    </row>
    <row r="17" spans="2:28" s="13" customFormat="1" ht="15.6">
      <c r="B17" s="7"/>
      <c r="C17" s="39" t="s">
        <v>44</v>
      </c>
      <c r="D17" s="8"/>
      <c r="E17" s="9"/>
      <c r="F17" s="9"/>
      <c r="G17" s="9"/>
      <c r="H17" s="9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42" t="s">
        <v>45</v>
      </c>
      <c r="AA17" s="42"/>
      <c r="AB17" s="42"/>
    </row>
    <row r="18" spans="2:28" ht="13.8">
      <c r="B18" s="1"/>
      <c r="C18" s="1"/>
      <c r="D18" s="2"/>
      <c r="E18" s="3"/>
      <c r="F18" s="3"/>
      <c r="G18" s="3"/>
      <c r="H18" s="3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1" t="s">
        <v>32</v>
      </c>
      <c r="AA18" s="41"/>
      <c r="AB18" s="41"/>
    </row>
    <row r="19" spans="2:28">
      <c r="B19" s="1"/>
      <c r="C19" s="1"/>
      <c r="D19" s="2"/>
      <c r="E19" s="3"/>
      <c r="F19" s="3"/>
      <c r="G19" s="3"/>
      <c r="H19" s="3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6" spans="2:28" ht="13.8">
      <c r="Z26" s="43" t="s">
        <v>35</v>
      </c>
      <c r="AA26" s="43"/>
      <c r="AB26" s="43"/>
    </row>
  </sheetData>
  <mergeCells count="35">
    <mergeCell ref="A10:C10"/>
    <mergeCell ref="A7:A9"/>
    <mergeCell ref="O8:O9"/>
    <mergeCell ref="P8:P9"/>
    <mergeCell ref="Q8:Q9"/>
    <mergeCell ref="B7:B9"/>
    <mergeCell ref="C7:C9"/>
    <mergeCell ref="D7:D9"/>
    <mergeCell ref="E7:E9"/>
    <mergeCell ref="AA7:AA9"/>
    <mergeCell ref="I7:K8"/>
    <mergeCell ref="H7:H9"/>
    <mergeCell ref="F7:G8"/>
    <mergeCell ref="AC7:AC9"/>
    <mergeCell ref="R8:R9"/>
    <mergeCell ref="S7:S9"/>
    <mergeCell ref="T7:T9"/>
    <mergeCell ref="U8:U9"/>
    <mergeCell ref="X8:X9"/>
    <mergeCell ref="A4:AC4"/>
    <mergeCell ref="Z18:AB18"/>
    <mergeCell ref="Z17:AB17"/>
    <mergeCell ref="Z26:AB26"/>
    <mergeCell ref="A12:C12"/>
    <mergeCell ref="A14:C14"/>
    <mergeCell ref="AB7:AB9"/>
    <mergeCell ref="Z7:Z9"/>
    <mergeCell ref="L8:L9"/>
    <mergeCell ref="M8:M9"/>
    <mergeCell ref="N8:N9"/>
    <mergeCell ref="U7:X7"/>
    <mergeCell ref="O7:R7"/>
    <mergeCell ref="V8:W8"/>
    <mergeCell ref="Y7:Y9"/>
    <mergeCell ref="L7:N7"/>
  </mergeCells>
  <dataValidations count="2">
    <dataValidation type="list" allowBlank="1" showInputMessage="1" showErrorMessage="1" sqref="N5">
      <formula1>"1,2,3,4,5,6,7,8,9,10,11,12"</formula1>
    </dataValidation>
    <dataValidation type="list" allowBlank="1" showInputMessage="1" showErrorMessage="1" sqref="P5">
      <formula1>"2026,2027,2028"</formula1>
    </dataValidation>
  </dataValidations>
  <pageMargins left="0.25" right="0.25" top="0.75" bottom="0.75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LƯƠNG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</dc:creator>
  <cp:lastModifiedBy>acer</cp:lastModifiedBy>
  <cp:lastPrinted>2014-11-18T02:36:21Z</cp:lastPrinted>
  <dcterms:created xsi:type="dcterms:W3CDTF">2011-10-29T04:26:49Z</dcterms:created>
  <dcterms:modified xsi:type="dcterms:W3CDTF">2026-04-08T16:06:07Z</dcterms:modified>
</cp:coreProperties>
</file>