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ƯƠNG" sheetId="1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COP">[1]CONG09!$B$8:$L$38</definedName>
    <definedName name="DM_THUCTE">[2]TKHQ!$B$6:$I$104</definedName>
    <definedName name="DM_TKHQ">[2]THUCTE!$B$6:$I$106</definedName>
    <definedName name="DSNV">'[1]DS-NV'!$B$4:$J$36</definedName>
    <definedName name="Ktru">'[1]KHAU TRU'!$B$16:$R$38</definedName>
    <definedName name="MANV">'[1]DS-NV'!$B$10:$B$32</definedName>
    <definedName name="PC">'[1]PHU CAP'!$B$13:$Q$208</definedName>
    <definedName name="szzaasaa">'[3]DS-NV'!$B$7:$I$42</definedName>
    <definedName name="TK">'[4]CKHOAN T03'!#REF!</definedName>
    <definedName name="TONGHOP">'[5]CHI TIET'!$C$9:$AL$21</definedName>
    <definedName name="MAZ_CO">#REF!</definedName>
    <definedName name="TENVT">#REF!</definedName>
    <definedName name="NX">#REF!</definedName>
    <definedName name="SDNCK">#REF!</definedName>
    <definedName name="_ND1">#REF!</definedName>
    <definedName name="SDCCK">#REF!</definedName>
    <definedName name="MAKH_NO">#REF!</definedName>
    <definedName name="MA_HANG">#REF!</definedName>
    <definedName name="NOPS">#REF!</definedName>
    <definedName name="VTKCP">#REF!</definedName>
    <definedName name="MHH">#REF!</definedName>
    <definedName name="MAZ">#REF!</definedName>
    <definedName name="NC">#REF!</definedName>
    <definedName name="Code">#REF!</definedName>
    <definedName name="DANH_MUC">#REF!</definedName>
    <definedName name="MST">#REF!</definedName>
    <definedName name="MAVT">#REF!</definedName>
    <definedName name="CDPS">#REF!</definedName>
    <definedName name="_ND112">#REF!</definedName>
    <definedName name="CT_NX">#REF!</definedName>
    <definedName name="MA_HANG_THUC">#REF!</definedName>
    <definedName name="MAKH_CO">#REF!</definedName>
    <definedName name="HANG_THUC">#REF!</definedName>
    <definedName name="MA_KH">#REF!</definedName>
    <definedName name="NXT">#REF!</definedName>
    <definedName name="_NC112">#REF!</definedName>
    <definedName name="TT_NL">#REF!</definedName>
    <definedName name="TH_NL">#REF!</definedName>
    <definedName name="TKPT">#REF!</definedName>
    <definedName name="Tel">#REF!</definedName>
    <definedName name="SDCDK">#REF!</definedName>
    <definedName name="TKCP">#REF!</definedName>
    <definedName name="MaNX">#REF!</definedName>
    <definedName name="SOTIEN">#REF!</definedName>
    <definedName name="DMKH1">#REF!</definedName>
    <definedName name="DC">#REF!</definedName>
    <definedName name="COLK">#REF!</definedName>
    <definedName name="PS">#REF!</definedName>
    <definedName name="_ND2">#REF!</definedName>
    <definedName name="TH_Z">#REF!</definedName>
    <definedName name="SP">#REF!</definedName>
    <definedName name="MA_TK">#REF!</definedName>
    <definedName name="TH_CN">#REF!</definedName>
    <definedName name="P_NX1">#REF!</definedName>
    <definedName name="P_TC">#REF!</definedName>
    <definedName name="ND">#REF!</definedName>
    <definedName name="_CKF1">#REF!</definedName>
    <definedName name="SL">#REF!</definedName>
    <definedName name="MA_X">#REF!</definedName>
    <definedName name="CK">#REF!</definedName>
    <definedName name="COPS">#REF!</definedName>
    <definedName name="BudgetTab">#REF!</definedName>
    <definedName name="MAZ_NO">#REF!</definedName>
    <definedName name="HANG">#REF!</definedName>
    <definedName name="TK_CO">#REF!</definedName>
    <definedName name="SO_TIEN">#REF!</definedName>
    <definedName name="MA_N">#REF!</definedName>
    <definedName name="SDNDK">#REF!</definedName>
    <definedName name="HDQT">#REF!</definedName>
    <definedName name="MA_CT">#REF!</definedName>
    <definedName name="MA_SP">#REF!</definedName>
    <definedName name="TKVL">#REF!</definedName>
    <definedName name="TK_NO">#REF!</definedName>
    <definedName name="TEN">#REF!</definedName>
    <definedName name="TH_NO">#REF!</definedName>
    <definedName name="NOLK">#REF!</definedName>
    <definedName name="_Fill">#REF!</definedName>
  </definedNames>
  <calcPr/>
  <extLst>
    <ext uri="GoogleSheetsCustomDataVersion2">
      <go:sheetsCustomData xmlns:go="http://customooxmlschemas.google.com/" r:id="rId10" roundtripDataChecksum="PbuKhvvcxQV/I8zBdNSuweA34rzm+pR9I4DdtLLhqDo="/>
    </ext>
  </extLst>
</workbook>
</file>

<file path=xl/sharedStrings.xml><?xml version="1.0" encoding="utf-8"?>
<sst xmlns="http://schemas.openxmlformats.org/spreadsheetml/2006/main" count="51" uniqueCount="50">
  <si>
    <t>Công Ty: ….....</t>
  </si>
  <si>
    <t>Địa chỉ: ….........</t>
  </si>
  <si>
    <t>MST: ….........</t>
  </si>
  <si>
    <t>BẢNG THANH TOÁN LƯƠNG NHÂN VIÊN</t>
  </si>
  <si>
    <t>THÁNG</t>
  </si>
  <si>
    <t>NĂM</t>
  </si>
  <si>
    <t>2026</t>
  </si>
  <si>
    <t>STT</t>
  </si>
  <si>
    <t>MÃ NV</t>
  </si>
  <si>
    <t>HỌ VÀ TÊN</t>
  </si>
  <si>
    <t>CHỨC
VỤ</t>
  </si>
  <si>
    <t>LƯƠNG 
CƠ BẢN</t>
  </si>
  <si>
    <t>NGÀY CÔNG</t>
  </si>
  <si>
    <t>LƯƠNG NGÀY CÔNG</t>
  </si>
  <si>
    <t>TĂNG CA</t>
  </si>
  <si>
    <t>TIỀN CÔNG TĂNG CA</t>
  </si>
  <si>
    <t>CP HỖ TRỢ + PC KHÁC</t>
  </si>
  <si>
    <t>TỔNG THU NHẬP</t>
  </si>
  <si>
    <t>THU NHẬP CHỊU THUẾ</t>
  </si>
  <si>
    <t>CÁC KHOẢN GIẢM TRỪ</t>
  </si>
  <si>
    <t>THU NHẬP TÍNH THUẾ</t>
  </si>
  <si>
    <t>THUẾ TNCN</t>
  </si>
  <si>
    <t>TẠM ỨNG</t>
  </si>
  <si>
    <t>THỰC 
NHẬN</t>
  </si>
  <si>
    <t>KÝ NHẬN</t>
  </si>
  <si>
    <t>TỔNG SỐ GIỜ TĂNG CA</t>
  </si>
  <si>
    <t>TỔNG TIỀN TĂNG CA</t>
  </si>
  <si>
    <t>TĂNG CA KHÔNG CHỊU THUẾ</t>
  </si>
  <si>
    <t>Trợ cấp ăn ca</t>
  </si>
  <si>
    <t>Trợ cấp điện thoại</t>
  </si>
  <si>
    <t>Trợ cấp xăng xe</t>
  </si>
  <si>
    <t>Trợ cấp nhà ở</t>
  </si>
  <si>
    <t>BHXH 10,5%</t>
  </si>
  <si>
    <t>GIẢM TRỪ GIA CẢNH</t>
  </si>
  <si>
    <t>Tổng các khoản giảm trừ</t>
  </si>
  <si>
    <t>CHUẨN</t>
  </si>
  <si>
    <t>LÀM VIỆC</t>
  </si>
  <si>
    <t>NPT</t>
  </si>
  <si>
    <t>Tổng GTGC</t>
  </si>
  <si>
    <t>BỘ PHẬN HÀNH CHÍNH TỔNG HỢP</t>
  </si>
  <si>
    <t>HC001</t>
  </si>
  <si>
    <t>Nhân viên</t>
  </si>
  <si>
    <t>BỘ PHẬN MUA HÀNG</t>
  </si>
  <si>
    <t>MH001</t>
  </si>
  <si>
    <t>TỔNG CỘNG</t>
  </si>
  <si>
    <t>TP.HCM, ngày      tháng     năm 2026</t>
  </si>
  <si>
    <t>Người lập</t>
  </si>
  <si>
    <t>GIÁM ĐỐC</t>
  </si>
  <si>
    <t>(Ký tên, đóng dấu)</t>
  </si>
  <si>
    <t>…...............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</si>
</sst>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"/>
    <numFmt numFmtId="165" formatCode="_(* #,##0_);_(* \(#,##0\);_(* &quot;-&quot;??_);_(@_)"/>
    <numFmt numFmtId="166" formatCode="_(* #,##0_);_(* \(#,##0\);_(* &quot;-&quot;_);_(@_)"/>
  </numFmts>
  <fonts count="8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theme="1"/>
      <name val="Times New Roman"/>
    </font>
    <font>
      <b/>
      <sz val="12.0"/>
      <color rgb="FFFFFFFF"/>
      <name val="Times New Roman"/>
    </font>
    <font/>
    <font>
      <sz val="12.0"/>
      <color rgb="FFFFFFFF"/>
      <name val="Times New Roman"/>
    </font>
    <font>
      <b/>
      <i/>
      <sz val="12.0"/>
      <color theme="1"/>
      <name val="Times New Roman"/>
    </font>
    <font>
      <i/>
      <sz val="12.0"/>
      <color theme="1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073763"/>
        <bgColor rgb="FF073763"/>
      </patternFill>
    </fill>
    <fill>
      <patternFill patternType="solid">
        <fgColor rgb="FFFFFF00"/>
        <bgColor rgb="FFFFFF00"/>
      </patternFill>
    </fill>
    <fill>
      <patternFill patternType="solid">
        <fgColor rgb="FF3D85C6"/>
        <bgColor rgb="FF3D85C6"/>
      </patternFill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22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horizontal="center" vertical="center"/>
    </xf>
    <xf borderId="0" fillId="0" fontId="1" numFmtId="165" xfId="0" applyAlignment="1" applyFont="1" applyNumberFormat="1">
      <alignment vertical="center"/>
    </xf>
    <xf borderId="0" fillId="0" fontId="2" numFmtId="165" xfId="0" applyAlignment="1" applyFont="1" applyNumberFormat="1">
      <alignment vertical="center"/>
    </xf>
    <xf borderId="0" fillId="0" fontId="2" numFmtId="165" xfId="0" applyAlignment="1" applyFont="1" applyNumberFormat="1">
      <alignment horizontal="center" vertical="center"/>
    </xf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4" fillId="3" fontId="1" numFmtId="0" xfId="0" applyBorder="1" applyFill="1" applyFont="1"/>
    <xf borderId="4" fillId="4" fontId="3" numFmtId="0" xfId="0" applyAlignment="1" applyBorder="1" applyFill="1" applyFont="1">
      <alignment vertical="center"/>
    </xf>
    <xf borderId="4" fillId="4" fontId="5" numFmtId="0" xfId="0" applyAlignment="1" applyBorder="1" applyFont="1">
      <alignment vertical="center"/>
    </xf>
    <xf borderId="4" fillId="4" fontId="5" numFmtId="0" xfId="0" applyAlignment="1" applyBorder="1" applyFont="1">
      <alignment horizontal="center" vertical="center"/>
    </xf>
    <xf borderId="4" fillId="4" fontId="5" numFmtId="164" xfId="0" applyAlignment="1" applyBorder="1" applyFont="1" applyNumberFormat="1">
      <alignment horizontal="center" vertical="center"/>
    </xf>
    <xf borderId="4" fillId="4" fontId="5" numFmtId="0" xfId="0" applyBorder="1" applyFont="1"/>
    <xf borderId="4" fillId="4" fontId="3" numFmtId="165" xfId="0" applyAlignment="1" applyBorder="1" applyFont="1" applyNumberFormat="1">
      <alignment horizontal="center" vertical="center"/>
    </xf>
    <xf borderId="4" fillId="4" fontId="3" numFmtId="0" xfId="0" applyAlignment="1" applyBorder="1" applyFont="1">
      <alignment horizontal="center" vertical="center"/>
    </xf>
    <xf borderId="4" fillId="4" fontId="3" numFmtId="49" xfId="0" applyAlignment="1" applyBorder="1" applyFont="1" applyNumberFormat="1">
      <alignment horizontal="center" vertical="center"/>
    </xf>
    <xf borderId="4" fillId="4" fontId="5" numFmtId="165" xfId="0" applyAlignment="1" applyBorder="1" applyFont="1" applyNumberFormat="1">
      <alignment vertical="center"/>
    </xf>
    <xf borderId="0" fillId="0" fontId="1" numFmtId="166" xfId="0" applyAlignment="1" applyFont="1" applyNumberFormat="1">
      <alignment horizontal="center" vertical="center"/>
    </xf>
    <xf borderId="5" fillId="5" fontId="2" numFmtId="0" xfId="0" applyAlignment="1" applyBorder="1" applyFill="1" applyFont="1">
      <alignment horizontal="center" vertical="center"/>
    </xf>
    <xf borderId="5" fillId="5" fontId="2" numFmtId="0" xfId="0" applyAlignment="1" applyBorder="1" applyFont="1">
      <alignment horizontal="center" shrinkToFit="0" vertical="center" wrapText="1"/>
    </xf>
    <xf borderId="5" fillId="5" fontId="2" numFmtId="165" xfId="0" applyAlignment="1" applyBorder="1" applyFont="1" applyNumberFormat="1">
      <alignment horizontal="center" shrinkToFit="0" vertical="center" wrapText="1"/>
    </xf>
    <xf borderId="6" fillId="5" fontId="2" numFmtId="165" xfId="0" applyAlignment="1" applyBorder="1" applyFont="1" applyNumberFormat="1">
      <alignment horizontal="center" shrinkToFit="0" vertical="center" wrapText="1"/>
    </xf>
    <xf borderId="7" fillId="0" fontId="4" numFmtId="0" xfId="0" applyBorder="1" applyFont="1"/>
    <xf borderId="6" fillId="5" fontId="2" numFmtId="164" xfId="0" applyAlignment="1" applyBorder="1" applyFont="1" applyNumberFormat="1">
      <alignment horizontal="center" shrinkToFit="0" vertical="center" wrapText="1"/>
    </xf>
    <xf borderId="8" fillId="0" fontId="4" numFmtId="0" xfId="0" applyBorder="1" applyFont="1"/>
    <xf borderId="9" fillId="5" fontId="2" numFmtId="164" xfId="0" applyAlignment="1" applyBorder="1" applyFont="1" applyNumberFormat="1">
      <alignment horizontal="center" shrinkToFit="0" vertical="center" wrapText="1"/>
    </xf>
    <xf borderId="10" fillId="0" fontId="4" numFmtId="0" xfId="0" applyBorder="1" applyFont="1"/>
    <xf borderId="11" fillId="0" fontId="4" numFmtId="0" xfId="0" applyBorder="1" applyFont="1"/>
    <xf borderId="12" fillId="5" fontId="2" numFmtId="165" xfId="0" applyAlignment="1" applyBorder="1" applyFont="1" applyNumberFormat="1">
      <alignment horizontal="center" shrinkToFit="0" vertical="center" wrapText="1"/>
    </xf>
    <xf borderId="12" fillId="5" fontId="2" numFmtId="165" xfId="0" applyAlignment="1" applyBorder="1" applyFont="1" applyNumberFormat="1">
      <alignment horizontal="center" vertical="center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7" fillId="5" fontId="2" numFmtId="164" xfId="0" applyAlignment="1" applyBorder="1" applyFont="1" applyNumberFormat="1">
      <alignment horizontal="center" shrinkToFit="0" vertical="center" wrapText="1"/>
    </xf>
    <xf borderId="5" fillId="5" fontId="2" numFmtId="164" xfId="0" applyAlignment="1" applyBorder="1" applyFont="1" applyNumberFormat="1">
      <alignment horizontal="center" shrinkToFit="0" vertical="center" wrapText="1"/>
    </xf>
    <xf borderId="18" fillId="0" fontId="4" numFmtId="0" xfId="0" applyBorder="1" applyFont="1"/>
    <xf borderId="19" fillId="5" fontId="2" numFmtId="165" xfId="0" applyAlignment="1" applyBorder="1" applyFont="1" applyNumberFormat="1">
      <alignment shrinkToFit="0" vertical="center" wrapText="1"/>
    </xf>
    <xf borderId="19" fillId="5" fontId="2" numFmtId="165" xfId="0" applyAlignment="1" applyBorder="1" applyFont="1" applyNumberFormat="1">
      <alignment horizontal="center" shrinkToFit="0" vertical="center" wrapText="1"/>
    </xf>
    <xf borderId="20" fillId="5" fontId="2" numFmtId="9" xfId="0" applyAlignment="1" applyBorder="1" applyFont="1" applyNumberFormat="1">
      <alignment horizontal="center" shrinkToFit="0" vertical="center" wrapText="1"/>
    </xf>
    <xf borderId="21" fillId="0" fontId="4" numFmtId="0" xfId="0" applyBorder="1" applyFont="1"/>
    <xf borderId="12" fillId="6" fontId="2" numFmtId="0" xfId="0" applyAlignment="1" applyBorder="1" applyFill="1" applyFont="1">
      <alignment horizontal="left" shrinkToFit="0" vertical="center" wrapText="1"/>
    </xf>
    <xf borderId="19" fillId="6" fontId="2" numFmtId="0" xfId="0" applyAlignment="1" applyBorder="1" applyFont="1">
      <alignment horizontal="center" shrinkToFit="0" vertical="center" wrapText="1"/>
    </xf>
    <xf borderId="19" fillId="6" fontId="2" numFmtId="165" xfId="0" applyAlignment="1" applyBorder="1" applyFont="1" applyNumberFormat="1">
      <alignment horizontal="center" shrinkToFit="0" vertical="center" wrapText="1"/>
    </xf>
    <xf borderId="13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vertical="center"/>
    </xf>
    <xf borderId="19" fillId="0" fontId="1" numFmtId="0" xfId="0" applyAlignment="1" applyBorder="1" applyFont="1">
      <alignment horizontal="center" shrinkToFit="0" vertical="center" wrapText="1"/>
    </xf>
    <xf borderId="19" fillId="0" fontId="1" numFmtId="165" xfId="0" applyAlignment="1" applyBorder="1" applyFont="1" applyNumberFormat="1">
      <alignment vertical="center"/>
    </xf>
    <xf borderId="19" fillId="0" fontId="1" numFmtId="165" xfId="0" applyAlignment="1" applyBorder="1" applyFont="1" applyNumberFormat="1">
      <alignment horizontal="center" vertical="center"/>
    </xf>
    <xf borderId="19" fillId="0" fontId="1" numFmtId="0" xfId="0" applyBorder="1" applyFont="1"/>
    <xf borderId="12" fillId="6" fontId="2" numFmtId="0" xfId="0" applyAlignment="1" applyBorder="1" applyFont="1">
      <alignment horizontal="left" vertical="center"/>
    </xf>
    <xf borderId="19" fillId="6" fontId="2" numFmtId="0" xfId="0" applyAlignment="1" applyBorder="1" applyFont="1">
      <alignment horizontal="center" vertical="center"/>
    </xf>
    <xf borderId="19" fillId="6" fontId="2" numFmtId="165" xfId="0" applyAlignment="1" applyBorder="1" applyFont="1" applyNumberFormat="1">
      <alignment vertical="center"/>
    </xf>
    <xf borderId="19" fillId="6" fontId="2" numFmtId="165" xfId="0" applyAlignment="1" applyBorder="1" applyFont="1" applyNumberFormat="1">
      <alignment horizontal="center" vertical="center"/>
    </xf>
    <xf borderId="0" fillId="0" fontId="2" numFmtId="0" xfId="0" applyFont="1"/>
    <xf borderId="13" fillId="0" fontId="1" numFmtId="0" xfId="0" applyAlignment="1" applyBorder="1" applyFont="1">
      <alignment horizontal="left" vertical="center"/>
    </xf>
    <xf borderId="12" fillId="7" fontId="2" numFmtId="0" xfId="0" applyAlignment="1" applyBorder="1" applyFill="1" applyFont="1">
      <alignment horizontal="center" vertical="center"/>
    </xf>
    <xf borderId="19" fillId="7" fontId="2" numFmtId="0" xfId="0" applyAlignment="1" applyBorder="1" applyFont="1">
      <alignment horizontal="center" vertical="center"/>
    </xf>
    <xf borderId="19" fillId="7" fontId="2" numFmtId="165" xfId="0" applyAlignment="1" applyBorder="1" applyFont="1" applyNumberFormat="1">
      <alignment vertical="center"/>
    </xf>
    <xf borderId="4" fillId="8" fontId="1" numFmtId="0" xfId="0" applyBorder="1" applyFill="1" applyFont="1"/>
    <xf borderId="0" fillId="0" fontId="2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0" fillId="0" fontId="2" numFmtId="164" xfId="0" applyAlignment="1" applyFont="1" applyNumberFormat="1">
      <alignment horizontal="center" vertical="center"/>
    </xf>
    <xf borderId="0" fillId="0" fontId="7" numFmtId="165" xfId="0" applyAlignment="1" applyFont="1" applyNumberFormat="1">
      <alignment horizontal="left" vertical="center"/>
    </xf>
    <xf borderId="0" fillId="0" fontId="1" numFmtId="165" xfId="0" applyAlignment="1" applyFont="1" applyNumberFormat="1">
      <alignment horizontal="center" vertic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5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E:\1.%20DU%20LIEU%20TTC-HANH\Myhanh\17.HO%20SO%20NHAN%20SU\2017\1.LUONG%202017\LUONG%202017\LUONG%20TTC\BANG%20LUONG%20PHEP%202017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Phuong\d\HANH\DANH_MUC_HANG_XUAT.xls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E:\1.%20DU%20LIEU%20TTC-HANH\Myhanh\17.HO%20SO%20NHAN%20SU\2017\1.LUONG%202017\LUONG%202017\LUONG%20TTP\BANG%20LUONG%20T12-2016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Server\ko%20duoc%20luu%20vao%20day\Myhanh\HE%20THONG%20LUONG%20CONG%20TY\LUONG%20LAM%20XONG\NAM%202011\LAM%20NGHIEP\GUI%20KE%20TOAN\LUONG%20THANG%2003-11%20LN_KTOAN.xls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E:\CONG%20TY%20TAN%20HUNG%20LONG\HO%20SO%20THUE%202021-2022\BANG%20LUONG%202022\T08%202022%20-%20TAN%20HUNG%20LONG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hep nam"/>
      <sheetName val="DS-NV"/>
      <sheetName val="CONG09"/>
      <sheetName val="PHU CAP"/>
      <sheetName val="KHAU TRU"/>
      <sheetName val="TONG HOP"/>
      <sheetName val="BTHL T12"/>
      <sheetName val="DS LUONG"/>
      <sheetName val="PHIEU TT LUONG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HUCTE"/>
      <sheetName val="TKHQ"/>
      <sheetName val="Sheet3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DS-NV"/>
      <sheetName val="CONG"/>
      <sheetName val="PHU CAP"/>
      <sheetName val="KHAU TRU"/>
      <sheetName val="TONG HOP"/>
      <sheetName val="BTHLT10"/>
      <sheetName val="CKHOAN"/>
      <sheetName val="CK 1"/>
      <sheetName val="CK 2"/>
      <sheetName val="CK NH"/>
      <sheetName val="PHIEU TT LU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DS-NV"/>
      <sheetName val="CONG01"/>
      <sheetName val="PHU CAP"/>
      <sheetName val="KHAU TRU"/>
      <sheetName val="TONG HOP"/>
      <sheetName val="BTHLT03"/>
      <sheetName val="TRA TMAT"/>
      <sheetName val="CKHOAN T03"/>
      <sheetName val="PHIEU TT LUONG"/>
      <sheetName val="PCLUONG HDQT"/>
      <sheetName val="BSUNG"/>
      <sheetName val="NHAP"/>
      <sheetName val="00000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8 22"/>
      <sheetName val="T7 22"/>
      <sheetName val="T6 22"/>
      <sheetName val="T5 22"/>
      <sheetName val="T4 22"/>
      <sheetName val="T3 22"/>
      <sheetName val="BCCT8"/>
      <sheetName val="BCCT2"/>
      <sheetName val="T1 22"/>
      <sheetName val="T0220"/>
      <sheetName val="T0120"/>
      <sheetName val="T12"/>
      <sheetName val="T11"/>
      <sheetName val="T10"/>
      <sheetName val="T09"/>
      <sheetName val="T08"/>
      <sheetName val="T07"/>
      <sheetName val="T06"/>
      <sheetName val="T04"/>
      <sheetName val="T03"/>
      <sheetName val="T02"/>
      <sheetName val="CHI TIET"/>
      <sheetName val="NGAN HANG T10 (2)"/>
      <sheetName val="CHI TIET (2)"/>
      <sheetName val="NGAN HANG T08 Tuoi"/>
      <sheetName val="NGAN HANG T08 Y Trung"/>
      <sheetName val="DS PC T6"/>
      <sheetName val="BHXH"/>
      <sheetName val="2.9THL2022"/>
      <sheetName val="Truy thu BHYT"/>
      <sheetName val="Luong TIEN"/>
      <sheetName val="PHIEU TT LUONG"/>
      <sheetName val="Sheet1"/>
      <sheetName val="TNCN"/>
      <sheetName val="BCCT01"/>
      <sheetName val="BCCT01DA"/>
      <sheetName val="NH T12+Phep"/>
      <sheetName val="Doan Ha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0.0" topLeftCell="F11" activePane="bottomRight" state="frozen"/>
      <selection activeCell="F1" sqref="F1" pane="topRight"/>
      <selection activeCell="A11" sqref="A11" pane="bottomLeft"/>
      <selection activeCell="F11" sqref="F11" pane="bottomRight"/>
    </sheetView>
  </sheetViews>
  <sheetFormatPr customHeight="1" defaultColWidth="12.63" defaultRowHeight="15.0"/>
  <cols>
    <col customWidth="1" min="1" max="1" width="5.63"/>
    <col customWidth="1" min="2" max="2" width="9.38"/>
    <col customWidth="1" min="3" max="3" width="22.0"/>
    <col customWidth="1" min="4" max="4" width="10.25"/>
    <col customWidth="1" min="5" max="5" width="11.13"/>
    <col customWidth="1" min="6" max="6" width="8.38"/>
    <col customWidth="1" min="7" max="7" width="8.88"/>
    <col customWidth="1" min="8" max="8" width="12.75"/>
    <col customWidth="1" min="9" max="11" width="7.13"/>
    <col customWidth="1" min="12" max="12" width="10.0"/>
    <col customWidth="1" min="13" max="14" width="11.75"/>
    <col customWidth="1" min="15" max="15" width="11.63"/>
    <col customWidth="1" min="16" max="16" width="11.75"/>
    <col customWidth="1" min="17" max="18" width="11.38"/>
    <col customWidth="1" min="19" max="19" width="17.38"/>
    <col customWidth="1" min="20" max="20" width="12.75"/>
    <col customWidth="1" min="21" max="21" width="12.25"/>
    <col customWidth="1" min="22" max="22" width="8.88"/>
    <col customWidth="1" min="23" max="25" width="12.25"/>
    <col customWidth="1" min="26" max="26" width="13.13"/>
    <col customWidth="1" min="27" max="27" width="11.25"/>
    <col customWidth="1" min="28" max="28" width="16.0"/>
    <col customWidth="1" min="29" max="29" width="26.25"/>
    <col customWidth="1" min="30" max="49" width="9.13"/>
  </cols>
  <sheetData>
    <row r="1" ht="19.5" customHeight="1">
      <c r="A1" s="1" t="s">
        <v>0</v>
      </c>
      <c r="B1" s="2"/>
      <c r="C1" s="3"/>
      <c r="D1" s="4"/>
      <c r="E1" s="5"/>
      <c r="F1" s="5"/>
      <c r="G1" s="5"/>
      <c r="H1" s="5"/>
      <c r="I1" s="6"/>
      <c r="J1" s="6"/>
      <c r="K1" s="6"/>
      <c r="L1" s="6"/>
      <c r="M1" s="6"/>
      <c r="N1" s="6"/>
      <c r="O1" s="3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ht="19.5" customHeight="1">
      <c r="A2" s="1" t="s">
        <v>1</v>
      </c>
      <c r="B2" s="2"/>
      <c r="C2" s="7"/>
      <c r="D2" s="4"/>
      <c r="E2" s="5"/>
      <c r="F2" s="5"/>
      <c r="G2" s="5"/>
      <c r="H2" s="5"/>
      <c r="I2" s="6"/>
      <c r="J2" s="6"/>
      <c r="K2" s="6"/>
      <c r="L2" s="6"/>
      <c r="M2" s="6"/>
      <c r="N2" s="6"/>
      <c r="O2" s="3"/>
      <c r="P2" s="3"/>
      <c r="Q2" s="3"/>
      <c r="R2" s="3"/>
      <c r="S2" s="3"/>
      <c r="T2" s="3"/>
      <c r="U2" s="6"/>
      <c r="V2" s="6"/>
      <c r="W2" s="6"/>
      <c r="X2" s="6"/>
      <c r="Y2" s="6"/>
      <c r="Z2" s="6"/>
      <c r="AA2" s="6"/>
      <c r="AB2" s="6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ht="19.5" customHeight="1">
      <c r="A3" s="1" t="s">
        <v>2</v>
      </c>
      <c r="B3" s="2"/>
      <c r="C3" s="3"/>
      <c r="D3" s="4"/>
      <c r="E3" s="5"/>
      <c r="F3" s="5"/>
      <c r="G3" s="5"/>
      <c r="H3" s="5"/>
      <c r="I3" s="6"/>
      <c r="J3" s="6"/>
      <c r="K3" s="6"/>
      <c r="L3" s="6"/>
      <c r="M3" s="6"/>
      <c r="N3" s="6"/>
      <c r="O3" s="8"/>
      <c r="P3" s="8"/>
      <c r="Q3" s="8"/>
      <c r="R3" s="8"/>
      <c r="S3" s="8"/>
      <c r="T3" s="8"/>
      <c r="U3" s="6"/>
      <c r="V3" s="6"/>
      <c r="W3" s="6"/>
      <c r="X3" s="6"/>
      <c r="Y3" s="6"/>
      <c r="Z3" s="6"/>
      <c r="AA3" s="6"/>
      <c r="AB3" s="6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ht="20.25" customHeight="1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1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</row>
    <row r="5" ht="13.5" customHeight="1">
      <c r="A5" s="13"/>
      <c r="B5" s="14"/>
      <c r="C5" s="15"/>
      <c r="D5" s="16"/>
      <c r="E5" s="14"/>
      <c r="F5" s="14"/>
      <c r="G5" s="17"/>
      <c r="H5" s="17"/>
      <c r="I5" s="17"/>
      <c r="J5" s="17"/>
      <c r="K5" s="17"/>
      <c r="L5" s="17"/>
      <c r="M5" s="18" t="s">
        <v>4</v>
      </c>
      <c r="N5" s="19">
        <v>1.0</v>
      </c>
      <c r="O5" s="18" t="s">
        <v>5</v>
      </c>
      <c r="P5" s="20" t="s">
        <v>6</v>
      </c>
      <c r="Q5" s="21"/>
      <c r="R5" s="21"/>
      <c r="S5" s="21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</row>
    <row r="6" ht="11.25" customHeight="1">
      <c r="A6" s="1"/>
      <c r="B6" s="2"/>
      <c r="C6" s="3"/>
      <c r="D6" s="4"/>
      <c r="E6" s="22"/>
      <c r="F6" s="22"/>
      <c r="G6" s="22"/>
      <c r="H6" s="22"/>
      <c r="I6" s="6"/>
      <c r="J6" s="6"/>
      <c r="K6" s="6"/>
      <c r="L6" s="6"/>
      <c r="M6" s="6"/>
      <c r="N6" s="6"/>
      <c r="O6" s="8"/>
      <c r="P6" s="8"/>
      <c r="Q6" s="8"/>
      <c r="R6" s="8"/>
      <c r="S6" s="8"/>
      <c r="T6" s="8"/>
      <c r="U6" s="6"/>
      <c r="V6" s="6"/>
      <c r="W6" s="6"/>
      <c r="X6" s="6"/>
      <c r="Y6" s="6"/>
      <c r="Z6" s="6"/>
      <c r="AA6" s="6"/>
      <c r="AB6" s="6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ht="26.25" customHeight="1">
      <c r="A7" s="23" t="s">
        <v>7</v>
      </c>
      <c r="B7" s="24" t="s">
        <v>8</v>
      </c>
      <c r="C7" s="24" t="s">
        <v>9</v>
      </c>
      <c r="D7" s="24" t="s">
        <v>10</v>
      </c>
      <c r="E7" s="25" t="s">
        <v>11</v>
      </c>
      <c r="F7" s="26" t="s">
        <v>12</v>
      </c>
      <c r="G7" s="27"/>
      <c r="H7" s="25" t="s">
        <v>13</v>
      </c>
      <c r="I7" s="28" t="s">
        <v>14</v>
      </c>
      <c r="J7" s="29"/>
      <c r="K7" s="27"/>
      <c r="L7" s="30" t="s">
        <v>15</v>
      </c>
      <c r="M7" s="31"/>
      <c r="N7" s="32"/>
      <c r="O7" s="33" t="s">
        <v>16</v>
      </c>
      <c r="P7" s="31"/>
      <c r="Q7" s="31"/>
      <c r="R7" s="32"/>
      <c r="S7" s="25" t="s">
        <v>17</v>
      </c>
      <c r="T7" s="25" t="s">
        <v>18</v>
      </c>
      <c r="U7" s="34" t="s">
        <v>19</v>
      </c>
      <c r="V7" s="31"/>
      <c r="W7" s="31"/>
      <c r="X7" s="32"/>
      <c r="Y7" s="25" t="s">
        <v>20</v>
      </c>
      <c r="Z7" s="25" t="s">
        <v>21</v>
      </c>
      <c r="AA7" s="25" t="s">
        <v>22</v>
      </c>
      <c r="AB7" s="25" t="s">
        <v>23</v>
      </c>
      <c r="AC7" s="23" t="s">
        <v>24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ht="26.25" customHeight="1">
      <c r="A8" s="35"/>
      <c r="B8" s="35"/>
      <c r="C8" s="35"/>
      <c r="D8" s="35"/>
      <c r="E8" s="35"/>
      <c r="F8" s="36"/>
      <c r="G8" s="37"/>
      <c r="H8" s="35"/>
      <c r="I8" s="36"/>
      <c r="J8" s="38"/>
      <c r="K8" s="37"/>
      <c r="L8" s="39" t="s">
        <v>25</v>
      </c>
      <c r="M8" s="40" t="s">
        <v>26</v>
      </c>
      <c r="N8" s="40" t="s">
        <v>27</v>
      </c>
      <c r="O8" s="25" t="s">
        <v>28</v>
      </c>
      <c r="P8" s="25" t="s">
        <v>29</v>
      </c>
      <c r="Q8" s="25" t="s">
        <v>30</v>
      </c>
      <c r="R8" s="25" t="s">
        <v>31</v>
      </c>
      <c r="S8" s="35"/>
      <c r="T8" s="35"/>
      <c r="U8" s="25" t="s">
        <v>32</v>
      </c>
      <c r="V8" s="33" t="s">
        <v>33</v>
      </c>
      <c r="W8" s="32"/>
      <c r="X8" s="25" t="s">
        <v>34</v>
      </c>
      <c r="Y8" s="35"/>
      <c r="Z8" s="35"/>
      <c r="AA8" s="35"/>
      <c r="AB8" s="35"/>
      <c r="AC8" s="3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ht="34.5" customHeight="1">
      <c r="A9" s="41"/>
      <c r="B9" s="41"/>
      <c r="C9" s="41"/>
      <c r="D9" s="41"/>
      <c r="E9" s="41"/>
      <c r="F9" s="42" t="s">
        <v>35</v>
      </c>
      <c r="G9" s="43" t="s">
        <v>36</v>
      </c>
      <c r="H9" s="41"/>
      <c r="I9" s="44">
        <v>1.5</v>
      </c>
      <c r="J9" s="44">
        <v>2.0</v>
      </c>
      <c r="K9" s="44">
        <v>3.0</v>
      </c>
      <c r="L9" s="45"/>
      <c r="M9" s="41"/>
      <c r="N9" s="41"/>
      <c r="O9" s="41"/>
      <c r="P9" s="41"/>
      <c r="Q9" s="41"/>
      <c r="R9" s="41"/>
      <c r="S9" s="41"/>
      <c r="T9" s="41"/>
      <c r="U9" s="41"/>
      <c r="V9" s="43" t="s">
        <v>37</v>
      </c>
      <c r="W9" s="43" t="s">
        <v>38</v>
      </c>
      <c r="X9" s="41"/>
      <c r="Y9" s="41"/>
      <c r="Z9" s="41"/>
      <c r="AA9" s="41"/>
      <c r="AB9" s="41"/>
      <c r="AC9" s="4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ht="21.0" customHeight="1">
      <c r="A10" s="46" t="s">
        <v>39</v>
      </c>
      <c r="B10" s="31"/>
      <c r="C10" s="32"/>
      <c r="D10" s="47">
        <f>COUNTA(D11)</f>
        <v>1</v>
      </c>
      <c r="E10" s="48">
        <f>SUM(E11)</f>
        <v>46800000</v>
      </c>
      <c r="F10" s="48"/>
      <c r="G10" s="48"/>
      <c r="H10" s="48"/>
      <c r="I10" s="48"/>
      <c r="J10" s="48"/>
      <c r="K10" s="48"/>
      <c r="L10" s="48"/>
      <c r="M10" s="48"/>
      <c r="N10" s="48"/>
      <c r="O10" s="48">
        <f t="shared" ref="O10:Q10" si="1">SUM(O11)</f>
        <v>500000</v>
      </c>
      <c r="P10" s="48">
        <f t="shared" si="1"/>
        <v>1000000</v>
      </c>
      <c r="Q10" s="48">
        <f t="shared" si="1"/>
        <v>0</v>
      </c>
      <c r="R10" s="48"/>
      <c r="S10" s="48">
        <f t="shared" ref="S10:U10" si="2">SUM(S11)</f>
        <v>64050000</v>
      </c>
      <c r="T10" s="48">
        <f t="shared" si="2"/>
        <v>46800000</v>
      </c>
      <c r="U10" s="48">
        <f t="shared" si="2"/>
        <v>4914000</v>
      </c>
      <c r="V10" s="48"/>
      <c r="W10" s="48"/>
      <c r="X10" s="48"/>
      <c r="Y10" s="48"/>
      <c r="Z10" s="48">
        <f t="shared" ref="Z10:AB10" si="3">SUM(Z11)</f>
        <v>2138600</v>
      </c>
      <c r="AA10" s="48">
        <f t="shared" si="3"/>
        <v>0</v>
      </c>
      <c r="AB10" s="48">
        <f t="shared" si="3"/>
        <v>56997400</v>
      </c>
      <c r="AC10" s="48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ht="21.75" customHeight="1">
      <c r="A11" s="4">
        <f>IF(B11&lt;&gt;"",COUNTA($B$11:$B11),"")</f>
        <v>1</v>
      </c>
      <c r="B11" s="49" t="s">
        <v>40</v>
      </c>
      <c r="C11" s="50"/>
      <c r="D11" s="51" t="s">
        <v>41</v>
      </c>
      <c r="E11" s="52">
        <v>4.68E7</v>
      </c>
      <c r="F11" s="52">
        <v>26.0</v>
      </c>
      <c r="G11" s="52">
        <v>26.0</v>
      </c>
      <c r="H11" s="52">
        <f>+E11/F11*G11</f>
        <v>46800000</v>
      </c>
      <c r="I11" s="53"/>
      <c r="J11" s="53">
        <v>35.0</v>
      </c>
      <c r="K11" s="53"/>
      <c r="L11" s="53">
        <f>SUM(I11:K11)</f>
        <v>35</v>
      </c>
      <c r="M11" s="53">
        <f>((E11/F11/8)*(I11*1.5+J11*2+K11*3))</f>
        <v>15750000</v>
      </c>
      <c r="N11" s="53">
        <f>+M11</f>
        <v>15750000</v>
      </c>
      <c r="O11" s="52">
        <v>500000.0</v>
      </c>
      <c r="P11" s="52">
        <v>1000000.0</v>
      </c>
      <c r="Q11" s="52"/>
      <c r="R11" s="52"/>
      <c r="S11" s="52">
        <f>SUM(H11+M11+O11++P11+Q11+R11)</f>
        <v>64050000</v>
      </c>
      <c r="T11" s="52">
        <f>S11-N11-O11-P11</f>
        <v>46800000</v>
      </c>
      <c r="U11" s="52">
        <f>E11*10.5%</f>
        <v>4914000</v>
      </c>
      <c r="V11" s="52">
        <v>0.0</v>
      </c>
      <c r="W11" s="52">
        <f>15500000+V11*6200000</f>
        <v>15500000</v>
      </c>
      <c r="X11" s="52">
        <f>U11+W11</f>
        <v>20414000</v>
      </c>
      <c r="Y11" s="52">
        <f>IF(T11-X11&gt;0,T11-X11,0)</f>
        <v>26386000</v>
      </c>
      <c r="Z11" s="52">
        <f t="array" ref="Z11">SUMPRODUCT(TEXT(Y11-{0;10;30;30;60;60;100}*10^6,"0;\0")*5%)</f>
        <v>2138600</v>
      </c>
      <c r="AA11" s="52"/>
      <c r="AB11" s="52">
        <f>S11-U11-Z11-AA11</f>
        <v>56997400</v>
      </c>
      <c r="AC11" s="54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ht="15.75" customHeight="1">
      <c r="A12" s="55" t="s">
        <v>42</v>
      </c>
      <c r="B12" s="31"/>
      <c r="C12" s="32"/>
      <c r="D12" s="56">
        <f>COUNTA(D13)</f>
        <v>1</v>
      </c>
      <c r="E12" s="57">
        <f>SUM(E13)</f>
        <v>35000000</v>
      </c>
      <c r="F12" s="57"/>
      <c r="G12" s="57"/>
      <c r="H12" s="57"/>
      <c r="I12" s="58"/>
      <c r="J12" s="58"/>
      <c r="K12" s="58"/>
      <c r="L12" s="58"/>
      <c r="M12" s="57"/>
      <c r="N12" s="57"/>
      <c r="O12" s="57">
        <f t="shared" ref="O12:Q12" si="4">SUM(O13)</f>
        <v>500000</v>
      </c>
      <c r="P12" s="57">
        <f t="shared" si="4"/>
        <v>1000000</v>
      </c>
      <c r="Q12" s="57">
        <f t="shared" si="4"/>
        <v>0</v>
      </c>
      <c r="R12" s="57"/>
      <c r="S12" s="57">
        <f t="shared" ref="S12:U12" si="5">SUM(S13)</f>
        <v>40875000</v>
      </c>
      <c r="T12" s="57">
        <f t="shared" si="5"/>
        <v>35000000</v>
      </c>
      <c r="U12" s="57">
        <f t="shared" si="5"/>
        <v>3675000</v>
      </c>
      <c r="V12" s="57"/>
      <c r="W12" s="57"/>
      <c r="X12" s="57"/>
      <c r="Y12" s="57"/>
      <c r="Z12" s="57">
        <f t="shared" ref="Z12:AB12" si="6">SUM(Z13)</f>
        <v>481250</v>
      </c>
      <c r="AA12" s="48">
        <f t="shared" si="6"/>
        <v>0</v>
      </c>
      <c r="AB12" s="57">
        <f t="shared" si="6"/>
        <v>36718750</v>
      </c>
      <c r="AC12" s="57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</row>
    <row r="13" ht="21.75" customHeight="1">
      <c r="A13" s="4">
        <f>IF(B13&lt;&gt;"",COUNTA($B$11:$B13),"")</f>
        <v>2</v>
      </c>
      <c r="B13" s="49" t="s">
        <v>43</v>
      </c>
      <c r="C13" s="60"/>
      <c r="D13" s="51" t="s">
        <v>41</v>
      </c>
      <c r="E13" s="52">
        <v>3.5E7</v>
      </c>
      <c r="F13" s="52">
        <v>26.0</v>
      </c>
      <c r="G13" s="52">
        <v>26.0</v>
      </c>
      <c r="H13" s="52">
        <f>+E13/F13*G13</f>
        <v>35000000</v>
      </c>
      <c r="I13" s="53">
        <v>4.0</v>
      </c>
      <c r="J13" s="53">
        <v>10.0</v>
      </c>
      <c r="K13" s="53"/>
      <c r="L13" s="53">
        <f>SUM(I13:K13)</f>
        <v>14</v>
      </c>
      <c r="M13" s="53">
        <f>((E13/F13/8)*(I13*1.5+J13*2+K13*3))</f>
        <v>4375000</v>
      </c>
      <c r="N13" s="53">
        <f>+M13</f>
        <v>4375000</v>
      </c>
      <c r="O13" s="52">
        <v>500000.0</v>
      </c>
      <c r="P13" s="52">
        <v>1000000.0</v>
      </c>
      <c r="Q13" s="52"/>
      <c r="R13" s="52"/>
      <c r="S13" s="52">
        <f>SUM(H13+M13+O13++P13+Q13+R13)</f>
        <v>40875000</v>
      </c>
      <c r="T13" s="52">
        <f>S13-N13-O13-P13</f>
        <v>35000000</v>
      </c>
      <c r="U13" s="52">
        <f>E13*10.5%</f>
        <v>3675000</v>
      </c>
      <c r="V13" s="52">
        <v>1.0</v>
      </c>
      <c r="W13" s="52">
        <f>15500000+V13*6200000</f>
        <v>21700000</v>
      </c>
      <c r="X13" s="52">
        <f>U13+W13</f>
        <v>25375000</v>
      </c>
      <c r="Y13" s="52">
        <f>IF(T13-X13&gt;0,T13-X13,0)</f>
        <v>9625000</v>
      </c>
      <c r="Z13" s="52">
        <f t="array" ref="Z13">SUMPRODUCT(TEXT(Y13-{0;10;30;30;60;60;100}*10^6,"0;\0")*5%)</f>
        <v>481250</v>
      </c>
      <c r="AA13" s="52"/>
      <c r="AB13" s="52">
        <f>S13-U13-Z13-AA13</f>
        <v>36718750</v>
      </c>
      <c r="AC13" s="54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ht="27.0" customHeight="1">
      <c r="A14" s="61" t="s">
        <v>44</v>
      </c>
      <c r="B14" s="31"/>
      <c r="C14" s="32"/>
      <c r="D14" s="62">
        <f t="shared" ref="D14:U14" si="7">D12+D10</f>
        <v>2</v>
      </c>
      <c r="E14" s="63">
        <f t="shared" si="7"/>
        <v>81800000</v>
      </c>
      <c r="F14" s="63">
        <f t="shared" si="7"/>
        <v>0</v>
      </c>
      <c r="G14" s="63">
        <f t="shared" si="7"/>
        <v>0</v>
      </c>
      <c r="H14" s="63">
        <f t="shared" si="7"/>
        <v>0</v>
      </c>
      <c r="I14" s="63">
        <f t="shared" si="7"/>
        <v>0</v>
      </c>
      <c r="J14" s="63">
        <f t="shared" si="7"/>
        <v>0</v>
      </c>
      <c r="K14" s="63">
        <f t="shared" si="7"/>
        <v>0</v>
      </c>
      <c r="L14" s="63">
        <f t="shared" si="7"/>
        <v>0</v>
      </c>
      <c r="M14" s="63">
        <f t="shared" si="7"/>
        <v>0</v>
      </c>
      <c r="N14" s="63">
        <f t="shared" si="7"/>
        <v>0</v>
      </c>
      <c r="O14" s="63">
        <f t="shared" si="7"/>
        <v>1000000</v>
      </c>
      <c r="P14" s="63">
        <f t="shared" si="7"/>
        <v>2000000</v>
      </c>
      <c r="Q14" s="63">
        <f t="shared" si="7"/>
        <v>0</v>
      </c>
      <c r="R14" s="63">
        <f t="shared" si="7"/>
        <v>0</v>
      </c>
      <c r="S14" s="63">
        <f t="shared" si="7"/>
        <v>104925000</v>
      </c>
      <c r="T14" s="63">
        <f t="shared" si="7"/>
        <v>81800000</v>
      </c>
      <c r="U14" s="63">
        <f t="shared" si="7"/>
        <v>8589000</v>
      </c>
      <c r="V14" s="63"/>
      <c r="W14" s="63"/>
      <c r="X14" s="63"/>
      <c r="Y14" s="63"/>
      <c r="Z14" s="63">
        <f t="shared" ref="Z14:AB14" si="8">Z12+Z10</f>
        <v>2619850</v>
      </c>
      <c r="AA14" s="63">
        <f t="shared" si="8"/>
        <v>0</v>
      </c>
      <c r="AB14" s="63">
        <f t="shared" si="8"/>
        <v>93716150</v>
      </c>
      <c r="AC14" s="63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</row>
    <row r="15" ht="11.25" customHeight="1">
      <c r="A15" s="1"/>
      <c r="B15" s="65"/>
      <c r="C15" s="2"/>
      <c r="D15" s="66"/>
      <c r="E15" s="67"/>
      <c r="F15" s="67"/>
      <c r="G15" s="67"/>
      <c r="H15" s="6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ht="11.25" customHeight="1">
      <c r="A16" s="1"/>
      <c r="B16" s="3"/>
      <c r="C16" s="65"/>
      <c r="D16" s="4"/>
      <c r="E16" s="5"/>
      <c r="F16" s="5"/>
      <c r="G16" s="5"/>
      <c r="H16" s="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8" t="s">
        <v>45</v>
      </c>
      <c r="AA16" s="68"/>
      <c r="AB16" s="6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ht="11.25" customHeight="1">
      <c r="A17" s="1"/>
      <c r="B17" s="3"/>
      <c r="C17" s="65" t="s">
        <v>46</v>
      </c>
      <c r="D17" s="4"/>
      <c r="E17" s="5"/>
      <c r="F17" s="5"/>
      <c r="G17" s="5"/>
      <c r="H17" s="5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8" t="s">
        <v>47</v>
      </c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ht="11.25" customHeight="1">
      <c r="A18" s="1"/>
      <c r="B18" s="3"/>
      <c r="C18" s="3"/>
      <c r="D18" s="4"/>
      <c r="E18" s="5"/>
      <c r="F18" s="5"/>
      <c r="G18" s="5"/>
      <c r="H18" s="5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9" t="s">
        <v>48</v>
      </c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ht="11.25" customHeight="1">
      <c r="A19" s="1"/>
      <c r="B19" s="3"/>
      <c r="C19" s="3"/>
      <c r="D19" s="4"/>
      <c r="E19" s="5"/>
      <c r="F19" s="5"/>
      <c r="G19" s="5"/>
      <c r="H19" s="5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70" t="s">
        <v>49</v>
      </c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</row>
    <row r="583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</row>
    <row r="632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  <row r="704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</row>
    <row r="705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</row>
    <row r="70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</row>
    <row r="707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</row>
    <row r="708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</row>
    <row r="709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</row>
    <row r="710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</row>
    <row r="711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</row>
    <row r="712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</row>
    <row r="713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</row>
    <row r="714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</row>
    <row r="715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</row>
    <row r="71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</row>
    <row r="717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</row>
    <row r="718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</row>
    <row r="719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</row>
    <row r="720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</row>
    <row r="721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</row>
    <row r="722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</row>
    <row r="723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</row>
    <row r="724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</row>
    <row r="725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</row>
    <row r="7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</row>
    <row r="727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</row>
    <row r="728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</row>
    <row r="729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</row>
    <row r="730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</row>
    <row r="731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</row>
    <row r="732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</row>
    <row r="733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</row>
    <row r="735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</row>
    <row r="73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</row>
    <row r="737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</row>
    <row r="738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</row>
    <row r="739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</row>
    <row r="740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</row>
    <row r="741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</row>
    <row r="742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</row>
    <row r="743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</row>
    <row r="744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</row>
    <row r="745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</row>
    <row r="74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</row>
    <row r="747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</row>
    <row r="748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</row>
    <row r="749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</row>
    <row r="750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</row>
    <row r="751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</row>
    <row r="752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</row>
    <row r="753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</row>
    <row r="754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</row>
    <row r="755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</row>
    <row r="75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</row>
    <row r="757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</row>
    <row r="758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</row>
    <row r="759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</row>
    <row r="760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</row>
    <row r="761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</row>
    <row r="762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</row>
    <row r="763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</row>
    <row r="764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</row>
    <row r="765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</row>
    <row r="76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</row>
    <row r="767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</row>
    <row r="768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</row>
    <row r="769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</row>
    <row r="770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</row>
    <row r="771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</row>
    <row r="772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</row>
    <row r="773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</row>
    <row r="774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</row>
    <row r="775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</row>
    <row r="77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</row>
    <row r="778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</row>
    <row r="779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</row>
    <row r="780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</row>
    <row r="781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</row>
    <row r="782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</row>
    <row r="783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</row>
    <row r="784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</row>
    <row r="785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</row>
    <row r="78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</row>
    <row r="787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</row>
    <row r="788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</row>
    <row r="789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</row>
    <row r="790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</row>
    <row r="791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</row>
    <row r="792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</row>
    <row r="793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</row>
    <row r="794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</row>
    <row r="795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</row>
    <row r="79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</row>
    <row r="797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</row>
    <row r="798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</row>
    <row r="799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</row>
    <row r="800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</row>
    <row r="801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</row>
    <row r="802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</row>
    <row r="803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</row>
    <row r="804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</row>
    <row r="805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</row>
    <row r="80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</row>
    <row r="807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</row>
    <row r="808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</row>
    <row r="809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</row>
    <row r="810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</row>
    <row r="811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</row>
    <row r="812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</row>
    <row r="813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</row>
    <row r="814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</row>
    <row r="815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</row>
    <row r="81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</row>
    <row r="817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</row>
    <row r="818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</row>
    <row r="819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</row>
    <row r="821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</row>
    <row r="822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</row>
    <row r="823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</row>
    <row r="824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</row>
    <row r="825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</row>
    <row r="8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</row>
    <row r="827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</row>
    <row r="828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</row>
    <row r="829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</row>
    <row r="830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</row>
    <row r="831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</row>
    <row r="832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</row>
    <row r="833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</row>
    <row r="834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</row>
    <row r="835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</row>
    <row r="83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</row>
    <row r="837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</row>
    <row r="838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</row>
    <row r="839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</row>
    <row r="840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</row>
    <row r="841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</row>
    <row r="842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</row>
    <row r="843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</row>
    <row r="844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</row>
    <row r="845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</row>
    <row r="84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</row>
    <row r="847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</row>
    <row r="848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</row>
    <row r="849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</row>
    <row r="850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</row>
    <row r="851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</row>
    <row r="852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</row>
    <row r="853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</row>
    <row r="854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</row>
    <row r="855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</row>
    <row r="85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</row>
    <row r="857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</row>
    <row r="858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</row>
    <row r="859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</row>
    <row r="860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</row>
    <row r="861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</row>
    <row r="862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</row>
    <row r="864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</row>
    <row r="865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</row>
    <row r="86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</row>
    <row r="867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</row>
    <row r="868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</row>
    <row r="869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</row>
    <row r="870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</row>
    <row r="871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</row>
    <row r="872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</row>
    <row r="873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</row>
    <row r="874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</row>
    <row r="875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</row>
    <row r="87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</row>
    <row r="877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</row>
    <row r="878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</row>
    <row r="879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</row>
    <row r="880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</row>
    <row r="881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</row>
    <row r="882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</row>
    <row r="883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</row>
    <row r="884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</row>
    <row r="885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</row>
    <row r="88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</row>
    <row r="887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</row>
    <row r="888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</row>
    <row r="889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</row>
    <row r="890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</row>
    <row r="891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</row>
    <row r="892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</row>
    <row r="893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</row>
    <row r="894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</row>
    <row r="895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</row>
    <row r="89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</row>
    <row r="897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</row>
    <row r="898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</row>
    <row r="899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</row>
    <row r="900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</row>
    <row r="901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</row>
    <row r="902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</row>
    <row r="903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</row>
    <row r="904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</row>
    <row r="905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  <row r="921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</row>
    <row r="922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</row>
    <row r="923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</row>
    <row r="924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</row>
    <row r="925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</row>
    <row r="9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</row>
    <row r="927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</row>
    <row r="928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</row>
    <row r="929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</row>
    <row r="930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</row>
    <row r="931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</row>
    <row r="932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</row>
    <row r="933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</row>
    <row r="934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</row>
    <row r="935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</row>
    <row r="93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</row>
    <row r="937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</row>
    <row r="938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</row>
    <row r="939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</row>
    <row r="940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</row>
    <row r="941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</row>
    <row r="942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</row>
    <row r="943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</row>
    <row r="944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</row>
    <row r="945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</row>
    <row r="94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</row>
    <row r="947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</row>
    <row r="948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</row>
    <row r="950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</row>
    <row r="951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</row>
    <row r="952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</row>
    <row r="953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</row>
    <row r="954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</row>
    <row r="955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</row>
    <row r="95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</row>
    <row r="957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</row>
    <row r="958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</row>
    <row r="959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</row>
    <row r="960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</row>
    <row r="961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</row>
    <row r="962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</row>
    <row r="963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</row>
    <row r="964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</row>
    <row r="965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</row>
    <row r="96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</row>
    <row r="967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</row>
    <row r="968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</row>
    <row r="969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</row>
    <row r="970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</row>
    <row r="971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</row>
    <row r="972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</row>
    <row r="973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</row>
    <row r="974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</row>
    <row r="975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</row>
    <row r="97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</row>
    <row r="977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</row>
    <row r="978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</row>
    <row r="979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</row>
    <row r="980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</row>
    <row r="981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</row>
    <row r="982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</row>
    <row r="983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</row>
    <row r="984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</row>
    <row r="985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</row>
    <row r="98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</row>
    <row r="987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</row>
    <row r="988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</row>
    <row r="989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</row>
    <row r="990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</row>
    <row r="991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</row>
    <row r="993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</row>
    <row r="994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</row>
    <row r="995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</row>
    <row r="99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</row>
    <row r="997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</row>
    <row r="998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</row>
    <row r="999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</row>
    <row r="1000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</row>
  </sheetData>
  <mergeCells count="35">
    <mergeCell ref="U7:X7"/>
    <mergeCell ref="Y7:Y9"/>
    <mergeCell ref="U8:U9"/>
    <mergeCell ref="V8:W8"/>
    <mergeCell ref="X8:X9"/>
    <mergeCell ref="Z17:AB17"/>
    <mergeCell ref="Z18:AB18"/>
    <mergeCell ref="Z26:AB26"/>
    <mergeCell ref="P8:P9"/>
    <mergeCell ref="Q8:Q9"/>
    <mergeCell ref="C7:C9"/>
    <mergeCell ref="A10:C10"/>
    <mergeCell ref="A12:C12"/>
    <mergeCell ref="A14:C14"/>
    <mergeCell ref="A4:AC4"/>
    <mergeCell ref="A7:A9"/>
    <mergeCell ref="B7:B9"/>
    <mergeCell ref="D7:D9"/>
    <mergeCell ref="E7:E9"/>
    <mergeCell ref="H7:H9"/>
    <mergeCell ref="R8:R9"/>
    <mergeCell ref="F7:G8"/>
    <mergeCell ref="I7:K8"/>
    <mergeCell ref="L7:N7"/>
    <mergeCell ref="O7:R7"/>
    <mergeCell ref="S7:S9"/>
    <mergeCell ref="T7:T9"/>
    <mergeCell ref="Z7:Z9"/>
    <mergeCell ref="AA7:AA9"/>
    <mergeCell ref="AB7:AB9"/>
    <mergeCell ref="AC7:AC9"/>
    <mergeCell ref="L8:L9"/>
    <mergeCell ref="M8:M9"/>
    <mergeCell ref="N8:N9"/>
    <mergeCell ref="O8:O9"/>
  </mergeCells>
  <dataValidations>
    <dataValidation type="list" allowBlank="1" showErrorMessage="1" sqref="P5">
      <formula1>"2026,2027,2028"</formula1>
    </dataValidation>
    <dataValidation type="list" allowBlank="1" showErrorMessage="1" sqref="N5">
      <formula1>"1,2,3,4,5,6,7,8,9,10,11,12"</formula1>
    </dataValidation>
  </dataValidations>
  <printOptions/>
  <pageMargins bottom="0.75" footer="0.0" header="0.0" left="0.25" right="0.25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2011-10-29T04:26:49Z</dcterms:created>
  <dc:creator>Smart</dc:creator>
</cp:coreProperties>
</file>