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huTNCN2022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<sst xmlns="http://schemas.openxmlformats.org/spreadsheetml/2006/main" count="10" uniqueCount="10">
  <si>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Thu nhập tính thuế</t>
  </si>
  <si>
    <t>Số thuế hàng tháng phải đóng</t>
  </si>
  <si>
    <t>Tổng số thuế phải đóng</t>
  </si>
  <si>
    <r>
      <t>Tổng số tháng có người phụ thuộc</t>
    </r>
    <r>
      <rPr>
        <sz val="13"/>
        <color indexed="10"/>
        <rFont val="Times New Roman"/>
        <family val="1"/>
      </rPr>
      <t>(*)</t>
    </r>
  </si>
  <si>
    <t>FILE EXCEL TÍNH SỐ TIỀN ĐƯỢC HOÀN THUẾ THU NHẬP CÁ NHÂN NĂM 2022
TỪ TIỀN LƯƠNG, TIỀN CÔNG</t>
  </si>
  <si>
    <t>Tổng thu nhập năm 2022 (VNĐ)</t>
  </si>
  <si>
    <t>Các khoản được trừ khi tính thuế TNCN (VNĐ)</t>
  </si>
  <si>
    <t>Thuế TNCN đã tạm đóng (VNĐ)</t>
  </si>
  <si>
    <t>Số tiền được hoàn lại (VNĐ)</t>
  </si>
  <si>
    <r>
      <rPr>
        <sz val="13"/>
        <color indexed="10"/>
        <rFont val="Times New Roman"/>
        <family val="1"/>
      </rPr>
      <t>(*)</t>
    </r>
    <r>
      <rPr>
        <sz val="13"/>
        <color indexed="8"/>
        <rFont val="Times New Roman"/>
        <family val="1"/>
      </rPr>
      <t xml:space="preserve"> Cách tính Tổng số tháng có người phụ thuộc như sau: Nếu chỉ có 01 người phụ thuộc đăng ký cho
toàn năm thì ô này là 12; nếu có 01 người phụ thuộc mà mới phát sinh từ tháng 10/2022 thì ô này
là 3; trường hợp có 02 người phụ thuộc mà 01 người phụ thuộc đăng ký cho toàn năm, người còn
lại phát sinh từ tháng 10/2022 (ví dụ mới sinh con từ tháng 10/2022) thì ô này là 15 (=12+3).</t>
    </r>
  </si>
</sst>
</file>

<file path=xl/styles.xml><?xml version="1.0" encoding="utf-8"?>
<styleSheet xmlns="http://schemas.openxmlformats.org/spreadsheetml/2006/main">
  <numFmts count="1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_-* #,##0\ _₫_-;\-* #,##0\ _₫_-;_-* &quot;-&quot;??\ _₫_-;_-@_-"/>
    <numFmt numFmtId="165" formatCode="0.0"/>
    <numFmt numFmtId="166" formatCode="_-* #,##0.0\ _₫_-;\-* #,##0.0\ _₫_-;_-* &quot;-&quot;??\ _₫_-;_-@_-"/>
    <numFmt numFmtId="167" formatCode="_-* #,##0.000\ _₫_-;\-* #,##0.000\ _₫_-;_-* &quot;-&quot;??\ _₫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sz val="13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9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sz val="13"/>
      <color theme="0"/>
      <name val="Times New Roman"/>
      <family val="1"/>
    </font>
    <font>
      <b/>
      <sz val="13"/>
      <color theme="1"/>
      <name val="Times New Roman"/>
      <family val="1"/>
    </font>
    <font>
      <sz val="13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66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164" fontId="39" fillId="0" borderId="0" xfId="0" applyNumberFormat="1" applyFont="1" applyAlignment="1">
      <alignment/>
    </xf>
    <xf numFmtId="164" fontId="39" fillId="0" borderId="0" xfId="41" applyNumberFormat="1" applyFont="1" applyAlignment="1">
      <alignment/>
    </xf>
    <xf numFmtId="43" fontId="39" fillId="0" borderId="0" xfId="41" applyFont="1" applyAlignment="1">
      <alignment/>
    </xf>
    <xf numFmtId="43" fontId="39" fillId="0" borderId="0" xfId="0" applyNumberFormat="1" applyFont="1" applyAlignment="1">
      <alignment/>
    </xf>
    <xf numFmtId="0" fontId="38" fillId="0" borderId="10" xfId="0" applyFont="1" applyBorder="1" applyAlignment="1">
      <alignment horizontal="left"/>
    </xf>
    <xf numFmtId="164" fontId="38" fillId="33" borderId="10" xfId="41" applyNumberFormat="1" applyFont="1" applyFill="1" applyBorder="1" applyAlignment="1">
      <alignment/>
    </xf>
    <xf numFmtId="0" fontId="38" fillId="0" borderId="10" xfId="0" applyFont="1" applyBorder="1" applyAlignment="1">
      <alignment/>
    </xf>
    <xf numFmtId="164" fontId="38" fillId="34" borderId="10" xfId="0" applyNumberFormat="1" applyFont="1" applyFill="1" applyBorder="1" applyAlignment="1">
      <alignment/>
    </xf>
    <xf numFmtId="0" fontId="38" fillId="0" borderId="10" xfId="0" applyFont="1" applyBorder="1" applyAlignment="1">
      <alignment horizontal="center" wrapText="1"/>
    </xf>
    <xf numFmtId="0" fontId="38" fillId="0" borderId="10" xfId="0" applyFont="1" applyBorder="1" applyAlignment="1">
      <alignment horizontal="center"/>
    </xf>
    <xf numFmtId="0" fontId="40" fillId="35" borderId="10" xfId="0" applyFont="1" applyFill="1" applyBorder="1" applyAlignment="1">
      <alignment horizontal="center" wrapText="1"/>
    </xf>
    <xf numFmtId="0" fontId="40" fillId="35" borderId="10" xfId="0" applyFont="1" applyFill="1" applyBorder="1" applyAlignment="1">
      <alignment horizontal="center"/>
    </xf>
    <xf numFmtId="0" fontId="4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47.28125" style="1" customWidth="1"/>
    <col min="2" max="2" width="24.421875" style="1" customWidth="1"/>
    <col min="3" max="3" width="29.7109375" style="1" bestFit="1" customWidth="1"/>
    <col min="4" max="4" width="20.7109375" style="1" customWidth="1"/>
    <col min="5" max="16384" width="9.140625" style="1" customWidth="1"/>
  </cols>
  <sheetData>
    <row r="1" spans="1:4" ht="33" customHeight="1">
      <c r="A1" s="13" t="s">
        <v>4</v>
      </c>
      <c r="B1" s="14"/>
      <c r="C1" s="14"/>
      <c r="D1" s="14"/>
    </row>
    <row r="2" spans="1:4" ht="16.5">
      <c r="A2" s="7" t="s">
        <v>5</v>
      </c>
      <c r="B2" s="8">
        <v>300000000</v>
      </c>
      <c r="C2" s="9" t="s">
        <v>8</v>
      </c>
      <c r="D2" s="10">
        <f>B4-D15</f>
        <v>4480000</v>
      </c>
    </row>
    <row r="3" spans="1:4" ht="16.5">
      <c r="A3" s="9" t="s">
        <v>6</v>
      </c>
      <c r="B3" s="8">
        <v>10000000</v>
      </c>
      <c r="C3" s="9"/>
      <c r="D3" s="9"/>
    </row>
    <row r="4" spans="1:4" ht="16.5">
      <c r="A4" s="9" t="s">
        <v>7</v>
      </c>
      <c r="B4" s="8">
        <v>12000000</v>
      </c>
      <c r="C4" s="9"/>
      <c r="D4" s="9"/>
    </row>
    <row r="5" spans="1:4" ht="16.5">
      <c r="A5" s="9" t="s">
        <v>3</v>
      </c>
      <c r="B5" s="8">
        <v>12</v>
      </c>
      <c r="C5" s="9"/>
      <c r="D5" s="9"/>
    </row>
    <row r="6" spans="1:4" ht="16.5">
      <c r="A6" s="11" t="s">
        <v>9</v>
      </c>
      <c r="B6" s="12"/>
      <c r="C6" s="12"/>
      <c r="D6" s="12"/>
    </row>
    <row r="7" spans="1:4" ht="51.75" customHeight="1">
      <c r="A7" s="12"/>
      <c r="B7" s="12"/>
      <c r="C7" s="12"/>
      <c r="D7" s="12"/>
    </row>
    <row r="8" spans="1:4" ht="16.5">
      <c r="A8" s="2" t="s">
        <v>0</v>
      </c>
      <c r="B8" s="3">
        <f>B2-B3-132000000-(B5*4400000)</f>
        <v>105200000</v>
      </c>
      <c r="C8" s="4">
        <f>IF(B8&lt;0,0,IF(B8&lt;60000000,B8,60000000))</f>
        <v>60000000</v>
      </c>
      <c r="D8" s="3">
        <f>C8*5/100</f>
        <v>3000000</v>
      </c>
    </row>
    <row r="9" spans="1:4" ht="16.5">
      <c r="A9" s="2" t="s">
        <v>1</v>
      </c>
      <c r="B9" s="3">
        <f>B8-60000000</f>
        <v>45200000</v>
      </c>
      <c r="C9" s="4">
        <f>IF(B9&lt;0,0,IF(B9&lt;60000000,B9,60000000))</f>
        <v>45200000</v>
      </c>
      <c r="D9" s="3">
        <f>C9*10/100</f>
        <v>4520000</v>
      </c>
    </row>
    <row r="10" spans="1:4" ht="16.5">
      <c r="A10" s="2"/>
      <c r="B10" s="3">
        <f>B8-120000000</f>
        <v>-14800000</v>
      </c>
      <c r="C10" s="5">
        <f>IF(B10&lt;0,0,IF(B10&lt;96000000,B10,96000000))</f>
        <v>0</v>
      </c>
      <c r="D10" s="6">
        <f>C10*15/100</f>
        <v>0</v>
      </c>
    </row>
    <row r="11" spans="1:4" ht="16.5">
      <c r="A11" s="2"/>
      <c r="B11" s="3">
        <f>B8-216000000</f>
        <v>-110800000</v>
      </c>
      <c r="C11" s="5">
        <f>IF(B11&lt;0,0,IF(B11&lt;168000000,B11,168000000))</f>
        <v>0</v>
      </c>
      <c r="D11" s="6">
        <f>C11*20/100</f>
        <v>0</v>
      </c>
    </row>
    <row r="12" spans="1:4" ht="16.5">
      <c r="A12" s="2"/>
      <c r="B12" s="3">
        <f>B8-384000000</f>
        <v>-278800000</v>
      </c>
      <c r="C12" s="5">
        <f>IF(B12&lt;0,0,IF(B12&lt;240000000,B12,240000000))</f>
        <v>0</v>
      </c>
      <c r="D12" s="6">
        <f>C12*25/100</f>
        <v>0</v>
      </c>
    </row>
    <row r="13" spans="1:4" ht="16.5">
      <c r="A13" s="2"/>
      <c r="B13" s="3">
        <f>B8-624000000</f>
        <v>-518800000</v>
      </c>
      <c r="C13" s="5">
        <f>IF(B13&lt;0,0,IF(B13&lt;336000000,B13,336000000))</f>
        <v>0</v>
      </c>
      <c r="D13" s="6">
        <f>C13*30/100</f>
        <v>0</v>
      </c>
    </row>
    <row r="14" spans="1:4" ht="16.5">
      <c r="A14" s="2"/>
      <c r="B14" s="3">
        <f>B8-960000000</f>
        <v>-854800000</v>
      </c>
      <c r="C14" s="5">
        <f>IF(B14&lt;0,0,B14)</f>
        <v>0</v>
      </c>
      <c r="D14" s="6">
        <f>C14*35/100</f>
        <v>0</v>
      </c>
    </row>
    <row r="15" spans="1:4" ht="16.5">
      <c r="A15" s="2" t="s">
        <v>2</v>
      </c>
      <c r="B15" s="2"/>
      <c r="C15" s="2"/>
      <c r="D15" s="3">
        <f>SUM(D8:D14)</f>
        <v>7520000</v>
      </c>
    </row>
    <row r="16" spans="1:4" ht="16.5">
      <c r="A16" s="2"/>
      <c r="B16" s="2"/>
      <c r="C16" s="2"/>
      <c r="D16" s="2"/>
    </row>
    <row r="17" spans="1:4" ht="16.5">
      <c r="A17" s="15"/>
      <c r="B17" s="15"/>
      <c r="C17" s="15"/>
      <c r="D17" s="15"/>
    </row>
    <row r="18" spans="1:4" ht="16.5">
      <c r="A18" s="15"/>
      <c r="B18" s="15"/>
      <c r="C18" s="15"/>
      <c r="D18" s="15"/>
    </row>
    <row r="19" spans="1:4" ht="16.5">
      <c r="A19" s="15"/>
      <c r="B19" s="15"/>
      <c r="C19" s="15"/>
      <c r="D19" s="15"/>
    </row>
    <row r="20" spans="1:4" ht="16.5">
      <c r="A20" s="15"/>
      <c r="B20" s="15"/>
      <c r="C20" s="15"/>
      <c r="D20" s="15"/>
    </row>
    <row r="21" spans="1:4" ht="16.5">
      <c r="A21" s="15"/>
      <c r="B21" s="15"/>
      <c r="C21" s="15"/>
      <c r="D21" s="15"/>
    </row>
    <row r="22" spans="1:4" ht="16.5">
      <c r="A22" s="15"/>
      <c r="B22" s="15"/>
      <c r="C22" s="15"/>
      <c r="D22" s="15"/>
    </row>
    <row r="23" spans="1:4" ht="16.5">
      <c r="A23" s="15"/>
      <c r="B23" s="15"/>
      <c r="C23" s="15"/>
      <c r="D23" s="15"/>
    </row>
  </sheetData>
  <sheetProtection/>
  <mergeCells count="2">
    <mergeCell ref="A6:D7"/>
    <mergeCell ref="A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2023-02-09T08:26:00Z</dcterms:modified>
  <cp:category/>
  <cp:version/>
  <cp:contentType/>
  <cp:contentStatus/>
</cp:coreProperties>
</file>