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Bảng 1" sheetId="1" r:id="rId1"/>
    <sheet name="Bảng 2" sheetId="2" r:id="rId2"/>
  </sheets>
  <definedNames/>
  <calcPr fullCalcOnLoad="1"/>
</workbook>
</file>

<file path=xl/sharedStrings.xml><?xml version="1.0" encoding="utf-8"?>
<sst xmlns="http://schemas.openxmlformats.org/spreadsheetml/2006/main" count="89" uniqueCount="53">
  <si>
    <t xml:space="preserve">Năm </t>
  </si>
  <si>
    <t>Trước 1995</t>
  </si>
  <si>
    <t xml:space="preserve">Số tháng </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</si>
  <si>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</si>
  <si>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</si>
  <si>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</si>
  <si>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</si>
  <si>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</si>
  <si>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</si>
  <si>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</si>
  <si>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</si>
  <si>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</si>
  <si>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</si>
  <si>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</si>
  <si>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</si>
  <si>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</si>
  <si>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</si>
  <si>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</si>
  <si>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</si>
  <si>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</si>
  <si>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</si>
  <si>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</si>
  <si>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</si>
  <si>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</si>
  <si>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</si>
  <si>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</si>
  <si>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</si>
  <si>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</si>
  <si>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</si>
  <si>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</si>
  <si>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 xml:space="preserve">Tổng số tiền lương 
đã đóng BHXH </t>
  </si>
  <si>
    <t>Mức bình quân tiền lương tháng đã đóng BHXH</t>
  </si>
  <si>
    <t>Số năm đóng BHXH
 trước năm 2014</t>
  </si>
  <si>
    <t>Tổng số tháng 
đã đóng BHXH</t>
  </si>
  <si>
    <t xml:space="preserve">Tổng số tiền BHXH 1 lần </t>
  </si>
  <si>
    <t>Số năm đóng BHXH 
từ 2014 trở đi</t>
  </si>
  <si>
    <t>Quý khách không cần nhập</t>
  </si>
  <si>
    <r>
      <rPr>
        <b/>
        <u val="single"/>
        <sz val="12"/>
        <color indexed="8"/>
        <rFont val="Times New Roman"/>
        <family val="1"/>
      </rPr>
      <t xml:space="preserve">
(2) Quý khách cần nhập:</t>
    </r>
    <r>
      <rPr>
        <sz val="12"/>
        <color indexed="8"/>
        <rFont val="Times New Roman"/>
        <family val="1"/>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</si>
  <si>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Tiền lương/thu nhập tháng
 đóng BHXH</t>
  </si>
  <si>
    <t>Tổng tiền lương/thu nhập
 sau điều chỉnh</t>
  </si>
  <si>
    <r>
      <rPr>
        <b/>
        <u val="single"/>
        <sz val="12"/>
        <color indexed="8"/>
        <rFont val="Times New Roman"/>
        <family val="1"/>
      </rPr>
      <t>(1) 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</si>
  <si>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Mức hưởng BHXH 1 lần</t>
  </si>
  <si>
    <t xml:space="preserve">Tổng số tiền lương/thu nhập đã đóng BHXH </t>
  </si>
  <si>
    <t>Mức bình quân tiền lương/thu nhập tháng đã đóng BHXH</t>
  </si>
  <si>
    <r>
      <rPr>
        <b/>
        <u val="single"/>
        <sz val="12"/>
        <color indexed="8"/>
        <rFont val="Times New Roman"/>
        <family val="1"/>
      </rPr>
      <t>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</si>
  <si>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 xml:space="preserve">Không cần nhập, 
tự động cho kết quả </t>
  </si>
  <si>
    <r>
      <rPr>
        <b/>
        <u val="single"/>
        <sz val="11"/>
        <color indexed="8"/>
        <rFont val="Times New Roman"/>
        <family val="1"/>
      </rPr>
      <t xml:space="preserve">Lưu ý: </t>
    </r>
    <r>
      <rPr>
        <sz val="11"/>
        <color indexed="8"/>
        <rFont val="Times New Roman"/>
        <family val="1"/>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Số tiền hỗ trợ tháng i = 0,22 * Chuẩn nghèo khu vực nông thôn tại tháng i * Tỷ lệ hỗ trợ 
</t>
    </r>
  </si>
  <si>
    <r>
      <rPr>
        <u val="single"/>
        <sz val="12"/>
        <color indexed="8"/>
        <rFont val="Times New Roman"/>
        <family val="1"/>
      </rPr>
      <t>Lưu ý:</t>
    </r>
    <r>
      <rPr>
        <sz val="12"/>
        <color indexed="8"/>
        <rFont val="Times New Roman"/>
        <family val="1"/>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t>
    </r>
    <r>
      <rPr>
        <b/>
        <sz val="12"/>
        <color indexed="8"/>
        <rFont val="Times New Roman"/>
        <family val="1"/>
      </rPr>
      <t xml:space="preserve">Số tiền hỗ trợ tháng i = 0,22 * Chuẩn nghèo khu vực nông thôn tại tháng i * Tỷ lệ hỗ trợ </t>
    </r>
  </si>
  <si>
    <t>Năm 2022</t>
  </si>
  <si>
    <t xml:space="preserve">Hệ số điều chỉnh 
áp dụng năm 2023 </t>
  </si>
  <si>
    <t>Năm 2023</t>
  </si>
  <si>
    <t>TÍNH TIỀN BẢO HIỂM XÃ HỘI (BHXH) MỘT LẦN NĂM 2023</t>
  </si>
  <si>
    <t>TÍNH TIỀN BHXH MỘT LẦN NĂM 2023 CÓ THỜI GIAN ĐÓNG ÍT HƠN 12 THÁNG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</si>
</sst>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s>
  <fonts count="50">
    <font>
      <sz val="11"/>
      <color theme="1"/>
      <name val="Calibri"/>
      <family val="2"/>
    </font>
    <font>
      <sz val="11"/>
      <color indexed="8"/>
      <name val="Calibri"/>
      <family val="2"/>
    </font>
    <font>
      <b/>
      <sz val="12"/>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b/>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Font="1" applyAlignment="1">
      <alignment/>
    </xf>
    <xf numFmtId="0" fontId="44" fillId="0" borderId="10" xfId="0" applyFont="1" applyBorder="1" applyAlignment="1">
      <alignment vertical="center" wrapText="1"/>
    </xf>
    <xf numFmtId="0" fontId="44" fillId="0" borderId="10" xfId="0" applyFont="1" applyBorder="1" applyAlignment="1">
      <alignment vertical="center"/>
    </xf>
    <xf numFmtId="0" fontId="45" fillId="0" borderId="0" xfId="0" applyFont="1" applyAlignment="1">
      <alignment/>
    </xf>
    <xf numFmtId="0" fontId="44" fillId="19" borderId="10" xfId="0" applyFont="1" applyFill="1" applyBorder="1" applyAlignment="1">
      <alignment horizontal="center" vertical="center"/>
    </xf>
    <xf numFmtId="0" fontId="44" fillId="19" borderId="10" xfId="0" applyFont="1" applyFill="1" applyBorder="1" applyAlignment="1">
      <alignment horizontal="center" vertical="center" wrapText="1"/>
    </xf>
    <xf numFmtId="0" fontId="46" fillId="0" borderId="0" xfId="0" applyFont="1" applyAlignment="1">
      <alignment/>
    </xf>
    <xf numFmtId="0" fontId="46" fillId="0" borderId="10" xfId="0" applyFont="1" applyBorder="1" applyAlignment="1">
      <alignment horizontal="center"/>
    </xf>
    <xf numFmtId="2" fontId="46" fillId="0" borderId="10" xfId="0" applyNumberFormat="1" applyFont="1" applyBorder="1" applyAlignment="1">
      <alignment horizontal="center"/>
    </xf>
    <xf numFmtId="0" fontId="46" fillId="9" borderId="10" xfId="0" applyFont="1" applyFill="1" applyBorder="1" applyAlignment="1">
      <alignment horizontal="center"/>
    </xf>
    <xf numFmtId="3" fontId="46" fillId="0" borderId="10" xfId="0" applyNumberFormat="1" applyFont="1" applyBorder="1" applyAlignment="1">
      <alignment horizontal="center"/>
    </xf>
    <xf numFmtId="3" fontId="46" fillId="9" borderId="10" xfId="0" applyNumberFormat="1" applyFont="1" applyFill="1" applyBorder="1" applyAlignment="1">
      <alignment horizontal="center"/>
    </xf>
    <xf numFmtId="2" fontId="44" fillId="9" borderId="10" xfId="0" applyNumberFormat="1" applyFont="1" applyFill="1" applyBorder="1" applyAlignment="1">
      <alignment horizontal="center"/>
    </xf>
    <xf numFmtId="0" fontId="44" fillId="19" borderId="10" xfId="0" applyFont="1" applyFill="1" applyBorder="1" applyAlignment="1">
      <alignment horizontal="left" vertical="center" wrapText="1"/>
    </xf>
    <xf numFmtId="0" fontId="46" fillId="0" borderId="10" xfId="0" applyFont="1" applyBorder="1" applyAlignment="1">
      <alignment horizontal="center" vertical="center"/>
    </xf>
    <xf numFmtId="0" fontId="44" fillId="19" borderId="10" xfId="0" applyFont="1" applyFill="1" applyBorder="1" applyAlignment="1">
      <alignment wrapText="1"/>
    </xf>
    <xf numFmtId="0" fontId="46" fillId="11" borderId="10" xfId="0" applyFont="1" applyFill="1" applyBorder="1" applyAlignment="1">
      <alignment vertical="center"/>
    </xf>
    <xf numFmtId="0" fontId="46" fillId="33" borderId="10" xfId="0" applyFont="1" applyFill="1" applyBorder="1" applyAlignment="1">
      <alignment vertical="center"/>
    </xf>
    <xf numFmtId="0" fontId="44" fillId="19" borderId="10" xfId="0" applyFont="1" applyFill="1" applyBorder="1" applyAlignment="1">
      <alignment vertical="center" wrapText="1"/>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wrapText="1"/>
    </xf>
    <xf numFmtId="0" fontId="46" fillId="0" borderId="0" xfId="0" applyFont="1" applyAlignment="1">
      <alignment vertical="center"/>
    </xf>
    <xf numFmtId="0" fontId="46" fillId="0" borderId="11" xfId="0" applyFont="1" applyBorder="1" applyAlignment="1">
      <alignment vertical="center"/>
    </xf>
    <xf numFmtId="0" fontId="46" fillId="0" borderId="0" xfId="0" applyFont="1" applyAlignment="1">
      <alignment horizontal="left"/>
    </xf>
    <xf numFmtId="0" fontId="47" fillId="19" borderId="10" xfId="0" applyFont="1" applyFill="1" applyBorder="1" applyAlignment="1">
      <alignment vertical="center"/>
    </xf>
    <xf numFmtId="172" fontId="28" fillId="0" borderId="11" xfId="0" applyNumberFormat="1" applyFont="1" applyBorder="1" applyAlignment="1">
      <alignment/>
    </xf>
    <xf numFmtId="172" fontId="25" fillId="0" borderId="11" xfId="0" applyNumberFormat="1" applyFont="1" applyBorder="1" applyAlignment="1">
      <alignment/>
    </xf>
    <xf numFmtId="0" fontId="48" fillId="34" borderId="0" xfId="0" applyFont="1" applyFill="1" applyAlignment="1">
      <alignment horizontal="center" vertical="center" wrapText="1"/>
    </xf>
    <xf numFmtId="3" fontId="46" fillId="0" borderId="10" xfId="0" applyNumberFormat="1" applyFont="1" applyBorder="1" applyAlignment="1">
      <alignment horizontal="center" vertical="center"/>
    </xf>
    <xf numFmtId="3" fontId="46" fillId="34" borderId="10" xfId="0" applyNumberFormat="1" applyFont="1" applyFill="1" applyBorder="1" applyAlignment="1">
      <alignment horizontal="center" vertical="center"/>
    </xf>
    <xf numFmtId="3" fontId="44" fillId="35" borderId="10" xfId="0" applyNumberFormat="1" applyFont="1" applyFill="1" applyBorder="1" applyAlignment="1">
      <alignment vertical="center"/>
    </xf>
    <xf numFmtId="0" fontId="46" fillId="11" borderId="10" xfId="0" applyFont="1" applyFill="1" applyBorder="1" applyAlignment="1">
      <alignment horizontal="center"/>
    </xf>
    <xf numFmtId="3" fontId="46" fillId="11" borderId="10" xfId="0" applyNumberFormat="1" applyFont="1" applyFill="1" applyBorder="1" applyAlignment="1">
      <alignment horizontal="center"/>
    </xf>
    <xf numFmtId="2" fontId="44" fillId="11" borderId="10" xfId="0" applyNumberFormat="1" applyFont="1" applyFill="1" applyBorder="1" applyAlignment="1">
      <alignment horizontal="center"/>
    </xf>
    <xf numFmtId="0" fontId="49" fillId="0" borderId="12" xfId="0" applyFont="1" applyBorder="1" applyAlignment="1">
      <alignment horizontal="center" vertical="center"/>
    </xf>
    <xf numFmtId="0" fontId="45" fillId="0" borderId="13"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6" xfId="0" applyFont="1" applyBorder="1" applyAlignment="1">
      <alignment horizontal="left" vertical="top"/>
    </xf>
    <xf numFmtId="0" fontId="45" fillId="0" borderId="0" xfId="0" applyFont="1" applyBorder="1" applyAlignment="1">
      <alignment horizontal="left" vertical="top"/>
    </xf>
    <xf numFmtId="0" fontId="45" fillId="0" borderId="17" xfId="0" applyFont="1" applyBorder="1" applyAlignment="1">
      <alignment horizontal="left" vertical="top"/>
    </xf>
    <xf numFmtId="0" fontId="45" fillId="0" borderId="18" xfId="0" applyFont="1" applyBorder="1" applyAlignment="1">
      <alignment horizontal="left" vertical="top"/>
    </xf>
    <xf numFmtId="0" fontId="45" fillId="0" borderId="19" xfId="0" applyFont="1" applyBorder="1" applyAlignment="1">
      <alignment horizontal="left" vertical="top"/>
    </xf>
    <xf numFmtId="0" fontId="45" fillId="0" borderId="20" xfId="0" applyFont="1" applyBorder="1" applyAlignment="1">
      <alignment horizontal="left" vertical="top"/>
    </xf>
    <xf numFmtId="0" fontId="4" fillId="0" borderId="13"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Fill="1" applyBorder="1" applyAlignment="1">
      <alignment horizontal="center" vertical="center"/>
    </xf>
    <xf numFmtId="0" fontId="45" fillId="0" borderId="22" xfId="0" applyFont="1" applyBorder="1" applyAlignment="1">
      <alignment horizont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Alignment="1">
      <alignment horizontal="left" wrapText="1"/>
    </xf>
    <xf numFmtId="0" fontId="46" fillId="0" borderId="0" xfId="0" applyFont="1" applyAlignment="1">
      <alignment horizontal="left"/>
    </xf>
    <xf numFmtId="0" fontId="0" fillId="0" borderId="11" xfId="0" applyBorder="1" applyAlignment="1">
      <alignment horizontal="center"/>
    </xf>
    <xf numFmtId="0" fontId="44" fillId="0" borderId="12" xfId="0" applyFont="1" applyBorder="1" applyAlignment="1">
      <alignment horizontal="center" vertical="center"/>
    </xf>
    <xf numFmtId="0" fontId="46" fillId="0" borderId="13" xfId="0" applyFont="1" applyBorder="1" applyAlignment="1">
      <alignment horizontal="left" vertical="top" wrapText="1"/>
    </xf>
    <xf numFmtId="0" fontId="0" fillId="0" borderId="22"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35</xdr:row>
      <xdr:rowOff>57150</xdr:rowOff>
    </xdr:from>
    <xdr:to>
      <xdr:col>5</xdr:col>
      <xdr:colOff>1038225</xdr:colOff>
      <xdr:row>35</xdr:row>
      <xdr:rowOff>409575</xdr:rowOff>
    </xdr:to>
    <xdr:sp>
      <xdr:nvSpPr>
        <xdr:cNvPr id="1" name="Down Arrow 1"/>
        <xdr:cNvSpPr>
          <a:spLocks/>
        </xdr:cNvSpPr>
      </xdr:nvSpPr>
      <xdr:spPr>
        <a:xfrm>
          <a:off x="7496175" y="8620125"/>
          <a:ext cx="266700" cy="352425"/>
        </a:xfrm>
        <a:prstGeom prst="downArrow">
          <a:avLst>
            <a:gd name="adj" fmla="val 2543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1323975</xdr:colOff>
      <xdr:row>36</xdr:row>
      <xdr:rowOff>104775</xdr:rowOff>
    </xdr:from>
    <xdr:to>
      <xdr:col>1</xdr:col>
      <xdr:colOff>1619250</xdr:colOff>
      <xdr:row>36</xdr:row>
      <xdr:rowOff>161925</xdr:rowOff>
    </xdr:to>
    <xdr:sp>
      <xdr:nvSpPr>
        <xdr:cNvPr id="2" name="Down Arrow 2"/>
        <xdr:cNvSpPr>
          <a:spLocks/>
        </xdr:cNvSpPr>
      </xdr:nvSpPr>
      <xdr:spPr>
        <a:xfrm>
          <a:off x="2362200" y="9077325"/>
          <a:ext cx="295275" cy="57150"/>
        </a:xfrm>
        <a:prstGeom prst="downArrow">
          <a:avLst>
            <a:gd name="adj" fmla="val 2019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6</xdr:row>
      <xdr:rowOff>9525</xdr:rowOff>
    </xdr:from>
    <xdr:to>
      <xdr:col>5</xdr:col>
      <xdr:colOff>1295400</xdr:colOff>
      <xdr:row>8</xdr:row>
      <xdr:rowOff>123825</xdr:rowOff>
    </xdr:to>
    <xdr:sp>
      <xdr:nvSpPr>
        <xdr:cNvPr id="3" name="Right Arrow 3"/>
        <xdr:cNvSpPr>
          <a:spLocks/>
        </xdr:cNvSpPr>
      </xdr:nvSpPr>
      <xdr:spPr>
        <a:xfrm>
          <a:off x="7029450" y="2038350"/>
          <a:ext cx="990600" cy="514350"/>
        </a:xfrm>
        <a:prstGeom prst="rightArrow">
          <a:avLst>
            <a:gd name="adj" fmla="val 2403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34</xdr:row>
      <xdr:rowOff>114300</xdr:rowOff>
    </xdr:from>
    <xdr:to>
      <xdr:col>7</xdr:col>
      <xdr:colOff>581025</xdr:colOff>
      <xdr:row>34</xdr:row>
      <xdr:rowOff>361950</xdr:rowOff>
    </xdr:to>
    <xdr:sp>
      <xdr:nvSpPr>
        <xdr:cNvPr id="4" name="Right Arrow 4"/>
        <xdr:cNvSpPr>
          <a:spLocks/>
        </xdr:cNvSpPr>
      </xdr:nvSpPr>
      <xdr:spPr>
        <a:xfrm>
          <a:off x="10153650" y="8277225"/>
          <a:ext cx="400050" cy="247650"/>
        </a:xfrm>
        <a:prstGeom prst="rightArrow">
          <a:avLst>
            <a:gd name="adj" fmla="val 19046"/>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34</xdr:row>
      <xdr:rowOff>104775</xdr:rowOff>
    </xdr:from>
    <xdr:to>
      <xdr:col>3</xdr:col>
      <xdr:colOff>952500</xdr:colOff>
      <xdr:row>34</xdr:row>
      <xdr:rowOff>466725</xdr:rowOff>
    </xdr:to>
    <xdr:sp>
      <xdr:nvSpPr>
        <xdr:cNvPr id="1" name="Left Arrow 1"/>
        <xdr:cNvSpPr>
          <a:spLocks/>
        </xdr:cNvSpPr>
      </xdr:nvSpPr>
      <xdr:spPr>
        <a:xfrm>
          <a:off x="4133850" y="8391525"/>
          <a:ext cx="704850" cy="361950"/>
        </a:xfrm>
        <a:prstGeom prst="leftArrow">
          <a:avLst>
            <a:gd name="adj" fmla="val -2432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8</xdr:row>
      <xdr:rowOff>38100</xdr:rowOff>
    </xdr:from>
    <xdr:to>
      <xdr:col>5</xdr:col>
      <xdr:colOff>571500</xdr:colOff>
      <xdr:row>9</xdr:row>
      <xdr:rowOff>142875</xdr:rowOff>
    </xdr:to>
    <xdr:sp>
      <xdr:nvSpPr>
        <xdr:cNvPr id="2" name="Right Arrow 2"/>
        <xdr:cNvSpPr>
          <a:spLocks/>
        </xdr:cNvSpPr>
      </xdr:nvSpPr>
      <xdr:spPr>
        <a:xfrm>
          <a:off x="6943725" y="2781300"/>
          <a:ext cx="447675" cy="304800"/>
        </a:xfrm>
        <a:prstGeom prst="rightArrow">
          <a:avLst>
            <a:gd name="adj" fmla="val 1595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37</xdr:row>
      <xdr:rowOff>47625</xdr:rowOff>
    </xdr:from>
    <xdr:to>
      <xdr:col>2</xdr:col>
      <xdr:colOff>676275</xdr:colOff>
      <xdr:row>38</xdr:row>
      <xdr:rowOff>171450</xdr:rowOff>
    </xdr:to>
    <xdr:sp>
      <xdr:nvSpPr>
        <xdr:cNvPr id="3" name="Down Arrow 3"/>
        <xdr:cNvSpPr>
          <a:spLocks/>
        </xdr:cNvSpPr>
      </xdr:nvSpPr>
      <xdr:spPr>
        <a:xfrm>
          <a:off x="3152775" y="9829800"/>
          <a:ext cx="257175" cy="314325"/>
        </a:xfrm>
        <a:prstGeom prst="downArrow">
          <a:avLst>
            <a:gd name="adj" fmla="val 9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1">
      <selection activeCell="F1" sqref="F1"/>
    </sheetView>
  </sheetViews>
  <sheetFormatPr defaultColWidth="9.140625" defaultRowHeight="15"/>
  <cols>
    <col min="1" max="1" width="15.57421875" style="3" customWidth="1"/>
    <col min="2" max="2" width="26.421875" style="3" customWidth="1"/>
    <col min="3" max="3" width="18.00390625" style="3" customWidth="1"/>
    <col min="4" max="4" width="19.28125" style="3" customWidth="1"/>
    <col min="5" max="5" width="21.57421875" style="3" customWidth="1"/>
    <col min="6" max="6" width="22.7109375" style="3" customWidth="1"/>
    <col min="7" max="7" width="26.00390625" style="3" customWidth="1"/>
    <col min="8" max="16384" width="9.140625" style="3" customWidth="1"/>
  </cols>
  <sheetData>
    <row r="1" spans="1:5" ht="35.25" customHeight="1">
      <c r="A1" s="35" t="s">
        <v>51</v>
      </c>
      <c r="B1" s="35"/>
      <c r="C1" s="35"/>
      <c r="D1" s="35"/>
      <c r="E1" s="35"/>
    </row>
    <row r="2" spans="1:9" ht="59.25" customHeight="1" thickBot="1">
      <c r="A2" s="4" t="s">
        <v>0</v>
      </c>
      <c r="B2" s="5" t="s">
        <v>38</v>
      </c>
      <c r="C2" s="4" t="s">
        <v>2</v>
      </c>
      <c r="D2" s="5" t="s">
        <v>49</v>
      </c>
      <c r="E2" s="5" t="s">
        <v>39</v>
      </c>
      <c r="F2" s="6"/>
      <c r="G2" s="6"/>
      <c r="H2" s="6"/>
      <c r="I2" s="6"/>
    </row>
    <row r="3" spans="1:11" ht="18" customHeight="1">
      <c r="A3" s="7" t="s">
        <v>1</v>
      </c>
      <c r="B3" s="10">
        <v>0</v>
      </c>
      <c r="C3" s="7">
        <v>0</v>
      </c>
      <c r="D3" s="8">
        <v>5.26</v>
      </c>
      <c r="E3" s="10">
        <f>B3*C3*D3</f>
        <v>0</v>
      </c>
      <c r="F3" s="60"/>
      <c r="G3" s="61" t="s">
        <v>40</v>
      </c>
      <c r="H3" s="62"/>
      <c r="I3" s="62"/>
      <c r="J3" s="62"/>
      <c r="K3" s="63"/>
    </row>
    <row r="4" spans="1:11" ht="15.75">
      <c r="A4" s="7" t="s">
        <v>3</v>
      </c>
      <c r="B4" s="10">
        <v>0</v>
      </c>
      <c r="C4" s="7">
        <v>0</v>
      </c>
      <c r="D4" s="8">
        <v>4.46</v>
      </c>
      <c r="E4" s="10">
        <f aca="true" t="shared" si="0" ref="E4:E32">B4*C4*D4</f>
        <v>0</v>
      </c>
      <c r="F4" s="60"/>
      <c r="G4" s="64"/>
      <c r="H4" s="65"/>
      <c r="I4" s="65"/>
      <c r="J4" s="65"/>
      <c r="K4" s="66"/>
    </row>
    <row r="5" spans="1:11" ht="15.75">
      <c r="A5" s="7" t="s">
        <v>4</v>
      </c>
      <c r="B5" s="10">
        <v>0</v>
      </c>
      <c r="C5" s="7">
        <v>0</v>
      </c>
      <c r="D5" s="8">
        <v>4.22</v>
      </c>
      <c r="E5" s="10">
        <f t="shared" si="0"/>
        <v>0</v>
      </c>
      <c r="F5" s="60"/>
      <c r="G5" s="64"/>
      <c r="H5" s="65"/>
      <c r="I5" s="65"/>
      <c r="J5" s="65"/>
      <c r="K5" s="66"/>
    </row>
    <row r="6" spans="1:11" ht="15.75">
      <c r="A6" s="7" t="s">
        <v>5</v>
      </c>
      <c r="B6" s="10">
        <v>0</v>
      </c>
      <c r="C6" s="7">
        <v>0</v>
      </c>
      <c r="D6" s="8">
        <v>4.09</v>
      </c>
      <c r="E6" s="10">
        <f t="shared" si="0"/>
        <v>0</v>
      </c>
      <c r="F6" s="60"/>
      <c r="G6" s="64"/>
      <c r="H6" s="65"/>
      <c r="I6" s="65"/>
      <c r="J6" s="65"/>
      <c r="K6" s="66"/>
    </row>
    <row r="7" spans="1:11" ht="15.75">
      <c r="A7" s="7" t="s">
        <v>6</v>
      </c>
      <c r="B7" s="10">
        <v>0</v>
      </c>
      <c r="C7" s="7">
        <v>0</v>
      </c>
      <c r="D7" s="8">
        <v>3.8</v>
      </c>
      <c r="E7" s="10">
        <f t="shared" si="0"/>
        <v>0</v>
      </c>
      <c r="F7" s="60"/>
      <c r="G7" s="64"/>
      <c r="H7" s="65"/>
      <c r="I7" s="65"/>
      <c r="J7" s="65"/>
      <c r="K7" s="66"/>
    </row>
    <row r="8" spans="1:11" ht="15.75">
      <c r="A8" s="7" t="s">
        <v>7</v>
      </c>
      <c r="B8" s="10">
        <v>0</v>
      </c>
      <c r="C8" s="7">
        <v>0</v>
      </c>
      <c r="D8" s="8">
        <v>3.64</v>
      </c>
      <c r="E8" s="10">
        <f t="shared" si="0"/>
        <v>0</v>
      </c>
      <c r="F8" s="60"/>
      <c r="G8" s="64"/>
      <c r="H8" s="65"/>
      <c r="I8" s="65"/>
      <c r="J8" s="65"/>
      <c r="K8" s="66"/>
    </row>
    <row r="9" spans="1:11" ht="15.75">
      <c r="A9" s="7" t="s">
        <v>8</v>
      </c>
      <c r="B9" s="10">
        <v>0</v>
      </c>
      <c r="C9" s="7">
        <v>0</v>
      </c>
      <c r="D9" s="8">
        <v>3.7</v>
      </c>
      <c r="E9" s="10">
        <f t="shared" si="0"/>
        <v>0</v>
      </c>
      <c r="F9" s="60"/>
      <c r="G9" s="64"/>
      <c r="H9" s="65"/>
      <c r="I9" s="65"/>
      <c r="J9" s="65"/>
      <c r="K9" s="66"/>
    </row>
    <row r="10" spans="1:11" ht="15.75">
      <c r="A10" s="7" t="s">
        <v>9</v>
      </c>
      <c r="B10" s="10">
        <v>0</v>
      </c>
      <c r="C10" s="7">
        <v>0</v>
      </c>
      <c r="D10" s="8">
        <v>3.71</v>
      </c>
      <c r="E10" s="10">
        <f t="shared" si="0"/>
        <v>0</v>
      </c>
      <c r="F10" s="60"/>
      <c r="G10" s="64"/>
      <c r="H10" s="65"/>
      <c r="I10" s="65"/>
      <c r="J10" s="65"/>
      <c r="K10" s="66"/>
    </row>
    <row r="11" spans="1:11" ht="15.75">
      <c r="A11" s="7" t="s">
        <v>10</v>
      </c>
      <c r="B11" s="10">
        <v>0</v>
      </c>
      <c r="C11" s="7">
        <v>0</v>
      </c>
      <c r="D11" s="8">
        <v>3.57</v>
      </c>
      <c r="E11" s="10">
        <f t="shared" si="0"/>
        <v>0</v>
      </c>
      <c r="F11" s="60"/>
      <c r="G11" s="64"/>
      <c r="H11" s="65"/>
      <c r="I11" s="65"/>
      <c r="J11" s="65"/>
      <c r="K11" s="66"/>
    </row>
    <row r="12" spans="1:11" ht="15.75">
      <c r="A12" s="7" t="s">
        <v>11</v>
      </c>
      <c r="B12" s="10">
        <v>0</v>
      </c>
      <c r="C12" s="7">
        <v>0</v>
      </c>
      <c r="D12" s="8">
        <v>3.46</v>
      </c>
      <c r="E12" s="10">
        <f t="shared" si="0"/>
        <v>0</v>
      </c>
      <c r="F12" s="60"/>
      <c r="G12" s="64"/>
      <c r="H12" s="65"/>
      <c r="I12" s="65"/>
      <c r="J12" s="65"/>
      <c r="K12" s="66"/>
    </row>
    <row r="13" spans="1:11" ht="15.75">
      <c r="A13" s="7" t="s">
        <v>12</v>
      </c>
      <c r="B13" s="10">
        <v>0</v>
      </c>
      <c r="C13" s="7">
        <v>0</v>
      </c>
      <c r="D13" s="8">
        <v>3.21</v>
      </c>
      <c r="E13" s="10">
        <f t="shared" si="0"/>
        <v>0</v>
      </c>
      <c r="F13" s="60"/>
      <c r="G13" s="64"/>
      <c r="H13" s="65"/>
      <c r="I13" s="65"/>
      <c r="J13" s="65"/>
      <c r="K13" s="66"/>
    </row>
    <row r="14" spans="1:11" ht="16.5" thickBot="1">
      <c r="A14" s="7" t="s">
        <v>13</v>
      </c>
      <c r="B14" s="10">
        <v>0</v>
      </c>
      <c r="C14" s="7">
        <v>0</v>
      </c>
      <c r="D14" s="8">
        <v>2.96</v>
      </c>
      <c r="E14" s="10">
        <f t="shared" si="0"/>
        <v>0</v>
      </c>
      <c r="F14" s="23"/>
      <c r="G14" s="67"/>
      <c r="H14" s="68"/>
      <c r="I14" s="68"/>
      <c r="J14" s="68"/>
      <c r="K14" s="69"/>
    </row>
    <row r="15" spans="1:9" ht="15.75">
      <c r="A15" s="7" t="s">
        <v>14</v>
      </c>
      <c r="B15" s="10">
        <v>0</v>
      </c>
      <c r="C15" s="7">
        <v>0</v>
      </c>
      <c r="D15" s="8">
        <v>2.76</v>
      </c>
      <c r="E15" s="10">
        <f t="shared" si="0"/>
        <v>0</v>
      </c>
      <c r="F15" s="23"/>
      <c r="G15" s="22"/>
      <c r="H15" s="22"/>
      <c r="I15" s="22"/>
    </row>
    <row r="16" spans="1:9" ht="15.75">
      <c r="A16" s="7" t="s">
        <v>15</v>
      </c>
      <c r="B16" s="10">
        <v>0</v>
      </c>
      <c r="C16" s="7">
        <v>0</v>
      </c>
      <c r="D16" s="8">
        <v>2.55</v>
      </c>
      <c r="E16" s="10">
        <f t="shared" si="0"/>
        <v>0</v>
      </c>
      <c r="F16" s="6"/>
      <c r="G16" s="6"/>
      <c r="H16" s="6"/>
      <c r="I16" s="6"/>
    </row>
    <row r="17" spans="1:9" ht="15.75">
      <c r="A17" s="7" t="s">
        <v>16</v>
      </c>
      <c r="B17" s="10">
        <v>0</v>
      </c>
      <c r="C17" s="7">
        <v>0</v>
      </c>
      <c r="D17" s="8">
        <v>2.07</v>
      </c>
      <c r="E17" s="10">
        <f t="shared" si="0"/>
        <v>0</v>
      </c>
      <c r="F17" s="6"/>
      <c r="G17" s="6"/>
      <c r="H17" s="6"/>
      <c r="I17" s="6"/>
    </row>
    <row r="18" spans="1:9" ht="15.75">
      <c r="A18" s="7" t="s">
        <v>17</v>
      </c>
      <c r="B18" s="10">
        <v>0</v>
      </c>
      <c r="C18" s="7">
        <v>0</v>
      </c>
      <c r="D18" s="8">
        <v>1.94</v>
      </c>
      <c r="E18" s="10">
        <f t="shared" si="0"/>
        <v>0</v>
      </c>
      <c r="F18" s="6"/>
      <c r="G18" s="6"/>
      <c r="H18" s="6"/>
      <c r="I18" s="6"/>
    </row>
    <row r="19" spans="1:9" ht="15.75">
      <c r="A19" s="7" t="s">
        <v>18</v>
      </c>
      <c r="B19" s="10">
        <v>0</v>
      </c>
      <c r="C19" s="7">
        <v>0</v>
      </c>
      <c r="D19" s="8">
        <v>1.77</v>
      </c>
      <c r="E19" s="10">
        <f t="shared" si="0"/>
        <v>0</v>
      </c>
      <c r="F19" s="6"/>
      <c r="G19" s="6"/>
      <c r="H19" s="6"/>
      <c r="I19" s="6"/>
    </row>
    <row r="20" spans="1:9" ht="15.75">
      <c r="A20" s="7" t="s">
        <v>19</v>
      </c>
      <c r="B20" s="10">
        <v>0</v>
      </c>
      <c r="C20" s="7">
        <v>0</v>
      </c>
      <c r="D20" s="8">
        <v>1.5</v>
      </c>
      <c r="E20" s="10">
        <f t="shared" si="0"/>
        <v>0</v>
      </c>
      <c r="F20" s="6"/>
      <c r="G20" s="6"/>
      <c r="H20" s="6"/>
      <c r="I20" s="6"/>
    </row>
    <row r="21" spans="1:9" ht="15.75">
      <c r="A21" s="7" t="s">
        <v>20</v>
      </c>
      <c r="B21" s="10">
        <v>0</v>
      </c>
      <c r="C21" s="7">
        <v>0</v>
      </c>
      <c r="D21" s="8">
        <v>1.37</v>
      </c>
      <c r="E21" s="10">
        <f t="shared" si="0"/>
        <v>0</v>
      </c>
      <c r="F21" s="6"/>
      <c r="G21" s="6"/>
      <c r="H21" s="6"/>
      <c r="I21" s="24"/>
    </row>
    <row r="22" spans="1:9" ht="15.75">
      <c r="A22" s="7" t="s">
        <v>21</v>
      </c>
      <c r="B22" s="10">
        <v>0</v>
      </c>
      <c r="C22" s="7">
        <v>0</v>
      </c>
      <c r="D22" s="8">
        <v>1.28</v>
      </c>
      <c r="E22" s="10">
        <f t="shared" si="0"/>
        <v>0</v>
      </c>
      <c r="F22" s="6"/>
      <c r="G22" s="6"/>
      <c r="H22" s="6"/>
      <c r="I22" s="6"/>
    </row>
    <row r="23" spans="1:9" ht="15.75">
      <c r="A23" s="7" t="s">
        <v>22</v>
      </c>
      <c r="B23" s="10">
        <v>0</v>
      </c>
      <c r="C23" s="7">
        <v>0</v>
      </c>
      <c r="D23" s="8">
        <v>1.23</v>
      </c>
      <c r="E23" s="10">
        <f t="shared" si="0"/>
        <v>0</v>
      </c>
      <c r="F23" s="6"/>
      <c r="G23" s="6"/>
      <c r="H23" s="6"/>
      <c r="I23" s="6"/>
    </row>
    <row r="24" spans="1:9" ht="15.75">
      <c r="A24" s="7" t="s">
        <v>23</v>
      </c>
      <c r="B24" s="10">
        <v>0</v>
      </c>
      <c r="C24" s="7">
        <v>0</v>
      </c>
      <c r="D24" s="8">
        <v>1.23</v>
      </c>
      <c r="E24" s="10">
        <f t="shared" si="0"/>
        <v>0</v>
      </c>
      <c r="F24" s="6"/>
      <c r="G24" s="6"/>
      <c r="H24" s="6"/>
      <c r="I24" s="6"/>
    </row>
    <row r="25" spans="1:9" ht="15.75">
      <c r="A25" s="9" t="s">
        <v>24</v>
      </c>
      <c r="B25" s="11">
        <v>3800000</v>
      </c>
      <c r="C25" s="9">
        <v>2</v>
      </c>
      <c r="D25" s="12">
        <v>1.19</v>
      </c>
      <c r="E25" s="11">
        <f t="shared" si="0"/>
        <v>9044000</v>
      </c>
      <c r="F25" s="6"/>
      <c r="G25" s="6"/>
      <c r="H25" s="6"/>
      <c r="I25" s="6"/>
    </row>
    <row r="26" spans="1:9" ht="15.75">
      <c r="A26" s="9" t="s">
        <v>25</v>
      </c>
      <c r="B26" s="11">
        <v>4100000</v>
      </c>
      <c r="C26" s="9">
        <v>9</v>
      </c>
      <c r="D26" s="12">
        <v>1.15</v>
      </c>
      <c r="E26" s="11">
        <f t="shared" si="0"/>
        <v>42435000</v>
      </c>
      <c r="F26" s="6"/>
      <c r="G26" s="6"/>
      <c r="H26" s="6"/>
      <c r="I26" s="6"/>
    </row>
    <row r="27" spans="1:9" ht="15.75">
      <c r="A27" s="7" t="s">
        <v>26</v>
      </c>
      <c r="B27" s="10">
        <v>4300000</v>
      </c>
      <c r="C27" s="7">
        <v>12</v>
      </c>
      <c r="D27" s="8">
        <v>1.11</v>
      </c>
      <c r="E27" s="10">
        <f t="shared" si="0"/>
        <v>57276000.00000001</v>
      </c>
      <c r="F27" s="6"/>
      <c r="G27" s="6"/>
      <c r="H27" s="6"/>
      <c r="I27" s="6"/>
    </row>
    <row r="28" spans="1:9" ht="15.75">
      <c r="A28" s="7" t="s">
        <v>27</v>
      </c>
      <c r="B28" s="10">
        <v>4300000</v>
      </c>
      <c r="C28" s="7">
        <v>12</v>
      </c>
      <c r="D28" s="8">
        <v>1.08</v>
      </c>
      <c r="E28" s="10">
        <f t="shared" si="0"/>
        <v>55728000</v>
      </c>
      <c r="F28" s="6"/>
      <c r="G28" s="6"/>
      <c r="H28" s="6"/>
      <c r="I28" s="6"/>
    </row>
    <row r="29" spans="1:9" ht="15.75">
      <c r="A29" s="7" t="s">
        <v>28</v>
      </c>
      <c r="B29" s="10">
        <v>4800000</v>
      </c>
      <c r="C29" s="7">
        <v>12</v>
      </c>
      <c r="D29" s="8">
        <v>1.05</v>
      </c>
      <c r="E29" s="10">
        <f t="shared" si="0"/>
        <v>60480000</v>
      </c>
      <c r="F29" s="6"/>
      <c r="G29" s="6"/>
      <c r="H29" s="6"/>
      <c r="I29" s="6"/>
    </row>
    <row r="30" spans="1:9" ht="15.75">
      <c r="A30" s="7" t="s">
        <v>29</v>
      </c>
      <c r="B30" s="10">
        <v>4800000</v>
      </c>
      <c r="C30" s="7">
        <v>12</v>
      </c>
      <c r="D30" s="8">
        <v>1.03</v>
      </c>
      <c r="E30" s="10">
        <f t="shared" si="0"/>
        <v>59328000</v>
      </c>
      <c r="F30" s="6"/>
      <c r="G30" s="6"/>
      <c r="H30" s="6"/>
      <c r="I30" s="6"/>
    </row>
    <row r="31" spans="1:9" ht="15.75">
      <c r="A31" s="7" t="s">
        <v>48</v>
      </c>
      <c r="B31" s="10">
        <v>5100000</v>
      </c>
      <c r="C31" s="7">
        <v>12</v>
      </c>
      <c r="D31" s="8">
        <v>1</v>
      </c>
      <c r="E31" s="10">
        <f t="shared" si="0"/>
        <v>61200000</v>
      </c>
      <c r="F31" s="6"/>
      <c r="G31" s="6"/>
      <c r="H31" s="6"/>
      <c r="I31" s="6"/>
    </row>
    <row r="32" spans="1:9" ht="15.75">
      <c r="A32" s="7" t="s">
        <v>50</v>
      </c>
      <c r="B32" s="10">
        <v>5100000</v>
      </c>
      <c r="C32" s="7">
        <v>1</v>
      </c>
      <c r="D32" s="8">
        <v>1</v>
      </c>
      <c r="E32" s="10">
        <f t="shared" si="0"/>
        <v>5100000</v>
      </c>
      <c r="F32" s="6"/>
      <c r="G32" s="6"/>
      <c r="H32" s="6"/>
      <c r="I32" s="6"/>
    </row>
    <row r="33" ht="30" customHeight="1" thickBot="1"/>
    <row r="34" spans="2:17" ht="42.75" customHeight="1">
      <c r="B34" s="13" t="s">
        <v>33</v>
      </c>
      <c r="C34" s="14">
        <f>SUM(C3:C32)</f>
        <v>72</v>
      </c>
      <c r="E34" s="1" t="s">
        <v>32</v>
      </c>
      <c r="F34" s="1" t="s">
        <v>35</v>
      </c>
      <c r="G34" s="2" t="s">
        <v>34</v>
      </c>
      <c r="I34" s="36" t="s">
        <v>46</v>
      </c>
      <c r="J34" s="37"/>
      <c r="K34" s="37"/>
      <c r="L34" s="37"/>
      <c r="M34" s="37"/>
      <c r="N34" s="37"/>
      <c r="O34" s="37"/>
      <c r="P34" s="37"/>
      <c r="Q34" s="38"/>
    </row>
    <row r="35" spans="2:17" ht="31.5">
      <c r="B35" s="15" t="s">
        <v>30</v>
      </c>
      <c r="C35" s="29">
        <f>SUM(E3:E31)</f>
        <v>345491000</v>
      </c>
      <c r="E35" s="16">
        <v>0</v>
      </c>
      <c r="F35" s="17">
        <v>6</v>
      </c>
      <c r="G35" s="31">
        <f>(E35*1.5+F35*2)*C36</f>
        <v>57581833.33333333</v>
      </c>
      <c r="I35" s="39"/>
      <c r="J35" s="40"/>
      <c r="K35" s="40"/>
      <c r="L35" s="40"/>
      <c r="M35" s="40"/>
      <c r="N35" s="40"/>
      <c r="O35" s="40"/>
      <c r="P35" s="40"/>
      <c r="Q35" s="41"/>
    </row>
    <row r="36" spans="2:17" ht="32.25" thickBot="1">
      <c r="B36" s="18" t="s">
        <v>31</v>
      </c>
      <c r="C36" s="29">
        <f>C35/C34</f>
        <v>4798486.111111111</v>
      </c>
      <c r="E36" s="54"/>
      <c r="F36" s="54"/>
      <c r="G36" s="54"/>
      <c r="I36" s="39"/>
      <c r="J36" s="40"/>
      <c r="K36" s="40"/>
      <c r="L36" s="40"/>
      <c r="M36" s="40"/>
      <c r="N36" s="40"/>
      <c r="O36" s="40"/>
      <c r="P36" s="40"/>
      <c r="Q36" s="41"/>
    </row>
    <row r="37" spans="2:17" ht="12.75" customHeight="1">
      <c r="B37" s="55"/>
      <c r="C37" s="55"/>
      <c r="D37" s="19"/>
      <c r="E37" s="45" t="s">
        <v>37</v>
      </c>
      <c r="F37" s="46"/>
      <c r="G37" s="47"/>
      <c r="I37" s="39"/>
      <c r="J37" s="40"/>
      <c r="K37" s="40"/>
      <c r="L37" s="40"/>
      <c r="M37" s="40"/>
      <c r="N37" s="40"/>
      <c r="O37" s="40"/>
      <c r="P37" s="40"/>
      <c r="Q37" s="41"/>
    </row>
    <row r="38" spans="2:17" ht="15" customHeight="1" hidden="1">
      <c r="B38" s="56" t="s">
        <v>36</v>
      </c>
      <c r="C38" s="57"/>
      <c r="E38" s="48"/>
      <c r="F38" s="49"/>
      <c r="G38" s="50"/>
      <c r="H38" s="20"/>
      <c r="I38" s="39"/>
      <c r="J38" s="40"/>
      <c r="K38" s="40"/>
      <c r="L38" s="40"/>
      <c r="M38" s="40"/>
      <c r="N38" s="40"/>
      <c r="O38" s="40"/>
      <c r="P38" s="40"/>
      <c r="Q38" s="41"/>
    </row>
    <row r="39" spans="2:17" ht="102" customHeight="1" hidden="1" thickBot="1">
      <c r="B39" s="58"/>
      <c r="C39" s="59"/>
      <c r="E39" s="48"/>
      <c r="F39" s="49"/>
      <c r="G39" s="50"/>
      <c r="H39" s="20"/>
      <c r="I39" s="42"/>
      <c r="J39" s="43"/>
      <c r="K39" s="43"/>
      <c r="L39" s="43"/>
      <c r="M39" s="43"/>
      <c r="N39" s="43"/>
      <c r="O39" s="43"/>
      <c r="P39" s="43"/>
      <c r="Q39" s="44"/>
    </row>
    <row r="40" spans="5:9" ht="315" customHeight="1" thickBot="1">
      <c r="E40" s="51"/>
      <c r="F40" s="52"/>
      <c r="G40" s="53"/>
      <c r="H40" s="20"/>
      <c r="I40" s="20"/>
    </row>
    <row r="41" spans="5:9" ht="15">
      <c r="E41" s="21"/>
      <c r="F41" s="20"/>
      <c r="G41" s="20"/>
      <c r="H41" s="20"/>
      <c r="I41" s="20"/>
    </row>
    <row r="42" spans="5:9" ht="15">
      <c r="E42" s="20"/>
      <c r="F42" s="20"/>
      <c r="G42" s="20"/>
      <c r="H42" s="20"/>
      <c r="I42" s="20"/>
    </row>
    <row r="43" spans="5:9" ht="15">
      <c r="E43" s="20"/>
      <c r="F43" s="20"/>
      <c r="G43" s="20"/>
      <c r="H43" s="20"/>
      <c r="I43" s="20"/>
    </row>
    <row r="44" spans="5:9" ht="15">
      <c r="E44" s="20"/>
      <c r="F44" s="20"/>
      <c r="G44" s="20"/>
      <c r="H44" s="20"/>
      <c r="I44" s="20"/>
    </row>
    <row r="45" spans="5:9" ht="15">
      <c r="E45" s="20"/>
      <c r="F45" s="20"/>
      <c r="G45" s="20"/>
      <c r="H45" s="20"/>
      <c r="I45" s="20"/>
    </row>
    <row r="46" spans="5:9" ht="15">
      <c r="E46" s="20"/>
      <c r="F46" s="20"/>
      <c r="G46" s="20"/>
      <c r="H46" s="20"/>
      <c r="I46" s="20"/>
    </row>
    <row r="47" spans="5:9" ht="15">
      <c r="E47" s="20"/>
      <c r="F47" s="20"/>
      <c r="G47" s="20"/>
      <c r="H47" s="20"/>
      <c r="I47" s="20"/>
    </row>
  </sheetData>
  <sheetProtection/>
  <mergeCells count="8">
    <mergeCell ref="A1:E1"/>
    <mergeCell ref="I34:Q39"/>
    <mergeCell ref="E37:G40"/>
    <mergeCell ref="E36:G36"/>
    <mergeCell ref="B37:C37"/>
    <mergeCell ref="B38:C39"/>
    <mergeCell ref="F3:F13"/>
    <mergeCell ref="G3:K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E1"/>
    </sheetView>
  </sheetViews>
  <sheetFormatPr defaultColWidth="9.140625" defaultRowHeight="15"/>
  <cols>
    <col min="1" max="1" width="16.140625" style="0" customWidth="1"/>
    <col min="2" max="2" width="24.8515625" style="0" customWidth="1"/>
    <col min="3" max="3" width="17.28125" style="0" customWidth="1"/>
    <col min="4" max="4" width="18.57421875" style="0" customWidth="1"/>
    <col min="5" max="5" width="25.421875" style="0" customWidth="1"/>
  </cols>
  <sheetData>
    <row r="1" spans="1:5" ht="46.5" customHeight="1">
      <c r="A1" s="73" t="s">
        <v>52</v>
      </c>
      <c r="B1" s="73"/>
      <c r="C1" s="73"/>
      <c r="D1" s="73"/>
      <c r="E1" s="73"/>
    </row>
    <row r="2" spans="1:5" ht="75" customHeight="1">
      <c r="A2" s="4" t="s">
        <v>0</v>
      </c>
      <c r="B2" s="5" t="s">
        <v>38</v>
      </c>
      <c r="C2" s="4" t="s">
        <v>2</v>
      </c>
      <c r="D2" s="5" t="s">
        <v>49</v>
      </c>
      <c r="E2" s="5" t="s">
        <v>39</v>
      </c>
    </row>
    <row r="3" spans="1:6" ht="15.75">
      <c r="A3" s="7" t="s">
        <v>1</v>
      </c>
      <c r="B3" s="10">
        <v>0</v>
      </c>
      <c r="C3" s="7">
        <v>0</v>
      </c>
      <c r="D3" s="8">
        <v>5.26</v>
      </c>
      <c r="E3" s="10">
        <f>B3*C3*D3</f>
        <v>0</v>
      </c>
      <c r="F3" s="72"/>
    </row>
    <row r="4" spans="1:6" ht="15.75">
      <c r="A4" s="7" t="s">
        <v>3</v>
      </c>
      <c r="B4" s="10">
        <v>0</v>
      </c>
      <c r="C4" s="7">
        <v>0</v>
      </c>
      <c r="D4" s="8">
        <v>4.46</v>
      </c>
      <c r="E4" s="10">
        <f aca="true" t="shared" si="0" ref="E4:E32">B4*C4*D4</f>
        <v>0</v>
      </c>
      <c r="F4" s="72"/>
    </row>
    <row r="5" spans="1:13" ht="15.75">
      <c r="A5" s="7" t="s">
        <v>4</v>
      </c>
      <c r="B5" s="10">
        <v>0</v>
      </c>
      <c r="C5" s="7">
        <v>0</v>
      </c>
      <c r="D5" s="8">
        <v>4.22</v>
      </c>
      <c r="E5" s="10">
        <f t="shared" si="0"/>
        <v>0</v>
      </c>
      <c r="F5" s="72"/>
      <c r="G5" s="70" t="s">
        <v>44</v>
      </c>
      <c r="H5" s="71"/>
      <c r="I5" s="71"/>
      <c r="J5" s="71"/>
      <c r="K5" s="71"/>
      <c r="L5" s="71"/>
      <c r="M5" s="71"/>
    </row>
    <row r="6" spans="1:13" ht="15.75">
      <c r="A6" s="7" t="s">
        <v>5</v>
      </c>
      <c r="B6" s="10">
        <v>0</v>
      </c>
      <c r="C6" s="7">
        <v>0</v>
      </c>
      <c r="D6" s="8">
        <v>4.09</v>
      </c>
      <c r="E6" s="10">
        <f t="shared" si="0"/>
        <v>0</v>
      </c>
      <c r="F6" s="72"/>
      <c r="G6" s="71"/>
      <c r="H6" s="71"/>
      <c r="I6" s="71"/>
      <c r="J6" s="71"/>
      <c r="K6" s="71"/>
      <c r="L6" s="71"/>
      <c r="M6" s="71"/>
    </row>
    <row r="7" spans="1:13" ht="15.75">
      <c r="A7" s="7" t="s">
        <v>6</v>
      </c>
      <c r="B7" s="10">
        <v>0</v>
      </c>
      <c r="C7" s="7">
        <v>0</v>
      </c>
      <c r="D7" s="8">
        <v>3.8</v>
      </c>
      <c r="E7" s="10">
        <f t="shared" si="0"/>
        <v>0</v>
      </c>
      <c r="F7" s="72"/>
      <c r="G7" s="71"/>
      <c r="H7" s="71"/>
      <c r="I7" s="71"/>
      <c r="J7" s="71"/>
      <c r="K7" s="71"/>
      <c r="L7" s="71"/>
      <c r="M7" s="71"/>
    </row>
    <row r="8" spans="1:13" ht="15.75">
      <c r="A8" s="7" t="s">
        <v>7</v>
      </c>
      <c r="B8" s="10">
        <v>0</v>
      </c>
      <c r="C8" s="7">
        <v>0</v>
      </c>
      <c r="D8" s="8">
        <v>3.64</v>
      </c>
      <c r="E8" s="10">
        <f t="shared" si="0"/>
        <v>0</v>
      </c>
      <c r="F8" s="72"/>
      <c r="G8" s="71"/>
      <c r="H8" s="71"/>
      <c r="I8" s="71"/>
      <c r="J8" s="71"/>
      <c r="K8" s="71"/>
      <c r="L8" s="71"/>
      <c r="M8" s="71"/>
    </row>
    <row r="9" spans="1:13" ht="15.75">
      <c r="A9" s="7" t="s">
        <v>8</v>
      </c>
      <c r="B9" s="10">
        <v>0</v>
      </c>
      <c r="C9" s="7">
        <v>0</v>
      </c>
      <c r="D9" s="8">
        <v>3.7</v>
      </c>
      <c r="E9" s="10">
        <f t="shared" si="0"/>
        <v>0</v>
      </c>
      <c r="F9" s="72"/>
      <c r="G9" s="71"/>
      <c r="H9" s="71"/>
      <c r="I9" s="71"/>
      <c r="J9" s="71"/>
      <c r="K9" s="71"/>
      <c r="L9" s="71"/>
      <c r="M9" s="71"/>
    </row>
    <row r="10" spans="1:13" ht="15.75">
      <c r="A10" s="7" t="s">
        <v>9</v>
      </c>
      <c r="B10" s="10">
        <v>0</v>
      </c>
      <c r="C10" s="7">
        <v>0</v>
      </c>
      <c r="D10" s="8">
        <v>3.71</v>
      </c>
      <c r="E10" s="10">
        <f t="shared" si="0"/>
        <v>0</v>
      </c>
      <c r="F10" s="72"/>
      <c r="G10" s="71"/>
      <c r="H10" s="71"/>
      <c r="I10" s="71"/>
      <c r="J10" s="71"/>
      <c r="K10" s="71"/>
      <c r="L10" s="71"/>
      <c r="M10" s="71"/>
    </row>
    <row r="11" spans="1:13" ht="15.75">
      <c r="A11" s="7" t="s">
        <v>10</v>
      </c>
      <c r="B11" s="10">
        <v>0</v>
      </c>
      <c r="C11" s="7">
        <v>0</v>
      </c>
      <c r="D11" s="8">
        <v>3.57</v>
      </c>
      <c r="E11" s="10">
        <f t="shared" si="0"/>
        <v>0</v>
      </c>
      <c r="F11" s="72"/>
      <c r="G11" s="71"/>
      <c r="H11" s="71"/>
      <c r="I11" s="71"/>
      <c r="J11" s="71"/>
      <c r="K11" s="71"/>
      <c r="L11" s="71"/>
      <c r="M11" s="71"/>
    </row>
    <row r="12" spans="1:13" ht="15.75">
      <c r="A12" s="7" t="s">
        <v>11</v>
      </c>
      <c r="B12" s="10">
        <v>0</v>
      </c>
      <c r="C12" s="7">
        <v>0</v>
      </c>
      <c r="D12" s="8">
        <v>3.46</v>
      </c>
      <c r="E12" s="10">
        <f t="shared" si="0"/>
        <v>0</v>
      </c>
      <c r="F12" s="72"/>
      <c r="G12" s="71"/>
      <c r="H12" s="71"/>
      <c r="I12" s="71"/>
      <c r="J12" s="71"/>
      <c r="K12" s="71"/>
      <c r="L12" s="71"/>
      <c r="M12" s="71"/>
    </row>
    <row r="13" spans="1:13" ht="15.75">
      <c r="A13" s="7" t="s">
        <v>12</v>
      </c>
      <c r="B13" s="10">
        <v>0</v>
      </c>
      <c r="C13" s="7">
        <v>0</v>
      </c>
      <c r="D13" s="8">
        <v>3.21</v>
      </c>
      <c r="E13" s="10">
        <f t="shared" si="0"/>
        <v>0</v>
      </c>
      <c r="F13" s="72"/>
      <c r="G13" s="71"/>
      <c r="H13" s="71"/>
      <c r="I13" s="71"/>
      <c r="J13" s="71"/>
      <c r="K13" s="71"/>
      <c r="L13" s="71"/>
      <c r="M13" s="71"/>
    </row>
    <row r="14" spans="1:13" ht="15.75">
      <c r="A14" s="7" t="s">
        <v>13</v>
      </c>
      <c r="B14" s="10">
        <v>0</v>
      </c>
      <c r="C14" s="7">
        <v>0</v>
      </c>
      <c r="D14" s="8">
        <v>2.96</v>
      </c>
      <c r="E14" s="10">
        <f t="shared" si="0"/>
        <v>0</v>
      </c>
      <c r="F14" s="72"/>
      <c r="G14" s="71"/>
      <c r="H14" s="71"/>
      <c r="I14" s="71"/>
      <c r="J14" s="71"/>
      <c r="K14" s="71"/>
      <c r="L14" s="71"/>
      <c r="M14" s="71"/>
    </row>
    <row r="15" spans="1:13" ht="15.75">
      <c r="A15" s="7" t="s">
        <v>14</v>
      </c>
      <c r="B15" s="10">
        <v>0</v>
      </c>
      <c r="C15" s="7">
        <v>0</v>
      </c>
      <c r="D15" s="8">
        <v>2.76</v>
      </c>
      <c r="E15" s="10">
        <f t="shared" si="0"/>
        <v>0</v>
      </c>
      <c r="F15" s="72"/>
      <c r="G15" s="71"/>
      <c r="H15" s="71"/>
      <c r="I15" s="71"/>
      <c r="J15" s="71"/>
      <c r="K15" s="71"/>
      <c r="L15" s="71"/>
      <c r="M15" s="71"/>
    </row>
    <row r="16" spans="1:13" ht="15.75">
      <c r="A16" s="7" t="s">
        <v>15</v>
      </c>
      <c r="B16" s="10">
        <v>0</v>
      </c>
      <c r="C16" s="7">
        <v>0</v>
      </c>
      <c r="D16" s="8">
        <v>2.55</v>
      </c>
      <c r="E16" s="10">
        <f t="shared" si="0"/>
        <v>0</v>
      </c>
      <c r="F16" s="72"/>
      <c r="G16" s="71"/>
      <c r="H16" s="71"/>
      <c r="I16" s="71"/>
      <c r="J16" s="71"/>
      <c r="K16" s="71"/>
      <c r="L16" s="71"/>
      <c r="M16" s="71"/>
    </row>
    <row r="17" spans="1:5" ht="15.75">
      <c r="A17" s="7" t="s">
        <v>16</v>
      </c>
      <c r="B17" s="10">
        <v>0</v>
      </c>
      <c r="C17" s="7">
        <v>0</v>
      </c>
      <c r="D17" s="8">
        <v>2.07</v>
      </c>
      <c r="E17" s="10">
        <f t="shared" si="0"/>
        <v>0</v>
      </c>
    </row>
    <row r="18" spans="1:5" ht="15.75">
      <c r="A18" s="7" t="s">
        <v>17</v>
      </c>
      <c r="B18" s="10">
        <v>0</v>
      </c>
      <c r="C18" s="7">
        <v>0</v>
      </c>
      <c r="D18" s="8">
        <v>1.94</v>
      </c>
      <c r="E18" s="10">
        <f t="shared" si="0"/>
        <v>0</v>
      </c>
    </row>
    <row r="19" spans="1:5" ht="15.75">
      <c r="A19" s="7" t="s">
        <v>18</v>
      </c>
      <c r="B19" s="10">
        <v>0</v>
      </c>
      <c r="C19" s="7">
        <v>0</v>
      </c>
      <c r="D19" s="8">
        <v>1.77</v>
      </c>
      <c r="E19" s="10">
        <f t="shared" si="0"/>
        <v>0</v>
      </c>
    </row>
    <row r="20" spans="1:5" ht="15.75">
      <c r="A20" s="7" t="s">
        <v>19</v>
      </c>
      <c r="B20" s="10">
        <v>0</v>
      </c>
      <c r="C20" s="7">
        <v>0</v>
      </c>
      <c r="D20" s="8">
        <v>1.5</v>
      </c>
      <c r="E20" s="10">
        <f t="shared" si="0"/>
        <v>0</v>
      </c>
    </row>
    <row r="21" spans="1:5" ht="15.75">
      <c r="A21" s="7" t="s">
        <v>20</v>
      </c>
      <c r="B21" s="10">
        <v>0</v>
      </c>
      <c r="C21" s="7">
        <v>0</v>
      </c>
      <c r="D21" s="8">
        <v>1.37</v>
      </c>
      <c r="E21" s="10">
        <f t="shared" si="0"/>
        <v>0</v>
      </c>
    </row>
    <row r="22" spans="1:5" ht="15.75">
      <c r="A22" s="7" t="s">
        <v>21</v>
      </c>
      <c r="B22" s="10">
        <v>0</v>
      </c>
      <c r="C22" s="7">
        <v>0</v>
      </c>
      <c r="D22" s="8">
        <v>1.28</v>
      </c>
      <c r="E22" s="10">
        <f t="shared" si="0"/>
        <v>0</v>
      </c>
    </row>
    <row r="23" spans="1:5" ht="15.75">
      <c r="A23" s="7" t="s">
        <v>22</v>
      </c>
      <c r="B23" s="10">
        <v>0</v>
      </c>
      <c r="C23" s="7">
        <v>0</v>
      </c>
      <c r="D23" s="8">
        <v>1.23</v>
      </c>
      <c r="E23" s="10">
        <f t="shared" si="0"/>
        <v>0</v>
      </c>
    </row>
    <row r="24" spans="1:5" ht="15.75">
      <c r="A24" s="7" t="s">
        <v>23</v>
      </c>
      <c r="B24" s="10">
        <v>0</v>
      </c>
      <c r="C24" s="7">
        <v>0</v>
      </c>
      <c r="D24" s="8">
        <v>1.23</v>
      </c>
      <c r="E24" s="10">
        <f t="shared" si="0"/>
        <v>0</v>
      </c>
    </row>
    <row r="25" spans="1:5" ht="15.75">
      <c r="A25" s="32" t="s">
        <v>24</v>
      </c>
      <c r="B25" s="33">
        <v>3800000</v>
      </c>
      <c r="C25" s="32">
        <v>9</v>
      </c>
      <c r="D25" s="34">
        <v>1.19</v>
      </c>
      <c r="E25" s="33">
        <f>B25*C25*D25</f>
        <v>40698000</v>
      </c>
    </row>
    <row r="26" spans="1:5" ht="15.75">
      <c r="A26" s="32" t="s">
        <v>25</v>
      </c>
      <c r="B26" s="33">
        <v>4100000</v>
      </c>
      <c r="C26" s="32">
        <v>2</v>
      </c>
      <c r="D26" s="34">
        <v>1.15</v>
      </c>
      <c r="E26" s="33">
        <f t="shared" si="0"/>
        <v>9430000</v>
      </c>
    </row>
    <row r="27" spans="1:5" ht="15.75">
      <c r="A27" s="7" t="s">
        <v>26</v>
      </c>
      <c r="B27" s="10">
        <v>0</v>
      </c>
      <c r="C27" s="7">
        <v>0</v>
      </c>
      <c r="D27" s="8">
        <v>1.11</v>
      </c>
      <c r="E27" s="10">
        <f t="shared" si="0"/>
        <v>0</v>
      </c>
    </row>
    <row r="28" spans="1:5" ht="15.75">
      <c r="A28" s="7" t="s">
        <v>27</v>
      </c>
      <c r="B28" s="10">
        <v>0</v>
      </c>
      <c r="C28" s="7">
        <v>0</v>
      </c>
      <c r="D28" s="8">
        <v>1.08</v>
      </c>
      <c r="E28" s="10">
        <f t="shared" si="0"/>
        <v>0</v>
      </c>
    </row>
    <row r="29" spans="1:5" ht="15.75">
      <c r="A29" s="7" t="s">
        <v>28</v>
      </c>
      <c r="B29" s="10">
        <v>0</v>
      </c>
      <c r="C29" s="7">
        <v>0</v>
      </c>
      <c r="D29" s="8">
        <v>1.05</v>
      </c>
      <c r="E29" s="10">
        <f t="shared" si="0"/>
        <v>0</v>
      </c>
    </row>
    <row r="30" spans="1:5" ht="15.75">
      <c r="A30" s="7" t="s">
        <v>29</v>
      </c>
      <c r="B30" s="10">
        <v>0</v>
      </c>
      <c r="C30" s="7">
        <v>0</v>
      </c>
      <c r="D30" s="8">
        <v>1.03</v>
      </c>
      <c r="E30" s="10">
        <f t="shared" si="0"/>
        <v>0</v>
      </c>
    </row>
    <row r="31" spans="1:5" ht="15.75">
      <c r="A31" s="7" t="s">
        <v>48</v>
      </c>
      <c r="B31" s="10">
        <v>0</v>
      </c>
      <c r="C31" s="7">
        <v>0</v>
      </c>
      <c r="D31" s="8">
        <v>1</v>
      </c>
      <c r="E31" s="10">
        <f t="shared" si="0"/>
        <v>0</v>
      </c>
    </row>
    <row r="32" spans="1:5" ht="15.75">
      <c r="A32" s="7" t="s">
        <v>50</v>
      </c>
      <c r="B32" s="10">
        <v>0</v>
      </c>
      <c r="C32" s="7">
        <v>0</v>
      </c>
      <c r="D32" s="8">
        <v>1</v>
      </c>
      <c r="E32" s="10">
        <f t="shared" si="0"/>
        <v>0</v>
      </c>
    </row>
    <row r="34" spans="2:4" ht="43.5" customHeight="1">
      <c r="B34" s="13" t="s">
        <v>33</v>
      </c>
      <c r="C34" s="14">
        <f>SUM(C4:C32)</f>
        <v>11</v>
      </c>
      <c r="D34" s="26">
        <f>C35*22%</f>
        <v>11028160</v>
      </c>
    </row>
    <row r="35" spans="2:5" ht="39.75" customHeight="1">
      <c r="B35" s="15" t="s">
        <v>42</v>
      </c>
      <c r="C35" s="29">
        <f>SUM(E3:E32)</f>
        <v>50128000</v>
      </c>
      <c r="D35" s="27"/>
      <c r="E35" s="28" t="s">
        <v>45</v>
      </c>
    </row>
    <row r="36" spans="2:4" ht="47.25">
      <c r="B36" s="18" t="s">
        <v>43</v>
      </c>
      <c r="C36" s="29">
        <f>C35/C34</f>
        <v>4557090.909090909</v>
      </c>
      <c r="D36" s="26"/>
    </row>
    <row r="37" spans="2:4" ht="30.75" customHeight="1">
      <c r="B37" s="25" t="s">
        <v>41</v>
      </c>
      <c r="C37" s="30">
        <f>IF(D34&lt;C36*2,D34,C36*2)</f>
        <v>9114181.818181818</v>
      </c>
      <c r="D37" s="26"/>
    </row>
    <row r="38" ht="15">
      <c r="C38" s="75"/>
    </row>
    <row r="39" ht="15.75" thickBot="1">
      <c r="C39" s="76"/>
    </row>
    <row r="40" spans="2:5" ht="15" customHeight="1">
      <c r="B40" s="74" t="s">
        <v>47</v>
      </c>
      <c r="C40" s="46"/>
      <c r="D40" s="46"/>
      <c r="E40" s="47"/>
    </row>
    <row r="41" spans="2:5" ht="15">
      <c r="B41" s="48"/>
      <c r="C41" s="49"/>
      <c r="D41" s="49"/>
      <c r="E41" s="50"/>
    </row>
    <row r="42" spans="2:5" ht="15">
      <c r="B42" s="48"/>
      <c r="C42" s="49"/>
      <c r="D42" s="49"/>
      <c r="E42" s="50"/>
    </row>
    <row r="43" spans="2:5" ht="15">
      <c r="B43" s="48"/>
      <c r="C43" s="49"/>
      <c r="D43" s="49"/>
      <c r="E43" s="50"/>
    </row>
    <row r="44" spans="2:5" ht="15">
      <c r="B44" s="48"/>
      <c r="C44" s="49"/>
      <c r="D44" s="49"/>
      <c r="E44" s="50"/>
    </row>
    <row r="45" spans="2:5" ht="15">
      <c r="B45" s="48"/>
      <c r="C45" s="49"/>
      <c r="D45" s="49"/>
      <c r="E45" s="50"/>
    </row>
    <row r="46" spans="2:5" ht="28.5" customHeight="1" thickBot="1">
      <c r="B46" s="51"/>
      <c r="C46" s="52"/>
      <c r="D46" s="52"/>
      <c r="E46" s="53"/>
    </row>
  </sheetData>
  <sheetProtection/>
  <mergeCells count="5">
    <mergeCell ref="G5:M16"/>
    <mergeCell ref="F3:F16"/>
    <mergeCell ref="A1:E1"/>
    <mergeCell ref="B40:E46"/>
    <mergeCell ref="C38:C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2021-04-14T07:48:52Z</dcterms:created>
  <dcterms:modified xsi:type="dcterms:W3CDTF">2023-02-07T01:53:31Z</dcterms:modified>
  <cp:category/>
  <cp:version/>
  <cp:contentType/>
  <cp:contentStatus/>
</cp:coreProperties>
</file>