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tabRatio="940" activeTab="0"/>
  </bookViews>
  <sheets>
    <sheet name="PL II-O KV2" sheetId="1" r:id="rId1"/>
    <sheet name="BANG GIA 2014" sheetId="2" state="hidden" r:id="rId2"/>
    <sheet name="BANG GIA 2020" sheetId="3" state="hidden" r:id="rId3"/>
    <sheet name="BANG GIA QD32" sheetId="4" state="hidden" r:id="rId4"/>
    <sheet name="BANG GIA 2015" sheetId="5" state="hidden" r:id="rId5"/>
  </sheets>
  <externalReferences>
    <externalReference r:id="rId8"/>
  </externalReferences>
  <definedNames>
    <definedName name="_xlnm.Print_Area" localSheetId="0">'PL II-O KV2'!$A$1:$N$254</definedName>
    <definedName name="_xlnm.Print_Titles" localSheetId="0">'PL II-O KV2'!$8:$9</definedName>
  </definedNames>
  <calcPr fullCalcOnLoad="1"/>
</workbook>
</file>

<file path=xl/sharedStrings.xml><?xml version="1.0" encoding="utf-8"?>
<sst xmlns="http://schemas.openxmlformats.org/spreadsheetml/2006/main" count="4496" uniqueCount="480">
  <si>
    <t>Đường hoặc lối đi công cộng có bề rộng dưới 4 mét, phạm vi từ 200 mét trở lên (tính theo đường bộ đến thửa đất) thông ra các tuyến đường thuộc khu vực 1</t>
  </si>
  <si>
    <t>Đường hoặc lối đi công cộng có bề rộng từ 4 mét trở lên, trong phạm vi dưới 200 mét (tính theo đường bộ đến thửa đất) thông ra các tuyến đường thuộc khu vực 2 (đã phân loại, có tên trong các phụ lục)</t>
  </si>
  <si>
    <t>Đường hoặc lối đi công cộng có bề rộng từ 4 mét trở lên, phạm vi từ 200 mét trở lên (tính theo đường bộ đến thửa đất) thông ra các tuyến đường thuộc khu vực 2 (đã phân loại, có tên trong các phụ lục)</t>
  </si>
  <si>
    <t>Đường hoặc lối đi công cộng có bề rộng dưới 4 mét, trong phạm vi dưới 200 mét (tính theo đường bộ đến thửa đất) thông ra các tuyến đường thuộc khu vực 2 (đã phân loại, có tên trong các phụ lục)</t>
  </si>
  <si>
    <t>Đường hoặc lối đi công cộng có bề rộng dưới 4 mét, phạm vi từ 200 mét trở lên (tính theo đường bộ đến thửa đất) thông ra các tuyến đường thuộc khu vực 2 (đã phân loại, có tên trong các phụ lục)</t>
  </si>
  <si>
    <t>Một số tuyến đường nhựa thuộc xã Bạch Đằng</t>
  </si>
  <si>
    <t>Một số tuyến đường nhựa thuộc xã Thạnh Hội</t>
  </si>
  <si>
    <t>Ranh xã Tân Hưng - Ranh TT Lai Uyên</t>
  </si>
  <si>
    <t>HỆ SỐ
(Đ)
 2019</t>
  </si>
  <si>
    <t>NỘI DUNG ĐIỀU CHỈNH</t>
  </si>
  <si>
    <t>Tăng hệ số</t>
  </si>
  <si>
    <t>Đường ĐX 705-0665</t>
  </si>
  <si>
    <t>Đội thuế xã Định Hiệp</t>
  </si>
  <si>
    <t>Chợ Định Hiệp</t>
  </si>
  <si>
    <t>Đường D11</t>
  </si>
  <si>
    <t>Đ/c điểm đầu, điểm cuối; Tăng hệ số</t>
  </si>
  <si>
    <t>Ngã 4 Kiểm lâm</t>
  </si>
  <si>
    <t>Đổi tên đường</t>
  </si>
  <si>
    <t>ĐH-405 (Trần Đại Nghĩa)</t>
  </si>
  <si>
    <t>ĐH-407 (Nguyễn Tri Phương)</t>
  </si>
  <si>
    <t>ĐH-409 (Vĩnh Lợi)</t>
  </si>
  <si>
    <t>ĐT-750 (Đồng Bà Ba)</t>
  </si>
  <si>
    <r>
      <t>Đơn vị tính: 1.000 đồng/m</t>
    </r>
    <r>
      <rPr>
        <i/>
        <vertAlign val="superscript"/>
        <sz val="18"/>
        <color indexed="8"/>
        <rFont val="Times New Roman"/>
        <family val="1"/>
      </rPr>
      <t xml:space="preserve">2      </t>
    </r>
  </si>
  <si>
    <t>HỆ SỐ
(Đ)</t>
  </si>
  <si>
    <t>của Ủy ban nhân dân tỉnh Bình Dương)</t>
  </si>
  <si>
    <t xml:space="preserve"> (Ban hành kèm theo Quyết định số  36 /2019/QĐ-UBND ngày 20 tháng 12  năm 2019</t>
  </si>
  <si>
    <t>ĐH-505</t>
  </si>
  <si>
    <t>Đường khu TĐC rừng lịch sử Kiến An</t>
  </si>
  <si>
    <t>Ranh Bình Nhâm - An Sơn</t>
  </si>
  <si>
    <t>Ranh Thuận An - Thủ Dầu Một</t>
  </si>
  <si>
    <t>THỊ XÃ BẾN CÁT:</t>
  </si>
  <si>
    <t>HUYỆN BÀU BÀNG:</t>
  </si>
  <si>
    <t>Ranh phường Mỹ Phước</t>
  </si>
  <si>
    <t>THỊ XÃ TÂN UYÊN:</t>
  </si>
  <si>
    <t>HUYỆN BẮC TÂN UYÊN:</t>
  </si>
  <si>
    <t>Ranh Phú Chánh - Tân Hiệp</t>
  </si>
  <si>
    <t>Cầu Vĩnh Lợi (Ranh Tân Hiệp - Vĩnh Tân)</t>
  </si>
  <si>
    <t>Ranh Bình Mỹ - Vĩnh Tân</t>
  </si>
  <si>
    <t>Khu vực 2</t>
  </si>
  <si>
    <t>Khu vực 1</t>
  </si>
  <si>
    <t>CLN</t>
  </si>
  <si>
    <t>CHN</t>
  </si>
  <si>
    <t>RSX</t>
  </si>
  <si>
    <t>NTTS</t>
  </si>
  <si>
    <t>ONT</t>
  </si>
  <si>
    <t>ODT</t>
  </si>
  <si>
    <t>Vị trí 1</t>
  </si>
  <si>
    <t>Vị trí 2</t>
  </si>
  <si>
    <t>Vị trí 3</t>
  </si>
  <si>
    <t>Vị trí 4</t>
  </si>
  <si>
    <t>SKC_ONT</t>
  </si>
  <si>
    <t>SKC_ODT</t>
  </si>
  <si>
    <t>HUYỆN, THỊ XÃ, THÀNH PHỐ</t>
  </si>
  <si>
    <t>KHU VỰC LOẠI ĐƯỜNG</t>
  </si>
  <si>
    <t>VỊ TRÍ</t>
  </si>
  <si>
    <t>LOẠI ĐẤT</t>
  </si>
  <si>
    <t>Đ/c đầu, cuối</t>
  </si>
  <si>
    <t>Thêm tuyến</t>
  </si>
  <si>
    <t>Giảm h/s</t>
  </si>
  <si>
    <t>An Sơn 03</t>
  </si>
  <si>
    <t>Rạch Út Kỷ</t>
  </si>
  <si>
    <t>An Sơn 09</t>
  </si>
  <si>
    <t>An Sơn 10 (rạch 5 Trận)</t>
  </si>
  <si>
    <t>An Sơn 11 (rạch 8 Trích)</t>
  </si>
  <si>
    <t>An Sơn 26</t>
  </si>
  <si>
    <t>Rạch Cầu Gừa</t>
  </si>
  <si>
    <t>Đổi tên</t>
  </si>
  <si>
    <t>Đ/c đầu, cuối; giảm h/s</t>
  </si>
  <si>
    <t>TM_ONT</t>
  </si>
  <si>
    <t>TM_ODT</t>
  </si>
  <si>
    <t>Sở Chuối  (Ngã 3 ông Minh Quăn)</t>
  </si>
  <si>
    <t>Bến Chợ</t>
  </si>
  <si>
    <t>Bến đò An Tây</t>
  </si>
  <si>
    <t>ĐX-609.002</t>
  </si>
  <si>
    <t>ĐX-609.005</t>
  </si>
  <si>
    <t>ĐX-609.009</t>
  </si>
  <si>
    <t>ĐX-609.010</t>
  </si>
  <si>
    <t>ĐX-609.018</t>
  </si>
  <si>
    <t>ĐX-609.019</t>
  </si>
  <si>
    <t>ĐX-609.031</t>
  </si>
  <si>
    <t>ĐX-609.034</t>
  </si>
  <si>
    <t>ĐX-609.035</t>
  </si>
  <si>
    <t>ĐX-609.036</t>
  </si>
  <si>
    <t>ĐX-609.044</t>
  </si>
  <si>
    <t>ĐX-609.046</t>
  </si>
  <si>
    <t>ĐX-609.051</t>
  </si>
  <si>
    <t>ĐX-609.054</t>
  </si>
  <si>
    <t>ĐX-609.071</t>
  </si>
  <si>
    <t>ĐX-610.456</t>
  </si>
  <si>
    <t>ĐH-609</t>
  </si>
  <si>
    <t>Ông Huy</t>
  </si>
  <si>
    <t>Ông Bảy</t>
  </si>
  <si>
    <t>Ông Hùng</t>
  </si>
  <si>
    <t>Bà Oanh</t>
  </si>
  <si>
    <t>Ông tư Tọ</t>
  </si>
  <si>
    <t>Bà ba Châu</t>
  </si>
  <si>
    <t>Bà tám Xiêm</t>
  </si>
  <si>
    <t>Ông tư Luông</t>
  </si>
  <si>
    <t>Ông ba Khoang</t>
  </si>
  <si>
    <t>Bà sáu Đây</t>
  </si>
  <si>
    <t>Ông Đồng</t>
  </si>
  <si>
    <t>Bà Thúy Mười</t>
  </si>
  <si>
    <t>Bà Nhớ</t>
  </si>
  <si>
    <t>Ông chín Ri</t>
  </si>
  <si>
    <t>Ông Rồi</t>
  </si>
  <si>
    <t>Ông tư Nho</t>
  </si>
  <si>
    <t>Ông tám Uộng</t>
  </si>
  <si>
    <t>ĐH-614</t>
  </si>
  <si>
    <t>ĐH-404</t>
  </si>
  <si>
    <t>ĐH-408</t>
  </si>
  <si>
    <t>ĐH-410</t>
  </si>
  <si>
    <t>ĐH-419</t>
  </si>
  <si>
    <t>ĐH-424</t>
  </si>
  <si>
    <t>ĐH-411</t>
  </si>
  <si>
    <t>ĐH-413</t>
  </si>
  <si>
    <t>ĐH-414</t>
  </si>
  <si>
    <t>ĐH-416</t>
  </si>
  <si>
    <t>ĐH-501</t>
  </si>
  <si>
    <t>ĐH-502</t>
  </si>
  <si>
    <t>ĐH-502 nối dài</t>
  </si>
  <si>
    <t>ĐH-503</t>
  </si>
  <si>
    <t>ĐH-504</t>
  </si>
  <si>
    <t>ĐH-506</t>
  </si>
  <si>
    <t>ĐH-507</t>
  </si>
  <si>
    <t>ĐH-508</t>
  </si>
  <si>
    <t>ĐH-509</t>
  </si>
  <si>
    <t>ĐH-510</t>
  </si>
  <si>
    <t>ĐH-511</t>
  </si>
  <si>
    <t>ĐH-512</t>
  </si>
  <si>
    <t>ĐH-514</t>
  </si>
  <si>
    <t>ĐH-516</t>
  </si>
  <si>
    <t>ĐH-517</t>
  </si>
  <si>
    <t>ĐH-518</t>
  </si>
  <si>
    <t>ĐH-519</t>
  </si>
  <si>
    <t>ĐH-520</t>
  </si>
  <si>
    <t>ĐH-507 (Ngã 3 Chùa Phước Linh)</t>
  </si>
  <si>
    <t>ĐH-507 (An Linh)</t>
  </si>
  <si>
    <t xml:space="preserve">ĐH-507 (UBND xã Tân Hiệp) </t>
  </si>
  <si>
    <t>ĐH-516 (An Long)</t>
  </si>
  <si>
    <t>ĐH-509 (Bố Chồn)</t>
  </si>
  <si>
    <t>ĐH-701</t>
  </si>
  <si>
    <t>Trần Văn Lắc (ĐH-702 cũ)</t>
  </si>
  <si>
    <t>ĐH-702 (mới)</t>
  </si>
  <si>
    <t>ĐH-703</t>
  </si>
  <si>
    <t>ĐH-704</t>
  </si>
  <si>
    <t>ĐH-705</t>
  </si>
  <si>
    <t>ĐH-707</t>
  </si>
  <si>
    <t>ĐH-708</t>
  </si>
  <si>
    <t>ĐH-710</t>
  </si>
  <si>
    <t>ĐH-711</t>
  </si>
  <si>
    <t>ĐH-712</t>
  </si>
  <si>
    <t>ĐH-713</t>
  </si>
  <si>
    <t>ĐH-714</t>
  </si>
  <si>
    <t>ĐH-715</t>
  </si>
  <si>
    <t>ĐH-716</t>
  </si>
  <si>
    <t>ĐH-717</t>
  </si>
  <si>
    <t>ĐH-718</t>
  </si>
  <si>
    <t>ĐH-719</t>
  </si>
  <si>
    <t>ĐH-720 (Đường Thanh An - An Lập)</t>
  </si>
  <si>
    <t>ĐH-722</t>
  </si>
  <si>
    <t>ĐH-404 (ranh Phú Tân)</t>
  </si>
  <si>
    <t>ĐH-410 (Ấp 6 Vĩnh Tân)</t>
  </si>
  <si>
    <t>ĐH-702</t>
  </si>
  <si>
    <t>ĐH-720 (Bàu Gấu - Sở Hai)</t>
  </si>
  <si>
    <t>ĐH-704 (xã Minh Tân)</t>
  </si>
  <si>
    <t>ĐT-749A (Ngã 3 Căm Xe)</t>
  </si>
  <si>
    <t>ĐT-749B (Cầu Bà Và)</t>
  </si>
  <si>
    <t>KCN Mai Trung</t>
  </si>
  <si>
    <t>Đường từ nhà bà Út Hột đến nhà bà Nương</t>
  </si>
  <si>
    <t>ĐX-610.423 
(Trường Tiểu học An Tây A)</t>
  </si>
  <si>
    <t>ĐX-610.424 
(Út Lăng)</t>
  </si>
  <si>
    <t>ĐX-610.465 
(Nguyễn Công Thanh)</t>
  </si>
  <si>
    <t>Đường từ Ngã tư Hóc Măng (xã Long Tân) đến ranh xã Long Nguyên (Bàu Bàng)</t>
  </si>
  <si>
    <t>Ranh xã Long Nguyên (Bàu Bàng)</t>
  </si>
  <si>
    <t>Ngã 4 Thùng Thơ (ĐT-744)</t>
  </si>
  <si>
    <t>Nhà bà Út Hột</t>
  </si>
  <si>
    <t>Ngã 3 Cây Khô 
(ĐH-513)</t>
  </si>
  <si>
    <t>Ranh Lai Uyên - Bàu Bàng</t>
  </si>
  <si>
    <t>Hưng Hòa - huyện Bàu Bàng</t>
  </si>
  <si>
    <t>Đầu Lô cao su nông trường Bến Súc</t>
  </si>
  <si>
    <t>Đầu Lô cao su nông trường An Lập</t>
  </si>
  <si>
    <t>Đầu Lô 17 nông trường Minh Tân</t>
  </si>
  <si>
    <t>ĐH-704 
(Nhà trẻ nông trường Minh Tân)</t>
  </si>
  <si>
    <t>ĐH-507 (Ấp 3 xã Tân Hiệp)</t>
  </si>
  <si>
    <t>ĐT-741 (Cây xăng Ngọc Ánh)</t>
  </si>
  <si>
    <t>ĐH-502 (Ngã 3 Cây Khô)</t>
  </si>
  <si>
    <t>ĐH-617 (đường Trâu Sữa)</t>
  </si>
  <si>
    <t>Đại lộ Bình Dương (Ngã 3 Trâu Sữa)</t>
  </si>
  <si>
    <t>ĐH-436</t>
  </si>
  <si>
    <t>ĐH-411 (Ngã 3 Cây Trắc)</t>
  </si>
  <si>
    <t>ĐH-415 (UBND xã Đất Cuốc)</t>
  </si>
  <si>
    <t>ĐH-437</t>
  </si>
  <si>
    <t>An Sơn 15</t>
  </si>
  <si>
    <t>An Sơn 16</t>
  </si>
  <si>
    <t>An Sơn 17</t>
  </si>
  <si>
    <t>Đất Bảy Tự</t>
  </si>
  <si>
    <t>Đất ông Thanh</t>
  </si>
  <si>
    <t>ĐT-741B</t>
  </si>
  <si>
    <t>ĐH-611 (cũ ĐH-615)</t>
  </si>
  <si>
    <t>ĐH-615 (đường nhựa Long Nguyên - Long Tân)</t>
  </si>
  <si>
    <t>ĐH-619 (đường KDC Long Nguyên)</t>
  </si>
  <si>
    <t>ĐH-610 (đường Bến Ván)</t>
  </si>
  <si>
    <t>ĐIỀU CHỈNH, BỔ SUNG 2016</t>
  </si>
  <si>
    <t>HỆ SỐ (Đ) 2015</t>
  </si>
  <si>
    <t>Suối Chợ (ranh Tân Phước Khánh - Tân Vĩnh Hiệp)</t>
  </si>
  <si>
    <t>ĐT-749A (Ngã 3 trường Tiểu học Long Bình)</t>
  </si>
  <si>
    <t>ĐH-607 (đường bến Chà Vi)</t>
  </si>
  <si>
    <t>Trung tâm Nghiên cứu và huấn luyện Chăn nuôi Gia súc lớn (Ngã 3 tại Công ty San Miguel)</t>
  </si>
  <si>
    <t>ĐH-431 (đường vào cầu Tam Lập)</t>
  </si>
  <si>
    <t>HỆ SỐ (Đ) 2014</t>
  </si>
  <si>
    <t>ĐIỀU CHỈNH, BỔ SUNG 2015</t>
  </si>
  <si>
    <t>THÔNG TIN ÁP GIÁ ĐẤT</t>
  </si>
  <si>
    <t>-</t>
  </si>
  <si>
    <t>Điều chỉnh tên</t>
  </si>
  <si>
    <t>Điều chỉnh điểm đầu, điểm cuối</t>
  </si>
  <si>
    <t>Điều chỉnh tăng hệ số 0,05</t>
  </si>
  <si>
    <t>BẢNG QUY ÐỊNH HỆ SỐ ĐIỀU CHỈNH (Đ) VÀ ĐƠN GIÁ ĐẤT Ở</t>
  </si>
  <si>
    <t xml:space="preserve"> TẠI NÔNG THÔN CÁC TRỤC ĐƯỜNG GIAO THÔNG</t>
  </si>
  <si>
    <t>NÔNG THÔN - KHU VỰC 2</t>
  </si>
  <si>
    <t>HỆ SỐ (Đ) 2016</t>
  </si>
  <si>
    <t>ĐIỀU CHỈNH, BỔ SUNG 2017</t>
  </si>
  <si>
    <t>Hồ Văn Mên</t>
  </si>
  <si>
    <t>An Sơn 18</t>
  </si>
  <si>
    <t>ĐH-411 (Lâm trường chiến khu D)</t>
  </si>
  <si>
    <t>ĐT-746 (Nhà thờ Thượng Phúc, Lạc An)</t>
  </si>
  <si>
    <t>ĐH-411 (Ngã 3 Đất Cuốc)</t>
  </si>
  <si>
    <t>ĐT-746 (Công ty An Tỷ, xã Tân Định)</t>
  </si>
  <si>
    <t>ĐH-416 (Ngã 3 vào cầu Tam Lập)</t>
  </si>
  <si>
    <t>ĐH-414 (Ngã 3 Văn phòng ấp Giáp Lạc, xã Lạc An)</t>
  </si>
  <si>
    <t>ĐH-620</t>
  </si>
  <si>
    <t>Đại lộ Bình Dương (Ngã 3 Cầu Đôi)</t>
  </si>
  <si>
    <t>ĐT-749A (Ngã ba đối diện bưu điện xã Long Nguyên)</t>
  </si>
  <si>
    <t>ĐH-611</t>
  </si>
  <si>
    <t>ĐH-615 (xã Long Nguyên)</t>
  </si>
  <si>
    <t>Đường Trung tâm Văn hóa xã Định Thành</t>
  </si>
  <si>
    <t>Đường vào bãi rác</t>
  </si>
  <si>
    <t>ĐH-704 (nối dài)</t>
  </si>
  <si>
    <t>ĐH-720 (Cà Tong - An Lập)</t>
  </si>
  <si>
    <t>Điều chỉnh tăng hệ số</t>
  </si>
  <si>
    <t>ĐIỀU CHỈNH, BỔ SUNG 2018</t>
  </si>
  <si>
    <t>HỆ SỐ (Đ) - 2018</t>
  </si>
  <si>
    <t>Đ/c tên đường</t>
  </si>
  <si>
    <t>Ranh Tân Bình - Chánh Phú Hòa</t>
  </si>
  <si>
    <t>Đ/c điểm đầu, điểm cuối</t>
  </si>
  <si>
    <t>ĐH-415 (Nhà ông 5 Đưa)</t>
  </si>
  <si>
    <t>Ranh xã Đất Cuốc - Ranh thị trấn Tân Thành</t>
  </si>
  <si>
    <t>ĐH-415 (trừ các đoạn thuộc thị trấn Tân Thành)</t>
  </si>
  <si>
    <t>Ranh xã Lai Hưng - Ranh thị trấn Lai Uyên</t>
  </si>
  <si>
    <t>ĐH-618</t>
  </si>
  <si>
    <t>Chia đoạn, tuyến</t>
  </si>
  <si>
    <t>Chia đoạn, tuyến; Tăng h/s</t>
  </si>
  <si>
    <t>Đường từ Đại lộ Bình Dương (Quốc lộ 13, xã Trừ Văn Thố) đi ĐT-750 (xã Cây Trường II)</t>
  </si>
  <si>
    <t xml:space="preserve"> Đại lộ Bình Dương (Quốc lộ 13, xã Trừ Văn Thố)</t>
  </si>
  <si>
    <t xml:space="preserve"> ĐT-750 (xã Cây Trường II)</t>
  </si>
  <si>
    <t>ĐƠN GIÁ ĐẤT THEO VỊ TRÍ 
(ĐÃ NHÂN HỆ SỐ Đ)</t>
  </si>
  <si>
    <t>Tăng h/số</t>
  </si>
  <si>
    <t>Đ/c điểm đầu, điểm cuối; Tăng h/số</t>
  </si>
  <si>
    <t>Cầu sắt Làng 14 Định An</t>
  </si>
  <si>
    <t>Ngã 4 Làng 10 (Ngã 4 đèn xanh đỏ Định Hiệp)</t>
  </si>
  <si>
    <t>Ngã 3 Làng 18 Định An</t>
  </si>
  <si>
    <t>Đại lộ Bình Dương (xã Lai Hưng)</t>
  </si>
  <si>
    <t>Đường hoặc lối đi công cộng có bề rộng từ 4 mét trở lên, trong phạm vi dưới 200 mét (tính theo đường bộ đến thửa đất) thông ra các tuyến đường thuộc khu vực 1</t>
  </si>
  <si>
    <t>Đường hoặc lối đi công cộng có bề rộng từ 4 mét trở lên, phạm vi từ 200 mét trở lên (tính theo đường bộ đến thửa đất) thông ra các tuyến đường thuộc khu vực 1</t>
  </si>
  <si>
    <t>Đường hoặc lối đi công cộng có bề rộng dưới 4 mét, trong phạm vi dưới 200 mét (tính theo đường bộ đến thửa đất) thông ra các tuyến đường thuộc khu vực 1</t>
  </si>
  <si>
    <t>Cầu Bình Sơn</t>
  </si>
  <si>
    <t>Đê bao</t>
  </si>
  <si>
    <t>Ngã 3 đường liên xã Minh Tân - Định An</t>
  </si>
  <si>
    <t>Cây xăng Thanh Thanh (xã Minh Tân)</t>
  </si>
  <si>
    <t>Cầu Bến Súc</t>
  </si>
  <si>
    <t>Ngã 4 Hóc Măng</t>
  </si>
  <si>
    <t>Ngã 3 đường Kiểm (ĐT-744)</t>
  </si>
  <si>
    <t>Ngã 3 Đường Long (Cầu Xéo)</t>
  </si>
  <si>
    <t>Cầu Mới</t>
  </si>
  <si>
    <t>Chùa Thái Sơn Núi Cậu</t>
  </si>
  <si>
    <t>Đầu Sân bay cũ (Minh Hoà)</t>
  </si>
  <si>
    <t>ĐT-744 (Ngã 3 chợ Thanh Tuyền cũ)</t>
  </si>
  <si>
    <t>ĐT-749B (Ngã 3 UBND xã Minh Thạnh)</t>
  </si>
  <si>
    <t>Giáp ranh xã Minh Hưng - Bình Phước</t>
  </si>
  <si>
    <t>Ngã 3 Kinh Tế</t>
  </si>
  <si>
    <t>Ngã tư Hóc Măng (Long Tân)</t>
  </si>
  <si>
    <t>ĐT-741 (Nông trường 84)</t>
  </si>
  <si>
    <t>Suối Mã Đà</t>
  </si>
  <si>
    <t>Cầu Lễ Trang</t>
  </si>
  <si>
    <t>Đường Kỉnh Nhượng - An Linh</t>
  </si>
  <si>
    <t>ĐT-741 (Nhà thờ Vĩnh Hòa)</t>
  </si>
  <si>
    <t>Trại giam An Phước - Giáp ranh Bình Phước</t>
  </si>
  <si>
    <t>Ngã 3 Bưu điện Phước Sang</t>
  </si>
  <si>
    <t>Ấp 7 Tân Long</t>
  </si>
  <si>
    <t>ĐT-741 (Nhà Bà Quý)</t>
  </si>
  <si>
    <t>ĐT-741 (ngã 4 Bến Trám)</t>
  </si>
  <si>
    <t>Đường loại 1:</t>
  </si>
  <si>
    <t>Ranh tỉnh Bình Phước</t>
  </si>
  <si>
    <t>Cầu Suối Thôn - Giáp ranh xã Minh Thành - Bình Long</t>
  </si>
  <si>
    <t>Cầu Bà Mụ - đường Kỉnh Nhượng - An Linh</t>
  </si>
  <si>
    <t>Bến 71 suối Mã Đà</t>
  </si>
  <si>
    <t>ĐH - 508 (đường Suối Giai) nhà ông Phụng</t>
  </si>
  <si>
    <t>Giáp ranh Bình Phước</t>
  </si>
  <si>
    <t>Cầu Đình Bà Lụa</t>
  </si>
  <si>
    <t>Đường loại 3:</t>
  </si>
  <si>
    <t>KDC ấp Bàu Cây Cám - Thanh An</t>
  </si>
  <si>
    <t>Ngã 3 Làng 5 - Định Hiệp</t>
  </si>
  <si>
    <t>ĐT-744 (Chợ Bến Súc)</t>
  </si>
  <si>
    <t>ĐT-744 (xã Thanh An)</t>
  </si>
  <si>
    <t>KDC Hố Nghiên - ấp Xóm Mới</t>
  </si>
  <si>
    <t>ĐT-748 (xã An Lập)</t>
  </si>
  <si>
    <t>Đường An Lập - Long Nguyên</t>
  </si>
  <si>
    <t>Long Nguyên</t>
  </si>
  <si>
    <t>Đường N2 - Xã Minh Tân</t>
  </si>
  <si>
    <t>Nhà ông Hạ</t>
  </si>
  <si>
    <t>Đường Minh Tân - Long Hoà</t>
  </si>
  <si>
    <t>Ranh xã Long Hoà</t>
  </si>
  <si>
    <t>Cây xăng Hiệp Phú</t>
  </si>
  <si>
    <t>Trần Văn Lắc</t>
  </si>
  <si>
    <t>Đường D8</t>
  </si>
  <si>
    <t>Đường loại 5:</t>
  </si>
  <si>
    <t>Ngã 3 Lâm Trường (ĐT-749A)</t>
  </si>
  <si>
    <t>Ngã 3 UBND xã Long Nguyên</t>
  </si>
  <si>
    <t>THÀNH PHỐ THỦ DẦU MỘT:</t>
  </si>
  <si>
    <t>II.</t>
  </si>
  <si>
    <t>III.</t>
  </si>
  <si>
    <t>IV.</t>
  </si>
  <si>
    <t>Ranh Uyên Hưng - Tân Mỹ</t>
  </si>
  <si>
    <t>ĐT-741</t>
  </si>
  <si>
    <t>V.</t>
  </si>
  <si>
    <t>Các đoạn đường còn lại</t>
  </si>
  <si>
    <t>ĐT-744</t>
  </si>
  <si>
    <t>VII.</t>
  </si>
  <si>
    <t>HUYỆN PHÚ GIÁO:</t>
  </si>
  <si>
    <t>40.700m</t>
  </si>
  <si>
    <t>41.260m</t>
  </si>
  <si>
    <t>41.658m</t>
  </si>
  <si>
    <t>43.000m</t>
  </si>
  <si>
    <t>43.381m</t>
  </si>
  <si>
    <t>45.510m</t>
  </si>
  <si>
    <t>46.576m</t>
  </si>
  <si>
    <t>48.338m</t>
  </si>
  <si>
    <t>48.593m</t>
  </si>
  <si>
    <t>Đoàn đặc công 429 (xã Vĩnh Hòa)</t>
  </si>
  <si>
    <t>Đường đi mỏ đá Becamex</t>
  </si>
  <si>
    <t>ĐH-502 (xã An Bình)</t>
  </si>
  <si>
    <t>Mỏ đá Becamex (xã An Bình)</t>
  </si>
  <si>
    <t>Ngã 3 Cây Mít</t>
  </si>
  <si>
    <t>Quán ông Nhãn</t>
  </si>
  <si>
    <t>Cầu Út Khâu</t>
  </si>
  <si>
    <t>Đê bao An Sơn</t>
  </si>
  <si>
    <t>Đê bao Bà Lụa</t>
  </si>
  <si>
    <t>Chùa Thầy Khỏe</t>
  </si>
  <si>
    <t>ĐH-515</t>
  </si>
  <si>
    <t>ĐH-513</t>
  </si>
  <si>
    <t>Ấp Bến Giảng</t>
  </si>
  <si>
    <t>Nhà bà Nương và nhánh rẽ</t>
  </si>
  <si>
    <t>Đường từ ĐT-744 (Ngã 3 Bình Mỹ) đến ĐH-704</t>
  </si>
  <si>
    <t>Ấp Đuôi Chuột xã Tam Lập</t>
  </si>
  <si>
    <t>Ngã 3 ấp 6 xã Vĩnh Tân</t>
  </si>
  <si>
    <t>Ngã 3 Tân Định</t>
  </si>
  <si>
    <t>Ngã 3 Lê Hồng Phong - Nguyễn Thị Minh Khai</t>
  </si>
  <si>
    <t>Ngã 3 Định An</t>
  </si>
  <si>
    <t>Đoạn đường còn lại</t>
  </si>
  <si>
    <t>Ngã 3 cầu Mới</t>
  </si>
  <si>
    <t>Cầu rạch Sơn Đài</t>
  </si>
  <si>
    <t>Ngã 4 Làng 10</t>
  </si>
  <si>
    <t>Giáp ranh KDC Định Hiệp</t>
  </si>
  <si>
    <t>ĐT-746 (Gốc Gòn)</t>
  </si>
  <si>
    <t>ĐT-742 (Phú Chánh)</t>
  </si>
  <si>
    <t>ĐT-747 (Bình Cơ)</t>
  </si>
  <si>
    <t>ĐT-746 (Cầu Rạch Rớ)</t>
  </si>
  <si>
    <t>ĐT-741 (xã Vĩnh Hòa)</t>
  </si>
  <si>
    <t>ĐT-742 Vĩnh Tân</t>
  </si>
  <si>
    <t>ĐT-742 (Vĩnh Tân)</t>
  </si>
  <si>
    <t>ĐH-608</t>
  </si>
  <si>
    <t>ĐT-748</t>
  </si>
  <si>
    <t>ĐT-749A</t>
  </si>
  <si>
    <t>Tân Hiệp - Phước Sang (Kênh thủy lợi Suối Giai)</t>
  </si>
  <si>
    <t>Ngã 3 Rạch Kiến</t>
  </si>
  <si>
    <t>Ngã 3 trường học cũ</t>
  </si>
  <si>
    <t>Ngã 3 Bưng Còng</t>
  </si>
  <si>
    <t>NT Phan Văn Tiến</t>
  </si>
  <si>
    <t>Đường Hố Đá</t>
  </si>
  <si>
    <t>Cầu Biệt Kích</t>
  </si>
  <si>
    <t>Cầu Bà Ý</t>
  </si>
  <si>
    <t>Cầu Gia Biện</t>
  </si>
  <si>
    <t>ĐT-741 (Nhà thờ An Bình)</t>
  </si>
  <si>
    <t>Ngã 3 khu du lịch sinh thái Núi Cậu</t>
  </si>
  <si>
    <t>Đường khu tái định cư kênh Thủy lợi Phước Hoà</t>
  </si>
  <si>
    <t>Đường loại 2:</t>
  </si>
  <si>
    <t>Cầu cây Lăng</t>
  </si>
  <si>
    <t>Cầu ông Thịnh</t>
  </si>
  <si>
    <t>Ranh Phú Chánh - Hòa Phú (Thủ Dầu Một)</t>
  </si>
  <si>
    <t>Cầu Tam Lập</t>
  </si>
  <si>
    <t>Ngã 3 (Công ty hạt điều Hải Việt)</t>
  </si>
  <si>
    <t>Đường loại 4:</t>
  </si>
  <si>
    <t>Phụ lục II</t>
  </si>
  <si>
    <t>Ngã 3 Phước Sang (ĐH-508)</t>
  </si>
  <si>
    <t>Đập Suối con</t>
  </si>
  <si>
    <t>Doanh trại bộ đội</t>
  </si>
  <si>
    <t>Đường ấp Cầu Đôi</t>
  </si>
  <si>
    <t>Đường nhựa từ ông Một đến ông Phước</t>
  </si>
  <si>
    <t>Đường làng</t>
  </si>
  <si>
    <t>Đường nhựa từ ông Phước đến trường cấp 2 Phú An</t>
  </si>
  <si>
    <t>Đường nhựa Ba Duyên đến ấp Bến Giảng</t>
  </si>
  <si>
    <t>Đường nhựa ông Bảy Quang đến đường làng</t>
  </si>
  <si>
    <t>Đường liên xã Long Nguyên - An Lập</t>
  </si>
  <si>
    <t>ĐT-741 (UBND xã Phước Hòa)</t>
  </si>
  <si>
    <t>Ngã 3 (Công đoàn Cty cao su Phước Hòa)</t>
  </si>
  <si>
    <t>STT</t>
  </si>
  <si>
    <t>TÊN ĐƯỜNG</t>
  </si>
  <si>
    <t>ĐOẠN ĐƯỜNG</t>
  </si>
  <si>
    <t xml:space="preserve">TỪ </t>
  </si>
  <si>
    <t xml:space="preserve">ĐẾN </t>
  </si>
  <si>
    <t>I.</t>
  </si>
  <si>
    <t>Ngã 4 Phú Thứ</t>
  </si>
  <si>
    <t>Ranh xã An Lập</t>
  </si>
  <si>
    <t>Ranh xã Long Tân</t>
  </si>
  <si>
    <t>ĐT-750</t>
  </si>
  <si>
    <t>VI.</t>
  </si>
  <si>
    <t>HUYỆN DẦU TIẾNG:</t>
  </si>
  <si>
    <t>Đội 7</t>
  </si>
  <si>
    <t>THỊ XÃ THUẬN AN:</t>
  </si>
  <si>
    <t>THỊ XÃ DĨ AN:</t>
  </si>
  <si>
    <t>ĐH-721</t>
  </si>
  <si>
    <t>Cầu Ba Sắt</t>
  </si>
  <si>
    <t>Cầu Quảng Cứ</t>
  </si>
  <si>
    <t>Nhà bà Ngọc</t>
  </si>
  <si>
    <t>Đường Làng tre</t>
  </si>
  <si>
    <t>Đường liên xã Long Nguyên</t>
  </si>
  <si>
    <t>Ngã 3 Ông Thiệu</t>
  </si>
  <si>
    <t>Ông Tư Kiến</t>
  </si>
  <si>
    <t>Ông Mười Thêm</t>
  </si>
  <si>
    <t>Bà Hai mập</t>
  </si>
  <si>
    <t>Ông Tư Đảnh</t>
  </si>
  <si>
    <t>Trại Cưa</t>
  </si>
  <si>
    <t>Bà Tư Tác</t>
  </si>
  <si>
    <t>Cô Hường</t>
  </si>
  <si>
    <t>Cô Yến bác sỹ</t>
  </si>
  <si>
    <t>Bà Tám Quan</t>
  </si>
  <si>
    <t>Tư Phỉ</t>
  </si>
  <si>
    <t>Bà Ngận</t>
  </si>
  <si>
    <t>Ông Hoàng</t>
  </si>
  <si>
    <t>Vườn thuốc nam Chùa Long Châu</t>
  </si>
  <si>
    <t>Nhà ông Nguyễn Trung</t>
  </si>
  <si>
    <t>ĐX-609.023</t>
  </si>
  <si>
    <t>ĐX-609.028</t>
  </si>
  <si>
    <t>ĐX-609.045</t>
  </si>
  <si>
    <t>ĐX-609.057</t>
  </si>
  <si>
    <t>ĐX-609.004</t>
  </si>
  <si>
    <t>ĐX-609.016</t>
  </si>
  <si>
    <t>Đường nội bộ Đoàn đặc công 429</t>
  </si>
  <si>
    <t>ĐT-741 cũ</t>
  </si>
  <si>
    <t>Ranh Tân Vĩnh Hiệp - Phú Tân</t>
  </si>
  <si>
    <t>Trường Giải quyết việc làm Số 4</t>
  </si>
  <si>
    <t>Giáp KCN VSIP II</t>
  </si>
  <si>
    <t>An Sơn 01</t>
  </si>
  <si>
    <t>An Sơn 02</t>
  </si>
  <si>
    <t>An Sơn 04</t>
  </si>
  <si>
    <t>An Sơn 05</t>
  </si>
  <si>
    <t>An Sơn 06</t>
  </si>
  <si>
    <t>An Sơn 07</t>
  </si>
  <si>
    <t>An Sơn 08</t>
  </si>
  <si>
    <t>An Sơn 19</t>
  </si>
  <si>
    <t>An Sơn 20</t>
  </si>
  <si>
    <t>An Sơn 25</t>
  </si>
  <si>
    <t>An Sơn 54</t>
  </si>
  <si>
    <t>An Sơn 27</t>
  </si>
  <si>
    <t>An Sơn 45</t>
  </si>
  <si>
    <t>An Sơn 30</t>
  </si>
  <si>
    <t>An Sơn 31</t>
  </si>
  <si>
    <t>An Sơn 36</t>
  </si>
  <si>
    <t>An Sơn 23</t>
  </si>
  <si>
    <t>An Sơn 37</t>
  </si>
  <si>
    <t>An Sơn 38</t>
  </si>
  <si>
    <t>An Sơn 39</t>
  </si>
  <si>
    <t>An Sơn 41</t>
  </si>
  <si>
    <t>An Sơn 44</t>
  </si>
  <si>
    <t>An Sơn 42</t>
  </si>
  <si>
    <t>An Sơn 43</t>
  </si>
  <si>
    <t>An Sơn 02 (ngã 3 làng)</t>
  </si>
  <si>
    <t>An Sơn 01 (Ụ Sáu Ri)</t>
  </si>
  <si>
    <t>An Sơn 48</t>
  </si>
  <si>
    <t>An Sơn 49</t>
  </si>
  <si>
    <t>An Sơn 50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</si>
</sst>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0.0"/>
    <numFmt numFmtId="181" formatCode="#,##0.0"/>
    <numFmt numFmtId="182" formatCode="0.0%"/>
    <numFmt numFmtId="183" formatCode="#,##0;[Red]#,##0"/>
  </numFmts>
  <fonts count="43">
    <font>
      <sz val="11"/>
      <name val="U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vertAlign val="superscript"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17"/>
      <color indexed="8"/>
      <name val="Times New Roman"/>
      <family val="1"/>
    </font>
    <font>
      <sz val="17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9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UVnTim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/>
    </xf>
    <xf numFmtId="3" fontId="24" fillId="24" borderId="10" xfId="59" applyNumberFormat="1" applyFont="1" applyFill="1" applyBorder="1" applyAlignment="1">
      <alignment vertical="center"/>
      <protection/>
    </xf>
    <xf numFmtId="3" fontId="21" fillId="0" borderId="10" xfId="0" applyNumberFormat="1" applyFont="1" applyBorder="1" applyAlignment="1">
      <alignment/>
    </xf>
    <xf numFmtId="3" fontId="24" fillId="24" borderId="10" xfId="57" applyNumberFormat="1" applyFont="1" applyFill="1" applyBorder="1" applyAlignment="1">
      <alignment horizontal="left" vertical="center" wrapText="1"/>
      <protection/>
    </xf>
    <xf numFmtId="3" fontId="24" fillId="24" borderId="10" xfId="59" applyNumberFormat="1" applyFont="1" applyFill="1" applyBorder="1" applyAlignment="1">
      <alignment horizontal="left" vertical="center" wrapText="1"/>
      <protection/>
    </xf>
    <xf numFmtId="3" fontId="24" fillId="24" borderId="10" xfId="57" applyNumberFormat="1" applyFont="1" applyFill="1" applyBorder="1" applyAlignment="1">
      <alignment horizontal="left" vertical="center"/>
      <protection/>
    </xf>
    <xf numFmtId="0" fontId="25" fillId="0" borderId="0" xfId="57" applyFont="1" applyFill="1" applyAlignment="1">
      <alignment vertical="center" wrapText="1"/>
      <protection/>
    </xf>
    <xf numFmtId="0" fontId="25" fillId="0" borderId="0" xfId="57" applyFont="1" applyFill="1" applyBorder="1" applyAlignment="1">
      <alignment vertical="center" wrapText="1"/>
      <protection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57" applyFont="1" applyFill="1" applyBorder="1" applyAlignment="1">
      <alignment vertical="center" wrapText="1"/>
      <protection/>
    </xf>
    <xf numFmtId="0" fontId="27" fillId="0" borderId="0" xfId="57" applyFont="1" applyFill="1" applyAlignment="1">
      <alignment vertical="center" wrapText="1"/>
      <protection/>
    </xf>
    <xf numFmtId="0" fontId="27" fillId="0" borderId="0" xfId="57" applyFont="1" applyFill="1" applyBorder="1" applyAlignment="1">
      <alignment vertical="center" wrapText="1"/>
      <protection/>
    </xf>
    <xf numFmtId="3" fontId="28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vertical="center" wrapText="1"/>
      <protection/>
    </xf>
    <xf numFmtId="0" fontId="25" fillId="0" borderId="0" xfId="57" applyFont="1" applyFill="1" applyBorder="1" applyAlignment="1">
      <alignment vertical="center"/>
      <protection/>
    </xf>
    <xf numFmtId="0" fontId="30" fillId="0" borderId="0" xfId="57" applyNumberFormat="1" applyFont="1" applyFill="1" applyAlignment="1">
      <alignment horizontal="center" vertical="center" wrapText="1"/>
      <protection/>
    </xf>
    <xf numFmtId="2" fontId="27" fillId="0" borderId="0" xfId="57" applyNumberFormat="1" applyFont="1" applyFill="1" applyBorder="1" applyAlignment="1">
      <alignment horizontal="center" vertical="center" wrapText="1"/>
      <protection/>
    </xf>
    <xf numFmtId="3" fontId="21" fillId="25" borderId="10" xfId="0" applyNumberFormat="1" applyFont="1" applyFill="1" applyBorder="1" applyAlignment="1">
      <alignment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14" xfId="57" applyFont="1" applyFill="1" applyBorder="1" applyAlignment="1">
      <alignment horizontal="left" vertical="center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181" fontId="30" fillId="0" borderId="10" xfId="0" applyNumberFormat="1" applyFont="1" applyFill="1" applyBorder="1" applyAlignment="1">
      <alignment horizontal="center" vertical="center" wrapText="1"/>
    </xf>
    <xf numFmtId="2" fontId="31" fillId="0" borderId="0" xfId="57" applyNumberFormat="1" applyFont="1" applyFill="1" applyBorder="1" applyAlignment="1">
      <alignment horizontal="center" vertical="center" wrapText="1"/>
      <protection/>
    </xf>
    <xf numFmtId="3" fontId="21" fillId="0" borderId="10" xfId="62" applyNumberFormat="1" applyFont="1" applyBorder="1" applyAlignment="1">
      <alignment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42" applyNumberFormat="1" applyFont="1" applyFill="1" applyBorder="1" applyAlignment="1">
      <alignment horizontal="center" vertical="center" wrapText="1"/>
    </xf>
    <xf numFmtId="1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left" vertical="center"/>
      <protection/>
    </xf>
    <xf numFmtId="0" fontId="29" fillId="0" borderId="10" xfId="57" applyFont="1" applyFill="1" applyBorder="1" applyAlignment="1">
      <alignment horizontal="left" vertical="center" wrapText="1"/>
      <protection/>
    </xf>
    <xf numFmtId="0" fontId="29" fillId="0" borderId="10" xfId="56" applyFont="1" applyFill="1" applyBorder="1" applyAlignment="1">
      <alignment horizontal="left" vertical="center" wrapText="1"/>
      <protection/>
    </xf>
    <xf numFmtId="0" fontId="29" fillId="0" borderId="10" xfId="42" applyNumberFormat="1" applyFont="1" applyFill="1" applyBorder="1" applyAlignment="1">
      <alignment horizontal="center" vertical="center" wrapText="1"/>
    </xf>
    <xf numFmtId="0" fontId="29" fillId="0" borderId="10" xfId="57" applyFont="1" applyFill="1" applyBorder="1" applyAlignment="1">
      <alignment horizontal="center" vertical="center"/>
      <protection/>
    </xf>
    <xf numFmtId="0" fontId="29" fillId="0" borderId="10" xfId="57" applyNumberFormat="1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0" fillId="0" borderId="0" xfId="57" applyFont="1" applyFill="1" applyBorder="1" applyAlignment="1">
      <alignment horizontal="left" vertical="center" wrapText="1"/>
      <protection/>
    </xf>
    <xf numFmtId="2" fontId="30" fillId="0" borderId="0" xfId="57" applyNumberFormat="1" applyFont="1" applyFill="1" applyBorder="1" applyAlignment="1">
      <alignment horizontal="center" vertical="center" wrapText="1"/>
      <protection/>
    </xf>
    <xf numFmtId="0" fontId="32" fillId="0" borderId="10" xfId="57" applyNumberFormat="1" applyFont="1" applyFill="1" applyBorder="1" applyAlignment="1">
      <alignment horizontal="center" vertical="center" wrapText="1"/>
      <protection/>
    </xf>
    <xf numFmtId="9" fontId="33" fillId="0" borderId="0" xfId="62" applyFont="1" applyFill="1" applyAlignment="1">
      <alignment horizontal="center" vertical="center" wrapText="1"/>
    </xf>
    <xf numFmtId="0" fontId="27" fillId="0" borderId="0" xfId="57" applyFont="1" applyFill="1" applyBorder="1" applyAlignment="1">
      <alignment vertical="center"/>
      <protection/>
    </xf>
    <xf numFmtId="0" fontId="30" fillId="0" borderId="10" xfId="57" applyNumberFormat="1" applyFont="1" applyFill="1" applyBorder="1" applyAlignment="1">
      <alignment horizontal="center" vertical="center"/>
      <protection/>
    </xf>
    <xf numFmtId="0" fontId="34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44" applyNumberFormat="1" applyFont="1" applyFill="1" applyBorder="1" applyAlignment="1">
      <alignment horizontal="center" vertical="center" wrapText="1"/>
    </xf>
    <xf numFmtId="9" fontId="32" fillId="0" borderId="10" xfId="62" applyFont="1" applyFill="1" applyBorder="1" applyAlignment="1">
      <alignment horizontal="center" vertical="center" wrapText="1"/>
    </xf>
    <xf numFmtId="9" fontId="32" fillId="0" borderId="10" xfId="62" applyFont="1" applyFill="1" applyBorder="1" applyAlignment="1" quotePrefix="1">
      <alignment horizontal="center" vertical="center" wrapText="1"/>
    </xf>
    <xf numFmtId="0" fontId="32" fillId="0" borderId="10" xfId="57" applyFont="1" applyFill="1" applyBorder="1" applyAlignment="1">
      <alignment horizontal="left" vertical="center" wrapText="1"/>
      <protection/>
    </xf>
    <xf numFmtId="3" fontId="21" fillId="26" borderId="1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182" fontId="21" fillId="0" borderId="0" xfId="62" applyNumberFormat="1" applyFont="1" applyAlignment="1">
      <alignment/>
    </xf>
    <xf numFmtId="180" fontId="21" fillId="0" borderId="0" xfId="0" applyNumberFormat="1" applyFont="1" applyAlignment="1">
      <alignment/>
    </xf>
    <xf numFmtId="180" fontId="21" fillId="0" borderId="0" xfId="62" applyNumberFormat="1" applyFont="1" applyAlignment="1">
      <alignment/>
    </xf>
    <xf numFmtId="0" fontId="30" fillId="0" borderId="16" xfId="57" applyFont="1" applyFill="1" applyBorder="1" applyAlignment="1">
      <alignment horizontal="center" vertical="center" wrapText="1"/>
      <protection/>
    </xf>
    <xf numFmtId="0" fontId="30" fillId="0" borderId="16" xfId="57" applyFont="1" applyFill="1" applyBorder="1" applyAlignment="1">
      <alignment horizontal="left" vertical="center" wrapText="1"/>
      <protection/>
    </xf>
    <xf numFmtId="0" fontId="30" fillId="0" borderId="16" xfId="57" applyFont="1" applyFill="1" applyBorder="1" applyAlignment="1">
      <alignment vertical="center" wrapText="1"/>
      <protection/>
    </xf>
    <xf numFmtId="2" fontId="27" fillId="0" borderId="16" xfId="57" applyNumberFormat="1" applyFont="1" applyFill="1" applyBorder="1" applyAlignment="1">
      <alignment horizontal="center" vertical="center" wrapText="1"/>
      <protection/>
    </xf>
    <xf numFmtId="2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10" xfId="57" applyFont="1" applyFill="1" applyBorder="1" applyAlignment="1">
      <alignment vertical="center" wrapText="1"/>
      <protection/>
    </xf>
    <xf numFmtId="0" fontId="30" fillId="0" borderId="10" xfId="57" applyFont="1" applyFill="1" applyBorder="1" applyAlignment="1">
      <alignment vertical="center"/>
      <protection/>
    </xf>
    <xf numFmtId="0" fontId="30" fillId="0" borderId="10" xfId="42" applyNumberFormat="1" applyFont="1" applyFill="1" applyBorder="1" applyAlignment="1">
      <alignment horizontal="left" vertical="center" wrapText="1"/>
    </xf>
    <xf numFmtId="0" fontId="30" fillId="0" borderId="10" xfId="58" applyFont="1" applyFill="1" applyBorder="1" applyAlignment="1">
      <alignment vertical="center" wrapText="1"/>
      <protection/>
    </xf>
    <xf numFmtId="0" fontId="30" fillId="0" borderId="10" xfId="58" applyFont="1" applyFill="1" applyBorder="1" applyAlignment="1">
      <alignment vertical="center"/>
      <protection/>
    </xf>
    <xf numFmtId="0" fontId="30" fillId="0" borderId="14" xfId="57" applyFont="1" applyFill="1" applyBorder="1" applyAlignment="1">
      <alignment horizontal="left" vertical="center" wrapText="1"/>
      <protection/>
    </xf>
    <xf numFmtId="0" fontId="30" fillId="0" borderId="15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58" applyFont="1" applyFill="1" applyBorder="1" applyAlignment="1">
      <alignment horizontal="center" vertical="center" wrapText="1"/>
      <protection/>
    </xf>
    <xf numFmtId="0" fontId="30" fillId="0" borderId="10" xfId="58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9" fontId="30" fillId="0" borderId="10" xfId="62" applyFont="1" applyFill="1" applyBorder="1" applyAlignment="1">
      <alignment horizontal="center" vertical="center" wrapText="1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center"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2" fontId="36" fillId="0" borderId="10" xfId="57" applyNumberFormat="1" applyFont="1" applyFill="1" applyBorder="1" applyAlignment="1">
      <alignment horizontal="center" vertical="center" wrapText="1"/>
      <protection/>
    </xf>
    <xf numFmtId="2" fontId="35" fillId="0" borderId="10" xfId="57" applyNumberFormat="1" applyFont="1" applyFill="1" applyBorder="1" applyAlignment="1">
      <alignment horizontal="center" vertical="center" wrapText="1"/>
      <protection/>
    </xf>
    <xf numFmtId="2" fontId="29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58" applyFont="1" applyFill="1" applyBorder="1" applyAlignment="1">
      <alignment horizontal="center" vertical="center" wrapText="1"/>
      <protection/>
    </xf>
    <xf numFmtId="0" fontId="30" fillId="0" borderId="10" xfId="58" applyFont="1" applyFill="1" applyBorder="1" applyAlignment="1">
      <alignment horizontal="left" vertical="center" wrapText="1"/>
      <protection/>
    </xf>
    <xf numFmtId="2" fontId="41" fillId="0" borderId="17" xfId="57" applyNumberFormat="1" applyFont="1" applyFill="1" applyBorder="1" applyAlignment="1">
      <alignment horizontal="center" vertical="center" wrapText="1"/>
      <protection/>
    </xf>
    <xf numFmtId="2" fontId="41" fillId="0" borderId="16" xfId="57" applyNumberFormat="1" applyFont="1" applyFill="1" applyBorder="1" applyAlignment="1">
      <alignment horizontal="center" vertical="center" wrapText="1"/>
      <protection/>
    </xf>
    <xf numFmtId="2" fontId="41" fillId="0" borderId="18" xfId="57" applyNumberFormat="1" applyFont="1" applyFill="1" applyBorder="1" applyAlignment="1">
      <alignment horizontal="center" vertical="center" wrapText="1"/>
      <protection/>
    </xf>
    <xf numFmtId="2" fontId="41" fillId="0" borderId="19" xfId="57" applyNumberFormat="1" applyFont="1" applyFill="1" applyBorder="1" applyAlignment="1">
      <alignment horizontal="center" vertical="center" wrapText="1"/>
      <protection/>
    </xf>
    <xf numFmtId="2" fontId="41" fillId="0" borderId="20" xfId="57" applyNumberFormat="1" applyFont="1" applyFill="1" applyBorder="1" applyAlignment="1">
      <alignment horizontal="center" vertical="center" wrapText="1"/>
      <protection/>
    </xf>
    <xf numFmtId="2" fontId="41" fillId="0" borderId="21" xfId="57" applyNumberFormat="1" applyFont="1" applyFill="1" applyBorder="1" applyAlignment="1">
      <alignment horizontal="center" vertical="center" wrapText="1"/>
      <protection/>
    </xf>
    <xf numFmtId="0" fontId="38" fillId="0" borderId="20" xfId="57" applyFont="1" applyFill="1" applyBorder="1" applyAlignment="1">
      <alignment horizontal="right" vertical="top" wrapText="1"/>
      <protection/>
    </xf>
    <xf numFmtId="0" fontId="30" fillId="0" borderId="10" xfId="0" applyFont="1" applyFill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huluc giadat 2011-Dat o NT KV 2" xfId="56"/>
    <cellStyle name="Normal_PL1" xfId="57"/>
    <cellStyle name="Normal_PL2-KV2N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85725</xdr:rowOff>
    </xdr:from>
    <xdr:to>
      <xdr:col>3</xdr:col>
      <xdr:colOff>2181225</xdr:colOff>
      <xdr:row>6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5772150" y="2028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gPopupEN\down\CONG%20VIEC\GIA%20DAT\NAM%202014\DU%20THAO%20(BAO%20CAO%20UBND%20TINH)%20-%20SAU%20HOP%20UBND%20TINH\PHU%20LUC%20DE%20XUAT%20KEM%20THEO%20BAO%20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G NGHIEP"/>
      <sheetName val="O NONG THON"/>
      <sheetName val="O DO THI"/>
      <sheetName val="SKC NONG THON"/>
      <sheetName val="SKC DO THI"/>
    </sheetNames>
    <sheetDataSet>
      <sheetData sheetId="2">
        <row r="41">
          <cell r="K41">
            <v>7500</v>
          </cell>
          <cell r="L41">
            <v>3200</v>
          </cell>
        </row>
        <row r="42">
          <cell r="K42">
            <v>5200</v>
          </cell>
          <cell r="L42">
            <v>2000</v>
          </cell>
        </row>
        <row r="43">
          <cell r="K43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5"/>
  <sheetViews>
    <sheetView showZeros="0" tabSelected="1" zoomScaleSheetLayoutView="70" zoomScalePageLayoutView="0" workbookViewId="0" topLeftCell="A1">
      <selection activeCell="A3" sqref="A3:V3"/>
    </sheetView>
  </sheetViews>
  <sheetFormatPr defaultColWidth="8" defaultRowHeight="25.5" customHeight="1"/>
  <cols>
    <col min="1" max="1" width="6.59765625" style="46" customWidth="1"/>
    <col min="2" max="2" width="25.59765625" style="47" customWidth="1"/>
    <col min="3" max="4" width="25.59765625" style="26" customWidth="1"/>
    <col min="5" max="5" width="10.59765625" style="29" hidden="1" customWidth="1"/>
    <col min="6" max="9" width="10.59765625" style="48" hidden="1" customWidth="1"/>
    <col min="10" max="10" width="10.59765625" style="48" customWidth="1"/>
    <col min="11" max="14" width="11.59765625" style="28" customWidth="1"/>
    <col min="15" max="15" width="15.59765625" style="35" hidden="1" customWidth="1"/>
    <col min="16" max="19" width="20" style="50" hidden="1" customWidth="1"/>
    <col min="20" max="20" width="33.5" style="29" hidden="1" customWidth="1"/>
    <col min="21" max="21" width="14.19921875" style="29" hidden="1" customWidth="1"/>
    <col min="22" max="22" width="45.69921875" style="29" hidden="1" customWidth="1"/>
    <col min="23" max="23" width="8" style="20" hidden="1" customWidth="1"/>
    <col min="24" max="28" width="8" style="20" customWidth="1"/>
    <col min="29" max="16384" width="8" style="20" customWidth="1"/>
  </cols>
  <sheetData>
    <row r="1" spans="1:22" s="19" customFormat="1" ht="25.5" customHeight="1">
      <c r="A1" s="88" t="s">
        <v>391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19" customFormat="1" ht="25.5" customHeight="1">
      <c r="A2" s="89" t="s">
        <v>216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19" customFormat="1" ht="25.5" customHeight="1">
      <c r="A3" s="89" t="s">
        <v>217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19" customFormat="1" ht="25.5" customHeight="1">
      <c r="A4" s="89" t="s">
        <v>218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19" customFormat="1" ht="25.5" customHeight="1">
      <c r="A5" s="90" t="s">
        <v>25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s="19" customFormat="1" ht="25.5" customHeight="1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s="19" customFormat="1" ht="27.75" customHeight="1">
      <c r="A7" s="105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4" s="14" customFormat="1" ht="45.75" customHeight="1">
      <c r="A8" s="91" t="s">
        <v>404</v>
      </c>
      <c r="B8" s="91" t="s">
        <v>405</v>
      </c>
      <c r="C8" s="91" t="s">
        <v>406</v>
      </c>
      <c r="D8" s="91"/>
      <c r="E8" s="92" t="s">
        <v>209</v>
      </c>
      <c r="F8" s="92" t="s">
        <v>203</v>
      </c>
      <c r="G8" s="92" t="s">
        <v>219</v>
      </c>
      <c r="H8" s="94" t="s">
        <v>240</v>
      </c>
      <c r="I8" s="93" t="s">
        <v>8</v>
      </c>
      <c r="J8" s="94" t="s">
        <v>23</v>
      </c>
      <c r="K8" s="91" t="s">
        <v>254</v>
      </c>
      <c r="L8" s="91"/>
      <c r="M8" s="91"/>
      <c r="N8" s="91"/>
      <c r="O8" s="94" t="s">
        <v>210</v>
      </c>
      <c r="P8" s="91" t="s">
        <v>202</v>
      </c>
      <c r="Q8" s="91" t="s">
        <v>220</v>
      </c>
      <c r="R8" s="91" t="s">
        <v>239</v>
      </c>
      <c r="S8" s="91" t="s">
        <v>9</v>
      </c>
      <c r="T8" s="99" t="s">
        <v>211</v>
      </c>
      <c r="U8" s="100"/>
      <c r="V8" s="101"/>
      <c r="W8" s="19">
        <v>2</v>
      </c>
      <c r="X8" s="19"/>
    </row>
    <row r="9" spans="1:24" s="14" customFormat="1" ht="27.75" customHeight="1">
      <c r="A9" s="91"/>
      <c r="B9" s="91"/>
      <c r="C9" s="79" t="s">
        <v>407</v>
      </c>
      <c r="D9" s="79" t="s">
        <v>408</v>
      </c>
      <c r="E9" s="92"/>
      <c r="F9" s="92"/>
      <c r="G9" s="92"/>
      <c r="H9" s="94"/>
      <c r="I9" s="93"/>
      <c r="J9" s="94"/>
      <c r="K9" s="39">
        <v>1</v>
      </c>
      <c r="L9" s="39">
        <v>2</v>
      </c>
      <c r="M9" s="39">
        <v>3</v>
      </c>
      <c r="N9" s="39">
        <v>4</v>
      </c>
      <c r="O9" s="94"/>
      <c r="P9" s="91"/>
      <c r="Q9" s="91"/>
      <c r="R9" s="91"/>
      <c r="S9" s="91"/>
      <c r="T9" s="102"/>
      <c r="U9" s="103"/>
      <c r="V9" s="104"/>
      <c r="W9" s="19">
        <v>1</v>
      </c>
      <c r="X9" s="19"/>
    </row>
    <row r="10" spans="1:24" s="15" customFormat="1" ht="25.5" customHeight="1">
      <c r="A10" s="79" t="s">
        <v>409</v>
      </c>
      <c r="B10" s="40" t="s">
        <v>417</v>
      </c>
      <c r="C10" s="41"/>
      <c r="D10" s="41"/>
      <c r="E10" s="49"/>
      <c r="F10" s="25"/>
      <c r="G10" s="25"/>
      <c r="H10" s="25"/>
      <c r="I10" s="25"/>
      <c r="J10" s="25"/>
      <c r="K10" s="25"/>
      <c r="L10" s="25"/>
      <c r="M10" s="25"/>
      <c r="N10" s="25"/>
      <c r="O10" s="53"/>
      <c r="P10" s="56" t="s">
        <v>212</v>
      </c>
      <c r="Q10" s="57"/>
      <c r="R10" s="57"/>
      <c r="S10" s="57"/>
      <c r="T10" s="58">
        <v>2</v>
      </c>
      <c r="U10" s="49"/>
      <c r="V10" s="49"/>
      <c r="W10" s="20">
        <v>1</v>
      </c>
      <c r="X10" s="20"/>
    </row>
    <row r="11" spans="1:24" s="16" customFormat="1" ht="24.75" customHeight="1">
      <c r="A11" s="83">
        <v>1</v>
      </c>
      <c r="B11" s="80" t="s">
        <v>451</v>
      </c>
      <c r="C11" s="80" t="s">
        <v>264</v>
      </c>
      <c r="D11" s="80" t="s">
        <v>473</v>
      </c>
      <c r="E11" s="54">
        <v>0.75</v>
      </c>
      <c r="F11" s="54">
        <v>0.75</v>
      </c>
      <c r="G11" s="54">
        <v>0.8</v>
      </c>
      <c r="H11" s="54">
        <v>0.8</v>
      </c>
      <c r="I11" s="54">
        <v>0.8</v>
      </c>
      <c r="J11" s="54">
        <v>0.8</v>
      </c>
      <c r="K11" s="34">
        <f>VLOOKUP($V11&amp;"Vị trí 1",'BANG GIA 2020'!$D$4:$L$255,6,0)*$J11</f>
        <v>2296</v>
      </c>
      <c r="L11" s="34">
        <f>VLOOKUP($V11&amp;"Vị trí 2",'BANG GIA 2020'!$D$4:$L$255,6,0)*$J11</f>
        <v>1496</v>
      </c>
      <c r="M11" s="34">
        <f>VLOOKUP($V11&amp;"Vị trí 3",'BANG GIA 2020'!$D$4:$L$255,6,0)*$J11</f>
        <v>1264</v>
      </c>
      <c r="N11" s="34">
        <f>VLOOKUP($V11&amp;"Vị trí 4",'BANG GIA 2020'!$D$4:$L$255,6,0)*$J11</f>
        <v>920</v>
      </c>
      <c r="O11" s="54"/>
      <c r="P11" s="85" t="s">
        <v>215</v>
      </c>
      <c r="Q11" s="85"/>
      <c r="R11" s="85"/>
      <c r="S11" s="85"/>
      <c r="T11" s="76" t="s">
        <v>417</v>
      </c>
      <c r="U11" s="33" t="s">
        <v>38</v>
      </c>
      <c r="V11" s="33" t="str">
        <f aca="true" t="shared" si="0" ref="V11:V46">T11&amp;U11</f>
        <v>THỊ XÃ THUẬN AN:Khu vực 2</v>
      </c>
      <c r="W11" s="17">
        <v>1</v>
      </c>
      <c r="X11" s="17"/>
    </row>
    <row r="12" spans="1:24" s="16" customFormat="1" ht="24.75" customHeight="1">
      <c r="A12" s="83">
        <v>2</v>
      </c>
      <c r="B12" s="80" t="s">
        <v>452</v>
      </c>
      <c r="C12" s="80" t="s">
        <v>221</v>
      </c>
      <c r="D12" s="80" t="s">
        <v>297</v>
      </c>
      <c r="E12" s="54">
        <v>0.75</v>
      </c>
      <c r="F12" s="54">
        <v>0.75</v>
      </c>
      <c r="G12" s="54">
        <v>0.75</v>
      </c>
      <c r="H12" s="54">
        <v>0.75</v>
      </c>
      <c r="I12" s="54">
        <v>0.75</v>
      </c>
      <c r="J12" s="54">
        <v>0.75</v>
      </c>
      <c r="K12" s="34">
        <f>VLOOKUP($V12&amp;"Vị trí 1",'BANG GIA 2020'!$D$4:$L$255,6,0)*$J12</f>
        <v>2152.5</v>
      </c>
      <c r="L12" s="34">
        <f>VLOOKUP($V12&amp;"Vị trí 2",'BANG GIA 2020'!$D$4:$L$255,6,0)*$J12</f>
        <v>1402.5</v>
      </c>
      <c r="M12" s="34">
        <f>VLOOKUP($V12&amp;"Vị trí 3",'BANG GIA 2020'!$D$4:$L$255,6,0)*$J12</f>
        <v>1185</v>
      </c>
      <c r="N12" s="34">
        <f>VLOOKUP($V12&amp;"Vị trí 4",'BANG GIA 2020'!$D$4:$L$255,6,0)*$J12</f>
        <v>862.5</v>
      </c>
      <c r="O12" s="54"/>
      <c r="P12" s="85"/>
      <c r="Q12" s="85" t="s">
        <v>214</v>
      </c>
      <c r="R12" s="85"/>
      <c r="S12" s="85"/>
      <c r="T12" s="75" t="s">
        <v>417</v>
      </c>
      <c r="U12" s="31" t="s">
        <v>38</v>
      </c>
      <c r="V12" s="31" t="str">
        <f t="shared" si="0"/>
        <v>THỊ XÃ THUẬN AN:Khu vực 2</v>
      </c>
      <c r="W12" s="17">
        <v>1</v>
      </c>
      <c r="X12" s="17"/>
    </row>
    <row r="13" spans="1:24" s="16" customFormat="1" ht="24.75" customHeight="1">
      <c r="A13" s="83">
        <v>3</v>
      </c>
      <c r="B13" s="80" t="s">
        <v>59</v>
      </c>
      <c r="C13" s="80" t="s">
        <v>451</v>
      </c>
      <c r="D13" s="80" t="s">
        <v>60</v>
      </c>
      <c r="E13" s="54"/>
      <c r="F13" s="54">
        <v>0.6</v>
      </c>
      <c r="G13" s="54">
        <v>0.6</v>
      </c>
      <c r="H13" s="54">
        <v>0.6</v>
      </c>
      <c r="I13" s="54">
        <v>0.65</v>
      </c>
      <c r="J13" s="54">
        <v>0.65</v>
      </c>
      <c r="K13" s="34">
        <f>VLOOKUP($V13&amp;"Vị trí 1",'BANG GIA 2020'!$D$4:$L$255,6,0)*$J13</f>
        <v>1865.5</v>
      </c>
      <c r="L13" s="34">
        <f>VLOOKUP($V13&amp;"Vị trí 2",'BANG GIA 2020'!$D$4:$L$255,6,0)*$J13</f>
        <v>1215.5</v>
      </c>
      <c r="M13" s="34">
        <f>VLOOKUP($V13&amp;"Vị trí 3",'BANG GIA 2020'!$D$4:$L$255,6,0)*$J13</f>
        <v>1027</v>
      </c>
      <c r="N13" s="34">
        <f>VLOOKUP($V13&amp;"Vị trí 4",'BANG GIA 2020'!$D$4:$L$255,6,0)*$J13</f>
        <v>747.5</v>
      </c>
      <c r="O13" s="54" t="s">
        <v>57</v>
      </c>
      <c r="P13" s="85"/>
      <c r="Q13" s="85"/>
      <c r="R13" s="85" t="s">
        <v>255</v>
      </c>
      <c r="S13" s="85"/>
      <c r="T13" s="75" t="s">
        <v>417</v>
      </c>
      <c r="U13" s="31" t="s">
        <v>38</v>
      </c>
      <c r="V13" s="31" t="str">
        <f t="shared" si="0"/>
        <v>THỊ XÃ THUẬN AN:Khu vực 2</v>
      </c>
      <c r="W13" s="17">
        <v>1</v>
      </c>
      <c r="X13" s="17"/>
    </row>
    <row r="14" spans="1:24" s="16" customFormat="1" ht="24.75" customHeight="1">
      <c r="A14" s="83">
        <v>4</v>
      </c>
      <c r="B14" s="80" t="s">
        <v>453</v>
      </c>
      <c r="C14" s="80" t="s">
        <v>451</v>
      </c>
      <c r="D14" s="80" t="s">
        <v>265</v>
      </c>
      <c r="E14" s="54">
        <v>0.75</v>
      </c>
      <c r="F14" s="54">
        <v>0.75</v>
      </c>
      <c r="G14" s="54">
        <v>0.75</v>
      </c>
      <c r="H14" s="54">
        <v>0.75</v>
      </c>
      <c r="I14" s="54">
        <v>0.75</v>
      </c>
      <c r="J14" s="54">
        <v>0.75</v>
      </c>
      <c r="K14" s="34">
        <f>VLOOKUP($V14&amp;"Vị trí 1",'BANG GIA 2020'!$D$4:$L$255,6,0)*$J14</f>
        <v>2152.5</v>
      </c>
      <c r="L14" s="34">
        <f>VLOOKUP($V14&amp;"Vị trí 2",'BANG GIA 2020'!$D$4:$L$255,6,0)*$J14</f>
        <v>1402.5</v>
      </c>
      <c r="M14" s="34">
        <f>VLOOKUP($V14&amp;"Vị trí 3",'BANG GIA 2020'!$D$4:$L$255,6,0)*$J14</f>
        <v>1185</v>
      </c>
      <c r="N14" s="34">
        <f>VLOOKUP($V14&amp;"Vị trí 4",'BANG GIA 2020'!$D$4:$L$255,6,0)*$J14</f>
        <v>862.5</v>
      </c>
      <c r="O14" s="54"/>
      <c r="P14" s="85"/>
      <c r="Q14" s="85"/>
      <c r="R14" s="85"/>
      <c r="S14" s="85"/>
      <c r="T14" s="75" t="s">
        <v>417</v>
      </c>
      <c r="U14" s="31" t="s">
        <v>38</v>
      </c>
      <c r="V14" s="31" t="str">
        <f t="shared" si="0"/>
        <v>THỊ XÃ THUẬN AN:Khu vực 2</v>
      </c>
      <c r="W14" s="17">
        <v>1</v>
      </c>
      <c r="X14" s="17"/>
    </row>
    <row r="15" spans="1:24" s="16" customFormat="1" ht="25.5" customHeight="1">
      <c r="A15" s="83">
        <v>5</v>
      </c>
      <c r="B15" s="80" t="s">
        <v>454</v>
      </c>
      <c r="C15" s="80" t="s">
        <v>341</v>
      </c>
      <c r="D15" s="80" t="s">
        <v>265</v>
      </c>
      <c r="E15" s="54">
        <v>0.6</v>
      </c>
      <c r="F15" s="54">
        <v>0.6</v>
      </c>
      <c r="G15" s="54">
        <v>0.6</v>
      </c>
      <c r="H15" s="54">
        <v>0.6</v>
      </c>
      <c r="I15" s="54">
        <v>0.65</v>
      </c>
      <c r="J15" s="54">
        <v>0.65</v>
      </c>
      <c r="K15" s="34">
        <f>VLOOKUP($V15&amp;"Vị trí 1",'BANG GIA 2020'!$D$4:$L$255,6,0)*$J15</f>
        <v>1865.5</v>
      </c>
      <c r="L15" s="34">
        <f>VLOOKUP($V15&amp;"Vị trí 2",'BANG GIA 2020'!$D$4:$L$255,6,0)*$J15</f>
        <v>1215.5</v>
      </c>
      <c r="M15" s="34">
        <f>VLOOKUP($V15&amp;"Vị trí 3",'BANG GIA 2020'!$D$4:$L$255,6,0)*$J15</f>
        <v>1027</v>
      </c>
      <c r="N15" s="34">
        <f>VLOOKUP($V15&amp;"Vị trí 4",'BANG GIA 2020'!$D$4:$L$255,6,0)*$J15</f>
        <v>747.5</v>
      </c>
      <c r="O15" s="54"/>
      <c r="P15" s="85"/>
      <c r="Q15" s="85"/>
      <c r="R15" s="85" t="s">
        <v>255</v>
      </c>
      <c r="S15" s="85"/>
      <c r="T15" s="75" t="s">
        <v>417</v>
      </c>
      <c r="U15" s="31" t="s">
        <v>38</v>
      </c>
      <c r="V15" s="31" t="str">
        <f t="shared" si="0"/>
        <v>THỊ XÃ THUẬN AN:Khu vực 2</v>
      </c>
      <c r="W15" s="17">
        <v>1</v>
      </c>
      <c r="X15" s="17"/>
    </row>
    <row r="16" spans="1:25" s="17" customFormat="1" ht="24.75" customHeight="1">
      <c r="A16" s="83">
        <v>6</v>
      </c>
      <c r="B16" s="80" t="s">
        <v>455</v>
      </c>
      <c r="C16" s="80" t="s">
        <v>342</v>
      </c>
      <c r="D16" s="80" t="s">
        <v>265</v>
      </c>
      <c r="E16" s="54">
        <v>0.75</v>
      </c>
      <c r="F16" s="54">
        <v>0.75</v>
      </c>
      <c r="G16" s="54">
        <v>0.75</v>
      </c>
      <c r="H16" s="54">
        <v>0.75</v>
      </c>
      <c r="I16" s="54">
        <v>0.75</v>
      </c>
      <c r="J16" s="54">
        <v>0.75</v>
      </c>
      <c r="K16" s="34">
        <f>VLOOKUP($V16&amp;"Vị trí 1",'BANG GIA 2020'!$D$4:$L$255,6,0)*$J16</f>
        <v>2152.5</v>
      </c>
      <c r="L16" s="34">
        <f>VLOOKUP($V16&amp;"Vị trí 2",'BANG GIA 2020'!$D$4:$L$255,6,0)*$J16</f>
        <v>1402.5</v>
      </c>
      <c r="M16" s="34">
        <f>VLOOKUP($V16&amp;"Vị trí 3",'BANG GIA 2020'!$D$4:$L$255,6,0)*$J16</f>
        <v>1185</v>
      </c>
      <c r="N16" s="34">
        <f>VLOOKUP($V16&amp;"Vị trí 4",'BANG GIA 2020'!$D$4:$L$255,6,0)*$J16</f>
        <v>862.5</v>
      </c>
      <c r="O16" s="54"/>
      <c r="P16" s="85"/>
      <c r="Q16" s="85"/>
      <c r="R16" s="85"/>
      <c r="S16" s="85"/>
      <c r="T16" s="75" t="s">
        <v>417</v>
      </c>
      <c r="U16" s="31" t="s">
        <v>38</v>
      </c>
      <c r="V16" s="31" t="str">
        <f t="shared" si="0"/>
        <v>THỊ XÃ THUẬN AN:Khu vực 2</v>
      </c>
      <c r="W16" s="17">
        <v>1</v>
      </c>
      <c r="Y16" s="16"/>
    </row>
    <row r="17" spans="1:24" s="16" customFormat="1" ht="25.5" customHeight="1">
      <c r="A17" s="83">
        <v>7</v>
      </c>
      <c r="B17" s="80" t="s">
        <v>456</v>
      </c>
      <c r="C17" s="80" t="s">
        <v>451</v>
      </c>
      <c r="D17" s="80" t="s">
        <v>265</v>
      </c>
      <c r="E17" s="54">
        <v>0.75</v>
      </c>
      <c r="F17" s="54">
        <v>0.75</v>
      </c>
      <c r="G17" s="54">
        <v>0.75</v>
      </c>
      <c r="H17" s="54">
        <v>0.75</v>
      </c>
      <c r="I17" s="54">
        <v>0.75</v>
      </c>
      <c r="J17" s="54">
        <v>0.75</v>
      </c>
      <c r="K17" s="34">
        <f>VLOOKUP($V17&amp;"Vị trí 1",'BANG GIA 2020'!$D$4:$L$255,6,0)*$J17</f>
        <v>2152.5</v>
      </c>
      <c r="L17" s="34">
        <f>VLOOKUP($V17&amp;"Vị trí 2",'BANG GIA 2020'!$D$4:$L$255,6,0)*$J17</f>
        <v>1402.5</v>
      </c>
      <c r="M17" s="34">
        <f>VLOOKUP($V17&amp;"Vị trí 3",'BANG GIA 2020'!$D$4:$L$255,6,0)*$J17</f>
        <v>1185</v>
      </c>
      <c r="N17" s="34">
        <f>VLOOKUP($V17&amp;"Vị trí 4",'BANG GIA 2020'!$D$4:$L$255,6,0)*$J17</f>
        <v>862.5</v>
      </c>
      <c r="O17" s="54"/>
      <c r="P17" s="85"/>
      <c r="Q17" s="85"/>
      <c r="R17" s="85"/>
      <c r="S17" s="85"/>
      <c r="T17" s="75" t="s">
        <v>417</v>
      </c>
      <c r="U17" s="31" t="s">
        <v>38</v>
      </c>
      <c r="V17" s="31" t="str">
        <f t="shared" si="0"/>
        <v>THỊ XÃ THUẬN AN:Khu vực 2</v>
      </c>
      <c r="W17" s="17">
        <v>1</v>
      </c>
      <c r="X17" s="17"/>
    </row>
    <row r="18" spans="1:24" s="16" customFormat="1" ht="25.5" customHeight="1">
      <c r="A18" s="83">
        <v>8</v>
      </c>
      <c r="B18" s="80" t="s">
        <v>457</v>
      </c>
      <c r="C18" s="80" t="s">
        <v>451</v>
      </c>
      <c r="D18" s="80" t="s">
        <v>343</v>
      </c>
      <c r="E18" s="54">
        <v>0.6</v>
      </c>
      <c r="F18" s="54">
        <v>0.6</v>
      </c>
      <c r="G18" s="54">
        <v>0.6</v>
      </c>
      <c r="H18" s="54">
        <v>0.6</v>
      </c>
      <c r="I18" s="54">
        <v>0.65</v>
      </c>
      <c r="J18" s="54">
        <v>0.65</v>
      </c>
      <c r="K18" s="34">
        <f>VLOOKUP($V18&amp;"Vị trí 1",'BANG GIA 2020'!$D$4:$L$255,6,0)*$J18</f>
        <v>1865.5</v>
      </c>
      <c r="L18" s="34">
        <f>VLOOKUP($V18&amp;"Vị trí 2",'BANG GIA 2020'!$D$4:$L$255,6,0)*$J18</f>
        <v>1215.5</v>
      </c>
      <c r="M18" s="34">
        <f>VLOOKUP($V18&amp;"Vị trí 3",'BANG GIA 2020'!$D$4:$L$255,6,0)*$J18</f>
        <v>1027</v>
      </c>
      <c r="N18" s="34">
        <f>VLOOKUP($V18&amp;"Vị trí 4",'BANG GIA 2020'!$D$4:$L$255,6,0)*$J18</f>
        <v>747.5</v>
      </c>
      <c r="O18" s="54"/>
      <c r="P18" s="85"/>
      <c r="Q18" s="85"/>
      <c r="R18" s="85" t="s">
        <v>255</v>
      </c>
      <c r="S18" s="85"/>
      <c r="T18" s="75" t="s">
        <v>417</v>
      </c>
      <c r="U18" s="31" t="s">
        <v>38</v>
      </c>
      <c r="V18" s="31" t="str">
        <f t="shared" si="0"/>
        <v>THỊ XÃ THUẬN AN:Khu vực 2</v>
      </c>
      <c r="W18" s="17">
        <v>1</v>
      </c>
      <c r="X18" s="17"/>
    </row>
    <row r="19" spans="1:24" s="16" customFormat="1" ht="25.5" customHeight="1">
      <c r="A19" s="83">
        <v>9</v>
      </c>
      <c r="B19" s="80" t="s">
        <v>61</v>
      </c>
      <c r="C19" s="80" t="s">
        <v>451</v>
      </c>
      <c r="D19" s="80" t="s">
        <v>453</v>
      </c>
      <c r="E19" s="54"/>
      <c r="F19" s="54">
        <v>0.6</v>
      </c>
      <c r="G19" s="54">
        <v>0.6</v>
      </c>
      <c r="H19" s="54">
        <v>0.6</v>
      </c>
      <c r="I19" s="54">
        <v>0.65</v>
      </c>
      <c r="J19" s="54">
        <v>0.65</v>
      </c>
      <c r="K19" s="34">
        <f>VLOOKUP($V19&amp;"Vị trí 1",'BANG GIA 2020'!$D$4:$L$255,6,0)*$J19</f>
        <v>1865.5</v>
      </c>
      <c r="L19" s="34">
        <f>VLOOKUP($V19&amp;"Vị trí 2",'BANG GIA 2020'!$D$4:$L$255,6,0)*$J19</f>
        <v>1215.5</v>
      </c>
      <c r="M19" s="34">
        <f>VLOOKUP($V19&amp;"Vị trí 3",'BANG GIA 2020'!$D$4:$L$255,6,0)*$J19</f>
        <v>1027</v>
      </c>
      <c r="N19" s="34">
        <f>VLOOKUP($V19&amp;"Vị trí 4",'BANG GIA 2020'!$D$4:$L$255,6,0)*$J19</f>
        <v>747.5</v>
      </c>
      <c r="O19" s="54" t="s">
        <v>57</v>
      </c>
      <c r="P19" s="85"/>
      <c r="Q19" s="85"/>
      <c r="R19" s="85" t="s">
        <v>255</v>
      </c>
      <c r="S19" s="85"/>
      <c r="T19" s="75" t="s">
        <v>417</v>
      </c>
      <c r="U19" s="31" t="s">
        <v>38</v>
      </c>
      <c r="V19" s="31" t="str">
        <f t="shared" si="0"/>
        <v>THỊ XÃ THUẬN AN:Khu vực 2</v>
      </c>
      <c r="W19" s="17">
        <v>1</v>
      </c>
      <c r="X19" s="17"/>
    </row>
    <row r="20" spans="1:24" s="16" customFormat="1" ht="45" customHeight="1">
      <c r="A20" s="83">
        <v>10</v>
      </c>
      <c r="B20" s="80" t="s">
        <v>62</v>
      </c>
      <c r="C20" s="80" t="s">
        <v>452</v>
      </c>
      <c r="D20" s="80" t="s">
        <v>265</v>
      </c>
      <c r="E20" s="54"/>
      <c r="F20" s="54">
        <v>0.6</v>
      </c>
      <c r="G20" s="54">
        <v>0.6</v>
      </c>
      <c r="H20" s="54">
        <v>0.6</v>
      </c>
      <c r="I20" s="54">
        <v>0.65</v>
      </c>
      <c r="J20" s="54">
        <v>0.65</v>
      </c>
      <c r="K20" s="34">
        <f>VLOOKUP($V20&amp;"Vị trí 1",'BANG GIA 2020'!$D$4:$L$255,6,0)*$J20</f>
        <v>1865.5</v>
      </c>
      <c r="L20" s="34">
        <f>VLOOKUP($V20&amp;"Vị trí 2",'BANG GIA 2020'!$D$4:$L$255,6,0)*$J20</f>
        <v>1215.5</v>
      </c>
      <c r="M20" s="34">
        <f>VLOOKUP($V20&amp;"Vị trí 3",'BANG GIA 2020'!$D$4:$L$255,6,0)*$J20</f>
        <v>1027</v>
      </c>
      <c r="N20" s="34">
        <f>VLOOKUP($V20&amp;"Vị trí 4",'BANG GIA 2020'!$D$4:$L$255,6,0)*$J20</f>
        <v>747.5</v>
      </c>
      <c r="O20" s="54" t="s">
        <v>57</v>
      </c>
      <c r="P20" s="85"/>
      <c r="Q20" s="85"/>
      <c r="R20" s="85" t="s">
        <v>255</v>
      </c>
      <c r="S20" s="85"/>
      <c r="T20" s="75" t="s">
        <v>417</v>
      </c>
      <c r="U20" s="31" t="s">
        <v>38</v>
      </c>
      <c r="V20" s="31" t="str">
        <f t="shared" si="0"/>
        <v>THỊ XÃ THUẬN AN:Khu vực 2</v>
      </c>
      <c r="W20" s="17">
        <v>2</v>
      </c>
      <c r="X20" s="17"/>
    </row>
    <row r="21" spans="1:24" s="16" customFormat="1" ht="45" customHeight="1">
      <c r="A21" s="83">
        <v>11</v>
      </c>
      <c r="B21" s="80" t="s">
        <v>63</v>
      </c>
      <c r="C21" s="80" t="s">
        <v>452</v>
      </c>
      <c r="D21" s="80" t="s">
        <v>265</v>
      </c>
      <c r="E21" s="54"/>
      <c r="F21" s="54">
        <v>0.6</v>
      </c>
      <c r="G21" s="54">
        <v>0.6</v>
      </c>
      <c r="H21" s="54">
        <v>0.6</v>
      </c>
      <c r="I21" s="54">
        <v>0.65</v>
      </c>
      <c r="J21" s="54">
        <v>0.65</v>
      </c>
      <c r="K21" s="34">
        <f>VLOOKUP($V21&amp;"Vị trí 1",'BANG GIA 2020'!$D$4:$L$255,6,0)*$J21</f>
        <v>1865.5</v>
      </c>
      <c r="L21" s="34">
        <f>VLOOKUP($V21&amp;"Vị trí 2",'BANG GIA 2020'!$D$4:$L$255,6,0)*$J21</f>
        <v>1215.5</v>
      </c>
      <c r="M21" s="34">
        <f>VLOOKUP($V21&amp;"Vị trí 3",'BANG GIA 2020'!$D$4:$L$255,6,0)*$J21</f>
        <v>1027</v>
      </c>
      <c r="N21" s="34">
        <f>VLOOKUP($V21&amp;"Vị trí 4",'BANG GIA 2020'!$D$4:$L$255,6,0)*$J21</f>
        <v>747.5</v>
      </c>
      <c r="O21" s="54" t="s">
        <v>57</v>
      </c>
      <c r="P21" s="85"/>
      <c r="Q21" s="85"/>
      <c r="R21" s="85" t="s">
        <v>255</v>
      </c>
      <c r="S21" s="85"/>
      <c r="T21" s="75" t="s">
        <v>417</v>
      </c>
      <c r="U21" s="31" t="s">
        <v>38</v>
      </c>
      <c r="V21" s="31" t="str">
        <f t="shared" si="0"/>
        <v>THỊ XÃ THUẬN AN:Khu vực 2</v>
      </c>
      <c r="W21" s="17">
        <v>2</v>
      </c>
      <c r="X21" s="17"/>
    </row>
    <row r="22" spans="1:24" s="16" customFormat="1" ht="25.5" customHeight="1">
      <c r="A22" s="83">
        <v>12</v>
      </c>
      <c r="B22" s="80" t="s">
        <v>192</v>
      </c>
      <c r="C22" s="80" t="s">
        <v>221</v>
      </c>
      <c r="D22" s="80" t="s">
        <v>195</v>
      </c>
      <c r="E22" s="54">
        <v>0.6</v>
      </c>
      <c r="F22" s="54"/>
      <c r="G22" s="54">
        <v>0.6</v>
      </c>
      <c r="H22" s="54">
        <v>0.6</v>
      </c>
      <c r="I22" s="54">
        <v>0.7</v>
      </c>
      <c r="J22" s="54">
        <v>0.7</v>
      </c>
      <c r="K22" s="34">
        <f>VLOOKUP($V22&amp;"Vị trí 1",'BANG GIA 2020'!$D$4:$L$255,6,0)*$J22</f>
        <v>2008.9999999999998</v>
      </c>
      <c r="L22" s="34">
        <f>VLOOKUP($V22&amp;"Vị trí 2",'BANG GIA 2020'!$D$4:$L$255,6,0)*$J22</f>
        <v>1309</v>
      </c>
      <c r="M22" s="34">
        <f>VLOOKUP($V22&amp;"Vị trí 3",'BANG GIA 2020'!$D$4:$L$255,6,0)*$J22</f>
        <v>1106</v>
      </c>
      <c r="N22" s="34">
        <f>VLOOKUP($V22&amp;"Vị trí 4",'BANG GIA 2020'!$D$4:$L$255,6,0)*$J22</f>
        <v>805</v>
      </c>
      <c r="O22" s="54"/>
      <c r="P22" s="85" t="s">
        <v>57</v>
      </c>
      <c r="Q22" s="85" t="s">
        <v>214</v>
      </c>
      <c r="R22" s="85" t="s">
        <v>255</v>
      </c>
      <c r="S22" s="85"/>
      <c r="T22" s="75" t="s">
        <v>417</v>
      </c>
      <c r="U22" s="31" t="s">
        <v>38</v>
      </c>
      <c r="V22" s="31" t="str">
        <f>T22&amp;U22</f>
        <v>THỊ XÃ THUẬN AN:Khu vực 2</v>
      </c>
      <c r="W22" s="17">
        <v>1</v>
      </c>
      <c r="X22" s="17"/>
    </row>
    <row r="23" spans="1:24" s="16" customFormat="1" ht="25.5" customHeight="1">
      <c r="A23" s="83">
        <v>13</v>
      </c>
      <c r="B23" s="80" t="s">
        <v>193</v>
      </c>
      <c r="C23" s="80" t="s">
        <v>221</v>
      </c>
      <c r="D23" s="80" t="s">
        <v>457</v>
      </c>
      <c r="E23" s="54">
        <v>0.6</v>
      </c>
      <c r="F23" s="54"/>
      <c r="G23" s="54">
        <v>0.6</v>
      </c>
      <c r="H23" s="54">
        <v>0.6</v>
      </c>
      <c r="I23" s="54">
        <v>0.7</v>
      </c>
      <c r="J23" s="54">
        <v>0.7</v>
      </c>
      <c r="K23" s="34">
        <f>VLOOKUP($V23&amp;"Vị trí 1",'BANG GIA 2020'!$D$4:$L$255,6,0)*$J23</f>
        <v>2008.9999999999998</v>
      </c>
      <c r="L23" s="34">
        <f>VLOOKUP($V23&amp;"Vị trí 2",'BANG GIA 2020'!$D$4:$L$255,6,0)*$J23</f>
        <v>1309</v>
      </c>
      <c r="M23" s="34">
        <f>VLOOKUP($V23&amp;"Vị trí 3",'BANG GIA 2020'!$D$4:$L$255,6,0)*$J23</f>
        <v>1106</v>
      </c>
      <c r="N23" s="34">
        <f>VLOOKUP($V23&amp;"Vị trí 4",'BANG GIA 2020'!$D$4:$L$255,6,0)*$J23</f>
        <v>805</v>
      </c>
      <c r="O23" s="54"/>
      <c r="P23" s="85" t="s">
        <v>57</v>
      </c>
      <c r="Q23" s="85" t="s">
        <v>214</v>
      </c>
      <c r="R23" s="85" t="s">
        <v>255</v>
      </c>
      <c r="S23" s="85"/>
      <c r="T23" s="75" t="s">
        <v>417</v>
      </c>
      <c r="U23" s="31" t="s">
        <v>38</v>
      </c>
      <c r="V23" s="31" t="str">
        <f>T23&amp;U23</f>
        <v>THỊ XÃ THUẬN AN:Khu vực 2</v>
      </c>
      <c r="W23" s="17">
        <v>1</v>
      </c>
      <c r="X23" s="17"/>
    </row>
    <row r="24" spans="1:24" s="16" customFormat="1" ht="25.5" customHeight="1">
      <c r="A24" s="83">
        <v>14</v>
      </c>
      <c r="B24" s="80" t="s">
        <v>194</v>
      </c>
      <c r="C24" s="80" t="s">
        <v>221</v>
      </c>
      <c r="D24" s="80" t="s">
        <v>196</v>
      </c>
      <c r="E24" s="54">
        <v>0.6</v>
      </c>
      <c r="F24" s="54"/>
      <c r="G24" s="54">
        <v>0.6</v>
      </c>
      <c r="H24" s="54">
        <v>0.6</v>
      </c>
      <c r="I24" s="54">
        <v>0.7</v>
      </c>
      <c r="J24" s="54">
        <v>0.7</v>
      </c>
      <c r="K24" s="34">
        <f>VLOOKUP($V24&amp;"Vị trí 1",'BANG GIA 2020'!$D$4:$L$255,6,0)*$J24</f>
        <v>2008.9999999999998</v>
      </c>
      <c r="L24" s="34">
        <f>VLOOKUP($V24&amp;"Vị trí 2",'BANG GIA 2020'!$D$4:$L$255,6,0)*$J24</f>
        <v>1309</v>
      </c>
      <c r="M24" s="34">
        <f>VLOOKUP($V24&amp;"Vị trí 3",'BANG GIA 2020'!$D$4:$L$255,6,0)*$J24</f>
        <v>1106</v>
      </c>
      <c r="N24" s="34">
        <f>VLOOKUP($V24&amp;"Vị trí 4",'BANG GIA 2020'!$D$4:$L$255,6,0)*$J24</f>
        <v>805</v>
      </c>
      <c r="O24" s="54"/>
      <c r="P24" s="85" t="s">
        <v>57</v>
      </c>
      <c r="Q24" s="85" t="s">
        <v>214</v>
      </c>
      <c r="R24" s="85" t="s">
        <v>255</v>
      </c>
      <c r="S24" s="85"/>
      <c r="T24" s="75" t="s">
        <v>417</v>
      </c>
      <c r="U24" s="31" t="s">
        <v>38</v>
      </c>
      <c r="V24" s="31" t="str">
        <f>T24&amp;U24</f>
        <v>THỊ XÃ THUẬN AN:Khu vực 2</v>
      </c>
      <c r="W24" s="17">
        <v>1</v>
      </c>
      <c r="X24" s="17"/>
    </row>
    <row r="25" spans="1:24" s="16" customFormat="1" ht="25.5" customHeight="1">
      <c r="A25" s="83">
        <v>15</v>
      </c>
      <c r="B25" s="80" t="s">
        <v>222</v>
      </c>
      <c r="C25" s="80" t="s">
        <v>452</v>
      </c>
      <c r="D25" s="80" t="s">
        <v>451</v>
      </c>
      <c r="E25" s="54">
        <v>0.6</v>
      </c>
      <c r="F25" s="54"/>
      <c r="G25" s="54"/>
      <c r="H25" s="54">
        <v>0.6</v>
      </c>
      <c r="I25" s="54">
        <v>0.65</v>
      </c>
      <c r="J25" s="54">
        <v>0.65</v>
      </c>
      <c r="K25" s="34">
        <f>VLOOKUP($V25&amp;"Vị trí 1",'BANG GIA 2020'!$D$4:$L$255,6,0)*$J25</f>
        <v>1865.5</v>
      </c>
      <c r="L25" s="34">
        <f>VLOOKUP($V25&amp;"Vị trí 2",'BANG GIA 2020'!$D$4:$L$255,6,0)*$J25</f>
        <v>1215.5</v>
      </c>
      <c r="M25" s="34">
        <f>VLOOKUP($V25&amp;"Vị trí 3",'BANG GIA 2020'!$D$4:$L$255,6,0)*$J25</f>
        <v>1027</v>
      </c>
      <c r="N25" s="34">
        <f>VLOOKUP($V25&amp;"Vị trí 4",'BANG GIA 2020'!$D$4:$L$255,6,0)*$J25</f>
        <v>747.5</v>
      </c>
      <c r="O25" s="54"/>
      <c r="P25" s="85" t="s">
        <v>57</v>
      </c>
      <c r="Q25" s="85" t="s">
        <v>57</v>
      </c>
      <c r="R25" s="85" t="s">
        <v>255</v>
      </c>
      <c r="S25" s="85"/>
      <c r="T25" s="75" t="s">
        <v>417</v>
      </c>
      <c r="U25" s="31" t="s">
        <v>38</v>
      </c>
      <c r="V25" s="31" t="str">
        <f>T25&amp;U25</f>
        <v>THỊ XÃ THUẬN AN:Khu vực 2</v>
      </c>
      <c r="W25" s="17">
        <v>1</v>
      </c>
      <c r="X25" s="17"/>
    </row>
    <row r="26" spans="1:24" s="16" customFormat="1" ht="25.5" customHeight="1">
      <c r="A26" s="83">
        <v>16</v>
      </c>
      <c r="B26" s="80" t="s">
        <v>458</v>
      </c>
      <c r="C26" s="80" t="s">
        <v>452</v>
      </c>
      <c r="D26" s="80" t="s">
        <v>451</v>
      </c>
      <c r="E26" s="54">
        <v>0.6</v>
      </c>
      <c r="F26" s="54">
        <v>0.6</v>
      </c>
      <c r="G26" s="54">
        <v>0.6</v>
      </c>
      <c r="H26" s="54">
        <v>0.6</v>
      </c>
      <c r="I26" s="54">
        <v>0.65</v>
      </c>
      <c r="J26" s="54">
        <v>0.65</v>
      </c>
      <c r="K26" s="34">
        <f>VLOOKUP($V26&amp;"Vị trí 1",'BANG GIA 2020'!$D$4:$L$255,6,0)*$J26</f>
        <v>1865.5</v>
      </c>
      <c r="L26" s="34">
        <f>VLOOKUP($V26&amp;"Vị trí 2",'BANG GIA 2020'!$D$4:$L$255,6,0)*$J26</f>
        <v>1215.5</v>
      </c>
      <c r="M26" s="34">
        <f>VLOOKUP($V26&amp;"Vị trí 3",'BANG GIA 2020'!$D$4:$L$255,6,0)*$J26</f>
        <v>1027</v>
      </c>
      <c r="N26" s="34">
        <f>VLOOKUP($V26&amp;"Vị trí 4",'BANG GIA 2020'!$D$4:$L$255,6,0)*$J26</f>
        <v>747.5</v>
      </c>
      <c r="O26" s="54"/>
      <c r="P26" s="85"/>
      <c r="Q26" s="85"/>
      <c r="R26" s="85" t="s">
        <v>255</v>
      </c>
      <c r="S26" s="85"/>
      <c r="T26" s="75" t="s">
        <v>417</v>
      </c>
      <c r="U26" s="31" t="s">
        <v>38</v>
      </c>
      <c r="V26" s="31" t="str">
        <f t="shared" si="0"/>
        <v>THỊ XÃ THUẬN AN:Khu vực 2</v>
      </c>
      <c r="W26" s="17">
        <v>1</v>
      </c>
      <c r="X26" s="17"/>
    </row>
    <row r="27" spans="1:25" s="17" customFormat="1" ht="25.5" customHeight="1">
      <c r="A27" s="83">
        <v>17</v>
      </c>
      <c r="B27" s="80" t="s">
        <v>459</v>
      </c>
      <c r="C27" s="80" t="s">
        <v>221</v>
      </c>
      <c r="D27" s="80" t="s">
        <v>452</v>
      </c>
      <c r="E27" s="54">
        <v>0.75</v>
      </c>
      <c r="F27" s="54">
        <v>0.75</v>
      </c>
      <c r="G27" s="54">
        <v>0.75</v>
      </c>
      <c r="H27" s="54">
        <v>0.75</v>
      </c>
      <c r="I27" s="54">
        <v>0.75</v>
      </c>
      <c r="J27" s="54">
        <v>0.75</v>
      </c>
      <c r="K27" s="34">
        <f>VLOOKUP($V27&amp;"Vị trí 1",'BANG GIA 2020'!$D$4:$L$255,6,0)*$J27</f>
        <v>2152.5</v>
      </c>
      <c r="L27" s="34">
        <f>VLOOKUP($V27&amp;"Vị trí 2",'BANG GIA 2020'!$D$4:$L$255,6,0)*$J27</f>
        <v>1402.5</v>
      </c>
      <c r="M27" s="34">
        <f>VLOOKUP($V27&amp;"Vị trí 3",'BANG GIA 2020'!$D$4:$L$255,6,0)*$J27</f>
        <v>1185</v>
      </c>
      <c r="N27" s="34">
        <f>VLOOKUP($V27&amp;"Vị trí 4",'BANG GIA 2020'!$D$4:$L$255,6,0)*$J27</f>
        <v>862.5</v>
      </c>
      <c r="O27" s="54"/>
      <c r="P27" s="85"/>
      <c r="Q27" s="85" t="s">
        <v>214</v>
      </c>
      <c r="R27" s="85"/>
      <c r="S27" s="85"/>
      <c r="T27" s="75" t="s">
        <v>417</v>
      </c>
      <c r="U27" s="31" t="s">
        <v>38</v>
      </c>
      <c r="V27" s="31" t="str">
        <f t="shared" si="0"/>
        <v>THỊ XÃ THUẬN AN:Khu vực 2</v>
      </c>
      <c r="W27" s="17">
        <v>1</v>
      </c>
      <c r="Y27" s="16"/>
    </row>
    <row r="28" spans="1:25" s="17" customFormat="1" ht="25.5" customHeight="1">
      <c r="A28" s="83">
        <v>18</v>
      </c>
      <c r="B28" s="80" t="s">
        <v>460</v>
      </c>
      <c r="C28" s="80" t="s">
        <v>221</v>
      </c>
      <c r="D28" s="80" t="s">
        <v>461</v>
      </c>
      <c r="E28" s="83">
        <v>0.6</v>
      </c>
      <c r="F28" s="83">
        <v>0.65</v>
      </c>
      <c r="G28" s="83">
        <v>0.65</v>
      </c>
      <c r="H28" s="83">
        <v>0.65</v>
      </c>
      <c r="I28" s="83">
        <v>0.7</v>
      </c>
      <c r="J28" s="83">
        <v>0.7</v>
      </c>
      <c r="K28" s="34">
        <f>VLOOKUP($V28&amp;"Vị trí 1",'BANG GIA 2020'!$D$4:$L$255,6,0)*$J28</f>
        <v>2008.9999999999998</v>
      </c>
      <c r="L28" s="34">
        <f>VLOOKUP($V28&amp;"Vị trí 2",'BANG GIA 2020'!$D$4:$L$255,6,0)*$J28</f>
        <v>1309</v>
      </c>
      <c r="M28" s="34">
        <f>VLOOKUP($V28&amp;"Vị trí 3",'BANG GIA 2020'!$D$4:$L$255,6,0)*$J28</f>
        <v>1106</v>
      </c>
      <c r="N28" s="34">
        <f>VLOOKUP($V28&amp;"Vị trí 4",'BANG GIA 2020'!$D$4:$L$255,6,0)*$J28</f>
        <v>805</v>
      </c>
      <c r="O28" s="83" t="s">
        <v>238</v>
      </c>
      <c r="P28" s="85"/>
      <c r="Q28" s="85" t="s">
        <v>214</v>
      </c>
      <c r="R28" s="85" t="s">
        <v>255</v>
      </c>
      <c r="S28" s="85"/>
      <c r="T28" s="75" t="s">
        <v>417</v>
      </c>
      <c r="U28" s="31" t="s">
        <v>38</v>
      </c>
      <c r="V28" s="31" t="str">
        <f t="shared" si="0"/>
        <v>THỊ XÃ THUẬN AN:Khu vực 2</v>
      </c>
      <c r="W28" s="17">
        <v>1</v>
      </c>
      <c r="Y28" s="16"/>
    </row>
    <row r="29" spans="1:25" s="17" customFormat="1" ht="25.5" customHeight="1">
      <c r="A29" s="83">
        <v>19</v>
      </c>
      <c r="B29" s="80" t="s">
        <v>64</v>
      </c>
      <c r="C29" s="80" t="s">
        <v>452</v>
      </c>
      <c r="D29" s="80" t="s">
        <v>65</v>
      </c>
      <c r="E29" s="83"/>
      <c r="F29" s="83">
        <v>0.6</v>
      </c>
      <c r="G29" s="83">
        <v>0.6</v>
      </c>
      <c r="H29" s="83">
        <v>0.6</v>
      </c>
      <c r="I29" s="54">
        <v>0.65</v>
      </c>
      <c r="J29" s="54">
        <v>0.65</v>
      </c>
      <c r="K29" s="34">
        <f>VLOOKUP($V29&amp;"Vị trí 1",'BANG GIA 2020'!$D$4:$L$255,6,0)*$J29</f>
        <v>1865.5</v>
      </c>
      <c r="L29" s="34">
        <f>VLOOKUP($V29&amp;"Vị trí 2",'BANG GIA 2020'!$D$4:$L$255,6,0)*$J29</f>
        <v>1215.5</v>
      </c>
      <c r="M29" s="34">
        <f>VLOOKUP($V29&amp;"Vị trí 3",'BANG GIA 2020'!$D$4:$L$255,6,0)*$J29</f>
        <v>1027</v>
      </c>
      <c r="N29" s="34">
        <f>VLOOKUP($V29&amp;"Vị trí 4",'BANG GIA 2020'!$D$4:$L$255,6,0)*$J29</f>
        <v>747.5</v>
      </c>
      <c r="O29" s="54" t="s">
        <v>57</v>
      </c>
      <c r="P29" s="85"/>
      <c r="Q29" s="85"/>
      <c r="R29" s="85" t="s">
        <v>255</v>
      </c>
      <c r="S29" s="85"/>
      <c r="T29" s="75" t="s">
        <v>417</v>
      </c>
      <c r="U29" s="31" t="s">
        <v>38</v>
      </c>
      <c r="V29" s="31" t="str">
        <f t="shared" si="0"/>
        <v>THỊ XÃ THUẬN AN:Khu vực 2</v>
      </c>
      <c r="W29" s="17">
        <v>1</v>
      </c>
      <c r="Y29" s="16"/>
    </row>
    <row r="30" spans="1:25" s="17" customFormat="1" ht="25.5" customHeight="1">
      <c r="A30" s="83">
        <v>20</v>
      </c>
      <c r="B30" s="80" t="s">
        <v>462</v>
      </c>
      <c r="C30" s="80" t="s">
        <v>463</v>
      </c>
      <c r="D30" s="80" t="s">
        <v>452</v>
      </c>
      <c r="E30" s="83">
        <v>0.6</v>
      </c>
      <c r="F30" s="83">
        <v>0.6</v>
      </c>
      <c r="G30" s="83">
        <v>0.6</v>
      </c>
      <c r="H30" s="83">
        <v>0.6</v>
      </c>
      <c r="I30" s="54">
        <v>0.65</v>
      </c>
      <c r="J30" s="54">
        <v>0.65</v>
      </c>
      <c r="K30" s="34">
        <f>VLOOKUP($V30&amp;"Vị trí 1",'BANG GIA 2020'!$D$4:$L$255,6,0)*$J30</f>
        <v>1865.5</v>
      </c>
      <c r="L30" s="34">
        <f>VLOOKUP($V30&amp;"Vị trí 2",'BANG GIA 2020'!$D$4:$L$255,6,0)*$J30</f>
        <v>1215.5</v>
      </c>
      <c r="M30" s="34">
        <f>VLOOKUP($V30&amp;"Vị trí 3",'BANG GIA 2020'!$D$4:$L$255,6,0)*$J30</f>
        <v>1027</v>
      </c>
      <c r="N30" s="34">
        <f>VLOOKUP($V30&amp;"Vị trí 4",'BANG GIA 2020'!$D$4:$L$255,6,0)*$J30</f>
        <v>747.5</v>
      </c>
      <c r="O30" s="83"/>
      <c r="P30" s="85"/>
      <c r="Q30" s="85"/>
      <c r="R30" s="85" t="s">
        <v>255</v>
      </c>
      <c r="S30" s="85"/>
      <c r="T30" s="75" t="s">
        <v>417</v>
      </c>
      <c r="U30" s="31" t="s">
        <v>38</v>
      </c>
      <c r="V30" s="31" t="str">
        <f t="shared" si="0"/>
        <v>THỊ XÃ THUẬN AN:Khu vực 2</v>
      </c>
      <c r="W30" s="17">
        <v>1</v>
      </c>
      <c r="Y30" s="16"/>
    </row>
    <row r="31" spans="1:25" s="17" customFormat="1" ht="25.5" customHeight="1">
      <c r="A31" s="83">
        <v>21</v>
      </c>
      <c r="B31" s="80" t="s">
        <v>464</v>
      </c>
      <c r="C31" s="80" t="s">
        <v>451</v>
      </c>
      <c r="D31" s="80" t="s">
        <v>265</v>
      </c>
      <c r="E31" s="83">
        <v>0.6</v>
      </c>
      <c r="F31" s="83">
        <v>0.6</v>
      </c>
      <c r="G31" s="83">
        <v>0.6</v>
      </c>
      <c r="H31" s="83">
        <v>0.6</v>
      </c>
      <c r="I31" s="54">
        <v>0.65</v>
      </c>
      <c r="J31" s="54">
        <v>0.65</v>
      </c>
      <c r="K31" s="34">
        <f>VLOOKUP($V31&amp;"Vị trí 1",'BANG GIA 2020'!$D$4:$L$255,6,0)*$J31</f>
        <v>1865.5</v>
      </c>
      <c r="L31" s="34">
        <f>VLOOKUP($V31&amp;"Vị trí 2",'BANG GIA 2020'!$D$4:$L$255,6,0)*$J31</f>
        <v>1215.5</v>
      </c>
      <c r="M31" s="34">
        <f>VLOOKUP($V31&amp;"Vị trí 3",'BANG GIA 2020'!$D$4:$L$255,6,0)*$J31</f>
        <v>1027</v>
      </c>
      <c r="N31" s="34">
        <f>VLOOKUP($V31&amp;"Vị trí 4",'BANG GIA 2020'!$D$4:$L$255,6,0)*$J31</f>
        <v>747.5</v>
      </c>
      <c r="O31" s="83"/>
      <c r="P31" s="85"/>
      <c r="Q31" s="85"/>
      <c r="R31" s="85" t="s">
        <v>255</v>
      </c>
      <c r="S31" s="85"/>
      <c r="T31" s="75" t="s">
        <v>417</v>
      </c>
      <c r="U31" s="31" t="s">
        <v>38</v>
      </c>
      <c r="V31" s="31" t="str">
        <f t="shared" si="0"/>
        <v>THỊ XÃ THUẬN AN:Khu vực 2</v>
      </c>
      <c r="W31" s="17">
        <v>1</v>
      </c>
      <c r="Y31" s="16"/>
    </row>
    <row r="32" spans="1:25" s="17" customFormat="1" ht="25.5" customHeight="1">
      <c r="A32" s="83">
        <v>22</v>
      </c>
      <c r="B32" s="80" t="s">
        <v>465</v>
      </c>
      <c r="C32" s="80" t="s">
        <v>451</v>
      </c>
      <c r="D32" s="80" t="s">
        <v>265</v>
      </c>
      <c r="E32" s="83">
        <v>0.6</v>
      </c>
      <c r="F32" s="83">
        <v>0.6</v>
      </c>
      <c r="G32" s="83">
        <v>0.6</v>
      </c>
      <c r="H32" s="83">
        <v>0.6</v>
      </c>
      <c r="I32" s="54">
        <v>0.65</v>
      </c>
      <c r="J32" s="54">
        <v>0.65</v>
      </c>
      <c r="K32" s="34">
        <f>VLOOKUP($V32&amp;"Vị trí 1",'BANG GIA 2020'!$D$4:$L$255,6,0)*$J32</f>
        <v>1865.5</v>
      </c>
      <c r="L32" s="34">
        <f>VLOOKUP($V32&amp;"Vị trí 2",'BANG GIA 2020'!$D$4:$L$255,6,0)*$J32</f>
        <v>1215.5</v>
      </c>
      <c r="M32" s="34">
        <f>VLOOKUP($V32&amp;"Vị trí 3",'BANG GIA 2020'!$D$4:$L$255,6,0)*$J32</f>
        <v>1027</v>
      </c>
      <c r="N32" s="34">
        <f>VLOOKUP($V32&amp;"Vị trí 4",'BANG GIA 2020'!$D$4:$L$255,6,0)*$J32</f>
        <v>747.5</v>
      </c>
      <c r="O32" s="83"/>
      <c r="P32" s="85"/>
      <c r="Q32" s="85"/>
      <c r="R32" s="85" t="s">
        <v>255</v>
      </c>
      <c r="S32" s="85"/>
      <c r="T32" s="75" t="s">
        <v>417</v>
      </c>
      <c r="U32" s="31" t="s">
        <v>38</v>
      </c>
      <c r="V32" s="31" t="str">
        <f t="shared" si="0"/>
        <v>THỊ XÃ THUẬN AN:Khu vực 2</v>
      </c>
      <c r="W32" s="17">
        <v>1</v>
      </c>
      <c r="Y32" s="16"/>
    </row>
    <row r="33" spans="1:25" s="17" customFormat="1" ht="25.5" customHeight="1">
      <c r="A33" s="83">
        <v>23</v>
      </c>
      <c r="B33" s="80" t="s">
        <v>466</v>
      </c>
      <c r="C33" s="80" t="s">
        <v>459</v>
      </c>
      <c r="D33" s="80" t="s">
        <v>467</v>
      </c>
      <c r="E33" s="83">
        <v>0.6</v>
      </c>
      <c r="F33" s="83">
        <v>0.6</v>
      </c>
      <c r="G33" s="83">
        <v>0.6</v>
      </c>
      <c r="H33" s="83">
        <v>0.6</v>
      </c>
      <c r="I33" s="54">
        <v>0.65</v>
      </c>
      <c r="J33" s="54">
        <v>0.65</v>
      </c>
      <c r="K33" s="34">
        <f>VLOOKUP($V33&amp;"Vị trí 1",'BANG GIA 2020'!$D$4:$L$255,6,0)*$J33</f>
        <v>1865.5</v>
      </c>
      <c r="L33" s="34">
        <f>VLOOKUP($V33&amp;"Vị trí 2",'BANG GIA 2020'!$D$4:$L$255,6,0)*$J33</f>
        <v>1215.5</v>
      </c>
      <c r="M33" s="34">
        <f>VLOOKUP($V33&amp;"Vị trí 3",'BANG GIA 2020'!$D$4:$L$255,6,0)*$J33</f>
        <v>1027</v>
      </c>
      <c r="N33" s="34">
        <f>VLOOKUP($V33&amp;"Vị trí 4",'BANG GIA 2020'!$D$4:$L$255,6,0)*$J33</f>
        <v>747.5</v>
      </c>
      <c r="O33" s="83"/>
      <c r="P33" s="85"/>
      <c r="Q33" s="85"/>
      <c r="R33" s="85" t="s">
        <v>255</v>
      </c>
      <c r="S33" s="85"/>
      <c r="T33" s="75" t="s">
        <v>417</v>
      </c>
      <c r="U33" s="31" t="s">
        <v>38</v>
      </c>
      <c r="V33" s="31" t="str">
        <f t="shared" si="0"/>
        <v>THỊ XÃ THUẬN AN:Khu vực 2</v>
      </c>
      <c r="W33" s="17">
        <v>1</v>
      </c>
      <c r="Y33" s="16"/>
    </row>
    <row r="34" spans="1:25" s="17" customFormat="1" ht="25.5" customHeight="1">
      <c r="A34" s="83">
        <v>24</v>
      </c>
      <c r="B34" s="80" t="s">
        <v>468</v>
      </c>
      <c r="C34" s="80" t="s">
        <v>451</v>
      </c>
      <c r="D34" s="80" t="s">
        <v>464</v>
      </c>
      <c r="E34" s="83">
        <v>0.6</v>
      </c>
      <c r="F34" s="83">
        <v>0.6</v>
      </c>
      <c r="G34" s="83">
        <v>0.6</v>
      </c>
      <c r="H34" s="83">
        <v>0.6</v>
      </c>
      <c r="I34" s="54">
        <v>0.65</v>
      </c>
      <c r="J34" s="54">
        <v>0.65</v>
      </c>
      <c r="K34" s="34">
        <f>VLOOKUP($V34&amp;"Vị trí 1",'BANG GIA 2020'!$D$4:$L$255,6,0)*$J34</f>
        <v>1865.5</v>
      </c>
      <c r="L34" s="34">
        <f>VLOOKUP($V34&amp;"Vị trí 2",'BANG GIA 2020'!$D$4:$L$255,6,0)*$J34</f>
        <v>1215.5</v>
      </c>
      <c r="M34" s="34">
        <f>VLOOKUP($V34&amp;"Vị trí 3",'BANG GIA 2020'!$D$4:$L$255,6,0)*$J34</f>
        <v>1027</v>
      </c>
      <c r="N34" s="34">
        <f>VLOOKUP($V34&amp;"Vị trí 4",'BANG GIA 2020'!$D$4:$L$255,6,0)*$J34</f>
        <v>747.5</v>
      </c>
      <c r="O34" s="83"/>
      <c r="P34" s="85"/>
      <c r="Q34" s="85"/>
      <c r="R34" s="85" t="s">
        <v>255</v>
      </c>
      <c r="S34" s="85"/>
      <c r="T34" s="75" t="s">
        <v>417</v>
      </c>
      <c r="U34" s="31" t="s">
        <v>38</v>
      </c>
      <c r="V34" s="31" t="str">
        <f t="shared" si="0"/>
        <v>THỊ XÃ THUẬN AN:Khu vực 2</v>
      </c>
      <c r="W34" s="17">
        <v>1</v>
      </c>
      <c r="Y34" s="16"/>
    </row>
    <row r="35" spans="1:25" s="17" customFormat="1" ht="24.75" customHeight="1">
      <c r="A35" s="83">
        <v>25</v>
      </c>
      <c r="B35" s="80" t="s">
        <v>469</v>
      </c>
      <c r="C35" s="80" t="s">
        <v>452</v>
      </c>
      <c r="D35" s="80" t="s">
        <v>420</v>
      </c>
      <c r="E35" s="83">
        <v>0.6</v>
      </c>
      <c r="F35" s="83">
        <v>0.6</v>
      </c>
      <c r="G35" s="83">
        <v>0.6</v>
      </c>
      <c r="H35" s="83">
        <v>0.6</v>
      </c>
      <c r="I35" s="54">
        <v>0.65</v>
      </c>
      <c r="J35" s="54">
        <v>0.65</v>
      </c>
      <c r="K35" s="34">
        <f>VLOOKUP($V35&amp;"Vị trí 1",'BANG GIA 2020'!$D$4:$L$255,6,0)*$J35</f>
        <v>1865.5</v>
      </c>
      <c r="L35" s="34">
        <f>VLOOKUP($V35&amp;"Vị trí 2",'BANG GIA 2020'!$D$4:$L$255,6,0)*$J35</f>
        <v>1215.5</v>
      </c>
      <c r="M35" s="34">
        <f>VLOOKUP($V35&amp;"Vị trí 3",'BANG GIA 2020'!$D$4:$L$255,6,0)*$J35</f>
        <v>1027</v>
      </c>
      <c r="N35" s="34">
        <f>VLOOKUP($V35&amp;"Vị trí 4",'BANG GIA 2020'!$D$4:$L$255,6,0)*$J35</f>
        <v>747.5</v>
      </c>
      <c r="O35" s="83"/>
      <c r="P35" s="85"/>
      <c r="Q35" s="85"/>
      <c r="R35" s="85" t="s">
        <v>255</v>
      </c>
      <c r="S35" s="85"/>
      <c r="T35" s="75" t="s">
        <v>417</v>
      </c>
      <c r="U35" s="31" t="s">
        <v>38</v>
      </c>
      <c r="V35" s="31" t="str">
        <f t="shared" si="0"/>
        <v>THỊ XÃ THUẬN AN:Khu vực 2</v>
      </c>
      <c r="W35" s="17">
        <v>1</v>
      </c>
      <c r="Y35" s="16"/>
    </row>
    <row r="36" spans="1:25" s="17" customFormat="1" ht="24.75" customHeight="1">
      <c r="A36" s="83">
        <v>26</v>
      </c>
      <c r="B36" s="80" t="s">
        <v>470</v>
      </c>
      <c r="C36" s="80" t="s">
        <v>451</v>
      </c>
      <c r="D36" s="80" t="s">
        <v>345</v>
      </c>
      <c r="E36" s="83">
        <v>0.6</v>
      </c>
      <c r="F36" s="83">
        <v>0.6</v>
      </c>
      <c r="G36" s="83">
        <v>0.6</v>
      </c>
      <c r="H36" s="83">
        <v>0.6</v>
      </c>
      <c r="I36" s="54">
        <v>0.65</v>
      </c>
      <c r="J36" s="54">
        <v>0.65</v>
      </c>
      <c r="K36" s="34">
        <f>VLOOKUP($V36&amp;"Vị trí 1",'BANG GIA 2020'!$D$4:$L$255,6,0)*$J36</f>
        <v>1865.5</v>
      </c>
      <c r="L36" s="34">
        <f>VLOOKUP($V36&amp;"Vị trí 2",'BANG GIA 2020'!$D$4:$L$255,6,0)*$J36</f>
        <v>1215.5</v>
      </c>
      <c r="M36" s="34">
        <f>VLOOKUP($V36&amp;"Vị trí 3",'BANG GIA 2020'!$D$4:$L$255,6,0)*$J36</f>
        <v>1027</v>
      </c>
      <c r="N36" s="34">
        <f>VLOOKUP($V36&amp;"Vị trí 4",'BANG GIA 2020'!$D$4:$L$255,6,0)*$J36</f>
        <v>747.5</v>
      </c>
      <c r="O36" s="83"/>
      <c r="P36" s="85"/>
      <c r="Q36" s="85"/>
      <c r="R36" s="85" t="s">
        <v>255</v>
      </c>
      <c r="S36" s="85"/>
      <c r="T36" s="75" t="s">
        <v>417</v>
      </c>
      <c r="U36" s="31" t="s">
        <v>38</v>
      </c>
      <c r="V36" s="31" t="str">
        <f t="shared" si="0"/>
        <v>THỊ XÃ THUẬN AN:Khu vực 2</v>
      </c>
      <c r="W36" s="17">
        <v>1</v>
      </c>
      <c r="Y36" s="16"/>
    </row>
    <row r="37" spans="1:25" s="17" customFormat="1" ht="24.75" customHeight="1">
      <c r="A37" s="83">
        <v>27</v>
      </c>
      <c r="B37" s="80" t="s">
        <v>471</v>
      </c>
      <c r="C37" s="80" t="s">
        <v>452</v>
      </c>
      <c r="D37" s="80" t="s">
        <v>421</v>
      </c>
      <c r="E37" s="83">
        <v>0.6</v>
      </c>
      <c r="F37" s="83">
        <v>0.6</v>
      </c>
      <c r="G37" s="83">
        <v>0.6</v>
      </c>
      <c r="H37" s="83">
        <v>0.6</v>
      </c>
      <c r="I37" s="54">
        <v>0.65</v>
      </c>
      <c r="J37" s="54">
        <v>0.65</v>
      </c>
      <c r="K37" s="34">
        <f>VLOOKUP($V37&amp;"Vị trí 1",'BANG GIA 2020'!$D$4:$L$255,6,0)*$J37</f>
        <v>1865.5</v>
      </c>
      <c r="L37" s="34">
        <f>VLOOKUP($V37&amp;"Vị trí 2",'BANG GIA 2020'!$D$4:$L$255,6,0)*$J37</f>
        <v>1215.5</v>
      </c>
      <c r="M37" s="34">
        <f>VLOOKUP($V37&amp;"Vị trí 3",'BANG GIA 2020'!$D$4:$L$255,6,0)*$J37</f>
        <v>1027</v>
      </c>
      <c r="N37" s="34">
        <f>VLOOKUP($V37&amp;"Vị trí 4",'BANG GIA 2020'!$D$4:$L$255,6,0)*$J37</f>
        <v>747.5</v>
      </c>
      <c r="O37" s="83"/>
      <c r="P37" s="85"/>
      <c r="Q37" s="85"/>
      <c r="R37" s="85" t="s">
        <v>255</v>
      </c>
      <c r="S37" s="85"/>
      <c r="T37" s="75" t="s">
        <v>417</v>
      </c>
      <c r="U37" s="31" t="s">
        <v>38</v>
      </c>
      <c r="V37" s="31" t="str">
        <f t="shared" si="0"/>
        <v>THỊ XÃ THUẬN AN:Khu vực 2</v>
      </c>
      <c r="W37" s="17">
        <v>1</v>
      </c>
      <c r="Y37" s="16"/>
    </row>
    <row r="38" spans="1:24" s="16" customFormat="1" ht="24.75" customHeight="1">
      <c r="A38" s="83">
        <v>28</v>
      </c>
      <c r="B38" s="80" t="s">
        <v>473</v>
      </c>
      <c r="C38" s="80" t="s">
        <v>344</v>
      </c>
      <c r="D38" s="80" t="s">
        <v>345</v>
      </c>
      <c r="E38" s="54">
        <v>0.6</v>
      </c>
      <c r="F38" s="54">
        <v>0.6</v>
      </c>
      <c r="G38" s="54">
        <v>0.6</v>
      </c>
      <c r="H38" s="54">
        <v>0.6</v>
      </c>
      <c r="I38" s="54">
        <v>0.65</v>
      </c>
      <c r="J38" s="54">
        <v>0.65</v>
      </c>
      <c r="K38" s="34">
        <f>VLOOKUP($V38&amp;"Vị trí 1",'BANG GIA 2020'!$D$4:$L$255,6,0)*$J38</f>
        <v>1865.5</v>
      </c>
      <c r="L38" s="34">
        <f>VLOOKUP($V38&amp;"Vị trí 2",'BANG GIA 2020'!$D$4:$L$255,6,0)*$J38</f>
        <v>1215.5</v>
      </c>
      <c r="M38" s="34">
        <f>VLOOKUP($V38&amp;"Vị trí 3",'BANG GIA 2020'!$D$4:$L$255,6,0)*$J38</f>
        <v>1027</v>
      </c>
      <c r="N38" s="34">
        <f>VLOOKUP($V38&amp;"Vị trí 4",'BANG GIA 2020'!$D$4:$L$255,6,0)*$J38</f>
        <v>747.5</v>
      </c>
      <c r="O38" s="54"/>
      <c r="P38" s="85"/>
      <c r="Q38" s="85"/>
      <c r="R38" s="85" t="s">
        <v>255</v>
      </c>
      <c r="S38" s="85"/>
      <c r="T38" s="75" t="s">
        <v>417</v>
      </c>
      <c r="U38" s="31" t="s">
        <v>38</v>
      </c>
      <c r="V38" s="31" t="str">
        <f t="shared" si="0"/>
        <v>THỊ XÃ THUẬN AN:Khu vực 2</v>
      </c>
      <c r="W38" s="17">
        <v>1</v>
      </c>
      <c r="X38" s="17"/>
    </row>
    <row r="39" spans="1:25" s="17" customFormat="1" ht="24.75" customHeight="1">
      <c r="A39" s="83">
        <v>29</v>
      </c>
      <c r="B39" s="80" t="s">
        <v>474</v>
      </c>
      <c r="C39" s="80" t="s">
        <v>463</v>
      </c>
      <c r="D39" s="80" t="s">
        <v>386</v>
      </c>
      <c r="E39" s="54">
        <v>0.75</v>
      </c>
      <c r="F39" s="54">
        <v>0.75</v>
      </c>
      <c r="G39" s="54">
        <v>0.75</v>
      </c>
      <c r="H39" s="54">
        <v>0.75</v>
      </c>
      <c r="I39" s="54">
        <v>0.75</v>
      </c>
      <c r="J39" s="54">
        <v>0.75</v>
      </c>
      <c r="K39" s="34">
        <f>VLOOKUP($V39&amp;"Vị trí 1",'BANG GIA 2020'!$D$4:$L$255,6,0)*$J39</f>
        <v>2152.5</v>
      </c>
      <c r="L39" s="34">
        <f>VLOOKUP($V39&amp;"Vị trí 2",'BANG GIA 2020'!$D$4:$L$255,6,0)*$J39</f>
        <v>1402.5</v>
      </c>
      <c r="M39" s="34">
        <f>VLOOKUP($V39&amp;"Vị trí 3",'BANG GIA 2020'!$D$4:$L$255,6,0)*$J39</f>
        <v>1185</v>
      </c>
      <c r="N39" s="34">
        <f>VLOOKUP($V39&amp;"Vị trí 4",'BANG GIA 2020'!$D$4:$L$255,6,0)*$J39</f>
        <v>862.5</v>
      </c>
      <c r="O39" s="54"/>
      <c r="P39" s="85"/>
      <c r="Q39" s="85"/>
      <c r="R39" s="85"/>
      <c r="S39" s="85"/>
      <c r="T39" s="75" t="s">
        <v>417</v>
      </c>
      <c r="U39" s="31" t="s">
        <v>38</v>
      </c>
      <c r="V39" s="31" t="str">
        <f t="shared" si="0"/>
        <v>THỊ XÃ THUẬN AN:Khu vực 2</v>
      </c>
      <c r="W39" s="17">
        <v>1</v>
      </c>
      <c r="Y39" s="16"/>
    </row>
    <row r="40" spans="1:25" s="17" customFormat="1" ht="24.75" customHeight="1">
      <c r="A40" s="83">
        <v>30</v>
      </c>
      <c r="B40" s="80" t="s">
        <v>472</v>
      </c>
      <c r="C40" s="80" t="s">
        <v>452</v>
      </c>
      <c r="D40" s="80" t="s">
        <v>422</v>
      </c>
      <c r="E40" s="83">
        <v>0.6</v>
      </c>
      <c r="F40" s="83">
        <v>0.6</v>
      </c>
      <c r="G40" s="83">
        <v>0.6</v>
      </c>
      <c r="H40" s="83">
        <v>0.6</v>
      </c>
      <c r="I40" s="54">
        <v>0.65</v>
      </c>
      <c r="J40" s="54">
        <v>0.65</v>
      </c>
      <c r="K40" s="34">
        <f>VLOOKUP($V40&amp;"Vị trí 1",'BANG GIA 2020'!$D$4:$L$255,6,0)*$J40</f>
        <v>1865.5</v>
      </c>
      <c r="L40" s="34">
        <f>VLOOKUP($V40&amp;"Vị trí 2",'BANG GIA 2020'!$D$4:$L$255,6,0)*$J40</f>
        <v>1215.5</v>
      </c>
      <c r="M40" s="34">
        <f>VLOOKUP($V40&amp;"Vị trí 3",'BANG GIA 2020'!$D$4:$L$255,6,0)*$J40</f>
        <v>1027</v>
      </c>
      <c r="N40" s="34">
        <f>VLOOKUP($V40&amp;"Vị trí 4",'BANG GIA 2020'!$D$4:$L$255,6,0)*$J40</f>
        <v>747.5</v>
      </c>
      <c r="O40" s="83"/>
      <c r="P40" s="85"/>
      <c r="Q40" s="85"/>
      <c r="R40" s="85" t="s">
        <v>255</v>
      </c>
      <c r="S40" s="85"/>
      <c r="T40" s="75" t="s">
        <v>417</v>
      </c>
      <c r="U40" s="31" t="s">
        <v>38</v>
      </c>
      <c r="V40" s="31" t="str">
        <f t="shared" si="0"/>
        <v>THỊ XÃ THUẬN AN:Khu vực 2</v>
      </c>
      <c r="W40" s="17">
        <v>1</v>
      </c>
      <c r="Y40" s="16"/>
    </row>
    <row r="41" spans="1:24" s="16" customFormat="1" ht="45" customHeight="1">
      <c r="A41" s="83">
        <v>31</v>
      </c>
      <c r="B41" s="80" t="s">
        <v>463</v>
      </c>
      <c r="C41" s="80" t="s">
        <v>475</v>
      </c>
      <c r="D41" s="80" t="s">
        <v>476</v>
      </c>
      <c r="E41" s="54">
        <v>0.75</v>
      </c>
      <c r="F41" s="54">
        <v>0.75</v>
      </c>
      <c r="G41" s="54">
        <v>0.75</v>
      </c>
      <c r="H41" s="54">
        <v>0.75</v>
      </c>
      <c r="I41" s="54">
        <v>0.75</v>
      </c>
      <c r="J41" s="54">
        <v>0.75</v>
      </c>
      <c r="K41" s="34">
        <f>VLOOKUP($V41&amp;"Vị trí 1",'BANG GIA 2020'!$D$4:$L$255,6,0)*$J41</f>
        <v>2152.5</v>
      </c>
      <c r="L41" s="34">
        <f>VLOOKUP($V41&amp;"Vị trí 2",'BANG GIA 2020'!$D$4:$L$255,6,0)*$J41</f>
        <v>1402.5</v>
      </c>
      <c r="M41" s="34">
        <f>VLOOKUP($V41&amp;"Vị trí 3",'BANG GIA 2020'!$D$4:$L$255,6,0)*$J41</f>
        <v>1185</v>
      </c>
      <c r="N41" s="34">
        <f>VLOOKUP($V41&amp;"Vị trí 4",'BANG GIA 2020'!$D$4:$L$255,6,0)*$J41</f>
        <v>862.5</v>
      </c>
      <c r="O41" s="54"/>
      <c r="P41" s="85"/>
      <c r="Q41" s="85"/>
      <c r="R41" s="85"/>
      <c r="S41" s="85"/>
      <c r="T41" s="75" t="s">
        <v>417</v>
      </c>
      <c r="U41" s="31" t="s">
        <v>38</v>
      </c>
      <c r="V41" s="31" t="str">
        <f t="shared" si="0"/>
        <v>THỊ XÃ THUẬN AN:Khu vực 2</v>
      </c>
      <c r="W41" s="17">
        <v>2</v>
      </c>
      <c r="X41" s="17"/>
    </row>
    <row r="42" spans="1:24" s="16" customFormat="1" ht="24.75" customHeight="1">
      <c r="A42" s="83">
        <v>32</v>
      </c>
      <c r="B42" s="80" t="s">
        <v>477</v>
      </c>
      <c r="C42" s="80" t="s">
        <v>460</v>
      </c>
      <c r="D42" s="80" t="s">
        <v>346</v>
      </c>
      <c r="E42" s="54">
        <v>0.6</v>
      </c>
      <c r="F42" s="54">
        <v>0.6</v>
      </c>
      <c r="G42" s="54">
        <v>0.6</v>
      </c>
      <c r="H42" s="54">
        <v>0.6</v>
      </c>
      <c r="I42" s="54">
        <v>0.65</v>
      </c>
      <c r="J42" s="54">
        <v>0.65</v>
      </c>
      <c r="K42" s="34">
        <f>VLOOKUP($V42&amp;"Vị trí 1",'BANG GIA 2020'!$D$4:$L$255,6,0)*$J42</f>
        <v>1865.5</v>
      </c>
      <c r="L42" s="34">
        <f>VLOOKUP($V42&amp;"Vị trí 2",'BANG GIA 2020'!$D$4:$L$255,6,0)*$J42</f>
        <v>1215.5</v>
      </c>
      <c r="M42" s="34">
        <f>VLOOKUP($V42&amp;"Vị trí 3",'BANG GIA 2020'!$D$4:$L$255,6,0)*$J42</f>
        <v>1027</v>
      </c>
      <c r="N42" s="34">
        <f>VLOOKUP($V42&amp;"Vị trí 4",'BANG GIA 2020'!$D$4:$L$255,6,0)*$J42</f>
        <v>747.5</v>
      </c>
      <c r="O42" s="54"/>
      <c r="P42" s="85"/>
      <c r="Q42" s="85"/>
      <c r="R42" s="85" t="s">
        <v>255</v>
      </c>
      <c r="S42" s="85"/>
      <c r="T42" s="75" t="s">
        <v>417</v>
      </c>
      <c r="U42" s="31" t="s">
        <v>38</v>
      </c>
      <c r="V42" s="31" t="str">
        <f t="shared" si="0"/>
        <v>THỊ XÃ THUẬN AN:Khu vực 2</v>
      </c>
      <c r="W42" s="17">
        <v>1</v>
      </c>
      <c r="X42" s="17"/>
    </row>
    <row r="43" spans="1:24" s="16" customFormat="1" ht="24.75" customHeight="1">
      <c r="A43" s="83">
        <v>33</v>
      </c>
      <c r="B43" s="80" t="s">
        <v>478</v>
      </c>
      <c r="C43" s="80" t="s">
        <v>451</v>
      </c>
      <c r="D43" s="80" t="s">
        <v>454</v>
      </c>
      <c r="E43" s="54">
        <v>0.6</v>
      </c>
      <c r="F43" s="54">
        <v>0.6</v>
      </c>
      <c r="G43" s="54">
        <v>0.6</v>
      </c>
      <c r="H43" s="54">
        <v>0.6</v>
      </c>
      <c r="I43" s="54">
        <v>0.65</v>
      </c>
      <c r="J43" s="54">
        <v>0.65</v>
      </c>
      <c r="K43" s="34">
        <f>VLOOKUP($V43&amp;"Vị trí 1",'BANG GIA 2020'!$D$4:$L$255,6,0)*$J43</f>
        <v>1865.5</v>
      </c>
      <c r="L43" s="34">
        <f>VLOOKUP($V43&amp;"Vị trí 2",'BANG GIA 2020'!$D$4:$L$255,6,0)*$J43</f>
        <v>1215.5</v>
      </c>
      <c r="M43" s="34">
        <f>VLOOKUP($V43&amp;"Vị trí 3",'BANG GIA 2020'!$D$4:$L$255,6,0)*$J43</f>
        <v>1027</v>
      </c>
      <c r="N43" s="34">
        <f>VLOOKUP($V43&amp;"Vị trí 4",'BANG GIA 2020'!$D$4:$L$255,6,0)*$J43</f>
        <v>747.5</v>
      </c>
      <c r="O43" s="54"/>
      <c r="P43" s="85"/>
      <c r="Q43" s="85"/>
      <c r="R43" s="85" t="s">
        <v>255</v>
      </c>
      <c r="S43" s="85"/>
      <c r="T43" s="75" t="s">
        <v>417</v>
      </c>
      <c r="U43" s="31" t="s">
        <v>38</v>
      </c>
      <c r="V43" s="31" t="str">
        <f t="shared" si="0"/>
        <v>THỊ XÃ THUẬN AN:Khu vực 2</v>
      </c>
      <c r="W43" s="17">
        <v>1</v>
      </c>
      <c r="X43" s="17"/>
    </row>
    <row r="44" spans="1:24" s="16" customFormat="1" ht="24.75" customHeight="1">
      <c r="A44" s="83">
        <v>34</v>
      </c>
      <c r="B44" s="80" t="s">
        <v>479</v>
      </c>
      <c r="C44" s="80" t="s">
        <v>451</v>
      </c>
      <c r="D44" s="80" t="s">
        <v>385</v>
      </c>
      <c r="E44" s="54">
        <v>0.6</v>
      </c>
      <c r="F44" s="54">
        <v>0.6</v>
      </c>
      <c r="G44" s="54">
        <v>0.6</v>
      </c>
      <c r="H44" s="54">
        <v>0.6</v>
      </c>
      <c r="I44" s="54">
        <v>0.65</v>
      </c>
      <c r="J44" s="54">
        <v>0.65</v>
      </c>
      <c r="K44" s="34">
        <f>VLOOKUP($V44&amp;"Vị trí 1",'BANG GIA 2020'!$D$4:$L$255,6,0)*$J44</f>
        <v>1865.5</v>
      </c>
      <c r="L44" s="34">
        <f>VLOOKUP($V44&amp;"Vị trí 2",'BANG GIA 2020'!$D$4:$L$255,6,0)*$J44</f>
        <v>1215.5</v>
      </c>
      <c r="M44" s="34">
        <f>VLOOKUP($V44&amp;"Vị trí 3",'BANG GIA 2020'!$D$4:$L$255,6,0)*$J44</f>
        <v>1027</v>
      </c>
      <c r="N44" s="34">
        <f>VLOOKUP($V44&amp;"Vị trí 4",'BANG GIA 2020'!$D$4:$L$255,6,0)*$J44</f>
        <v>747.5</v>
      </c>
      <c r="O44" s="54"/>
      <c r="P44" s="85"/>
      <c r="Q44" s="85"/>
      <c r="R44" s="85" t="s">
        <v>255</v>
      </c>
      <c r="S44" s="85"/>
      <c r="T44" s="75" t="s">
        <v>417</v>
      </c>
      <c r="U44" s="31" t="s">
        <v>38</v>
      </c>
      <c r="V44" s="31" t="str">
        <f t="shared" si="0"/>
        <v>THỊ XÃ THUẬN AN:Khu vực 2</v>
      </c>
      <c r="W44" s="17">
        <v>1</v>
      </c>
      <c r="X44" s="17"/>
    </row>
    <row r="45" spans="1:24" s="16" customFormat="1" ht="45" customHeight="1">
      <c r="A45" s="83">
        <v>35</v>
      </c>
      <c r="B45" s="80" t="s">
        <v>265</v>
      </c>
      <c r="C45" s="80" t="s">
        <v>28</v>
      </c>
      <c r="D45" s="80" t="s">
        <v>29</v>
      </c>
      <c r="E45" s="54">
        <v>0.6</v>
      </c>
      <c r="F45" s="54">
        <v>0.6</v>
      </c>
      <c r="G45" s="54">
        <v>0.6</v>
      </c>
      <c r="H45" s="54">
        <v>0.6</v>
      </c>
      <c r="I45" s="54">
        <v>0.65</v>
      </c>
      <c r="J45" s="54">
        <v>0.65</v>
      </c>
      <c r="K45" s="34">
        <f>VLOOKUP($V45&amp;"Vị trí 1",'BANG GIA 2020'!$D$4:$L$255,6,0)*$J45</f>
        <v>1865.5</v>
      </c>
      <c r="L45" s="34">
        <f>VLOOKUP($V45&amp;"Vị trí 2",'BANG GIA 2020'!$D$4:$L$255,6,0)*$J45</f>
        <v>1215.5</v>
      </c>
      <c r="M45" s="34">
        <f>VLOOKUP($V45&amp;"Vị trí 3",'BANG GIA 2020'!$D$4:$L$255,6,0)*$J45</f>
        <v>1027</v>
      </c>
      <c r="N45" s="34">
        <f>VLOOKUP($V45&amp;"Vị trí 4",'BANG GIA 2020'!$D$4:$L$255,6,0)*$J45</f>
        <v>747.5</v>
      </c>
      <c r="O45" s="54" t="s">
        <v>56</v>
      </c>
      <c r="P45" s="85"/>
      <c r="Q45" s="85"/>
      <c r="R45" s="85" t="s">
        <v>255</v>
      </c>
      <c r="S45" s="85"/>
      <c r="T45" s="75" t="s">
        <v>417</v>
      </c>
      <c r="U45" s="31" t="s">
        <v>38</v>
      </c>
      <c r="V45" s="31" t="str">
        <f t="shared" si="0"/>
        <v>THỊ XÃ THUẬN AN:Khu vực 2</v>
      </c>
      <c r="W45" s="17">
        <v>2</v>
      </c>
      <c r="X45" s="17"/>
    </row>
    <row r="46" spans="1:24" s="16" customFormat="1" ht="63.75" customHeight="1">
      <c r="A46" s="83">
        <v>36</v>
      </c>
      <c r="B46" s="95" t="s">
        <v>261</v>
      </c>
      <c r="C46" s="95"/>
      <c r="D46" s="95"/>
      <c r="E46" s="54">
        <v>0.6</v>
      </c>
      <c r="F46" s="54">
        <v>0.6</v>
      </c>
      <c r="G46" s="54">
        <v>0.6</v>
      </c>
      <c r="H46" s="54">
        <v>0.6</v>
      </c>
      <c r="I46" s="54">
        <v>0.65</v>
      </c>
      <c r="J46" s="54">
        <v>0.65</v>
      </c>
      <c r="K46" s="34">
        <f>VLOOKUP($V46&amp;"Vị trí 1",'BANG GIA 2020'!$D$4:$L$255,6,0)*$J46</f>
        <v>1865.5</v>
      </c>
      <c r="L46" s="34">
        <f>VLOOKUP($V46&amp;"Vị trí 2",'BANG GIA 2020'!$D$4:$L$255,6,0)*$J46</f>
        <v>1215.5</v>
      </c>
      <c r="M46" s="34">
        <f>VLOOKUP($V46&amp;"Vị trí 3",'BANG GIA 2020'!$D$4:$L$255,6,0)*$J46</f>
        <v>1027</v>
      </c>
      <c r="N46" s="34">
        <f>VLOOKUP($V46&amp;"Vị trí 4",'BANG GIA 2020'!$D$4:$L$255,6,0)*$J46</f>
        <v>747.5</v>
      </c>
      <c r="O46" s="54" t="s">
        <v>57</v>
      </c>
      <c r="P46" s="85" t="s">
        <v>213</v>
      </c>
      <c r="Q46" s="85"/>
      <c r="R46" s="85" t="s">
        <v>250</v>
      </c>
      <c r="S46" s="85"/>
      <c r="T46" s="75" t="s">
        <v>417</v>
      </c>
      <c r="U46" s="31" t="s">
        <v>38</v>
      </c>
      <c r="V46" s="31" t="str">
        <f t="shared" si="0"/>
        <v>THỊ XÃ THUẬN AN:Khu vực 2</v>
      </c>
      <c r="W46" s="17">
        <v>3</v>
      </c>
      <c r="X46" s="17"/>
    </row>
    <row r="47" spans="1:24" s="16" customFormat="1" ht="66" customHeight="1">
      <c r="A47" s="83">
        <v>37</v>
      </c>
      <c r="B47" s="95" t="s">
        <v>262</v>
      </c>
      <c r="C47" s="95"/>
      <c r="D47" s="95"/>
      <c r="E47" s="54">
        <v>0.6</v>
      </c>
      <c r="F47" s="54">
        <v>0.6</v>
      </c>
      <c r="G47" s="54">
        <v>0.6</v>
      </c>
      <c r="H47" s="54">
        <v>0.6</v>
      </c>
      <c r="I47" s="54">
        <v>0.6</v>
      </c>
      <c r="J47" s="54">
        <v>0.6</v>
      </c>
      <c r="K47" s="34">
        <f>VLOOKUP($V47&amp;"Vị trí 1",'BANG GIA 2020'!$D$4:$L$255,6,0)*$J47</f>
        <v>1722</v>
      </c>
      <c r="L47" s="34">
        <f>VLOOKUP($V47&amp;"Vị trí 2",'BANG GIA 2020'!$D$4:$L$255,6,0)*$J47</f>
        <v>1122</v>
      </c>
      <c r="M47" s="34">
        <f>VLOOKUP($V47&amp;"Vị trí 3",'BANG GIA 2020'!$D$4:$L$255,6,0)*$J47</f>
        <v>948</v>
      </c>
      <c r="N47" s="34">
        <f>VLOOKUP($V47&amp;"Vị trí 4",'BANG GIA 2020'!$D$4:$L$255,6,0)*$J47</f>
        <v>690</v>
      </c>
      <c r="O47" s="54" t="s">
        <v>57</v>
      </c>
      <c r="P47" s="85" t="s">
        <v>213</v>
      </c>
      <c r="Q47" s="85"/>
      <c r="R47" s="85" t="s">
        <v>249</v>
      </c>
      <c r="S47" s="85"/>
      <c r="T47" s="75" t="s">
        <v>417</v>
      </c>
      <c r="U47" s="31" t="s">
        <v>38</v>
      </c>
      <c r="V47" s="31" t="str">
        <f aca="true" t="shared" si="1" ref="V47:V81">T47&amp;U47</f>
        <v>THỊ XÃ THUẬN AN:Khu vực 2</v>
      </c>
      <c r="W47" s="17">
        <v>3</v>
      </c>
      <c r="X47" s="17"/>
    </row>
    <row r="48" spans="1:24" s="16" customFormat="1" ht="66" customHeight="1">
      <c r="A48" s="83">
        <v>38</v>
      </c>
      <c r="B48" s="95" t="s">
        <v>263</v>
      </c>
      <c r="C48" s="95"/>
      <c r="D48" s="95"/>
      <c r="E48" s="54"/>
      <c r="F48" s="54">
        <v>0.55</v>
      </c>
      <c r="G48" s="54">
        <v>0.55</v>
      </c>
      <c r="H48" s="54">
        <v>0.55</v>
      </c>
      <c r="I48" s="54">
        <v>0.6</v>
      </c>
      <c r="J48" s="54">
        <v>0.6</v>
      </c>
      <c r="K48" s="34">
        <f>VLOOKUP($V48&amp;"Vị trí 1",'BANG GIA 2020'!$D$4:$L$255,6,0)*$J48</f>
        <v>1722</v>
      </c>
      <c r="L48" s="34">
        <f>VLOOKUP($V48&amp;"Vị trí 2",'BANG GIA 2020'!$D$4:$L$255,6,0)*$J48</f>
        <v>1122</v>
      </c>
      <c r="M48" s="34">
        <f>VLOOKUP($V48&amp;"Vị trí 3",'BANG GIA 2020'!$D$4:$L$255,6,0)*$J48</f>
        <v>948</v>
      </c>
      <c r="N48" s="34">
        <f>VLOOKUP($V48&amp;"Vị trí 4",'BANG GIA 2020'!$D$4:$L$255,6,0)*$J48</f>
        <v>690</v>
      </c>
      <c r="O48" s="54" t="s">
        <v>57</v>
      </c>
      <c r="P48" s="85" t="s">
        <v>213</v>
      </c>
      <c r="Q48" s="85"/>
      <c r="R48" s="85" t="s">
        <v>250</v>
      </c>
      <c r="S48" s="85"/>
      <c r="T48" s="75" t="s">
        <v>417</v>
      </c>
      <c r="U48" s="31" t="s">
        <v>38</v>
      </c>
      <c r="V48" s="31" t="str">
        <f>T48&amp;U48</f>
        <v>THỊ XÃ THUẬN AN:Khu vực 2</v>
      </c>
      <c r="W48" s="17">
        <v>3</v>
      </c>
      <c r="X48" s="17"/>
    </row>
    <row r="49" spans="1:24" s="16" customFormat="1" ht="66" customHeight="1">
      <c r="A49" s="83">
        <v>39</v>
      </c>
      <c r="B49" s="95" t="s">
        <v>0</v>
      </c>
      <c r="C49" s="95"/>
      <c r="D49" s="95"/>
      <c r="E49" s="54"/>
      <c r="F49" s="54">
        <v>0.55</v>
      </c>
      <c r="G49" s="54">
        <v>0.55</v>
      </c>
      <c r="H49" s="54">
        <v>0.55</v>
      </c>
      <c r="I49" s="54">
        <v>0.55</v>
      </c>
      <c r="J49" s="54">
        <v>0.55</v>
      </c>
      <c r="K49" s="34">
        <f>VLOOKUP($V49&amp;"Vị trí 1",'BANG GIA 2020'!$D$4:$L$255,6,0)*$J49</f>
        <v>1578.5000000000002</v>
      </c>
      <c r="L49" s="34">
        <f>VLOOKUP($V49&amp;"Vị trí 2",'BANG GIA 2020'!$D$4:$L$255,6,0)*$J49</f>
        <v>1028.5</v>
      </c>
      <c r="M49" s="34">
        <f>VLOOKUP($V49&amp;"Vị trí 3",'BANG GIA 2020'!$D$4:$L$255,6,0)*$J49</f>
        <v>869.0000000000001</v>
      </c>
      <c r="N49" s="34">
        <f>VLOOKUP($V49&amp;"Vị trí 4",'BANG GIA 2020'!$D$4:$L$255,6,0)*$J49</f>
        <v>632.5</v>
      </c>
      <c r="O49" s="54" t="s">
        <v>57</v>
      </c>
      <c r="P49" s="85" t="s">
        <v>213</v>
      </c>
      <c r="Q49" s="85"/>
      <c r="R49" s="85" t="s">
        <v>249</v>
      </c>
      <c r="S49" s="85"/>
      <c r="T49" s="75" t="s">
        <v>417</v>
      </c>
      <c r="U49" s="31" t="s">
        <v>38</v>
      </c>
      <c r="V49" s="31" t="str">
        <f t="shared" si="1"/>
        <v>THỊ XÃ THUẬN AN:Khu vực 2</v>
      </c>
      <c r="W49" s="17">
        <v>3</v>
      </c>
      <c r="X49" s="17"/>
    </row>
    <row r="50" spans="1:24" s="16" customFormat="1" ht="91.5" customHeight="1">
      <c r="A50" s="83">
        <v>40</v>
      </c>
      <c r="B50" s="95" t="s">
        <v>1</v>
      </c>
      <c r="C50" s="95"/>
      <c r="D50" s="95"/>
      <c r="E50" s="54">
        <v>0.6</v>
      </c>
      <c r="F50" s="54">
        <v>0.6</v>
      </c>
      <c r="G50" s="54">
        <v>0.6</v>
      </c>
      <c r="H50" s="54">
        <v>0.55</v>
      </c>
      <c r="I50" s="54">
        <v>0.6</v>
      </c>
      <c r="J50" s="54">
        <v>0.6</v>
      </c>
      <c r="K50" s="34">
        <f>VLOOKUP($V50&amp;"Vị trí 1",'BANG GIA 2020'!$D$4:$L$255,6,0)*$J50</f>
        <v>1722</v>
      </c>
      <c r="L50" s="34">
        <f>VLOOKUP($V50&amp;"Vị trí 2",'BANG GIA 2020'!$D$4:$L$255,6,0)*$J50</f>
        <v>1122</v>
      </c>
      <c r="M50" s="34">
        <f>VLOOKUP($V50&amp;"Vị trí 3",'BANG GIA 2020'!$D$4:$L$255,6,0)*$J50</f>
        <v>948</v>
      </c>
      <c r="N50" s="34">
        <f>VLOOKUP($V50&amp;"Vị trí 4",'BANG GIA 2020'!$D$4:$L$255,6,0)*$J50</f>
        <v>690</v>
      </c>
      <c r="O50" s="54" t="s">
        <v>57</v>
      </c>
      <c r="P50" s="85" t="s">
        <v>213</v>
      </c>
      <c r="Q50" s="85"/>
      <c r="R50" s="85" t="s">
        <v>250</v>
      </c>
      <c r="S50" s="85"/>
      <c r="T50" s="75" t="s">
        <v>417</v>
      </c>
      <c r="U50" s="31" t="s">
        <v>38</v>
      </c>
      <c r="V50" s="31" t="str">
        <f t="shared" si="1"/>
        <v>THỊ XÃ THUẬN AN:Khu vực 2</v>
      </c>
      <c r="W50" s="17">
        <v>4</v>
      </c>
      <c r="X50" s="17"/>
    </row>
    <row r="51" spans="1:24" s="16" customFormat="1" ht="91.5" customHeight="1">
      <c r="A51" s="83">
        <v>41</v>
      </c>
      <c r="B51" s="95" t="s">
        <v>2</v>
      </c>
      <c r="C51" s="95"/>
      <c r="D51" s="95"/>
      <c r="E51" s="54">
        <v>0.6</v>
      </c>
      <c r="F51" s="54">
        <v>0.6</v>
      </c>
      <c r="G51" s="54">
        <v>0.6</v>
      </c>
      <c r="H51" s="54">
        <v>0.55</v>
      </c>
      <c r="I51" s="54">
        <v>0.55</v>
      </c>
      <c r="J51" s="54">
        <v>0.55</v>
      </c>
      <c r="K51" s="34">
        <f>VLOOKUP($V51&amp;"Vị trí 1",'BANG GIA 2020'!$D$4:$L$255,6,0)*$J51</f>
        <v>1578.5000000000002</v>
      </c>
      <c r="L51" s="34">
        <f>VLOOKUP($V51&amp;"Vị trí 2",'BANG GIA 2020'!$D$4:$L$255,6,0)*$J51</f>
        <v>1028.5</v>
      </c>
      <c r="M51" s="34">
        <f>VLOOKUP($V51&amp;"Vị trí 3",'BANG GIA 2020'!$D$4:$L$255,6,0)*$J51</f>
        <v>869.0000000000001</v>
      </c>
      <c r="N51" s="34">
        <f>VLOOKUP($V51&amp;"Vị trí 4",'BANG GIA 2020'!$D$4:$L$255,6,0)*$J51</f>
        <v>632.5</v>
      </c>
      <c r="O51" s="54" t="s">
        <v>57</v>
      </c>
      <c r="P51" s="85" t="s">
        <v>213</v>
      </c>
      <c r="Q51" s="85"/>
      <c r="R51" s="85" t="s">
        <v>249</v>
      </c>
      <c r="S51" s="85"/>
      <c r="T51" s="75" t="s">
        <v>417</v>
      </c>
      <c r="U51" s="31" t="s">
        <v>38</v>
      </c>
      <c r="V51" s="31" t="str">
        <f>T51&amp;U51</f>
        <v>THỊ XÃ THUẬN AN:Khu vực 2</v>
      </c>
      <c r="W51" s="17">
        <v>4</v>
      </c>
      <c r="X51" s="17"/>
    </row>
    <row r="52" spans="1:24" s="16" customFormat="1" ht="66" customHeight="1">
      <c r="A52" s="83">
        <v>42</v>
      </c>
      <c r="B52" s="95" t="s">
        <v>3</v>
      </c>
      <c r="C52" s="95"/>
      <c r="D52" s="95"/>
      <c r="E52" s="54"/>
      <c r="F52" s="54">
        <v>0.55</v>
      </c>
      <c r="G52" s="54">
        <v>0.55</v>
      </c>
      <c r="H52" s="54">
        <v>0.5</v>
      </c>
      <c r="I52" s="54">
        <v>0.55</v>
      </c>
      <c r="J52" s="54">
        <v>0.55</v>
      </c>
      <c r="K52" s="34">
        <f>VLOOKUP($V52&amp;"Vị trí 1",'BANG GIA 2020'!$D$4:$L$255,6,0)*$J52</f>
        <v>1578.5000000000002</v>
      </c>
      <c r="L52" s="34">
        <f>VLOOKUP($V52&amp;"Vị trí 2",'BANG GIA 2020'!$D$4:$L$255,6,0)*$J52</f>
        <v>1028.5</v>
      </c>
      <c r="M52" s="34">
        <f>VLOOKUP($V52&amp;"Vị trí 3",'BANG GIA 2020'!$D$4:$L$255,6,0)*$J52</f>
        <v>869.0000000000001</v>
      </c>
      <c r="N52" s="34">
        <f>VLOOKUP($V52&amp;"Vị trí 4",'BANG GIA 2020'!$D$4:$L$255,6,0)*$J52</f>
        <v>632.5</v>
      </c>
      <c r="O52" s="54" t="s">
        <v>57</v>
      </c>
      <c r="P52" s="85" t="s">
        <v>213</v>
      </c>
      <c r="Q52" s="85"/>
      <c r="R52" s="85" t="s">
        <v>250</v>
      </c>
      <c r="S52" s="85"/>
      <c r="T52" s="75" t="s">
        <v>417</v>
      </c>
      <c r="U52" s="31" t="s">
        <v>38</v>
      </c>
      <c r="V52" s="31" t="str">
        <f>T52&amp;U52</f>
        <v>THỊ XÃ THUẬN AN:Khu vực 2</v>
      </c>
      <c r="W52" s="17">
        <v>3</v>
      </c>
      <c r="X52" s="17"/>
    </row>
    <row r="53" spans="1:24" s="16" customFormat="1" ht="91.5" customHeight="1">
      <c r="A53" s="83">
        <v>43</v>
      </c>
      <c r="B53" s="95" t="s">
        <v>4</v>
      </c>
      <c r="C53" s="95"/>
      <c r="D53" s="95"/>
      <c r="E53" s="54"/>
      <c r="F53" s="54">
        <v>0.55</v>
      </c>
      <c r="G53" s="54">
        <v>0.55</v>
      </c>
      <c r="H53" s="54">
        <v>0.5</v>
      </c>
      <c r="I53" s="54">
        <v>0.5</v>
      </c>
      <c r="J53" s="54">
        <v>0.5</v>
      </c>
      <c r="K53" s="34">
        <f>VLOOKUP($V53&amp;"Vị trí 1",'BANG GIA 2020'!$D$4:$L$255,6,0)*$J53</f>
        <v>1435</v>
      </c>
      <c r="L53" s="34">
        <f>VLOOKUP($V53&amp;"Vị trí 2",'BANG GIA 2020'!$D$4:$L$255,6,0)*$J53</f>
        <v>935</v>
      </c>
      <c r="M53" s="34">
        <f>VLOOKUP($V53&amp;"Vị trí 3",'BANG GIA 2020'!$D$4:$L$255,6,0)*$J53</f>
        <v>790</v>
      </c>
      <c r="N53" s="34">
        <f>VLOOKUP($V53&amp;"Vị trí 4",'BANG GIA 2020'!$D$4:$L$255,6,0)*$J53</f>
        <v>575</v>
      </c>
      <c r="O53" s="54" t="s">
        <v>57</v>
      </c>
      <c r="P53" s="85" t="s">
        <v>213</v>
      </c>
      <c r="Q53" s="85"/>
      <c r="R53" s="85" t="s">
        <v>249</v>
      </c>
      <c r="S53" s="85"/>
      <c r="T53" s="75" t="s">
        <v>417</v>
      </c>
      <c r="U53" s="31" t="s">
        <v>38</v>
      </c>
      <c r="V53" s="31" t="str">
        <f>T53&amp;U53</f>
        <v>THỊ XÃ THUẬN AN:Khu vực 2</v>
      </c>
      <c r="W53" s="17">
        <v>4</v>
      </c>
      <c r="X53" s="17"/>
    </row>
    <row r="54" spans="1:24" s="15" customFormat="1" ht="25.5" customHeight="1">
      <c r="A54" s="79" t="s">
        <v>318</v>
      </c>
      <c r="B54" s="41" t="s">
        <v>30</v>
      </c>
      <c r="C54" s="41"/>
      <c r="D54" s="41"/>
      <c r="E54" s="37"/>
      <c r="F54" s="25"/>
      <c r="G54" s="25"/>
      <c r="H54" s="25"/>
      <c r="I54" s="25"/>
      <c r="J54" s="25"/>
      <c r="K54" s="34"/>
      <c r="L54" s="34"/>
      <c r="M54" s="34"/>
      <c r="N54" s="34"/>
      <c r="O54" s="37"/>
      <c r="P54" s="85" t="s">
        <v>212</v>
      </c>
      <c r="Q54" s="85"/>
      <c r="R54" s="85"/>
      <c r="S54" s="85"/>
      <c r="T54" s="77"/>
      <c r="U54" s="37"/>
      <c r="V54" s="37"/>
      <c r="W54" s="20">
        <v>1</v>
      </c>
      <c r="X54" s="20"/>
    </row>
    <row r="55" spans="1:24" s="16" customFormat="1" ht="45.75" customHeight="1">
      <c r="A55" s="83">
        <v>1</v>
      </c>
      <c r="B55" s="80" t="s">
        <v>369</v>
      </c>
      <c r="C55" s="80" t="s">
        <v>174</v>
      </c>
      <c r="D55" s="80" t="s">
        <v>425</v>
      </c>
      <c r="E55" s="54">
        <v>0.7</v>
      </c>
      <c r="F55" s="54">
        <v>0.7</v>
      </c>
      <c r="G55" s="54">
        <v>0.7</v>
      </c>
      <c r="H55" s="54">
        <v>0.7</v>
      </c>
      <c r="I55" s="54">
        <v>0.7</v>
      </c>
      <c r="J55" s="54">
        <v>0.7</v>
      </c>
      <c r="K55" s="34">
        <f>VLOOKUP($V55&amp;"Vị trí 1",'BANG GIA 2020'!$D$4:$L$255,6,0)*$J55</f>
        <v>1211</v>
      </c>
      <c r="L55" s="34">
        <f>VLOOKUP($V55&amp;"Vị trí 2",'BANG GIA 2020'!$D$4:$L$255,6,0)*$J55</f>
        <v>784</v>
      </c>
      <c r="M55" s="34">
        <f>VLOOKUP($V55&amp;"Vị trí 3",'BANG GIA 2020'!$D$4:$L$255,6,0)*$J55</f>
        <v>665</v>
      </c>
      <c r="N55" s="34">
        <f>VLOOKUP($V55&amp;"Vị trí 4",'BANG GIA 2020'!$D$4:$L$255,6,0)*$J55</f>
        <v>482.99999999999994</v>
      </c>
      <c r="O55" s="54"/>
      <c r="P55" s="85"/>
      <c r="Q55" s="85"/>
      <c r="R55" s="85"/>
      <c r="S55" s="85"/>
      <c r="T55" s="76" t="s">
        <v>30</v>
      </c>
      <c r="U55" s="33" t="s">
        <v>38</v>
      </c>
      <c r="V55" s="33" t="str">
        <f t="shared" si="1"/>
        <v>THỊ XÃ BẾN CÁT:Khu vực 2</v>
      </c>
      <c r="W55" s="17">
        <v>2</v>
      </c>
      <c r="X55" s="17"/>
    </row>
    <row r="56" spans="1:24" s="16" customFormat="1" ht="25.5" customHeight="1">
      <c r="A56" s="96">
        <v>2</v>
      </c>
      <c r="B56" s="95" t="s">
        <v>89</v>
      </c>
      <c r="C56" s="80" t="s">
        <v>410</v>
      </c>
      <c r="D56" s="80" t="s">
        <v>71</v>
      </c>
      <c r="E56" s="54">
        <v>0.8</v>
      </c>
      <c r="F56" s="54">
        <v>0.8</v>
      </c>
      <c r="G56" s="54">
        <v>0.8</v>
      </c>
      <c r="H56" s="54">
        <v>0.8</v>
      </c>
      <c r="I56" s="54">
        <v>0.8</v>
      </c>
      <c r="J56" s="54">
        <v>0.8</v>
      </c>
      <c r="K56" s="34">
        <f>VLOOKUP($V56&amp;"Vị trí 1",'BANG GIA 2020'!$D$4:$L$255,6,0)*$J56</f>
        <v>1384</v>
      </c>
      <c r="L56" s="34">
        <f>VLOOKUP($V56&amp;"Vị trí 2",'BANG GIA 2020'!$D$4:$L$255,6,0)*$J56</f>
        <v>896</v>
      </c>
      <c r="M56" s="34">
        <f>VLOOKUP($V56&amp;"Vị trí 3",'BANG GIA 2020'!$D$4:$L$255,6,0)*$J56</f>
        <v>760</v>
      </c>
      <c r="N56" s="34">
        <f>VLOOKUP($V56&amp;"Vị trí 4",'BANG GIA 2020'!$D$4:$L$255,6,0)*$J56</f>
        <v>552</v>
      </c>
      <c r="O56" s="54"/>
      <c r="P56" s="85"/>
      <c r="Q56" s="85"/>
      <c r="R56" s="85"/>
      <c r="S56" s="85"/>
      <c r="T56" s="75" t="s">
        <v>30</v>
      </c>
      <c r="U56" s="31" t="s">
        <v>38</v>
      </c>
      <c r="V56" s="31" t="str">
        <f t="shared" si="1"/>
        <v>THỊ XÃ BẾN CÁT:Khu vực 2</v>
      </c>
      <c r="W56" s="17">
        <v>1</v>
      </c>
      <c r="X56" s="17"/>
    </row>
    <row r="57" spans="1:24" s="16" customFormat="1" ht="25.5" customHeight="1">
      <c r="A57" s="96"/>
      <c r="B57" s="95"/>
      <c r="C57" s="80" t="s">
        <v>71</v>
      </c>
      <c r="D57" s="80" t="s">
        <v>72</v>
      </c>
      <c r="E57" s="54">
        <v>0.7</v>
      </c>
      <c r="F57" s="54">
        <v>0.7</v>
      </c>
      <c r="G57" s="54">
        <v>0.7</v>
      </c>
      <c r="H57" s="54">
        <v>0.7</v>
      </c>
      <c r="I57" s="54">
        <v>0.7</v>
      </c>
      <c r="J57" s="54">
        <v>0.7</v>
      </c>
      <c r="K57" s="34">
        <f>VLOOKUP($V57&amp;"Vị trí 1",'BANG GIA 2020'!$D$4:$L$255,6,0)*$J57</f>
        <v>1211</v>
      </c>
      <c r="L57" s="34">
        <f>VLOOKUP($V57&amp;"Vị trí 2",'BANG GIA 2020'!$D$4:$L$255,6,0)*$J57</f>
        <v>784</v>
      </c>
      <c r="M57" s="34">
        <f>VLOOKUP($V57&amp;"Vị trí 3",'BANG GIA 2020'!$D$4:$L$255,6,0)*$J57</f>
        <v>665</v>
      </c>
      <c r="N57" s="34">
        <f>VLOOKUP($V57&amp;"Vị trí 4",'BANG GIA 2020'!$D$4:$L$255,6,0)*$J57</f>
        <v>482.99999999999994</v>
      </c>
      <c r="O57" s="54"/>
      <c r="P57" s="85"/>
      <c r="Q57" s="85"/>
      <c r="R57" s="85"/>
      <c r="S57" s="85"/>
      <c r="T57" s="75" t="s">
        <v>30</v>
      </c>
      <c r="U57" s="31" t="s">
        <v>38</v>
      </c>
      <c r="V57" s="31" t="str">
        <f t="shared" si="1"/>
        <v>THỊ XÃ BẾN CÁT:Khu vực 2</v>
      </c>
      <c r="W57" s="17">
        <v>1</v>
      </c>
      <c r="X57" s="17"/>
    </row>
    <row r="58" spans="1:24" s="16" customFormat="1" ht="25.5" customHeight="1">
      <c r="A58" s="83">
        <v>3</v>
      </c>
      <c r="B58" s="77" t="s">
        <v>423</v>
      </c>
      <c r="C58" s="77" t="s">
        <v>325</v>
      </c>
      <c r="D58" s="77" t="s">
        <v>370</v>
      </c>
      <c r="E58" s="78">
        <v>0.7</v>
      </c>
      <c r="F58" s="78">
        <v>0.7</v>
      </c>
      <c r="G58" s="78">
        <v>0.7</v>
      </c>
      <c r="H58" s="78">
        <v>0.7</v>
      </c>
      <c r="I58" s="78">
        <v>0.7</v>
      </c>
      <c r="J58" s="78">
        <v>0.7</v>
      </c>
      <c r="K58" s="34">
        <f>VLOOKUP($V58&amp;"Vị trí 1",'BANG GIA 2020'!$D$4:$L$255,6,0)*$J58</f>
        <v>1211</v>
      </c>
      <c r="L58" s="34">
        <f>VLOOKUP($V58&amp;"Vị trí 2",'BANG GIA 2020'!$D$4:$L$255,6,0)*$J58</f>
        <v>784</v>
      </c>
      <c r="M58" s="34">
        <f>VLOOKUP($V58&amp;"Vị trí 3",'BANG GIA 2020'!$D$4:$L$255,6,0)*$J58</f>
        <v>665</v>
      </c>
      <c r="N58" s="34">
        <f>VLOOKUP($V58&amp;"Vị trí 4",'BANG GIA 2020'!$D$4:$L$255,6,0)*$J58</f>
        <v>482.99999999999994</v>
      </c>
      <c r="O58" s="78"/>
      <c r="P58" s="85"/>
      <c r="Q58" s="85"/>
      <c r="R58" s="85"/>
      <c r="S58" s="85"/>
      <c r="T58" s="75" t="s">
        <v>30</v>
      </c>
      <c r="U58" s="31" t="s">
        <v>38</v>
      </c>
      <c r="V58" s="31" t="str">
        <f t="shared" si="1"/>
        <v>THỊ XÃ BẾN CÁT:Khu vực 2</v>
      </c>
      <c r="W58" s="17">
        <v>1</v>
      </c>
      <c r="X58" s="17"/>
    </row>
    <row r="59" spans="1:24" s="16" customFormat="1" ht="66.75" customHeight="1">
      <c r="A59" s="83">
        <v>4</v>
      </c>
      <c r="B59" s="80" t="s">
        <v>168</v>
      </c>
      <c r="C59" s="80" t="s">
        <v>175</v>
      </c>
      <c r="D59" s="80" t="s">
        <v>350</v>
      </c>
      <c r="E59" s="54">
        <v>0.7</v>
      </c>
      <c r="F59" s="54">
        <v>0.7</v>
      </c>
      <c r="G59" s="54">
        <v>0.7</v>
      </c>
      <c r="H59" s="54">
        <v>0.7</v>
      </c>
      <c r="I59" s="54">
        <v>0.7</v>
      </c>
      <c r="J59" s="54">
        <v>0.7</v>
      </c>
      <c r="K59" s="34">
        <f>VLOOKUP($V59&amp;"Vị trí 1",'BANG GIA 2020'!$D$4:$L$255,6,0)*$J59</f>
        <v>1211</v>
      </c>
      <c r="L59" s="34">
        <f>VLOOKUP($V59&amp;"Vị trí 2",'BANG GIA 2020'!$D$4:$L$255,6,0)*$J59</f>
        <v>784</v>
      </c>
      <c r="M59" s="34">
        <f>VLOOKUP($V59&amp;"Vị trí 3",'BANG GIA 2020'!$D$4:$L$255,6,0)*$J59</f>
        <v>665</v>
      </c>
      <c r="N59" s="34">
        <f>VLOOKUP($V59&amp;"Vị trí 4",'BANG GIA 2020'!$D$4:$L$255,6,0)*$J59</f>
        <v>482.99999999999994</v>
      </c>
      <c r="O59" s="54"/>
      <c r="P59" s="85"/>
      <c r="Q59" s="85"/>
      <c r="R59" s="85"/>
      <c r="S59" s="85"/>
      <c r="T59" s="75" t="s">
        <v>30</v>
      </c>
      <c r="U59" s="31" t="s">
        <v>38</v>
      </c>
      <c r="V59" s="31" t="str">
        <f t="shared" si="1"/>
        <v>THỊ XÃ BẾN CÁT:Khu vực 2</v>
      </c>
      <c r="W59" s="17">
        <v>3</v>
      </c>
      <c r="X59" s="17"/>
    </row>
    <row r="60" spans="1:24" s="16" customFormat="1" ht="67.5" customHeight="1">
      <c r="A60" s="83">
        <v>5</v>
      </c>
      <c r="B60" s="80" t="s">
        <v>399</v>
      </c>
      <c r="C60" s="80" t="s">
        <v>325</v>
      </c>
      <c r="D60" s="80" t="s">
        <v>349</v>
      </c>
      <c r="E60" s="54">
        <v>0.7</v>
      </c>
      <c r="F60" s="54">
        <v>0.7</v>
      </c>
      <c r="G60" s="54">
        <v>0.7</v>
      </c>
      <c r="H60" s="54">
        <v>0.7</v>
      </c>
      <c r="I60" s="54">
        <v>0.7</v>
      </c>
      <c r="J60" s="54">
        <v>0.7</v>
      </c>
      <c r="K60" s="34">
        <f>VLOOKUP($V60&amp;"Vị trí 1",'BANG GIA 2020'!$D$4:$L$255,6,0)*$J60</f>
        <v>1211</v>
      </c>
      <c r="L60" s="34">
        <f>VLOOKUP($V60&amp;"Vị trí 2",'BANG GIA 2020'!$D$4:$L$255,6,0)*$J60</f>
        <v>784</v>
      </c>
      <c r="M60" s="34">
        <f>VLOOKUP($V60&amp;"Vị trí 3",'BANG GIA 2020'!$D$4:$L$255,6,0)*$J60</f>
        <v>665</v>
      </c>
      <c r="N60" s="34">
        <f>VLOOKUP($V60&amp;"Vị trí 4",'BANG GIA 2020'!$D$4:$L$255,6,0)*$J60</f>
        <v>482.99999999999994</v>
      </c>
      <c r="O60" s="54"/>
      <c r="P60" s="85"/>
      <c r="Q60" s="85"/>
      <c r="R60" s="85"/>
      <c r="S60" s="85"/>
      <c r="T60" s="75" t="s">
        <v>30</v>
      </c>
      <c r="U60" s="31" t="s">
        <v>38</v>
      </c>
      <c r="V60" s="31" t="str">
        <f t="shared" si="1"/>
        <v>THỊ XÃ BẾN CÁT:Khu vực 2</v>
      </c>
      <c r="W60" s="17">
        <v>3</v>
      </c>
      <c r="X60" s="17"/>
    </row>
    <row r="61" spans="1:24" s="16" customFormat="1" ht="67.5" customHeight="1">
      <c r="A61" s="83">
        <v>6</v>
      </c>
      <c r="B61" s="80" t="s">
        <v>400</v>
      </c>
      <c r="C61" s="80" t="s">
        <v>325</v>
      </c>
      <c r="D61" s="80" t="s">
        <v>397</v>
      </c>
      <c r="E61" s="54">
        <v>0.7</v>
      </c>
      <c r="F61" s="54">
        <v>0.7</v>
      </c>
      <c r="G61" s="54">
        <v>0.7</v>
      </c>
      <c r="H61" s="54">
        <v>0.7</v>
      </c>
      <c r="I61" s="54">
        <v>0.7</v>
      </c>
      <c r="J61" s="54">
        <v>0.7</v>
      </c>
      <c r="K61" s="34">
        <f>VLOOKUP($V61&amp;"Vị trí 1",'BANG GIA 2020'!$D$4:$L$255,6,0)*$J61</f>
        <v>1211</v>
      </c>
      <c r="L61" s="34">
        <f>VLOOKUP($V61&amp;"Vị trí 2",'BANG GIA 2020'!$D$4:$L$255,6,0)*$J61</f>
        <v>784</v>
      </c>
      <c r="M61" s="34">
        <f>VLOOKUP($V61&amp;"Vị trí 3",'BANG GIA 2020'!$D$4:$L$255,6,0)*$J61</f>
        <v>665</v>
      </c>
      <c r="N61" s="34">
        <f>VLOOKUP($V61&amp;"Vị trí 4",'BANG GIA 2020'!$D$4:$L$255,6,0)*$J61</f>
        <v>482.99999999999994</v>
      </c>
      <c r="O61" s="54"/>
      <c r="P61" s="85"/>
      <c r="Q61" s="85"/>
      <c r="R61" s="85"/>
      <c r="S61" s="85"/>
      <c r="T61" s="75" t="s">
        <v>30</v>
      </c>
      <c r="U61" s="31" t="s">
        <v>38</v>
      </c>
      <c r="V61" s="31" t="str">
        <f t="shared" si="1"/>
        <v>THỊ XÃ BẾN CÁT:Khu vực 2</v>
      </c>
      <c r="W61" s="17">
        <v>3</v>
      </c>
      <c r="X61" s="17"/>
    </row>
    <row r="62" spans="1:24" s="16" customFormat="1" ht="45.75" customHeight="1">
      <c r="A62" s="83">
        <v>7</v>
      </c>
      <c r="B62" s="80" t="s">
        <v>396</v>
      </c>
      <c r="C62" s="80" t="s">
        <v>397</v>
      </c>
      <c r="D62" s="80" t="s">
        <v>325</v>
      </c>
      <c r="E62" s="54">
        <v>0.7</v>
      </c>
      <c r="F62" s="54">
        <v>0.7</v>
      </c>
      <c r="G62" s="54">
        <v>0.7</v>
      </c>
      <c r="H62" s="54">
        <v>0.7</v>
      </c>
      <c r="I62" s="54">
        <v>0.7</v>
      </c>
      <c r="J62" s="54">
        <v>0.7</v>
      </c>
      <c r="K62" s="34">
        <f>VLOOKUP($V62&amp;"Vị trí 1",'BANG GIA 2020'!$D$4:$L$255,6,0)*$J62</f>
        <v>1211</v>
      </c>
      <c r="L62" s="34">
        <f>VLOOKUP($V62&amp;"Vị trí 2",'BANG GIA 2020'!$D$4:$L$255,6,0)*$J62</f>
        <v>784</v>
      </c>
      <c r="M62" s="34">
        <f>VLOOKUP($V62&amp;"Vị trí 3",'BANG GIA 2020'!$D$4:$L$255,6,0)*$J62</f>
        <v>665</v>
      </c>
      <c r="N62" s="34">
        <f>VLOOKUP($V62&amp;"Vị trí 4",'BANG GIA 2020'!$D$4:$L$255,6,0)*$J62</f>
        <v>482.99999999999994</v>
      </c>
      <c r="O62" s="54"/>
      <c r="P62" s="85"/>
      <c r="Q62" s="85"/>
      <c r="R62" s="85"/>
      <c r="S62" s="85"/>
      <c r="T62" s="75" t="s">
        <v>30</v>
      </c>
      <c r="U62" s="31" t="s">
        <v>38</v>
      </c>
      <c r="V62" s="31" t="str">
        <f t="shared" si="1"/>
        <v>THỊ XÃ BẾN CÁT:Khu vực 2</v>
      </c>
      <c r="W62" s="17">
        <v>2</v>
      </c>
      <c r="X62" s="17"/>
    </row>
    <row r="63" spans="1:24" s="18" customFormat="1" ht="67.5" customHeight="1">
      <c r="A63" s="83">
        <v>8</v>
      </c>
      <c r="B63" s="80" t="s">
        <v>398</v>
      </c>
      <c r="C63" s="80" t="s">
        <v>325</v>
      </c>
      <c r="D63" s="80" t="s">
        <v>369</v>
      </c>
      <c r="E63" s="54">
        <v>0.7</v>
      </c>
      <c r="F63" s="54">
        <v>0.7</v>
      </c>
      <c r="G63" s="54">
        <v>0.7</v>
      </c>
      <c r="H63" s="54">
        <v>0.7</v>
      </c>
      <c r="I63" s="54">
        <v>0.7</v>
      </c>
      <c r="J63" s="54">
        <v>0.7</v>
      </c>
      <c r="K63" s="34">
        <f>VLOOKUP($V63&amp;"Vị trí 1",'BANG GIA 2020'!$D$4:$L$255,6,0)*$J63</f>
        <v>1211</v>
      </c>
      <c r="L63" s="34">
        <f>VLOOKUP($V63&amp;"Vị trí 2",'BANG GIA 2020'!$D$4:$L$255,6,0)*$J63</f>
        <v>784</v>
      </c>
      <c r="M63" s="34">
        <f>VLOOKUP($V63&amp;"Vị trí 3",'BANG GIA 2020'!$D$4:$L$255,6,0)*$J63</f>
        <v>665</v>
      </c>
      <c r="N63" s="34">
        <f>VLOOKUP($V63&amp;"Vị trí 4",'BANG GIA 2020'!$D$4:$L$255,6,0)*$J63</f>
        <v>482.99999999999994</v>
      </c>
      <c r="O63" s="54"/>
      <c r="P63" s="85"/>
      <c r="Q63" s="85"/>
      <c r="R63" s="85"/>
      <c r="S63" s="85"/>
      <c r="T63" s="75" t="s">
        <v>30</v>
      </c>
      <c r="U63" s="31" t="s">
        <v>38</v>
      </c>
      <c r="V63" s="31" t="str">
        <f t="shared" si="1"/>
        <v>THỊ XÃ BẾN CÁT:Khu vực 2</v>
      </c>
      <c r="W63" s="20">
        <v>3</v>
      </c>
      <c r="X63" s="20"/>
    </row>
    <row r="64" spans="1:24" s="18" customFormat="1" ht="26.25" customHeight="1">
      <c r="A64" s="83">
        <v>9</v>
      </c>
      <c r="B64" s="77" t="s">
        <v>73</v>
      </c>
      <c r="C64" s="77" t="s">
        <v>325</v>
      </c>
      <c r="D64" s="77" t="s">
        <v>89</v>
      </c>
      <c r="E64" s="78">
        <v>0.7</v>
      </c>
      <c r="F64" s="78">
        <v>0.7</v>
      </c>
      <c r="G64" s="78">
        <v>0.7</v>
      </c>
      <c r="H64" s="78">
        <v>0.7</v>
      </c>
      <c r="I64" s="78">
        <v>0.7</v>
      </c>
      <c r="J64" s="78">
        <v>0.7</v>
      </c>
      <c r="K64" s="34">
        <f>VLOOKUP($V64&amp;"Vị trí 1",'BANG GIA 2020'!$D$4:$L$255,6,0)*$J64</f>
        <v>1211</v>
      </c>
      <c r="L64" s="34">
        <f>VLOOKUP($V64&amp;"Vị trí 2",'BANG GIA 2020'!$D$4:$L$255,6,0)*$J64</f>
        <v>784</v>
      </c>
      <c r="M64" s="34">
        <f>VLOOKUP($V64&amp;"Vị trí 3",'BANG GIA 2020'!$D$4:$L$255,6,0)*$J64</f>
        <v>665</v>
      </c>
      <c r="N64" s="34">
        <f>VLOOKUP($V64&amp;"Vị trí 4",'BANG GIA 2020'!$D$4:$L$255,6,0)*$J64</f>
        <v>482.99999999999994</v>
      </c>
      <c r="O64" s="78" t="s">
        <v>57</v>
      </c>
      <c r="P64" s="85"/>
      <c r="Q64" s="85"/>
      <c r="R64" s="85"/>
      <c r="S64" s="85"/>
      <c r="T64" s="75" t="s">
        <v>30</v>
      </c>
      <c r="U64" s="31" t="s">
        <v>38</v>
      </c>
      <c r="V64" s="31" t="str">
        <f t="shared" si="1"/>
        <v>THỊ XÃ BẾN CÁT:Khu vực 2</v>
      </c>
      <c r="W64" s="20">
        <v>1</v>
      </c>
      <c r="X64" s="20"/>
    </row>
    <row r="65" spans="1:24" s="18" customFormat="1" ht="26.25" customHeight="1">
      <c r="A65" s="83">
        <v>10</v>
      </c>
      <c r="B65" s="77" t="s">
        <v>444</v>
      </c>
      <c r="C65" s="77" t="s">
        <v>434</v>
      </c>
      <c r="D65" s="77" t="s">
        <v>435</v>
      </c>
      <c r="E65" s="78">
        <v>0.7</v>
      </c>
      <c r="F65" s="78">
        <v>0.7</v>
      </c>
      <c r="G65" s="78">
        <v>0.7</v>
      </c>
      <c r="H65" s="78">
        <v>0.7</v>
      </c>
      <c r="I65" s="78">
        <v>0.7</v>
      </c>
      <c r="J65" s="78">
        <v>0.7</v>
      </c>
      <c r="K65" s="34">
        <f>VLOOKUP($V65&amp;"Vị trí 1",'BANG GIA 2020'!$D$4:$L$255,6,0)*$J65</f>
        <v>1211</v>
      </c>
      <c r="L65" s="34">
        <f>VLOOKUP($V65&amp;"Vị trí 2",'BANG GIA 2020'!$D$4:$L$255,6,0)*$J65</f>
        <v>784</v>
      </c>
      <c r="M65" s="34">
        <f>VLOOKUP($V65&amp;"Vị trí 3",'BANG GIA 2020'!$D$4:$L$255,6,0)*$J65</f>
        <v>665</v>
      </c>
      <c r="N65" s="34">
        <f>VLOOKUP($V65&amp;"Vị trí 4",'BANG GIA 2020'!$D$4:$L$255,6,0)*$J65</f>
        <v>482.99999999999994</v>
      </c>
      <c r="O65" s="78"/>
      <c r="P65" s="85"/>
      <c r="Q65" s="85"/>
      <c r="R65" s="85"/>
      <c r="S65" s="85"/>
      <c r="T65" s="75" t="s">
        <v>30</v>
      </c>
      <c r="U65" s="31" t="s">
        <v>38</v>
      </c>
      <c r="V65" s="31" t="str">
        <f t="shared" si="1"/>
        <v>THỊ XÃ BẾN CÁT:Khu vực 2</v>
      </c>
      <c r="W65" s="20">
        <v>1</v>
      </c>
      <c r="X65" s="20"/>
    </row>
    <row r="66" spans="1:24" s="18" customFormat="1" ht="26.25" customHeight="1">
      <c r="A66" s="83">
        <v>11</v>
      </c>
      <c r="B66" s="77" t="s">
        <v>74</v>
      </c>
      <c r="C66" s="77" t="s">
        <v>97</v>
      </c>
      <c r="D66" s="77" t="s">
        <v>98</v>
      </c>
      <c r="E66" s="78">
        <v>0.7</v>
      </c>
      <c r="F66" s="78">
        <v>0.7</v>
      </c>
      <c r="G66" s="78">
        <v>0.7</v>
      </c>
      <c r="H66" s="78">
        <v>0.7</v>
      </c>
      <c r="I66" s="78">
        <v>0.7</v>
      </c>
      <c r="J66" s="78">
        <v>0.7</v>
      </c>
      <c r="K66" s="34">
        <f>VLOOKUP($V66&amp;"Vị trí 1",'BANG GIA 2020'!$D$4:$L$255,6,0)*$J66</f>
        <v>1211</v>
      </c>
      <c r="L66" s="34">
        <f>VLOOKUP($V66&amp;"Vị trí 2",'BANG GIA 2020'!$D$4:$L$255,6,0)*$J66</f>
        <v>784</v>
      </c>
      <c r="M66" s="34">
        <f>VLOOKUP($V66&amp;"Vị trí 3",'BANG GIA 2020'!$D$4:$L$255,6,0)*$J66</f>
        <v>665</v>
      </c>
      <c r="N66" s="34">
        <f>VLOOKUP($V66&amp;"Vị trí 4",'BANG GIA 2020'!$D$4:$L$255,6,0)*$J66</f>
        <v>482.99999999999994</v>
      </c>
      <c r="O66" s="78" t="s">
        <v>57</v>
      </c>
      <c r="P66" s="85"/>
      <c r="Q66" s="85"/>
      <c r="R66" s="85"/>
      <c r="S66" s="85"/>
      <c r="T66" s="75" t="s">
        <v>30</v>
      </c>
      <c r="U66" s="31" t="s">
        <v>38</v>
      </c>
      <c r="V66" s="31" t="str">
        <f t="shared" si="1"/>
        <v>THỊ XÃ BẾN CÁT:Khu vực 2</v>
      </c>
      <c r="W66" s="20">
        <v>1</v>
      </c>
      <c r="X66" s="20"/>
    </row>
    <row r="67" spans="1:24" s="18" customFormat="1" ht="26.25" customHeight="1">
      <c r="A67" s="83">
        <v>12</v>
      </c>
      <c r="B67" s="77" t="s">
        <v>75</v>
      </c>
      <c r="C67" s="77" t="s">
        <v>90</v>
      </c>
      <c r="D67" s="77" t="s">
        <v>89</v>
      </c>
      <c r="E67" s="78">
        <v>0.7</v>
      </c>
      <c r="F67" s="78">
        <v>0.7</v>
      </c>
      <c r="G67" s="78">
        <v>0.7</v>
      </c>
      <c r="H67" s="78">
        <v>0.7</v>
      </c>
      <c r="I67" s="78">
        <v>0.7</v>
      </c>
      <c r="J67" s="78">
        <v>0.7</v>
      </c>
      <c r="K67" s="34">
        <f>VLOOKUP($V67&amp;"Vị trí 1",'BANG GIA 2020'!$D$4:$L$255,6,0)*$J67</f>
        <v>1211</v>
      </c>
      <c r="L67" s="34">
        <f>VLOOKUP($V67&amp;"Vị trí 2",'BANG GIA 2020'!$D$4:$L$255,6,0)*$J67</f>
        <v>784</v>
      </c>
      <c r="M67" s="34">
        <f>VLOOKUP($V67&amp;"Vị trí 3",'BANG GIA 2020'!$D$4:$L$255,6,0)*$J67</f>
        <v>665</v>
      </c>
      <c r="N67" s="34">
        <f>VLOOKUP($V67&amp;"Vị trí 4",'BANG GIA 2020'!$D$4:$L$255,6,0)*$J67</f>
        <v>482.99999999999994</v>
      </c>
      <c r="O67" s="78" t="s">
        <v>57</v>
      </c>
      <c r="P67" s="85"/>
      <c r="Q67" s="85"/>
      <c r="R67" s="85"/>
      <c r="S67" s="85"/>
      <c r="T67" s="75" t="s">
        <v>30</v>
      </c>
      <c r="U67" s="31" t="s">
        <v>38</v>
      </c>
      <c r="V67" s="31" t="str">
        <f t="shared" si="1"/>
        <v>THỊ XÃ BẾN CÁT:Khu vực 2</v>
      </c>
      <c r="W67" s="20">
        <v>1</v>
      </c>
      <c r="X67" s="20"/>
    </row>
    <row r="68" spans="1:24" s="18" customFormat="1" ht="26.25" customHeight="1">
      <c r="A68" s="83">
        <v>13</v>
      </c>
      <c r="B68" s="77" t="s">
        <v>76</v>
      </c>
      <c r="C68" s="77" t="s">
        <v>91</v>
      </c>
      <c r="D68" s="77" t="s">
        <v>89</v>
      </c>
      <c r="E68" s="78">
        <v>0.7</v>
      </c>
      <c r="F68" s="78">
        <v>0.7</v>
      </c>
      <c r="G68" s="78">
        <v>0.7</v>
      </c>
      <c r="H68" s="78">
        <v>0.7</v>
      </c>
      <c r="I68" s="78">
        <v>0.7</v>
      </c>
      <c r="J68" s="78">
        <v>0.7</v>
      </c>
      <c r="K68" s="34">
        <f>VLOOKUP($V68&amp;"Vị trí 1",'BANG GIA 2020'!$D$4:$L$255,6,0)*$J68</f>
        <v>1211</v>
      </c>
      <c r="L68" s="34">
        <f>VLOOKUP($V68&amp;"Vị trí 2",'BANG GIA 2020'!$D$4:$L$255,6,0)*$J68</f>
        <v>784</v>
      </c>
      <c r="M68" s="34">
        <f>VLOOKUP($V68&amp;"Vị trí 3",'BANG GIA 2020'!$D$4:$L$255,6,0)*$J68</f>
        <v>665</v>
      </c>
      <c r="N68" s="34">
        <f>VLOOKUP($V68&amp;"Vị trí 4",'BANG GIA 2020'!$D$4:$L$255,6,0)*$J68</f>
        <v>482.99999999999994</v>
      </c>
      <c r="O68" s="78" t="s">
        <v>57</v>
      </c>
      <c r="P68" s="85"/>
      <c r="Q68" s="85"/>
      <c r="R68" s="85"/>
      <c r="S68" s="85"/>
      <c r="T68" s="75" t="s">
        <v>30</v>
      </c>
      <c r="U68" s="31" t="s">
        <v>38</v>
      </c>
      <c r="V68" s="31" t="str">
        <f t="shared" si="1"/>
        <v>THỊ XÃ BẾN CÁT:Khu vực 2</v>
      </c>
      <c r="W68" s="20">
        <v>1</v>
      </c>
      <c r="X68" s="20"/>
    </row>
    <row r="69" spans="1:24" s="16" customFormat="1" ht="26.25" customHeight="1">
      <c r="A69" s="83">
        <v>14</v>
      </c>
      <c r="B69" s="77" t="s">
        <v>445</v>
      </c>
      <c r="C69" s="77" t="s">
        <v>436</v>
      </c>
      <c r="D69" s="77" t="s">
        <v>437</v>
      </c>
      <c r="E69" s="78">
        <v>0.7</v>
      </c>
      <c r="F69" s="78">
        <v>0.7</v>
      </c>
      <c r="G69" s="78">
        <v>0.7</v>
      </c>
      <c r="H69" s="78">
        <v>0.7</v>
      </c>
      <c r="I69" s="78">
        <v>0.7</v>
      </c>
      <c r="J69" s="78">
        <v>0.7</v>
      </c>
      <c r="K69" s="34">
        <f>VLOOKUP($V69&amp;"Vị trí 1",'BANG GIA 2020'!$D$4:$L$255,6,0)*$J69</f>
        <v>1211</v>
      </c>
      <c r="L69" s="34">
        <f>VLOOKUP($V69&amp;"Vị trí 2",'BANG GIA 2020'!$D$4:$L$255,6,0)*$J69</f>
        <v>784</v>
      </c>
      <c r="M69" s="34">
        <f>VLOOKUP($V69&amp;"Vị trí 3",'BANG GIA 2020'!$D$4:$L$255,6,0)*$J69</f>
        <v>665</v>
      </c>
      <c r="N69" s="34">
        <f>VLOOKUP($V69&amp;"Vị trí 4",'BANG GIA 2020'!$D$4:$L$255,6,0)*$J69</f>
        <v>482.99999999999994</v>
      </c>
      <c r="O69" s="78"/>
      <c r="P69" s="85"/>
      <c r="Q69" s="85"/>
      <c r="R69" s="85"/>
      <c r="S69" s="85"/>
      <c r="T69" s="75" t="s">
        <v>30</v>
      </c>
      <c r="U69" s="31" t="s">
        <v>38</v>
      </c>
      <c r="V69" s="31" t="str">
        <f t="shared" si="1"/>
        <v>THỊ XÃ BẾN CÁT:Khu vực 2</v>
      </c>
      <c r="W69" s="20">
        <v>1</v>
      </c>
      <c r="X69" s="17"/>
    </row>
    <row r="70" spans="1:24" s="16" customFormat="1" ht="26.25" customHeight="1">
      <c r="A70" s="83">
        <v>15</v>
      </c>
      <c r="B70" s="77" t="s">
        <v>77</v>
      </c>
      <c r="C70" s="77" t="s">
        <v>96</v>
      </c>
      <c r="D70" s="77" t="s">
        <v>99</v>
      </c>
      <c r="E70" s="78">
        <v>0.7</v>
      </c>
      <c r="F70" s="78">
        <v>0.7</v>
      </c>
      <c r="G70" s="78">
        <v>0.7</v>
      </c>
      <c r="H70" s="78">
        <v>0.7</v>
      </c>
      <c r="I70" s="78">
        <v>0.7</v>
      </c>
      <c r="J70" s="78">
        <v>0.7</v>
      </c>
      <c r="K70" s="34">
        <f>VLOOKUP($V70&amp;"Vị trí 1",'BANG GIA 2020'!$D$4:$L$255,6,0)*$J70</f>
        <v>1211</v>
      </c>
      <c r="L70" s="34">
        <f>VLOOKUP($V70&amp;"Vị trí 2",'BANG GIA 2020'!$D$4:$L$255,6,0)*$J70</f>
        <v>784</v>
      </c>
      <c r="M70" s="34">
        <f>VLOOKUP($V70&amp;"Vị trí 3",'BANG GIA 2020'!$D$4:$L$255,6,0)*$J70</f>
        <v>665</v>
      </c>
      <c r="N70" s="34">
        <f>VLOOKUP($V70&amp;"Vị trí 4",'BANG GIA 2020'!$D$4:$L$255,6,0)*$J70</f>
        <v>482.99999999999994</v>
      </c>
      <c r="O70" s="78" t="s">
        <v>57</v>
      </c>
      <c r="P70" s="85"/>
      <c r="Q70" s="85"/>
      <c r="R70" s="85"/>
      <c r="S70" s="85"/>
      <c r="T70" s="75" t="s">
        <v>30</v>
      </c>
      <c r="U70" s="31" t="s">
        <v>38</v>
      </c>
      <c r="V70" s="31" t="str">
        <f t="shared" si="1"/>
        <v>THỊ XÃ BẾN CÁT:Khu vực 2</v>
      </c>
      <c r="W70" s="20">
        <v>1</v>
      </c>
      <c r="X70" s="17"/>
    </row>
    <row r="71" spans="1:24" s="16" customFormat="1" ht="26.25" customHeight="1">
      <c r="A71" s="83">
        <v>16</v>
      </c>
      <c r="B71" s="77" t="s">
        <v>78</v>
      </c>
      <c r="C71" s="77" t="s">
        <v>325</v>
      </c>
      <c r="D71" s="77" t="s">
        <v>89</v>
      </c>
      <c r="E71" s="78">
        <v>0.7</v>
      </c>
      <c r="F71" s="78">
        <v>0.7</v>
      </c>
      <c r="G71" s="78">
        <v>0.7</v>
      </c>
      <c r="H71" s="78">
        <v>0.7</v>
      </c>
      <c r="I71" s="78">
        <v>0.7</v>
      </c>
      <c r="J71" s="78">
        <v>0.7</v>
      </c>
      <c r="K71" s="34">
        <f>VLOOKUP($V71&amp;"Vị trí 1",'BANG GIA 2020'!$D$4:$L$255,6,0)*$J71</f>
        <v>1211</v>
      </c>
      <c r="L71" s="34">
        <f>VLOOKUP($V71&amp;"Vị trí 2",'BANG GIA 2020'!$D$4:$L$255,6,0)*$J71</f>
        <v>784</v>
      </c>
      <c r="M71" s="34">
        <f>VLOOKUP($V71&amp;"Vị trí 3",'BANG GIA 2020'!$D$4:$L$255,6,0)*$J71</f>
        <v>665</v>
      </c>
      <c r="N71" s="34">
        <f>VLOOKUP($V71&amp;"Vị trí 4",'BANG GIA 2020'!$D$4:$L$255,6,0)*$J71</f>
        <v>482.99999999999994</v>
      </c>
      <c r="O71" s="78" t="s">
        <v>57</v>
      </c>
      <c r="P71" s="85"/>
      <c r="Q71" s="85"/>
      <c r="R71" s="85"/>
      <c r="S71" s="85"/>
      <c r="T71" s="75" t="s">
        <v>30</v>
      </c>
      <c r="U71" s="31" t="s">
        <v>38</v>
      </c>
      <c r="V71" s="31" t="str">
        <f t="shared" si="1"/>
        <v>THỊ XÃ BẾN CÁT:Khu vực 2</v>
      </c>
      <c r="W71" s="20">
        <v>1</v>
      </c>
      <c r="X71" s="17"/>
    </row>
    <row r="72" spans="1:24" s="16" customFormat="1" ht="26.25" customHeight="1">
      <c r="A72" s="83">
        <v>17</v>
      </c>
      <c r="B72" s="77" t="s">
        <v>440</v>
      </c>
      <c r="C72" s="77" t="s">
        <v>426</v>
      </c>
      <c r="D72" s="77" t="s">
        <v>427</v>
      </c>
      <c r="E72" s="78">
        <v>0.7</v>
      </c>
      <c r="F72" s="78">
        <v>0.7</v>
      </c>
      <c r="G72" s="78">
        <v>0.7</v>
      </c>
      <c r="H72" s="78">
        <v>0.7</v>
      </c>
      <c r="I72" s="78">
        <v>0.7</v>
      </c>
      <c r="J72" s="78">
        <v>0.7</v>
      </c>
      <c r="K72" s="34">
        <f>VLOOKUP($V72&amp;"Vị trí 1",'BANG GIA 2020'!$D$4:$L$255,6,0)*$J72</f>
        <v>1211</v>
      </c>
      <c r="L72" s="34">
        <f>VLOOKUP($V72&amp;"Vị trí 2",'BANG GIA 2020'!$D$4:$L$255,6,0)*$J72</f>
        <v>784</v>
      </c>
      <c r="M72" s="34">
        <f>VLOOKUP($V72&amp;"Vị trí 3",'BANG GIA 2020'!$D$4:$L$255,6,0)*$J72</f>
        <v>665</v>
      </c>
      <c r="N72" s="34">
        <f>VLOOKUP($V72&amp;"Vị trí 4",'BANG GIA 2020'!$D$4:$L$255,6,0)*$J72</f>
        <v>482.99999999999994</v>
      </c>
      <c r="O72" s="78"/>
      <c r="P72" s="85"/>
      <c r="Q72" s="85"/>
      <c r="R72" s="85"/>
      <c r="S72" s="85"/>
      <c r="T72" s="75" t="s">
        <v>30</v>
      </c>
      <c r="U72" s="31" t="s">
        <v>38</v>
      </c>
      <c r="V72" s="31" t="str">
        <f t="shared" si="1"/>
        <v>THỊ XÃ BẾN CÁT:Khu vực 2</v>
      </c>
      <c r="W72" s="20">
        <v>1</v>
      </c>
      <c r="X72" s="17"/>
    </row>
    <row r="73" spans="1:24" s="18" customFormat="1" ht="24.75" customHeight="1">
      <c r="A73" s="83">
        <v>18</v>
      </c>
      <c r="B73" s="77" t="s">
        <v>441</v>
      </c>
      <c r="C73" s="77" t="s">
        <v>428</v>
      </c>
      <c r="D73" s="77" t="s">
        <v>429</v>
      </c>
      <c r="E73" s="78">
        <v>0.7</v>
      </c>
      <c r="F73" s="78">
        <v>0.7</v>
      </c>
      <c r="G73" s="78">
        <v>0.7</v>
      </c>
      <c r="H73" s="78">
        <v>0.7</v>
      </c>
      <c r="I73" s="78">
        <v>0.7</v>
      </c>
      <c r="J73" s="78">
        <v>0.7</v>
      </c>
      <c r="K73" s="34">
        <f>VLOOKUP($V73&amp;"Vị trí 1",'BANG GIA 2020'!$D$4:$L$255,6,0)*$J73</f>
        <v>1211</v>
      </c>
      <c r="L73" s="34">
        <f>VLOOKUP($V73&amp;"Vị trí 2",'BANG GIA 2020'!$D$4:$L$255,6,0)*$J73</f>
        <v>784</v>
      </c>
      <c r="M73" s="34">
        <f>VLOOKUP($V73&amp;"Vị trí 3",'BANG GIA 2020'!$D$4:$L$255,6,0)*$J73</f>
        <v>665</v>
      </c>
      <c r="N73" s="34">
        <f>VLOOKUP($V73&amp;"Vị trí 4",'BANG GIA 2020'!$D$4:$L$255,6,0)*$J73</f>
        <v>482.99999999999994</v>
      </c>
      <c r="O73" s="78"/>
      <c r="P73" s="85"/>
      <c r="Q73" s="85"/>
      <c r="R73" s="85"/>
      <c r="S73" s="85"/>
      <c r="T73" s="75" t="s">
        <v>30</v>
      </c>
      <c r="U73" s="31" t="s">
        <v>38</v>
      </c>
      <c r="V73" s="31" t="str">
        <f t="shared" si="1"/>
        <v>THỊ XÃ BẾN CÁT:Khu vực 2</v>
      </c>
      <c r="W73" s="20">
        <v>1</v>
      </c>
      <c r="X73" s="20"/>
    </row>
    <row r="74" spans="1:24" s="18" customFormat="1" ht="24.75" customHeight="1">
      <c r="A74" s="83">
        <v>19</v>
      </c>
      <c r="B74" s="77" t="s">
        <v>79</v>
      </c>
      <c r="C74" s="77" t="s">
        <v>92</v>
      </c>
      <c r="D74" s="77" t="s">
        <v>100</v>
      </c>
      <c r="E74" s="78">
        <v>0.7</v>
      </c>
      <c r="F74" s="78">
        <v>0.7</v>
      </c>
      <c r="G74" s="78">
        <v>0.7</v>
      </c>
      <c r="H74" s="78">
        <v>0.7</v>
      </c>
      <c r="I74" s="78">
        <v>0.7</v>
      </c>
      <c r="J74" s="78">
        <v>0.7</v>
      </c>
      <c r="K74" s="34">
        <f>VLOOKUP($V74&amp;"Vị trí 1",'BANG GIA 2020'!$D$4:$L$255,6,0)*$J74</f>
        <v>1211</v>
      </c>
      <c r="L74" s="34">
        <f>VLOOKUP($V74&amp;"Vị trí 2",'BANG GIA 2020'!$D$4:$L$255,6,0)*$J74</f>
        <v>784</v>
      </c>
      <c r="M74" s="34">
        <f>VLOOKUP($V74&amp;"Vị trí 3",'BANG GIA 2020'!$D$4:$L$255,6,0)*$J74</f>
        <v>665</v>
      </c>
      <c r="N74" s="34">
        <f>VLOOKUP($V74&amp;"Vị trí 4",'BANG GIA 2020'!$D$4:$L$255,6,0)*$J74</f>
        <v>482.99999999999994</v>
      </c>
      <c r="O74" s="78" t="s">
        <v>57</v>
      </c>
      <c r="P74" s="85"/>
      <c r="Q74" s="85"/>
      <c r="R74" s="85"/>
      <c r="S74" s="85"/>
      <c r="T74" s="75" t="s">
        <v>30</v>
      </c>
      <c r="U74" s="31" t="s">
        <v>38</v>
      </c>
      <c r="V74" s="31" t="str">
        <f t="shared" si="1"/>
        <v>THỊ XÃ BẾN CÁT:Khu vực 2</v>
      </c>
      <c r="W74" s="20">
        <v>1</v>
      </c>
      <c r="X74" s="20"/>
    </row>
    <row r="75" spans="1:24" s="18" customFormat="1" ht="24.75" customHeight="1">
      <c r="A75" s="83">
        <v>20</v>
      </c>
      <c r="B75" s="77" t="s">
        <v>80</v>
      </c>
      <c r="C75" s="77" t="s">
        <v>325</v>
      </c>
      <c r="D75" s="77" t="s">
        <v>370</v>
      </c>
      <c r="E75" s="78">
        <v>0.7</v>
      </c>
      <c r="F75" s="78">
        <v>0.7</v>
      </c>
      <c r="G75" s="78">
        <v>0.7</v>
      </c>
      <c r="H75" s="78">
        <v>0.7</v>
      </c>
      <c r="I75" s="78">
        <v>0.7</v>
      </c>
      <c r="J75" s="78">
        <v>0.7</v>
      </c>
      <c r="K75" s="34">
        <f>VLOOKUP($V75&amp;"Vị trí 1",'BANG GIA 2020'!$D$4:$L$255,6,0)*$J75</f>
        <v>1211</v>
      </c>
      <c r="L75" s="34">
        <f>VLOOKUP($V75&amp;"Vị trí 2",'BANG GIA 2020'!$D$4:$L$255,6,0)*$J75</f>
        <v>784</v>
      </c>
      <c r="M75" s="34">
        <f>VLOOKUP($V75&amp;"Vị trí 3",'BANG GIA 2020'!$D$4:$L$255,6,0)*$J75</f>
        <v>665</v>
      </c>
      <c r="N75" s="34">
        <f>VLOOKUP($V75&amp;"Vị trí 4",'BANG GIA 2020'!$D$4:$L$255,6,0)*$J75</f>
        <v>482.99999999999994</v>
      </c>
      <c r="O75" s="78" t="s">
        <v>57</v>
      </c>
      <c r="P75" s="85"/>
      <c r="Q75" s="85"/>
      <c r="R75" s="85"/>
      <c r="S75" s="85"/>
      <c r="T75" s="75" t="s">
        <v>30</v>
      </c>
      <c r="U75" s="31" t="s">
        <v>38</v>
      </c>
      <c r="V75" s="31" t="str">
        <f t="shared" si="1"/>
        <v>THỊ XÃ BẾN CÁT:Khu vực 2</v>
      </c>
      <c r="W75" s="20">
        <v>1</v>
      </c>
      <c r="X75" s="20"/>
    </row>
    <row r="76" spans="1:24" s="18" customFormat="1" ht="25.5" customHeight="1">
      <c r="A76" s="83">
        <v>21</v>
      </c>
      <c r="B76" s="77" t="s">
        <v>81</v>
      </c>
      <c r="C76" s="77" t="s">
        <v>325</v>
      </c>
      <c r="D76" s="77" t="s">
        <v>100</v>
      </c>
      <c r="E76" s="78">
        <v>0.7</v>
      </c>
      <c r="F76" s="78">
        <v>0.7</v>
      </c>
      <c r="G76" s="78">
        <v>0.7</v>
      </c>
      <c r="H76" s="78">
        <v>0.7</v>
      </c>
      <c r="I76" s="78">
        <v>0.7</v>
      </c>
      <c r="J76" s="78">
        <v>0.7</v>
      </c>
      <c r="K76" s="34">
        <f>VLOOKUP($V76&amp;"Vị trí 1",'BANG GIA 2020'!$D$4:$L$255,6,0)*$J76</f>
        <v>1211</v>
      </c>
      <c r="L76" s="34">
        <f>VLOOKUP($V76&amp;"Vị trí 2",'BANG GIA 2020'!$D$4:$L$255,6,0)*$J76</f>
        <v>784</v>
      </c>
      <c r="M76" s="34">
        <f>VLOOKUP($V76&amp;"Vị trí 3",'BANG GIA 2020'!$D$4:$L$255,6,0)*$J76</f>
        <v>665</v>
      </c>
      <c r="N76" s="34">
        <f>VLOOKUP($V76&amp;"Vị trí 4",'BANG GIA 2020'!$D$4:$L$255,6,0)*$J76</f>
        <v>482.99999999999994</v>
      </c>
      <c r="O76" s="78" t="s">
        <v>57</v>
      </c>
      <c r="P76" s="85"/>
      <c r="Q76" s="85"/>
      <c r="R76" s="85"/>
      <c r="S76" s="85"/>
      <c r="T76" s="75" t="s">
        <v>30</v>
      </c>
      <c r="U76" s="31" t="s">
        <v>38</v>
      </c>
      <c r="V76" s="31" t="str">
        <f t="shared" si="1"/>
        <v>THỊ XÃ BẾN CÁT:Khu vực 2</v>
      </c>
      <c r="W76" s="20">
        <v>1</v>
      </c>
      <c r="X76" s="20"/>
    </row>
    <row r="77" spans="1:24" s="18" customFormat="1" ht="25.5" customHeight="1">
      <c r="A77" s="83">
        <v>22</v>
      </c>
      <c r="B77" s="77" t="s">
        <v>82</v>
      </c>
      <c r="C77" s="77" t="s">
        <v>93</v>
      </c>
      <c r="D77" s="77" t="s">
        <v>101</v>
      </c>
      <c r="E77" s="78">
        <v>0.7</v>
      </c>
      <c r="F77" s="78">
        <v>0.7</v>
      </c>
      <c r="G77" s="78">
        <v>0.7</v>
      </c>
      <c r="H77" s="78">
        <v>0.7</v>
      </c>
      <c r="I77" s="78">
        <v>0.7</v>
      </c>
      <c r="J77" s="78">
        <v>0.7</v>
      </c>
      <c r="K77" s="34">
        <f>VLOOKUP($V77&amp;"Vị trí 1",'BANG GIA 2020'!$D$4:$L$255,6,0)*$J77</f>
        <v>1211</v>
      </c>
      <c r="L77" s="34">
        <f>VLOOKUP($V77&amp;"Vị trí 2",'BANG GIA 2020'!$D$4:$L$255,6,0)*$J77</f>
        <v>784</v>
      </c>
      <c r="M77" s="34">
        <f>VLOOKUP($V77&amp;"Vị trí 3",'BANG GIA 2020'!$D$4:$L$255,6,0)*$J77</f>
        <v>665</v>
      </c>
      <c r="N77" s="34">
        <f>VLOOKUP($V77&amp;"Vị trí 4",'BANG GIA 2020'!$D$4:$L$255,6,0)*$J77</f>
        <v>482.99999999999994</v>
      </c>
      <c r="O77" s="78" t="s">
        <v>57</v>
      </c>
      <c r="P77" s="85"/>
      <c r="Q77" s="85"/>
      <c r="R77" s="85"/>
      <c r="S77" s="85"/>
      <c r="T77" s="75" t="s">
        <v>30</v>
      </c>
      <c r="U77" s="31" t="s">
        <v>38</v>
      </c>
      <c r="V77" s="31" t="str">
        <f t="shared" si="1"/>
        <v>THỊ XÃ BẾN CÁT:Khu vực 2</v>
      </c>
      <c r="W77" s="20">
        <v>1</v>
      </c>
      <c r="X77" s="20"/>
    </row>
    <row r="78" spans="1:24" s="18" customFormat="1" ht="25.5" customHeight="1">
      <c r="A78" s="83">
        <v>23</v>
      </c>
      <c r="B78" s="77" t="s">
        <v>83</v>
      </c>
      <c r="C78" s="77" t="s">
        <v>370</v>
      </c>
      <c r="D78" s="77" t="s">
        <v>102</v>
      </c>
      <c r="E78" s="78">
        <v>0.7</v>
      </c>
      <c r="F78" s="78">
        <v>0.7</v>
      </c>
      <c r="G78" s="78">
        <v>0.7</v>
      </c>
      <c r="H78" s="78">
        <v>0.7</v>
      </c>
      <c r="I78" s="78">
        <v>0.7</v>
      </c>
      <c r="J78" s="78">
        <v>0.7</v>
      </c>
      <c r="K78" s="34">
        <f>VLOOKUP($V78&amp;"Vị trí 1",'BANG GIA 2020'!$D$4:$L$255,6,0)*$J78</f>
        <v>1211</v>
      </c>
      <c r="L78" s="34">
        <f>VLOOKUP($V78&amp;"Vị trí 2",'BANG GIA 2020'!$D$4:$L$255,6,0)*$J78</f>
        <v>784</v>
      </c>
      <c r="M78" s="34">
        <f>VLOOKUP($V78&amp;"Vị trí 3",'BANG GIA 2020'!$D$4:$L$255,6,0)*$J78</f>
        <v>665</v>
      </c>
      <c r="N78" s="34">
        <f>VLOOKUP($V78&amp;"Vị trí 4",'BANG GIA 2020'!$D$4:$L$255,6,0)*$J78</f>
        <v>482.99999999999994</v>
      </c>
      <c r="O78" s="78" t="s">
        <v>57</v>
      </c>
      <c r="P78" s="85"/>
      <c r="Q78" s="85"/>
      <c r="R78" s="85"/>
      <c r="S78" s="85"/>
      <c r="T78" s="75" t="s">
        <v>30</v>
      </c>
      <c r="U78" s="31" t="s">
        <v>38</v>
      </c>
      <c r="V78" s="31" t="str">
        <f t="shared" si="1"/>
        <v>THỊ XÃ BẾN CÁT:Khu vực 2</v>
      </c>
      <c r="W78" s="20">
        <v>1</v>
      </c>
      <c r="X78" s="20"/>
    </row>
    <row r="79" spans="1:24" s="18" customFormat="1" ht="24.75" customHeight="1">
      <c r="A79" s="83">
        <v>24</v>
      </c>
      <c r="B79" s="77" t="s">
        <v>442</v>
      </c>
      <c r="C79" s="77" t="s">
        <v>430</v>
      </c>
      <c r="D79" s="77" t="s">
        <v>431</v>
      </c>
      <c r="E79" s="78">
        <v>0.7</v>
      </c>
      <c r="F79" s="78">
        <v>0.7</v>
      </c>
      <c r="G79" s="78">
        <v>0.7</v>
      </c>
      <c r="H79" s="78">
        <v>0.7</v>
      </c>
      <c r="I79" s="78">
        <v>0.7</v>
      </c>
      <c r="J79" s="78">
        <v>0.7</v>
      </c>
      <c r="K79" s="34">
        <f>VLOOKUP($V79&amp;"Vị trí 1",'BANG GIA 2020'!$D$4:$L$255,6,0)*$J79</f>
        <v>1211</v>
      </c>
      <c r="L79" s="34">
        <f>VLOOKUP($V79&amp;"Vị trí 2",'BANG GIA 2020'!$D$4:$L$255,6,0)*$J79</f>
        <v>784</v>
      </c>
      <c r="M79" s="34">
        <f>VLOOKUP($V79&amp;"Vị trí 3",'BANG GIA 2020'!$D$4:$L$255,6,0)*$J79</f>
        <v>665</v>
      </c>
      <c r="N79" s="34">
        <f>VLOOKUP($V79&amp;"Vị trí 4",'BANG GIA 2020'!$D$4:$L$255,6,0)*$J79</f>
        <v>482.99999999999994</v>
      </c>
      <c r="O79" s="78"/>
      <c r="P79" s="85"/>
      <c r="Q79" s="85"/>
      <c r="R79" s="85"/>
      <c r="S79" s="85"/>
      <c r="T79" s="75" t="s">
        <v>30</v>
      </c>
      <c r="U79" s="31" t="s">
        <v>38</v>
      </c>
      <c r="V79" s="31" t="str">
        <f t="shared" si="1"/>
        <v>THỊ XÃ BẾN CÁT:Khu vực 2</v>
      </c>
      <c r="W79" s="20">
        <v>1</v>
      </c>
      <c r="X79" s="20"/>
    </row>
    <row r="80" spans="1:24" s="18" customFormat="1" ht="24.75" customHeight="1">
      <c r="A80" s="83">
        <v>25</v>
      </c>
      <c r="B80" s="77" t="s">
        <v>84</v>
      </c>
      <c r="C80" s="77" t="s">
        <v>370</v>
      </c>
      <c r="D80" s="77" t="s">
        <v>103</v>
      </c>
      <c r="E80" s="78">
        <v>0.7</v>
      </c>
      <c r="F80" s="78">
        <v>0.7</v>
      </c>
      <c r="G80" s="78">
        <v>0.7</v>
      </c>
      <c r="H80" s="78">
        <v>0.7</v>
      </c>
      <c r="I80" s="78">
        <v>0.7</v>
      </c>
      <c r="J80" s="78">
        <v>0.7</v>
      </c>
      <c r="K80" s="34">
        <f>VLOOKUP($V80&amp;"Vị trí 1",'BANG GIA 2020'!$D$4:$L$255,6,0)*$J80</f>
        <v>1211</v>
      </c>
      <c r="L80" s="34">
        <f>VLOOKUP($V80&amp;"Vị trí 2",'BANG GIA 2020'!$D$4:$L$255,6,0)*$J80</f>
        <v>784</v>
      </c>
      <c r="M80" s="34">
        <f>VLOOKUP($V80&amp;"Vị trí 3",'BANG GIA 2020'!$D$4:$L$255,6,0)*$J80</f>
        <v>665</v>
      </c>
      <c r="N80" s="34">
        <f>VLOOKUP($V80&amp;"Vị trí 4",'BANG GIA 2020'!$D$4:$L$255,6,0)*$J80</f>
        <v>482.99999999999994</v>
      </c>
      <c r="O80" s="78" t="s">
        <v>57</v>
      </c>
      <c r="P80" s="85"/>
      <c r="Q80" s="85"/>
      <c r="R80" s="85"/>
      <c r="S80" s="85"/>
      <c r="T80" s="75" t="s">
        <v>30</v>
      </c>
      <c r="U80" s="31" t="s">
        <v>38</v>
      </c>
      <c r="V80" s="31" t="str">
        <f t="shared" si="1"/>
        <v>THỊ XÃ BẾN CÁT:Khu vực 2</v>
      </c>
      <c r="W80" s="20">
        <v>1</v>
      </c>
      <c r="X80" s="20"/>
    </row>
    <row r="81" spans="1:24" s="18" customFormat="1" ht="25.5" customHeight="1">
      <c r="A81" s="83">
        <v>26</v>
      </c>
      <c r="B81" s="77" t="s">
        <v>85</v>
      </c>
      <c r="C81" s="77" t="s">
        <v>95</v>
      </c>
      <c r="D81" s="77" t="s">
        <v>104</v>
      </c>
      <c r="E81" s="78">
        <v>0.7</v>
      </c>
      <c r="F81" s="78">
        <v>0.7</v>
      </c>
      <c r="G81" s="78">
        <v>0.7</v>
      </c>
      <c r="H81" s="78">
        <v>0.7</v>
      </c>
      <c r="I81" s="78">
        <v>0.7</v>
      </c>
      <c r="J81" s="78">
        <v>0.7</v>
      </c>
      <c r="K81" s="34">
        <f>VLOOKUP($V81&amp;"Vị trí 1",'BANG GIA 2020'!$D$4:$L$255,6,0)*$J81</f>
        <v>1211</v>
      </c>
      <c r="L81" s="34">
        <f>VLOOKUP($V81&amp;"Vị trí 2",'BANG GIA 2020'!$D$4:$L$255,6,0)*$J81</f>
        <v>784</v>
      </c>
      <c r="M81" s="34">
        <f>VLOOKUP($V81&amp;"Vị trí 3",'BANG GIA 2020'!$D$4:$L$255,6,0)*$J81</f>
        <v>665</v>
      </c>
      <c r="N81" s="34">
        <f>VLOOKUP($V81&amp;"Vị trí 4",'BANG GIA 2020'!$D$4:$L$255,6,0)*$J81</f>
        <v>482.99999999999994</v>
      </c>
      <c r="O81" s="78" t="s">
        <v>57</v>
      </c>
      <c r="P81" s="85"/>
      <c r="Q81" s="85"/>
      <c r="R81" s="85"/>
      <c r="S81" s="85"/>
      <c r="T81" s="75" t="s">
        <v>30</v>
      </c>
      <c r="U81" s="31" t="s">
        <v>38</v>
      </c>
      <c r="V81" s="31" t="str">
        <f t="shared" si="1"/>
        <v>THỊ XÃ BẾN CÁT:Khu vực 2</v>
      </c>
      <c r="W81" s="20">
        <v>1</v>
      </c>
      <c r="X81" s="20"/>
    </row>
    <row r="82" spans="1:24" s="18" customFormat="1" ht="25.5" customHeight="1">
      <c r="A82" s="83">
        <v>27</v>
      </c>
      <c r="B82" s="77" t="s">
        <v>86</v>
      </c>
      <c r="C82" s="77" t="s">
        <v>325</v>
      </c>
      <c r="D82" s="77" t="s">
        <v>105</v>
      </c>
      <c r="E82" s="78">
        <v>0.7</v>
      </c>
      <c r="F82" s="78">
        <v>0.7</v>
      </c>
      <c r="G82" s="78">
        <v>0.7</v>
      </c>
      <c r="H82" s="78">
        <v>0.7</v>
      </c>
      <c r="I82" s="78">
        <v>0.7</v>
      </c>
      <c r="J82" s="78">
        <v>0.7</v>
      </c>
      <c r="K82" s="34">
        <f>VLOOKUP($V82&amp;"Vị trí 1",'BANG GIA 2020'!$D$4:$L$255,6,0)*$J82</f>
        <v>1211</v>
      </c>
      <c r="L82" s="34">
        <f>VLOOKUP($V82&amp;"Vị trí 2",'BANG GIA 2020'!$D$4:$L$255,6,0)*$J82</f>
        <v>784</v>
      </c>
      <c r="M82" s="34">
        <f>VLOOKUP($V82&amp;"Vị trí 3",'BANG GIA 2020'!$D$4:$L$255,6,0)*$J82</f>
        <v>665</v>
      </c>
      <c r="N82" s="34">
        <f>VLOOKUP($V82&amp;"Vị trí 4",'BANG GIA 2020'!$D$4:$L$255,6,0)*$J82</f>
        <v>482.99999999999994</v>
      </c>
      <c r="O82" s="78" t="s">
        <v>57</v>
      </c>
      <c r="P82" s="85"/>
      <c r="Q82" s="85"/>
      <c r="R82" s="85"/>
      <c r="S82" s="85"/>
      <c r="T82" s="75" t="s">
        <v>30</v>
      </c>
      <c r="U82" s="31" t="s">
        <v>38</v>
      </c>
      <c r="V82" s="31" t="str">
        <f aca="true" t="shared" si="2" ref="V82:V99">T82&amp;U82</f>
        <v>THỊ XÃ BẾN CÁT:Khu vực 2</v>
      </c>
      <c r="W82" s="20">
        <v>1</v>
      </c>
      <c r="X82" s="20"/>
    </row>
    <row r="83" spans="1:24" s="18" customFormat="1" ht="25.5" customHeight="1">
      <c r="A83" s="83">
        <v>28</v>
      </c>
      <c r="B83" s="77" t="s">
        <v>443</v>
      </c>
      <c r="C83" s="77" t="s">
        <v>432</v>
      </c>
      <c r="D83" s="77" t="s">
        <v>433</v>
      </c>
      <c r="E83" s="78">
        <v>0.7</v>
      </c>
      <c r="F83" s="78">
        <v>0.7</v>
      </c>
      <c r="G83" s="78">
        <v>0.7</v>
      </c>
      <c r="H83" s="78">
        <v>0.7</v>
      </c>
      <c r="I83" s="78">
        <v>0.7</v>
      </c>
      <c r="J83" s="78">
        <v>0.7</v>
      </c>
      <c r="K83" s="34">
        <f>VLOOKUP($V83&amp;"Vị trí 1",'BANG GIA 2020'!$D$4:$L$255,6,0)*$J83</f>
        <v>1211</v>
      </c>
      <c r="L83" s="34">
        <f>VLOOKUP($V83&amp;"Vị trí 2",'BANG GIA 2020'!$D$4:$L$255,6,0)*$J83</f>
        <v>784</v>
      </c>
      <c r="M83" s="34">
        <f>VLOOKUP($V83&amp;"Vị trí 3",'BANG GIA 2020'!$D$4:$L$255,6,0)*$J83</f>
        <v>665</v>
      </c>
      <c r="N83" s="34">
        <f>VLOOKUP($V83&amp;"Vị trí 4",'BANG GIA 2020'!$D$4:$L$255,6,0)*$J83</f>
        <v>482.99999999999994</v>
      </c>
      <c r="O83" s="78"/>
      <c r="P83" s="85"/>
      <c r="Q83" s="85"/>
      <c r="R83" s="85"/>
      <c r="S83" s="85"/>
      <c r="T83" s="75" t="s">
        <v>30</v>
      </c>
      <c r="U83" s="31" t="s">
        <v>38</v>
      </c>
      <c r="V83" s="31" t="str">
        <f t="shared" si="2"/>
        <v>THỊ XÃ BẾN CÁT:Khu vực 2</v>
      </c>
      <c r="W83" s="20">
        <v>1</v>
      </c>
      <c r="X83" s="20"/>
    </row>
    <row r="84" spans="1:24" s="18" customFormat="1" ht="25.5" customHeight="1">
      <c r="A84" s="83">
        <v>29</v>
      </c>
      <c r="B84" s="77" t="s">
        <v>87</v>
      </c>
      <c r="C84" s="77" t="s">
        <v>94</v>
      </c>
      <c r="D84" s="77" t="s">
        <v>106</v>
      </c>
      <c r="E84" s="78">
        <v>0.7</v>
      </c>
      <c r="F84" s="78">
        <v>0.7</v>
      </c>
      <c r="G84" s="78">
        <v>0.7</v>
      </c>
      <c r="H84" s="78">
        <v>0.7</v>
      </c>
      <c r="I84" s="78">
        <v>0.7</v>
      </c>
      <c r="J84" s="78">
        <v>0.7</v>
      </c>
      <c r="K84" s="34">
        <f>VLOOKUP($V84&amp;"Vị trí 1",'BANG GIA 2020'!$D$4:$L$255,6,0)*$J84</f>
        <v>1211</v>
      </c>
      <c r="L84" s="34">
        <f>VLOOKUP($V84&amp;"Vị trí 2",'BANG GIA 2020'!$D$4:$L$255,6,0)*$J84</f>
        <v>784</v>
      </c>
      <c r="M84" s="34">
        <f>VLOOKUP($V84&amp;"Vị trí 3",'BANG GIA 2020'!$D$4:$L$255,6,0)*$J84</f>
        <v>665</v>
      </c>
      <c r="N84" s="34">
        <f>VLOOKUP($V84&amp;"Vị trí 4",'BANG GIA 2020'!$D$4:$L$255,6,0)*$J84</f>
        <v>482.99999999999994</v>
      </c>
      <c r="O84" s="78" t="s">
        <v>57</v>
      </c>
      <c r="P84" s="85"/>
      <c r="Q84" s="85"/>
      <c r="R84" s="85"/>
      <c r="S84" s="85"/>
      <c r="T84" s="75" t="s">
        <v>30</v>
      </c>
      <c r="U84" s="31" t="s">
        <v>38</v>
      </c>
      <c r="V84" s="31" t="str">
        <f t="shared" si="2"/>
        <v>THỊ XÃ BẾN CÁT:Khu vực 2</v>
      </c>
      <c r="W84" s="20">
        <v>1</v>
      </c>
      <c r="X84" s="20"/>
    </row>
    <row r="85" spans="1:24" s="18" customFormat="1" ht="66" customHeight="1">
      <c r="A85" s="83">
        <v>30</v>
      </c>
      <c r="B85" s="80" t="s">
        <v>169</v>
      </c>
      <c r="C85" s="80" t="s">
        <v>325</v>
      </c>
      <c r="D85" s="80" t="s">
        <v>89</v>
      </c>
      <c r="E85" s="54">
        <v>0.7</v>
      </c>
      <c r="F85" s="54">
        <v>0.7</v>
      </c>
      <c r="G85" s="54">
        <v>0.7</v>
      </c>
      <c r="H85" s="54">
        <v>0.7</v>
      </c>
      <c r="I85" s="54">
        <v>0.7</v>
      </c>
      <c r="J85" s="54">
        <v>0.7</v>
      </c>
      <c r="K85" s="34">
        <f>VLOOKUP($V85&amp;"Vị trí 1",'BANG GIA 2020'!$D$4:$L$255,6,0)*$J85</f>
        <v>1211</v>
      </c>
      <c r="L85" s="34">
        <f>VLOOKUP($V85&amp;"Vị trí 2",'BANG GIA 2020'!$D$4:$L$255,6,0)*$J85</f>
        <v>784</v>
      </c>
      <c r="M85" s="34">
        <f>VLOOKUP($V85&amp;"Vị trí 3",'BANG GIA 2020'!$D$4:$L$255,6,0)*$J85</f>
        <v>665</v>
      </c>
      <c r="N85" s="34">
        <f>VLOOKUP($V85&amp;"Vị trí 4",'BANG GIA 2020'!$D$4:$L$255,6,0)*$J85</f>
        <v>482.99999999999994</v>
      </c>
      <c r="O85" s="54"/>
      <c r="P85" s="85"/>
      <c r="Q85" s="85"/>
      <c r="R85" s="85"/>
      <c r="S85" s="85"/>
      <c r="T85" s="75" t="s">
        <v>30</v>
      </c>
      <c r="U85" s="31" t="s">
        <v>38</v>
      </c>
      <c r="V85" s="31" t="str">
        <f t="shared" si="2"/>
        <v>THỊ XÃ BẾN CÁT:Khu vực 2</v>
      </c>
      <c r="W85" s="20">
        <v>3</v>
      </c>
      <c r="X85" s="20"/>
    </row>
    <row r="86" spans="1:24" s="18" customFormat="1" ht="45.75" customHeight="1">
      <c r="A86" s="83">
        <v>31</v>
      </c>
      <c r="B86" s="80" t="s">
        <v>170</v>
      </c>
      <c r="C86" s="80" t="s">
        <v>325</v>
      </c>
      <c r="D86" s="80" t="s">
        <v>89</v>
      </c>
      <c r="E86" s="54">
        <v>0.7</v>
      </c>
      <c r="F86" s="54">
        <v>0.7</v>
      </c>
      <c r="G86" s="54">
        <v>0.7</v>
      </c>
      <c r="H86" s="54">
        <v>0.7</v>
      </c>
      <c r="I86" s="54">
        <v>0.7</v>
      </c>
      <c r="J86" s="54">
        <v>0.7</v>
      </c>
      <c r="K86" s="34">
        <f>VLOOKUP($V86&amp;"Vị trí 1",'BANG GIA 2020'!$D$4:$L$255,6,0)*$J86</f>
        <v>1211</v>
      </c>
      <c r="L86" s="34">
        <f>VLOOKUP($V86&amp;"Vị trí 2",'BANG GIA 2020'!$D$4:$L$255,6,0)*$J86</f>
        <v>784</v>
      </c>
      <c r="M86" s="34">
        <f>VLOOKUP($V86&amp;"Vị trí 3",'BANG GIA 2020'!$D$4:$L$255,6,0)*$J86</f>
        <v>665</v>
      </c>
      <c r="N86" s="34">
        <f>VLOOKUP($V86&amp;"Vị trí 4",'BANG GIA 2020'!$D$4:$L$255,6,0)*$J86</f>
        <v>482.99999999999994</v>
      </c>
      <c r="O86" s="54" t="s">
        <v>66</v>
      </c>
      <c r="P86" s="85"/>
      <c r="Q86" s="85"/>
      <c r="R86" s="85"/>
      <c r="S86" s="85"/>
      <c r="T86" s="75" t="s">
        <v>30</v>
      </c>
      <c r="U86" s="31" t="s">
        <v>38</v>
      </c>
      <c r="V86" s="31" t="str">
        <f t="shared" si="2"/>
        <v>THỊ XÃ BẾN CÁT:Khu vực 2</v>
      </c>
      <c r="W86" s="20">
        <v>2</v>
      </c>
      <c r="X86" s="20"/>
    </row>
    <row r="87" spans="1:24" s="18" customFormat="1" ht="25.5" customHeight="1">
      <c r="A87" s="83">
        <v>32</v>
      </c>
      <c r="B87" s="80" t="s">
        <v>88</v>
      </c>
      <c r="C87" s="80" t="s">
        <v>325</v>
      </c>
      <c r="D87" s="80" t="s">
        <v>167</v>
      </c>
      <c r="E87" s="54">
        <v>0.7</v>
      </c>
      <c r="F87" s="54">
        <v>0.7</v>
      </c>
      <c r="G87" s="54">
        <v>0.7</v>
      </c>
      <c r="H87" s="54">
        <v>0.7</v>
      </c>
      <c r="I87" s="54">
        <v>0.7</v>
      </c>
      <c r="J87" s="54">
        <v>0.7</v>
      </c>
      <c r="K87" s="34">
        <f>VLOOKUP($V87&amp;"Vị trí 1",'BANG GIA 2020'!$D$4:$L$255,6,0)*$J87</f>
        <v>1211</v>
      </c>
      <c r="L87" s="34">
        <f>VLOOKUP($V87&amp;"Vị trí 2",'BANG GIA 2020'!$D$4:$L$255,6,0)*$J87</f>
        <v>784</v>
      </c>
      <c r="M87" s="34">
        <f>VLOOKUP($V87&amp;"Vị trí 3",'BANG GIA 2020'!$D$4:$L$255,6,0)*$J87</f>
        <v>665</v>
      </c>
      <c r="N87" s="34">
        <f>VLOOKUP($V87&amp;"Vị trí 4",'BANG GIA 2020'!$D$4:$L$255,6,0)*$J87</f>
        <v>482.99999999999994</v>
      </c>
      <c r="O87" s="54" t="s">
        <v>57</v>
      </c>
      <c r="P87" s="85"/>
      <c r="Q87" s="85"/>
      <c r="R87" s="85"/>
      <c r="S87" s="85"/>
      <c r="T87" s="75" t="s">
        <v>30</v>
      </c>
      <c r="U87" s="31" t="s">
        <v>38</v>
      </c>
      <c r="V87" s="31" t="str">
        <f t="shared" si="2"/>
        <v>THỊ XÃ BẾN CÁT:Khu vực 2</v>
      </c>
      <c r="W87" s="20">
        <v>1</v>
      </c>
      <c r="X87" s="20"/>
    </row>
    <row r="88" spans="1:24" s="18" customFormat="1" ht="63.75" customHeight="1">
      <c r="A88" s="83">
        <v>33</v>
      </c>
      <c r="B88" s="80" t="s">
        <v>171</v>
      </c>
      <c r="C88" s="80" t="s">
        <v>325</v>
      </c>
      <c r="D88" s="80" t="s">
        <v>89</v>
      </c>
      <c r="E88" s="54">
        <v>0.7</v>
      </c>
      <c r="F88" s="54">
        <v>0.7</v>
      </c>
      <c r="G88" s="54">
        <v>0.7</v>
      </c>
      <c r="H88" s="54">
        <v>0.7</v>
      </c>
      <c r="I88" s="54">
        <v>0.7</v>
      </c>
      <c r="J88" s="54">
        <v>0.7</v>
      </c>
      <c r="K88" s="34">
        <f>VLOOKUP($V88&amp;"Vị trí 1",'BANG GIA 2020'!$D$4:$L$255,6,0)*$J88</f>
        <v>1211</v>
      </c>
      <c r="L88" s="34">
        <f>VLOOKUP($V88&amp;"Vị trí 2",'BANG GIA 2020'!$D$4:$L$255,6,0)*$J88</f>
        <v>784</v>
      </c>
      <c r="M88" s="34">
        <f>VLOOKUP($V88&amp;"Vị trí 3",'BANG GIA 2020'!$D$4:$L$255,6,0)*$J88</f>
        <v>665</v>
      </c>
      <c r="N88" s="34">
        <f>VLOOKUP($V88&amp;"Vị trí 4",'BANG GIA 2020'!$D$4:$L$255,6,0)*$J88</f>
        <v>482.99999999999994</v>
      </c>
      <c r="O88" s="54"/>
      <c r="P88" s="85"/>
      <c r="Q88" s="85"/>
      <c r="R88" s="85"/>
      <c r="S88" s="85"/>
      <c r="T88" s="75" t="s">
        <v>30</v>
      </c>
      <c r="U88" s="31" t="s">
        <v>38</v>
      </c>
      <c r="V88" s="31" t="str">
        <f t="shared" si="2"/>
        <v>THỊ XÃ BẾN CÁT:Khu vực 2</v>
      </c>
      <c r="W88" s="20">
        <v>3</v>
      </c>
      <c r="X88" s="20"/>
    </row>
    <row r="89" spans="1:24" s="16" customFormat="1" ht="65.25" customHeight="1">
      <c r="A89" s="83">
        <v>34</v>
      </c>
      <c r="B89" s="95" t="s">
        <v>261</v>
      </c>
      <c r="C89" s="95"/>
      <c r="D89" s="95"/>
      <c r="E89" s="54">
        <v>0.6</v>
      </c>
      <c r="F89" s="54">
        <v>0.6</v>
      </c>
      <c r="G89" s="54">
        <v>0.6</v>
      </c>
      <c r="H89" s="54">
        <v>0.6</v>
      </c>
      <c r="I89" s="54">
        <v>0.65</v>
      </c>
      <c r="J89" s="54">
        <v>0.65</v>
      </c>
      <c r="K89" s="34">
        <f>VLOOKUP($V89&amp;"Vị trí 1",'BANG GIA 2020'!$D$4:$L$255,6,0)*$J89</f>
        <v>1124.5</v>
      </c>
      <c r="L89" s="34">
        <f>VLOOKUP($V89&amp;"Vị trí 2",'BANG GIA 2020'!$D$4:$L$255,6,0)*$J89</f>
        <v>728</v>
      </c>
      <c r="M89" s="34">
        <f>VLOOKUP($V89&amp;"Vị trí 3",'BANG GIA 2020'!$D$4:$L$255,6,0)*$J89</f>
        <v>617.5</v>
      </c>
      <c r="N89" s="34">
        <f>VLOOKUP($V89&amp;"Vị trí 4",'BANG GIA 2020'!$D$4:$L$255,6,0)*$J89</f>
        <v>448.5</v>
      </c>
      <c r="O89" s="54" t="s">
        <v>57</v>
      </c>
      <c r="P89" s="85" t="s">
        <v>213</v>
      </c>
      <c r="Q89" s="85"/>
      <c r="R89" s="85" t="s">
        <v>250</v>
      </c>
      <c r="S89" s="85"/>
      <c r="T89" s="75" t="s">
        <v>30</v>
      </c>
      <c r="U89" s="31" t="s">
        <v>38</v>
      </c>
      <c r="V89" s="31" t="str">
        <f t="shared" si="2"/>
        <v>THỊ XÃ BẾN CÁT:Khu vực 2</v>
      </c>
      <c r="W89" s="17">
        <v>3</v>
      </c>
      <c r="X89" s="17"/>
    </row>
    <row r="90" spans="1:24" s="16" customFormat="1" ht="65.25" customHeight="1">
      <c r="A90" s="83">
        <v>35</v>
      </c>
      <c r="B90" s="95" t="s">
        <v>262</v>
      </c>
      <c r="C90" s="95"/>
      <c r="D90" s="95"/>
      <c r="E90" s="54">
        <v>0.6</v>
      </c>
      <c r="F90" s="54">
        <v>0.6</v>
      </c>
      <c r="G90" s="54">
        <v>0.6</v>
      </c>
      <c r="H90" s="54">
        <v>0.6</v>
      </c>
      <c r="I90" s="54">
        <v>0.6</v>
      </c>
      <c r="J90" s="54">
        <v>0.6</v>
      </c>
      <c r="K90" s="34">
        <f>VLOOKUP($V90&amp;"Vị trí 1",'BANG GIA 2020'!$D$4:$L$255,6,0)*$J90</f>
        <v>1038</v>
      </c>
      <c r="L90" s="34">
        <f>VLOOKUP($V90&amp;"Vị trí 2",'BANG GIA 2020'!$D$4:$L$255,6,0)*$J90</f>
        <v>672</v>
      </c>
      <c r="M90" s="34">
        <f>VLOOKUP($V90&amp;"Vị trí 3",'BANG GIA 2020'!$D$4:$L$255,6,0)*$J90</f>
        <v>570</v>
      </c>
      <c r="N90" s="34">
        <f>VLOOKUP($V90&amp;"Vị trí 4",'BANG GIA 2020'!$D$4:$L$255,6,0)*$J90</f>
        <v>414</v>
      </c>
      <c r="O90" s="54" t="s">
        <v>57</v>
      </c>
      <c r="P90" s="85" t="s">
        <v>213</v>
      </c>
      <c r="Q90" s="85"/>
      <c r="R90" s="85" t="s">
        <v>249</v>
      </c>
      <c r="S90" s="85"/>
      <c r="T90" s="75" t="s">
        <v>30</v>
      </c>
      <c r="U90" s="31" t="s">
        <v>38</v>
      </c>
      <c r="V90" s="31" t="str">
        <f t="shared" si="2"/>
        <v>THỊ XÃ BẾN CÁT:Khu vực 2</v>
      </c>
      <c r="W90" s="17">
        <v>3</v>
      </c>
      <c r="X90" s="17"/>
    </row>
    <row r="91" spans="1:24" s="16" customFormat="1" ht="65.25" customHeight="1">
      <c r="A91" s="83">
        <v>36</v>
      </c>
      <c r="B91" s="95" t="s">
        <v>263</v>
      </c>
      <c r="C91" s="95"/>
      <c r="D91" s="95"/>
      <c r="E91" s="54"/>
      <c r="F91" s="54">
        <v>0.55</v>
      </c>
      <c r="G91" s="54">
        <v>0.55</v>
      </c>
      <c r="H91" s="54">
        <v>0.55</v>
      </c>
      <c r="I91" s="54">
        <v>0.6</v>
      </c>
      <c r="J91" s="54">
        <v>0.6</v>
      </c>
      <c r="K91" s="34">
        <f>VLOOKUP($V91&amp;"Vị trí 1",'BANG GIA 2020'!$D$4:$L$255,6,0)*$J91</f>
        <v>1038</v>
      </c>
      <c r="L91" s="34">
        <f>VLOOKUP($V91&amp;"Vị trí 2",'BANG GIA 2020'!$D$4:$L$255,6,0)*$J91</f>
        <v>672</v>
      </c>
      <c r="M91" s="34">
        <f>VLOOKUP($V91&amp;"Vị trí 3",'BANG GIA 2020'!$D$4:$L$255,6,0)*$J91</f>
        <v>570</v>
      </c>
      <c r="N91" s="34">
        <f>VLOOKUP($V91&amp;"Vị trí 4",'BANG GIA 2020'!$D$4:$L$255,6,0)*$J91</f>
        <v>414</v>
      </c>
      <c r="O91" s="54" t="s">
        <v>57</v>
      </c>
      <c r="P91" s="85" t="s">
        <v>213</v>
      </c>
      <c r="Q91" s="85"/>
      <c r="R91" s="85" t="s">
        <v>250</v>
      </c>
      <c r="S91" s="85"/>
      <c r="T91" s="75" t="s">
        <v>30</v>
      </c>
      <c r="U91" s="31" t="s">
        <v>38</v>
      </c>
      <c r="V91" s="31" t="str">
        <f t="shared" si="2"/>
        <v>THỊ XÃ BẾN CÁT:Khu vực 2</v>
      </c>
      <c r="W91" s="17">
        <v>3</v>
      </c>
      <c r="X91" s="17"/>
    </row>
    <row r="92" spans="1:24" s="16" customFormat="1" ht="65.25" customHeight="1">
      <c r="A92" s="83">
        <v>37</v>
      </c>
      <c r="B92" s="95" t="s">
        <v>0</v>
      </c>
      <c r="C92" s="95"/>
      <c r="D92" s="95"/>
      <c r="E92" s="54"/>
      <c r="F92" s="54">
        <v>0.55</v>
      </c>
      <c r="G92" s="54">
        <v>0.55</v>
      </c>
      <c r="H92" s="54">
        <v>0.55</v>
      </c>
      <c r="I92" s="54">
        <v>0.55</v>
      </c>
      <c r="J92" s="54">
        <v>0.55</v>
      </c>
      <c r="K92" s="34">
        <f>VLOOKUP($V92&amp;"Vị trí 1",'BANG GIA 2020'!$D$4:$L$255,6,0)*$J92</f>
        <v>951.5000000000001</v>
      </c>
      <c r="L92" s="34">
        <f>VLOOKUP($V92&amp;"Vị trí 2",'BANG GIA 2020'!$D$4:$L$255,6,0)*$J92</f>
        <v>616</v>
      </c>
      <c r="M92" s="34">
        <f>VLOOKUP($V92&amp;"Vị trí 3",'BANG GIA 2020'!$D$4:$L$255,6,0)*$J92</f>
        <v>522.5</v>
      </c>
      <c r="N92" s="34">
        <f>VLOOKUP($V92&amp;"Vị trí 4",'BANG GIA 2020'!$D$4:$L$255,6,0)*$J92</f>
        <v>379.50000000000006</v>
      </c>
      <c r="O92" s="54" t="s">
        <v>57</v>
      </c>
      <c r="P92" s="85" t="s">
        <v>213</v>
      </c>
      <c r="Q92" s="85"/>
      <c r="R92" s="85" t="s">
        <v>249</v>
      </c>
      <c r="S92" s="85"/>
      <c r="T92" s="75" t="s">
        <v>30</v>
      </c>
      <c r="U92" s="31" t="s">
        <v>38</v>
      </c>
      <c r="V92" s="31" t="str">
        <f t="shared" si="2"/>
        <v>THỊ XÃ BẾN CÁT:Khu vực 2</v>
      </c>
      <c r="W92" s="17">
        <v>3</v>
      </c>
      <c r="X92" s="17"/>
    </row>
    <row r="93" spans="1:24" s="16" customFormat="1" ht="90.75" customHeight="1">
      <c r="A93" s="83">
        <v>38</v>
      </c>
      <c r="B93" s="95" t="s">
        <v>1</v>
      </c>
      <c r="C93" s="95"/>
      <c r="D93" s="95"/>
      <c r="E93" s="54">
        <v>0.6</v>
      </c>
      <c r="F93" s="54">
        <v>0.6</v>
      </c>
      <c r="G93" s="54">
        <v>0.6</v>
      </c>
      <c r="H93" s="54">
        <v>0.55</v>
      </c>
      <c r="I93" s="54">
        <v>0.6</v>
      </c>
      <c r="J93" s="54">
        <v>0.6</v>
      </c>
      <c r="K93" s="34">
        <f>VLOOKUP($V93&amp;"Vị trí 1",'BANG GIA 2020'!$D$4:$L$255,6,0)*$J93</f>
        <v>1038</v>
      </c>
      <c r="L93" s="34">
        <f>VLOOKUP($V93&amp;"Vị trí 2",'BANG GIA 2020'!$D$4:$L$255,6,0)*$J93</f>
        <v>672</v>
      </c>
      <c r="M93" s="34">
        <f>VLOOKUP($V93&amp;"Vị trí 3",'BANG GIA 2020'!$D$4:$L$255,6,0)*$J93</f>
        <v>570</v>
      </c>
      <c r="N93" s="34">
        <f>VLOOKUP($V93&amp;"Vị trí 4",'BANG GIA 2020'!$D$4:$L$255,6,0)*$J93</f>
        <v>414</v>
      </c>
      <c r="O93" s="54" t="s">
        <v>57</v>
      </c>
      <c r="P93" s="85" t="s">
        <v>213</v>
      </c>
      <c r="Q93" s="85"/>
      <c r="R93" s="85" t="s">
        <v>250</v>
      </c>
      <c r="S93" s="85"/>
      <c r="T93" s="75" t="s">
        <v>30</v>
      </c>
      <c r="U93" s="31" t="s">
        <v>38</v>
      </c>
      <c r="V93" s="31" t="str">
        <f t="shared" si="2"/>
        <v>THỊ XÃ BẾN CÁT:Khu vực 2</v>
      </c>
      <c r="W93" s="17">
        <v>4</v>
      </c>
      <c r="X93" s="17"/>
    </row>
    <row r="94" spans="1:24" s="16" customFormat="1" ht="90.75" customHeight="1">
      <c r="A94" s="83">
        <v>39</v>
      </c>
      <c r="B94" s="95" t="s">
        <v>2</v>
      </c>
      <c r="C94" s="95"/>
      <c r="D94" s="95"/>
      <c r="E94" s="54">
        <v>0.6</v>
      </c>
      <c r="F94" s="54">
        <v>0.6</v>
      </c>
      <c r="G94" s="54">
        <v>0.6</v>
      </c>
      <c r="H94" s="54">
        <v>0.55</v>
      </c>
      <c r="I94" s="54">
        <v>0.55</v>
      </c>
      <c r="J94" s="54">
        <v>0.55</v>
      </c>
      <c r="K94" s="34">
        <f>VLOOKUP($V94&amp;"Vị trí 1",'BANG GIA 2020'!$D$4:$L$255,6,0)*$J94</f>
        <v>951.5000000000001</v>
      </c>
      <c r="L94" s="34">
        <f>VLOOKUP($V94&amp;"Vị trí 2",'BANG GIA 2020'!$D$4:$L$255,6,0)*$J94</f>
        <v>616</v>
      </c>
      <c r="M94" s="34">
        <f>VLOOKUP($V94&amp;"Vị trí 3",'BANG GIA 2020'!$D$4:$L$255,6,0)*$J94</f>
        <v>522.5</v>
      </c>
      <c r="N94" s="34">
        <f>VLOOKUP($V94&amp;"Vị trí 4",'BANG GIA 2020'!$D$4:$L$255,6,0)*$J94</f>
        <v>379.50000000000006</v>
      </c>
      <c r="O94" s="54" t="s">
        <v>57</v>
      </c>
      <c r="P94" s="85" t="s">
        <v>213</v>
      </c>
      <c r="Q94" s="85"/>
      <c r="R94" s="85" t="s">
        <v>249</v>
      </c>
      <c r="S94" s="85"/>
      <c r="T94" s="75" t="s">
        <v>30</v>
      </c>
      <c r="U94" s="31" t="s">
        <v>38</v>
      </c>
      <c r="V94" s="31" t="str">
        <f t="shared" si="2"/>
        <v>THỊ XÃ BẾN CÁT:Khu vực 2</v>
      </c>
      <c r="W94" s="17">
        <v>4</v>
      </c>
      <c r="X94" s="17"/>
    </row>
    <row r="95" spans="1:24" s="16" customFormat="1" ht="66" customHeight="1">
      <c r="A95" s="83">
        <v>40</v>
      </c>
      <c r="B95" s="95" t="s">
        <v>3</v>
      </c>
      <c r="C95" s="95"/>
      <c r="D95" s="95"/>
      <c r="E95" s="54"/>
      <c r="F95" s="54">
        <v>0.55</v>
      </c>
      <c r="G95" s="54">
        <v>0.55</v>
      </c>
      <c r="H95" s="54">
        <v>0.5</v>
      </c>
      <c r="I95" s="54">
        <v>0.55</v>
      </c>
      <c r="J95" s="54">
        <v>0.55</v>
      </c>
      <c r="K95" s="34">
        <f>VLOOKUP($V95&amp;"Vị trí 1",'BANG GIA 2020'!$D$4:$L$255,6,0)*$J95</f>
        <v>951.5000000000001</v>
      </c>
      <c r="L95" s="34">
        <f>VLOOKUP($V95&amp;"Vị trí 2",'BANG GIA 2020'!$D$4:$L$255,6,0)*$J95</f>
        <v>616</v>
      </c>
      <c r="M95" s="34">
        <f>VLOOKUP($V95&amp;"Vị trí 3",'BANG GIA 2020'!$D$4:$L$255,6,0)*$J95</f>
        <v>522.5</v>
      </c>
      <c r="N95" s="34">
        <f>VLOOKUP($V95&amp;"Vị trí 4",'BANG GIA 2020'!$D$4:$L$255,6,0)*$J95</f>
        <v>379.50000000000006</v>
      </c>
      <c r="O95" s="54" t="s">
        <v>57</v>
      </c>
      <c r="P95" s="85" t="s">
        <v>213</v>
      </c>
      <c r="Q95" s="85"/>
      <c r="R95" s="85" t="s">
        <v>250</v>
      </c>
      <c r="S95" s="85"/>
      <c r="T95" s="75" t="s">
        <v>30</v>
      </c>
      <c r="U95" s="31" t="s">
        <v>38</v>
      </c>
      <c r="V95" s="31" t="str">
        <f t="shared" si="2"/>
        <v>THỊ XÃ BẾN CÁT:Khu vực 2</v>
      </c>
      <c r="W95" s="17">
        <v>3</v>
      </c>
      <c r="X95" s="17"/>
    </row>
    <row r="96" spans="1:24" s="16" customFormat="1" ht="90.75" customHeight="1">
      <c r="A96" s="83">
        <v>41</v>
      </c>
      <c r="B96" s="95" t="s">
        <v>4</v>
      </c>
      <c r="C96" s="95"/>
      <c r="D96" s="95"/>
      <c r="E96" s="54"/>
      <c r="F96" s="54">
        <v>0.55</v>
      </c>
      <c r="G96" s="54">
        <v>0.55</v>
      </c>
      <c r="H96" s="54">
        <v>0.5</v>
      </c>
      <c r="I96" s="54">
        <v>0.5</v>
      </c>
      <c r="J96" s="54">
        <v>0.5</v>
      </c>
      <c r="K96" s="34">
        <f>VLOOKUP($V96&amp;"Vị trí 1",'BANG GIA 2020'!$D$4:$L$255,6,0)*$J96</f>
        <v>865</v>
      </c>
      <c r="L96" s="34">
        <f>VLOOKUP($V96&amp;"Vị trí 2",'BANG GIA 2020'!$D$4:$L$255,6,0)*$J96</f>
        <v>560</v>
      </c>
      <c r="M96" s="34">
        <f>VLOOKUP($V96&amp;"Vị trí 3",'BANG GIA 2020'!$D$4:$L$255,6,0)*$J96</f>
        <v>475</v>
      </c>
      <c r="N96" s="34">
        <f>VLOOKUP($V96&amp;"Vị trí 4",'BANG GIA 2020'!$D$4:$L$255,6,0)*$J96</f>
        <v>345</v>
      </c>
      <c r="O96" s="54" t="s">
        <v>57</v>
      </c>
      <c r="P96" s="85" t="s">
        <v>213</v>
      </c>
      <c r="Q96" s="85"/>
      <c r="R96" s="85" t="s">
        <v>249</v>
      </c>
      <c r="S96" s="85"/>
      <c r="T96" s="75" t="s">
        <v>30</v>
      </c>
      <c r="U96" s="31" t="s">
        <v>38</v>
      </c>
      <c r="V96" s="31" t="str">
        <f t="shared" si="2"/>
        <v>THỊ XÃ BẾN CÁT:Khu vực 2</v>
      </c>
      <c r="W96" s="17">
        <v>4</v>
      </c>
      <c r="X96" s="17"/>
    </row>
    <row r="97" spans="1:24" s="15" customFormat="1" ht="25.5" customHeight="1">
      <c r="A97" s="79" t="s">
        <v>319</v>
      </c>
      <c r="B97" s="40" t="s">
        <v>33</v>
      </c>
      <c r="C97" s="42"/>
      <c r="D97" s="42"/>
      <c r="E97" s="38"/>
      <c r="F97" s="43"/>
      <c r="G97" s="43"/>
      <c r="H97" s="43"/>
      <c r="I97" s="43"/>
      <c r="J97" s="43"/>
      <c r="K97" s="34"/>
      <c r="L97" s="34"/>
      <c r="M97" s="34"/>
      <c r="N97" s="34"/>
      <c r="O97" s="38"/>
      <c r="P97" s="85" t="s">
        <v>212</v>
      </c>
      <c r="Q97" s="85"/>
      <c r="R97" s="85"/>
      <c r="S97" s="85"/>
      <c r="T97" s="77"/>
      <c r="U97" s="37"/>
      <c r="V97" s="37"/>
      <c r="W97" s="20">
        <v>1</v>
      </c>
      <c r="X97" s="20"/>
    </row>
    <row r="98" spans="1:24" s="16" customFormat="1" ht="45.75" customHeight="1">
      <c r="A98" s="83">
        <v>1</v>
      </c>
      <c r="B98" s="80" t="s">
        <v>108</v>
      </c>
      <c r="C98" s="80" t="s">
        <v>362</v>
      </c>
      <c r="D98" s="80" t="s">
        <v>448</v>
      </c>
      <c r="E98" s="54">
        <v>0.9</v>
      </c>
      <c r="F98" s="54">
        <v>0.9</v>
      </c>
      <c r="G98" s="54">
        <v>0.9</v>
      </c>
      <c r="H98" s="54">
        <v>0.9</v>
      </c>
      <c r="I98" s="54">
        <v>0.9</v>
      </c>
      <c r="J98" s="54">
        <v>1</v>
      </c>
      <c r="K98" s="34">
        <f>VLOOKUP($V98&amp;"Vị trí 1",'BANG GIA 2020'!$D$4:$L$255,6,0)*$J98</f>
        <v>1730</v>
      </c>
      <c r="L98" s="34">
        <f>VLOOKUP($V98&amp;"Vị trí 2",'BANG GIA 2020'!$D$4:$L$255,6,0)*$J98</f>
        <v>1120</v>
      </c>
      <c r="M98" s="34">
        <f>VLOOKUP($V98&amp;"Vị trí 3",'BANG GIA 2020'!$D$4:$L$255,6,0)*$J98</f>
        <v>950</v>
      </c>
      <c r="N98" s="34">
        <f>VLOOKUP($V98&amp;"Vị trí 4",'BANG GIA 2020'!$D$4:$L$255,6,0)*$J98</f>
        <v>690</v>
      </c>
      <c r="O98" s="54"/>
      <c r="P98" s="85"/>
      <c r="Q98" s="85"/>
      <c r="R98" s="85"/>
      <c r="S98" s="85" t="s">
        <v>10</v>
      </c>
      <c r="T98" s="76" t="s">
        <v>33</v>
      </c>
      <c r="U98" s="33" t="s">
        <v>38</v>
      </c>
      <c r="V98" s="33" t="str">
        <f t="shared" si="2"/>
        <v>THỊ XÃ TÂN UYÊN:Khu vực 2</v>
      </c>
      <c r="W98" s="17">
        <v>2</v>
      </c>
      <c r="X98" s="17"/>
    </row>
    <row r="99" spans="1:24" s="16" customFormat="1" ht="64.5" customHeight="1">
      <c r="A99" s="83">
        <v>2</v>
      </c>
      <c r="B99" s="80" t="s">
        <v>18</v>
      </c>
      <c r="C99" s="80" t="s">
        <v>204</v>
      </c>
      <c r="D99" s="80" t="s">
        <v>160</v>
      </c>
      <c r="E99" s="54">
        <v>0.9</v>
      </c>
      <c r="F99" s="54">
        <v>0.9</v>
      </c>
      <c r="G99" s="54">
        <v>0.9</v>
      </c>
      <c r="H99" s="54">
        <v>0.9</v>
      </c>
      <c r="I99" s="54">
        <v>0.9</v>
      </c>
      <c r="J99" s="54">
        <v>0.9</v>
      </c>
      <c r="K99" s="34">
        <f>VLOOKUP($V99&amp;"Vị trí 1",'BANG GIA 2020'!$D$4:$L$255,6,0)*$J99</f>
        <v>1557</v>
      </c>
      <c r="L99" s="34">
        <f>VLOOKUP($V99&amp;"Vị trí 2",'BANG GIA 2020'!$D$4:$L$255,6,0)*$J99</f>
        <v>1008</v>
      </c>
      <c r="M99" s="34">
        <f>VLOOKUP($V99&amp;"Vị trí 3",'BANG GIA 2020'!$D$4:$L$255,6,0)*$J99</f>
        <v>855</v>
      </c>
      <c r="N99" s="34">
        <f>VLOOKUP($V99&amp;"Vị trí 4",'BANG GIA 2020'!$D$4:$L$255,6,0)*$J99</f>
        <v>621</v>
      </c>
      <c r="O99" s="54"/>
      <c r="P99" s="85" t="s">
        <v>214</v>
      </c>
      <c r="Q99" s="85"/>
      <c r="R99" s="85"/>
      <c r="S99" s="85" t="s">
        <v>17</v>
      </c>
      <c r="T99" s="75" t="s">
        <v>33</v>
      </c>
      <c r="U99" s="31" t="s">
        <v>38</v>
      </c>
      <c r="V99" s="31" t="str">
        <f t="shared" si="2"/>
        <v>THỊ XÃ TÂN UYÊN:Khu vực 2</v>
      </c>
      <c r="W99" s="17">
        <v>3</v>
      </c>
      <c r="X99" s="17"/>
    </row>
    <row r="100" spans="1:24" s="16" customFormat="1" ht="45.75" customHeight="1">
      <c r="A100" s="83">
        <v>3</v>
      </c>
      <c r="B100" s="80" t="s">
        <v>19</v>
      </c>
      <c r="C100" s="80" t="s">
        <v>35</v>
      </c>
      <c r="D100" s="80" t="s">
        <v>363</v>
      </c>
      <c r="E100" s="54">
        <v>0.9</v>
      </c>
      <c r="F100" s="54">
        <v>0.9</v>
      </c>
      <c r="G100" s="54">
        <v>0.9</v>
      </c>
      <c r="H100" s="54">
        <v>0.9</v>
      </c>
      <c r="I100" s="54">
        <v>0.9</v>
      </c>
      <c r="J100" s="54">
        <v>0.9</v>
      </c>
      <c r="K100" s="34">
        <f>VLOOKUP($V100&amp;"Vị trí 1",'BANG GIA 2020'!$D$4:$L$255,6,0)*$J100</f>
        <v>1557</v>
      </c>
      <c r="L100" s="34">
        <f>VLOOKUP($V100&amp;"Vị trí 2",'BANG GIA 2020'!$D$4:$L$255,6,0)*$J100</f>
        <v>1008</v>
      </c>
      <c r="M100" s="34">
        <f>VLOOKUP($V100&amp;"Vị trí 3",'BANG GIA 2020'!$D$4:$L$255,6,0)*$J100</f>
        <v>855</v>
      </c>
      <c r="N100" s="34">
        <f>VLOOKUP($V100&amp;"Vị trí 4",'BANG GIA 2020'!$D$4:$L$255,6,0)*$J100</f>
        <v>621</v>
      </c>
      <c r="O100" s="54" t="s">
        <v>56</v>
      </c>
      <c r="P100" s="85"/>
      <c r="Q100" s="85"/>
      <c r="R100" s="85"/>
      <c r="S100" s="85" t="s">
        <v>17</v>
      </c>
      <c r="T100" s="75" t="s">
        <v>33</v>
      </c>
      <c r="U100" s="31" t="s">
        <v>38</v>
      </c>
      <c r="V100" s="31" t="str">
        <f aca="true" t="shared" si="3" ref="V100:V204">T100&amp;U100</f>
        <v>THỊ XÃ TÂN UYÊN:Khu vực 2</v>
      </c>
      <c r="W100" s="17">
        <v>2</v>
      </c>
      <c r="X100" s="17"/>
    </row>
    <row r="101" spans="1:24" s="16" customFormat="1" ht="66" customHeight="1">
      <c r="A101" s="83">
        <v>4</v>
      </c>
      <c r="B101" s="80" t="s">
        <v>109</v>
      </c>
      <c r="C101" s="80" t="s">
        <v>363</v>
      </c>
      <c r="D101" s="80" t="s">
        <v>387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34">
        <f>VLOOKUP($V101&amp;"Vị trí 1",'BANG GIA 2020'!$D$4:$L$255,6,0)*$J101</f>
        <v>1730</v>
      </c>
      <c r="L101" s="34">
        <f>VLOOKUP($V101&amp;"Vị trí 2",'BANG GIA 2020'!$D$4:$L$255,6,0)*$J101</f>
        <v>1120</v>
      </c>
      <c r="M101" s="34">
        <f>VLOOKUP($V101&amp;"Vị trí 3",'BANG GIA 2020'!$D$4:$L$255,6,0)*$J101</f>
        <v>950</v>
      </c>
      <c r="N101" s="34">
        <f>VLOOKUP($V101&amp;"Vị trí 4",'BANG GIA 2020'!$D$4:$L$255,6,0)*$J101</f>
        <v>690</v>
      </c>
      <c r="O101" s="54"/>
      <c r="P101" s="85"/>
      <c r="Q101" s="85"/>
      <c r="R101" s="85"/>
      <c r="S101" s="85"/>
      <c r="T101" s="75" t="s">
        <v>33</v>
      </c>
      <c r="U101" s="31" t="s">
        <v>38</v>
      </c>
      <c r="V101" s="31" t="str">
        <f t="shared" si="3"/>
        <v>THỊ XÃ TÂN UYÊN:Khu vực 2</v>
      </c>
      <c r="W101" s="17">
        <v>3</v>
      </c>
      <c r="X101" s="17"/>
    </row>
    <row r="102" spans="1:24" s="16" customFormat="1" ht="45.75" customHeight="1">
      <c r="A102" s="83">
        <v>5</v>
      </c>
      <c r="B102" s="80" t="s">
        <v>20</v>
      </c>
      <c r="C102" s="80" t="s">
        <v>36</v>
      </c>
      <c r="D102" s="80" t="s">
        <v>161</v>
      </c>
      <c r="E102" s="54">
        <v>0.8</v>
      </c>
      <c r="F102" s="54">
        <v>0.8</v>
      </c>
      <c r="G102" s="54">
        <v>0.8</v>
      </c>
      <c r="H102" s="54">
        <v>0.8</v>
      </c>
      <c r="I102" s="54">
        <v>0.8</v>
      </c>
      <c r="J102" s="54">
        <v>0.8</v>
      </c>
      <c r="K102" s="34">
        <f>VLOOKUP($V102&amp;"Vị trí 1",'BANG GIA 2020'!$D$4:$L$255,6,0)*$J102</f>
        <v>1384</v>
      </c>
      <c r="L102" s="34">
        <f>VLOOKUP($V102&amp;"Vị trí 2",'BANG GIA 2020'!$D$4:$L$255,6,0)*$J102</f>
        <v>896</v>
      </c>
      <c r="M102" s="34">
        <f>VLOOKUP($V102&amp;"Vị trí 3",'BANG GIA 2020'!$D$4:$L$255,6,0)*$J102</f>
        <v>760</v>
      </c>
      <c r="N102" s="34">
        <f>VLOOKUP($V102&amp;"Vị trí 4",'BANG GIA 2020'!$D$4:$L$255,6,0)*$J102</f>
        <v>552</v>
      </c>
      <c r="O102" s="54"/>
      <c r="P102" s="85"/>
      <c r="Q102" s="85"/>
      <c r="R102" s="85"/>
      <c r="S102" s="85" t="s">
        <v>17</v>
      </c>
      <c r="T102" s="75" t="s">
        <v>33</v>
      </c>
      <c r="U102" s="31" t="s">
        <v>38</v>
      </c>
      <c r="V102" s="31" t="str">
        <f t="shared" si="3"/>
        <v>THỊ XÃ TÂN UYÊN:Khu vực 2</v>
      </c>
      <c r="W102" s="17">
        <v>2</v>
      </c>
      <c r="X102" s="17"/>
    </row>
    <row r="103" spans="1:24" s="16" customFormat="1" ht="45.75" customHeight="1">
      <c r="A103" s="96">
        <v>6</v>
      </c>
      <c r="B103" s="106" t="s">
        <v>110</v>
      </c>
      <c r="C103" s="80" t="s">
        <v>37</v>
      </c>
      <c r="D103" s="80" t="s">
        <v>353</v>
      </c>
      <c r="E103" s="54">
        <v>0.8</v>
      </c>
      <c r="F103" s="54">
        <v>0.7</v>
      </c>
      <c r="G103" s="54">
        <v>0.7</v>
      </c>
      <c r="H103" s="54">
        <v>0.7</v>
      </c>
      <c r="I103" s="54">
        <v>0.7</v>
      </c>
      <c r="J103" s="54">
        <v>0.7</v>
      </c>
      <c r="K103" s="34">
        <f>VLOOKUP($V103&amp;"Vị trí 1",'BANG GIA 2020'!$D$4:$L$255,6,0)*$J103</f>
        <v>1211</v>
      </c>
      <c r="L103" s="34">
        <f>VLOOKUP($V103&amp;"Vị trí 2",'BANG GIA 2020'!$D$4:$L$255,6,0)*$J103</f>
        <v>784</v>
      </c>
      <c r="M103" s="34">
        <f>VLOOKUP($V103&amp;"Vị trí 3",'BANG GIA 2020'!$D$4:$L$255,6,0)*$J103</f>
        <v>665</v>
      </c>
      <c r="N103" s="34">
        <f>VLOOKUP($V103&amp;"Vị trí 4",'BANG GIA 2020'!$D$4:$L$255,6,0)*$J103</f>
        <v>482.99999999999994</v>
      </c>
      <c r="O103" s="54" t="s">
        <v>67</v>
      </c>
      <c r="P103" s="85"/>
      <c r="Q103" s="85"/>
      <c r="R103" s="85"/>
      <c r="S103" s="85"/>
      <c r="T103" s="75" t="s">
        <v>33</v>
      </c>
      <c r="U103" s="31" t="s">
        <v>38</v>
      </c>
      <c r="V103" s="31" t="str">
        <f t="shared" si="3"/>
        <v>THỊ XÃ TÂN UYÊN:Khu vực 2</v>
      </c>
      <c r="W103" s="17">
        <v>2</v>
      </c>
      <c r="X103" s="17"/>
    </row>
    <row r="104" spans="1:24" s="16" customFormat="1" ht="45.75" customHeight="1">
      <c r="A104" s="96"/>
      <c r="B104" s="106"/>
      <c r="C104" s="80" t="s">
        <v>353</v>
      </c>
      <c r="D104" s="80" t="s">
        <v>367</v>
      </c>
      <c r="E104" s="54">
        <v>0.8</v>
      </c>
      <c r="F104" s="54">
        <v>0.8</v>
      </c>
      <c r="G104" s="54">
        <v>0.8</v>
      </c>
      <c r="H104" s="54">
        <v>0.8</v>
      </c>
      <c r="I104" s="54">
        <v>0.8</v>
      </c>
      <c r="J104" s="54">
        <v>0.9</v>
      </c>
      <c r="K104" s="34">
        <f>VLOOKUP($V104&amp;"Vị trí 1",'BANG GIA 2020'!$D$4:$L$255,6,0)*$J104</f>
        <v>1557</v>
      </c>
      <c r="L104" s="34">
        <f>VLOOKUP($V104&amp;"Vị trí 2",'BANG GIA 2020'!$D$4:$L$255,6,0)*$J104</f>
        <v>1008</v>
      </c>
      <c r="M104" s="34">
        <f>VLOOKUP($V104&amp;"Vị trí 3",'BANG GIA 2020'!$D$4:$L$255,6,0)*$J104</f>
        <v>855</v>
      </c>
      <c r="N104" s="34">
        <f>VLOOKUP($V104&amp;"Vị trí 4",'BANG GIA 2020'!$D$4:$L$255,6,0)*$J104</f>
        <v>621</v>
      </c>
      <c r="O104" s="54"/>
      <c r="P104" s="85"/>
      <c r="Q104" s="85"/>
      <c r="R104" s="85"/>
      <c r="S104" s="85" t="s">
        <v>10</v>
      </c>
      <c r="T104" s="75" t="s">
        <v>33</v>
      </c>
      <c r="U104" s="31" t="s">
        <v>38</v>
      </c>
      <c r="V104" s="31" t="str">
        <f t="shared" si="3"/>
        <v>THỊ XÃ TÂN UYÊN:Khu vực 2</v>
      </c>
      <c r="W104" s="17">
        <v>2</v>
      </c>
      <c r="X104" s="17"/>
    </row>
    <row r="105" spans="1:24" s="18" customFormat="1" ht="25.5" customHeight="1">
      <c r="A105" s="78">
        <v>7</v>
      </c>
      <c r="B105" s="77" t="s">
        <v>111</v>
      </c>
      <c r="C105" s="77" t="s">
        <v>368</v>
      </c>
      <c r="D105" s="77" t="s">
        <v>450</v>
      </c>
      <c r="E105" s="38">
        <v>0.6</v>
      </c>
      <c r="F105" s="38">
        <v>0.6</v>
      </c>
      <c r="G105" s="38">
        <v>0.6</v>
      </c>
      <c r="H105" s="38">
        <v>0.6</v>
      </c>
      <c r="I105" s="38">
        <v>0.7</v>
      </c>
      <c r="J105" s="38">
        <v>0.7</v>
      </c>
      <c r="K105" s="34">
        <f>VLOOKUP($V105&amp;"Vị trí 1",'BANG GIA 2020'!$D$4:$L$255,6,0)*$J105</f>
        <v>1211</v>
      </c>
      <c r="L105" s="34">
        <f>VLOOKUP($V105&amp;"Vị trí 2",'BANG GIA 2020'!$D$4:$L$255,6,0)*$J105</f>
        <v>784</v>
      </c>
      <c r="M105" s="34">
        <f>VLOOKUP($V105&amp;"Vị trí 3",'BANG GIA 2020'!$D$4:$L$255,6,0)*$J105</f>
        <v>665</v>
      </c>
      <c r="N105" s="34">
        <f>VLOOKUP($V105&amp;"Vị trí 4",'BANG GIA 2020'!$D$4:$L$255,6,0)*$J105</f>
        <v>482.99999999999994</v>
      </c>
      <c r="O105" s="38" t="s">
        <v>56</v>
      </c>
      <c r="P105" s="85"/>
      <c r="Q105" s="85"/>
      <c r="R105" s="85" t="s">
        <v>255</v>
      </c>
      <c r="S105" s="85"/>
      <c r="T105" s="75" t="s">
        <v>33</v>
      </c>
      <c r="U105" s="31" t="s">
        <v>38</v>
      </c>
      <c r="V105" s="31" t="str">
        <f t="shared" si="3"/>
        <v>THỊ XÃ TÂN UYÊN:Khu vực 2</v>
      </c>
      <c r="W105" s="20">
        <v>1</v>
      </c>
      <c r="X105" s="20"/>
    </row>
    <row r="106" spans="1:24" s="18" customFormat="1" ht="25.5" customHeight="1">
      <c r="A106" s="78">
        <v>8</v>
      </c>
      <c r="B106" s="77" t="s">
        <v>112</v>
      </c>
      <c r="C106" s="77" t="s">
        <v>368</v>
      </c>
      <c r="D106" s="77" t="s">
        <v>450</v>
      </c>
      <c r="E106" s="38">
        <v>0.6</v>
      </c>
      <c r="F106" s="38">
        <v>0.6</v>
      </c>
      <c r="G106" s="38">
        <v>0.6</v>
      </c>
      <c r="H106" s="38">
        <v>0.6</v>
      </c>
      <c r="I106" s="38">
        <v>0.7</v>
      </c>
      <c r="J106" s="38">
        <v>0.7</v>
      </c>
      <c r="K106" s="34">
        <f>VLOOKUP($V106&amp;"Vị trí 1",'BANG GIA 2020'!$D$4:$L$255,6,0)*$J106</f>
        <v>1211</v>
      </c>
      <c r="L106" s="34">
        <f>VLOOKUP($V106&amp;"Vị trí 2",'BANG GIA 2020'!$D$4:$L$255,6,0)*$J106</f>
        <v>784</v>
      </c>
      <c r="M106" s="34">
        <f>VLOOKUP($V106&amp;"Vị trí 3",'BANG GIA 2020'!$D$4:$L$255,6,0)*$J106</f>
        <v>665</v>
      </c>
      <c r="N106" s="34">
        <f>VLOOKUP($V106&amp;"Vị trí 4",'BANG GIA 2020'!$D$4:$L$255,6,0)*$J106</f>
        <v>482.99999999999994</v>
      </c>
      <c r="O106" s="38" t="s">
        <v>56</v>
      </c>
      <c r="P106" s="85"/>
      <c r="Q106" s="85"/>
      <c r="R106" s="85" t="s">
        <v>255</v>
      </c>
      <c r="S106" s="85"/>
      <c r="T106" s="75" t="s">
        <v>33</v>
      </c>
      <c r="U106" s="31" t="s">
        <v>38</v>
      </c>
      <c r="V106" s="31" t="str">
        <f t="shared" si="3"/>
        <v>THỊ XÃ TÂN UYÊN:Khu vực 2</v>
      </c>
      <c r="W106" s="20">
        <v>1</v>
      </c>
      <c r="X106" s="20"/>
    </row>
    <row r="107" spans="1:23" ht="25.5" customHeight="1">
      <c r="A107" s="78">
        <v>9</v>
      </c>
      <c r="B107" s="71" t="s">
        <v>5</v>
      </c>
      <c r="C107" s="38"/>
      <c r="D107" s="38"/>
      <c r="E107" s="38">
        <v>0.8</v>
      </c>
      <c r="F107" s="38">
        <v>0.8</v>
      </c>
      <c r="G107" s="38">
        <v>0.8</v>
      </c>
      <c r="H107" s="38">
        <v>0.8</v>
      </c>
      <c r="I107" s="38">
        <v>0.8</v>
      </c>
      <c r="J107" s="38">
        <v>0.8</v>
      </c>
      <c r="K107" s="34">
        <f>VLOOKUP($V107&amp;"Vị trí 1",'BANG GIA 2020'!$D$4:$L$255,6,0)*$J107</f>
        <v>1384</v>
      </c>
      <c r="L107" s="34">
        <f>VLOOKUP($V107&amp;"Vị trí 2",'BANG GIA 2020'!$D$4:$L$255,6,0)*$J107</f>
        <v>896</v>
      </c>
      <c r="M107" s="34">
        <f>VLOOKUP($V107&amp;"Vị trí 3",'BANG GIA 2020'!$D$4:$L$255,6,0)*$J107</f>
        <v>760</v>
      </c>
      <c r="N107" s="34">
        <f>VLOOKUP($V107&amp;"Vị trí 4",'BANG GIA 2020'!$D$4:$L$255,6,0)*$J107</f>
        <v>552</v>
      </c>
      <c r="O107" s="38"/>
      <c r="P107" s="85"/>
      <c r="Q107" s="85"/>
      <c r="R107" s="85"/>
      <c r="S107" s="85"/>
      <c r="T107" s="75" t="s">
        <v>33</v>
      </c>
      <c r="U107" s="31" t="s">
        <v>38</v>
      </c>
      <c r="V107" s="31" t="str">
        <f t="shared" si="3"/>
        <v>THỊ XÃ TÂN UYÊN:Khu vực 2</v>
      </c>
      <c r="W107" s="20">
        <v>1</v>
      </c>
    </row>
    <row r="108" spans="1:24" s="16" customFormat="1" ht="25.5" customHeight="1">
      <c r="A108" s="78">
        <v>10</v>
      </c>
      <c r="B108" s="71" t="s">
        <v>6</v>
      </c>
      <c r="C108" s="38"/>
      <c r="D108" s="38"/>
      <c r="E108" s="38">
        <v>0.8</v>
      </c>
      <c r="F108" s="38">
        <v>0.8</v>
      </c>
      <c r="G108" s="38">
        <v>0.8</v>
      </c>
      <c r="H108" s="38">
        <v>0.8</v>
      </c>
      <c r="I108" s="38">
        <v>0.8</v>
      </c>
      <c r="J108" s="38">
        <v>0.8</v>
      </c>
      <c r="K108" s="34">
        <f>VLOOKUP($V108&amp;"Vị trí 1",'BANG GIA 2020'!$D$4:$L$255,6,0)*$J108</f>
        <v>1384</v>
      </c>
      <c r="L108" s="34">
        <f>VLOOKUP($V108&amp;"Vị trí 2",'BANG GIA 2020'!$D$4:$L$255,6,0)*$J108</f>
        <v>896</v>
      </c>
      <c r="M108" s="34">
        <f>VLOOKUP($V108&amp;"Vị trí 3",'BANG GIA 2020'!$D$4:$L$255,6,0)*$J108</f>
        <v>760</v>
      </c>
      <c r="N108" s="34">
        <f>VLOOKUP($V108&amp;"Vị trí 4",'BANG GIA 2020'!$D$4:$L$255,6,0)*$J108</f>
        <v>552</v>
      </c>
      <c r="O108" s="38"/>
      <c r="P108" s="85"/>
      <c r="Q108" s="85"/>
      <c r="R108" s="85"/>
      <c r="S108" s="85"/>
      <c r="T108" s="75" t="s">
        <v>33</v>
      </c>
      <c r="U108" s="31" t="s">
        <v>38</v>
      </c>
      <c r="V108" s="31" t="str">
        <f t="shared" si="3"/>
        <v>THỊ XÃ TÂN UYÊN:Khu vực 2</v>
      </c>
      <c r="W108" s="17">
        <v>1</v>
      </c>
      <c r="X108" s="17"/>
    </row>
    <row r="109" spans="1:24" s="16" customFormat="1" ht="64.5" customHeight="1">
      <c r="A109" s="78">
        <v>11</v>
      </c>
      <c r="B109" s="95" t="s">
        <v>261</v>
      </c>
      <c r="C109" s="95"/>
      <c r="D109" s="95"/>
      <c r="E109" s="54">
        <v>0.6</v>
      </c>
      <c r="F109" s="54">
        <v>0.6</v>
      </c>
      <c r="G109" s="54">
        <v>0.6</v>
      </c>
      <c r="H109" s="54">
        <v>0.6</v>
      </c>
      <c r="I109" s="54">
        <v>0.65</v>
      </c>
      <c r="J109" s="54">
        <v>0.65</v>
      </c>
      <c r="K109" s="34">
        <f>VLOOKUP($V109&amp;"Vị trí 1",'BANG GIA 2020'!$D$4:$L$255,6,0)*$J109</f>
        <v>1124.5</v>
      </c>
      <c r="L109" s="34">
        <f>VLOOKUP($V109&amp;"Vị trí 2",'BANG GIA 2020'!$D$4:$L$255,6,0)*$J109</f>
        <v>728</v>
      </c>
      <c r="M109" s="34">
        <f>VLOOKUP($V109&amp;"Vị trí 3",'BANG GIA 2020'!$D$4:$L$255,6,0)*$J109</f>
        <v>617.5</v>
      </c>
      <c r="N109" s="34">
        <f>VLOOKUP($V109&amp;"Vị trí 4",'BANG GIA 2020'!$D$4:$L$255,6,0)*$J109</f>
        <v>448.5</v>
      </c>
      <c r="O109" s="54" t="s">
        <v>57</v>
      </c>
      <c r="P109" s="85" t="s">
        <v>213</v>
      </c>
      <c r="Q109" s="85"/>
      <c r="R109" s="85" t="s">
        <v>250</v>
      </c>
      <c r="S109" s="85"/>
      <c r="T109" s="75" t="s">
        <v>33</v>
      </c>
      <c r="U109" s="31" t="s">
        <v>38</v>
      </c>
      <c r="V109" s="31" t="str">
        <f t="shared" si="3"/>
        <v>THỊ XÃ TÂN UYÊN:Khu vực 2</v>
      </c>
      <c r="W109" s="17">
        <v>3</v>
      </c>
      <c r="X109" s="17"/>
    </row>
    <row r="110" spans="1:24" s="16" customFormat="1" ht="64.5" customHeight="1">
      <c r="A110" s="78">
        <v>12</v>
      </c>
      <c r="B110" s="95" t="s">
        <v>262</v>
      </c>
      <c r="C110" s="95"/>
      <c r="D110" s="95"/>
      <c r="E110" s="54">
        <v>0.6</v>
      </c>
      <c r="F110" s="54">
        <v>0.6</v>
      </c>
      <c r="G110" s="54">
        <v>0.6</v>
      </c>
      <c r="H110" s="54">
        <v>0.6</v>
      </c>
      <c r="I110" s="54">
        <v>0.6</v>
      </c>
      <c r="J110" s="54">
        <v>0.6</v>
      </c>
      <c r="K110" s="34">
        <f>VLOOKUP($V110&amp;"Vị trí 1",'BANG GIA 2020'!$D$4:$L$255,6,0)*$J110</f>
        <v>1038</v>
      </c>
      <c r="L110" s="34">
        <f>VLOOKUP($V110&amp;"Vị trí 2",'BANG GIA 2020'!$D$4:$L$255,6,0)*$J110</f>
        <v>672</v>
      </c>
      <c r="M110" s="34">
        <f>VLOOKUP($V110&amp;"Vị trí 3",'BANG GIA 2020'!$D$4:$L$255,6,0)*$J110</f>
        <v>570</v>
      </c>
      <c r="N110" s="34">
        <f>VLOOKUP($V110&amp;"Vị trí 4",'BANG GIA 2020'!$D$4:$L$255,6,0)*$J110</f>
        <v>414</v>
      </c>
      <c r="O110" s="54" t="s">
        <v>57</v>
      </c>
      <c r="P110" s="85" t="s">
        <v>213</v>
      </c>
      <c r="Q110" s="85"/>
      <c r="R110" s="85" t="s">
        <v>249</v>
      </c>
      <c r="S110" s="85"/>
      <c r="T110" s="75" t="s">
        <v>33</v>
      </c>
      <c r="U110" s="31" t="s">
        <v>38</v>
      </c>
      <c r="V110" s="31" t="str">
        <f t="shared" si="3"/>
        <v>THỊ XÃ TÂN UYÊN:Khu vực 2</v>
      </c>
      <c r="W110" s="17">
        <v>3</v>
      </c>
      <c r="X110" s="17"/>
    </row>
    <row r="111" spans="1:24" s="16" customFormat="1" ht="64.5" customHeight="1">
      <c r="A111" s="78">
        <v>13</v>
      </c>
      <c r="B111" s="95" t="s">
        <v>263</v>
      </c>
      <c r="C111" s="95"/>
      <c r="D111" s="95"/>
      <c r="E111" s="54"/>
      <c r="F111" s="54">
        <v>0.55</v>
      </c>
      <c r="G111" s="54">
        <v>0.55</v>
      </c>
      <c r="H111" s="54">
        <v>0.55</v>
      </c>
      <c r="I111" s="54">
        <v>0.6</v>
      </c>
      <c r="J111" s="54">
        <v>0.6</v>
      </c>
      <c r="K111" s="34">
        <f>VLOOKUP($V111&amp;"Vị trí 1",'BANG GIA 2020'!$D$4:$L$255,6,0)*$J111</f>
        <v>1038</v>
      </c>
      <c r="L111" s="34">
        <f>VLOOKUP($V111&amp;"Vị trí 2",'BANG GIA 2020'!$D$4:$L$255,6,0)*$J111</f>
        <v>672</v>
      </c>
      <c r="M111" s="34">
        <f>VLOOKUP($V111&amp;"Vị trí 3",'BANG GIA 2020'!$D$4:$L$255,6,0)*$J111</f>
        <v>570</v>
      </c>
      <c r="N111" s="34">
        <f>VLOOKUP($V111&amp;"Vị trí 4",'BANG GIA 2020'!$D$4:$L$255,6,0)*$J111</f>
        <v>414</v>
      </c>
      <c r="O111" s="54" t="s">
        <v>57</v>
      </c>
      <c r="P111" s="85" t="s">
        <v>213</v>
      </c>
      <c r="Q111" s="85"/>
      <c r="R111" s="85" t="s">
        <v>250</v>
      </c>
      <c r="S111" s="85"/>
      <c r="T111" s="75" t="s">
        <v>33</v>
      </c>
      <c r="U111" s="31" t="s">
        <v>38</v>
      </c>
      <c r="V111" s="31" t="str">
        <f t="shared" si="3"/>
        <v>THỊ XÃ TÂN UYÊN:Khu vực 2</v>
      </c>
      <c r="W111" s="17">
        <v>3</v>
      </c>
      <c r="X111" s="17"/>
    </row>
    <row r="112" spans="1:24" s="16" customFormat="1" ht="66" customHeight="1">
      <c r="A112" s="78">
        <v>14</v>
      </c>
      <c r="B112" s="95" t="s">
        <v>0</v>
      </c>
      <c r="C112" s="95"/>
      <c r="D112" s="95"/>
      <c r="E112" s="54"/>
      <c r="F112" s="54">
        <v>0.55</v>
      </c>
      <c r="G112" s="54">
        <v>0.55</v>
      </c>
      <c r="H112" s="54">
        <v>0.55</v>
      </c>
      <c r="I112" s="54">
        <v>0.55</v>
      </c>
      <c r="J112" s="54">
        <v>0.55</v>
      </c>
      <c r="K112" s="34">
        <f>VLOOKUP($V112&amp;"Vị trí 1",'BANG GIA 2020'!$D$4:$L$255,6,0)*$J112</f>
        <v>951.5000000000001</v>
      </c>
      <c r="L112" s="34">
        <f>VLOOKUP($V112&amp;"Vị trí 2",'BANG GIA 2020'!$D$4:$L$255,6,0)*$J112</f>
        <v>616</v>
      </c>
      <c r="M112" s="34">
        <f>VLOOKUP($V112&amp;"Vị trí 3",'BANG GIA 2020'!$D$4:$L$255,6,0)*$J112</f>
        <v>522.5</v>
      </c>
      <c r="N112" s="34">
        <f>VLOOKUP($V112&amp;"Vị trí 4",'BANG GIA 2020'!$D$4:$L$255,6,0)*$J112</f>
        <v>379.50000000000006</v>
      </c>
      <c r="O112" s="54" t="s">
        <v>57</v>
      </c>
      <c r="P112" s="85" t="s">
        <v>213</v>
      </c>
      <c r="Q112" s="85"/>
      <c r="R112" s="85" t="s">
        <v>249</v>
      </c>
      <c r="S112" s="85"/>
      <c r="T112" s="75" t="s">
        <v>33</v>
      </c>
      <c r="U112" s="31" t="s">
        <v>38</v>
      </c>
      <c r="V112" s="31" t="str">
        <f t="shared" si="3"/>
        <v>THỊ XÃ TÂN UYÊN:Khu vực 2</v>
      </c>
      <c r="W112" s="17">
        <v>3</v>
      </c>
      <c r="X112" s="17"/>
    </row>
    <row r="113" spans="1:24" s="16" customFormat="1" ht="90.75" customHeight="1">
      <c r="A113" s="78">
        <v>15</v>
      </c>
      <c r="B113" s="95" t="s">
        <v>1</v>
      </c>
      <c r="C113" s="95"/>
      <c r="D113" s="95"/>
      <c r="E113" s="54">
        <v>0.6</v>
      </c>
      <c r="F113" s="54">
        <v>0.6</v>
      </c>
      <c r="G113" s="54">
        <v>0.6</v>
      </c>
      <c r="H113" s="54">
        <v>0.55</v>
      </c>
      <c r="I113" s="54">
        <v>0.6</v>
      </c>
      <c r="J113" s="54">
        <v>0.6</v>
      </c>
      <c r="K113" s="34">
        <f>VLOOKUP($V113&amp;"Vị trí 1",'BANG GIA 2020'!$D$4:$L$255,6,0)*$J113</f>
        <v>1038</v>
      </c>
      <c r="L113" s="34">
        <f>VLOOKUP($V113&amp;"Vị trí 2",'BANG GIA 2020'!$D$4:$L$255,6,0)*$J113</f>
        <v>672</v>
      </c>
      <c r="M113" s="34">
        <f>VLOOKUP($V113&amp;"Vị trí 3",'BANG GIA 2020'!$D$4:$L$255,6,0)*$J113</f>
        <v>570</v>
      </c>
      <c r="N113" s="34">
        <f>VLOOKUP($V113&amp;"Vị trí 4",'BANG GIA 2020'!$D$4:$L$255,6,0)*$J113</f>
        <v>414</v>
      </c>
      <c r="O113" s="54" t="s">
        <v>57</v>
      </c>
      <c r="P113" s="85" t="s">
        <v>213</v>
      </c>
      <c r="Q113" s="85"/>
      <c r="R113" s="85" t="s">
        <v>250</v>
      </c>
      <c r="S113" s="85"/>
      <c r="T113" s="75" t="s">
        <v>33</v>
      </c>
      <c r="U113" s="31" t="s">
        <v>38</v>
      </c>
      <c r="V113" s="31" t="str">
        <f t="shared" si="3"/>
        <v>THỊ XÃ TÂN UYÊN:Khu vực 2</v>
      </c>
      <c r="W113" s="17">
        <v>4</v>
      </c>
      <c r="X113" s="17"/>
    </row>
    <row r="114" spans="1:24" s="16" customFormat="1" ht="90.75" customHeight="1">
      <c r="A114" s="78">
        <v>16</v>
      </c>
      <c r="B114" s="95" t="s">
        <v>2</v>
      </c>
      <c r="C114" s="95"/>
      <c r="D114" s="95"/>
      <c r="E114" s="54">
        <v>0.6</v>
      </c>
      <c r="F114" s="54">
        <v>0.6</v>
      </c>
      <c r="G114" s="54">
        <v>0.6</v>
      </c>
      <c r="H114" s="54">
        <v>0.55</v>
      </c>
      <c r="I114" s="54">
        <v>0.55</v>
      </c>
      <c r="J114" s="54">
        <v>0.55</v>
      </c>
      <c r="K114" s="34">
        <f>VLOOKUP($V114&amp;"Vị trí 1",'BANG GIA 2020'!$D$4:$L$255,6,0)*$J114</f>
        <v>951.5000000000001</v>
      </c>
      <c r="L114" s="34">
        <f>VLOOKUP($V114&amp;"Vị trí 2",'BANG GIA 2020'!$D$4:$L$255,6,0)*$J114</f>
        <v>616</v>
      </c>
      <c r="M114" s="34">
        <f>VLOOKUP($V114&amp;"Vị trí 3",'BANG GIA 2020'!$D$4:$L$255,6,0)*$J114</f>
        <v>522.5</v>
      </c>
      <c r="N114" s="34">
        <f>VLOOKUP($V114&amp;"Vị trí 4",'BANG GIA 2020'!$D$4:$L$255,6,0)*$J114</f>
        <v>379.50000000000006</v>
      </c>
      <c r="O114" s="54" t="s">
        <v>57</v>
      </c>
      <c r="P114" s="85" t="s">
        <v>213</v>
      </c>
      <c r="Q114" s="85"/>
      <c r="R114" s="85" t="s">
        <v>249</v>
      </c>
      <c r="S114" s="85"/>
      <c r="T114" s="75" t="s">
        <v>33</v>
      </c>
      <c r="U114" s="31" t="s">
        <v>38</v>
      </c>
      <c r="V114" s="31" t="str">
        <f t="shared" si="3"/>
        <v>THỊ XÃ TÂN UYÊN:Khu vực 2</v>
      </c>
      <c r="W114" s="17">
        <v>4</v>
      </c>
      <c r="X114" s="17"/>
    </row>
    <row r="115" spans="1:24" s="16" customFormat="1" ht="66" customHeight="1">
      <c r="A115" s="78">
        <v>17</v>
      </c>
      <c r="B115" s="95" t="s">
        <v>3</v>
      </c>
      <c r="C115" s="95"/>
      <c r="D115" s="95"/>
      <c r="E115" s="54"/>
      <c r="F115" s="54">
        <v>0.55</v>
      </c>
      <c r="G115" s="54">
        <v>0.55</v>
      </c>
      <c r="H115" s="54">
        <v>0.5</v>
      </c>
      <c r="I115" s="54">
        <v>0.55</v>
      </c>
      <c r="J115" s="54">
        <v>0.55</v>
      </c>
      <c r="K115" s="34">
        <f>VLOOKUP($V115&amp;"Vị trí 1",'BANG GIA 2020'!$D$4:$L$255,6,0)*$J115</f>
        <v>951.5000000000001</v>
      </c>
      <c r="L115" s="34">
        <f>VLOOKUP($V115&amp;"Vị trí 2",'BANG GIA 2020'!$D$4:$L$255,6,0)*$J115</f>
        <v>616</v>
      </c>
      <c r="M115" s="34">
        <f>VLOOKUP($V115&amp;"Vị trí 3",'BANG GIA 2020'!$D$4:$L$255,6,0)*$J115</f>
        <v>522.5</v>
      </c>
      <c r="N115" s="34">
        <f>VLOOKUP($V115&amp;"Vị trí 4",'BANG GIA 2020'!$D$4:$L$255,6,0)*$J115</f>
        <v>379.50000000000006</v>
      </c>
      <c r="O115" s="54" t="s">
        <v>57</v>
      </c>
      <c r="P115" s="85" t="s">
        <v>213</v>
      </c>
      <c r="Q115" s="85"/>
      <c r="R115" s="85" t="s">
        <v>250</v>
      </c>
      <c r="S115" s="85"/>
      <c r="T115" s="75" t="s">
        <v>33</v>
      </c>
      <c r="U115" s="31" t="s">
        <v>38</v>
      </c>
      <c r="V115" s="31" t="str">
        <f t="shared" si="3"/>
        <v>THỊ XÃ TÂN UYÊN:Khu vực 2</v>
      </c>
      <c r="W115" s="17">
        <v>3</v>
      </c>
      <c r="X115" s="17"/>
    </row>
    <row r="116" spans="1:24" s="15" customFormat="1" ht="90.75" customHeight="1">
      <c r="A116" s="78">
        <v>18</v>
      </c>
      <c r="B116" s="95" t="s">
        <v>4</v>
      </c>
      <c r="C116" s="95"/>
      <c r="D116" s="95"/>
      <c r="E116" s="54"/>
      <c r="F116" s="54">
        <v>0.55</v>
      </c>
      <c r="G116" s="54">
        <v>0.55</v>
      </c>
      <c r="H116" s="54">
        <v>0.5</v>
      </c>
      <c r="I116" s="54">
        <v>0.5</v>
      </c>
      <c r="J116" s="54">
        <v>0.5</v>
      </c>
      <c r="K116" s="34">
        <f>VLOOKUP($V116&amp;"Vị trí 1",'BANG GIA 2020'!$D$4:$L$255,6,0)*$J116</f>
        <v>865</v>
      </c>
      <c r="L116" s="34">
        <f>VLOOKUP($V116&amp;"Vị trí 2",'BANG GIA 2020'!$D$4:$L$255,6,0)*$J116</f>
        <v>560</v>
      </c>
      <c r="M116" s="34">
        <f>VLOOKUP($V116&amp;"Vị trí 3",'BANG GIA 2020'!$D$4:$L$255,6,0)*$J116</f>
        <v>475</v>
      </c>
      <c r="N116" s="34">
        <f>VLOOKUP($V116&amp;"Vị trí 4",'BANG GIA 2020'!$D$4:$L$255,6,0)*$J116</f>
        <v>345</v>
      </c>
      <c r="O116" s="54" t="s">
        <v>57</v>
      </c>
      <c r="P116" s="85" t="s">
        <v>213</v>
      </c>
      <c r="Q116" s="85"/>
      <c r="R116" s="85" t="s">
        <v>249</v>
      </c>
      <c r="S116" s="85"/>
      <c r="T116" s="75" t="s">
        <v>33</v>
      </c>
      <c r="U116" s="31" t="s">
        <v>38</v>
      </c>
      <c r="V116" s="31" t="str">
        <f>T116&amp;U116</f>
        <v>THỊ XÃ TÂN UYÊN:Khu vực 2</v>
      </c>
      <c r="W116" s="17">
        <v>4</v>
      </c>
      <c r="X116" s="20"/>
    </row>
    <row r="117" spans="1:23" ht="25.5" customHeight="1">
      <c r="A117" s="79" t="s">
        <v>320</v>
      </c>
      <c r="B117" s="40" t="s">
        <v>31</v>
      </c>
      <c r="C117" s="41"/>
      <c r="D117" s="41"/>
      <c r="E117" s="37"/>
      <c r="F117" s="25"/>
      <c r="G117" s="25"/>
      <c r="H117" s="25"/>
      <c r="I117" s="25"/>
      <c r="J117" s="25"/>
      <c r="K117" s="34"/>
      <c r="L117" s="34"/>
      <c r="M117" s="34"/>
      <c r="N117" s="34"/>
      <c r="O117" s="37"/>
      <c r="P117" s="85" t="s">
        <v>212</v>
      </c>
      <c r="Q117" s="85"/>
      <c r="R117" s="85"/>
      <c r="S117" s="85"/>
      <c r="T117" s="76"/>
      <c r="U117" s="33"/>
      <c r="V117" s="33"/>
      <c r="W117" s="20">
        <v>1</v>
      </c>
    </row>
    <row r="118" spans="1:24" s="16" customFormat="1" ht="45.75" customHeight="1">
      <c r="A118" s="78">
        <v>1</v>
      </c>
      <c r="B118" s="77" t="s">
        <v>206</v>
      </c>
      <c r="C118" s="77" t="s">
        <v>32</v>
      </c>
      <c r="D118" s="77" t="s">
        <v>229</v>
      </c>
      <c r="E118" s="55">
        <v>0.7</v>
      </c>
      <c r="F118" s="55">
        <v>0.7</v>
      </c>
      <c r="G118" s="55">
        <v>0.7</v>
      </c>
      <c r="H118" s="55">
        <v>0.7</v>
      </c>
      <c r="I118" s="55">
        <v>0.7</v>
      </c>
      <c r="J118" s="55">
        <v>0.7</v>
      </c>
      <c r="K118" s="34">
        <f>VLOOKUP($V118&amp;"Vị trí 1",'BANG GIA 2020'!$D$4:$L$255,6,0)*$J118</f>
        <v>937.9999999999999</v>
      </c>
      <c r="L118" s="34">
        <f>VLOOKUP($V118&amp;"Vị trí 2",'BANG GIA 2020'!$D$4:$L$255,6,0)*$J118</f>
        <v>609</v>
      </c>
      <c r="M118" s="34">
        <f>VLOOKUP($V118&amp;"Vị trí 3",'BANG GIA 2020'!$D$4:$L$255,6,0)*$J118</f>
        <v>518</v>
      </c>
      <c r="N118" s="34">
        <f>VLOOKUP($V118&amp;"Vị trí 4",'BANG GIA 2020'!$D$4:$L$255,6,0)*$J118</f>
        <v>378</v>
      </c>
      <c r="O118" s="55"/>
      <c r="P118" s="85"/>
      <c r="Q118" s="85" t="s">
        <v>214</v>
      </c>
      <c r="R118" s="85"/>
      <c r="S118" s="85"/>
      <c r="T118" s="75" t="s">
        <v>31</v>
      </c>
      <c r="U118" s="31" t="s">
        <v>38</v>
      </c>
      <c r="V118" s="31" t="str">
        <f aca="true" t="shared" si="4" ref="V118:V136">T118&amp;U118</f>
        <v>HUYỆN BÀU BÀNG:Khu vực 2</v>
      </c>
      <c r="W118" s="17">
        <v>2</v>
      </c>
      <c r="X118" s="17"/>
    </row>
    <row r="119" spans="1:24" s="18" customFormat="1" ht="64.5" customHeight="1">
      <c r="A119" s="78">
        <v>2</v>
      </c>
      <c r="B119" s="84" t="s">
        <v>201</v>
      </c>
      <c r="C119" s="80" t="s">
        <v>205</v>
      </c>
      <c r="D119" s="80" t="s">
        <v>247</v>
      </c>
      <c r="E119" s="54">
        <v>0.7</v>
      </c>
      <c r="F119" s="54">
        <v>0.7</v>
      </c>
      <c r="G119" s="54">
        <v>0.7</v>
      </c>
      <c r="H119" s="54">
        <v>0.7</v>
      </c>
      <c r="I119" s="54">
        <v>0.7</v>
      </c>
      <c r="J119" s="54">
        <v>0.7</v>
      </c>
      <c r="K119" s="34">
        <f>VLOOKUP($V119&amp;"Vị trí 1",'BANG GIA 2020'!$D$4:$L$255,6,0)*$J119</f>
        <v>937.9999999999999</v>
      </c>
      <c r="L119" s="34">
        <f>VLOOKUP($V119&amp;"Vị trí 2",'BANG GIA 2020'!$D$4:$L$255,6,0)*$J119</f>
        <v>609</v>
      </c>
      <c r="M119" s="34">
        <f>VLOOKUP($V119&amp;"Vị trí 3",'BANG GIA 2020'!$D$4:$L$255,6,0)*$J119</f>
        <v>518</v>
      </c>
      <c r="N119" s="34">
        <f>VLOOKUP($V119&amp;"Vị trí 4",'BANG GIA 2020'!$D$4:$L$255,6,0)*$J119</f>
        <v>378</v>
      </c>
      <c r="O119" s="54"/>
      <c r="P119" s="85" t="s">
        <v>214</v>
      </c>
      <c r="Q119" s="85"/>
      <c r="R119" s="85" t="s">
        <v>243</v>
      </c>
      <c r="S119" s="85"/>
      <c r="T119" s="75" t="s">
        <v>31</v>
      </c>
      <c r="U119" s="31" t="s">
        <v>38</v>
      </c>
      <c r="V119" s="31" t="str">
        <f>T119&amp;U119</f>
        <v>HUYỆN BÀU BÀNG:Khu vực 2</v>
      </c>
      <c r="W119" s="20">
        <v>3</v>
      </c>
      <c r="X119" s="20"/>
    </row>
    <row r="120" spans="1:23" ht="64.5" customHeight="1">
      <c r="A120" s="78">
        <v>3</v>
      </c>
      <c r="B120" s="77" t="s">
        <v>198</v>
      </c>
      <c r="C120" s="77" t="s">
        <v>230</v>
      </c>
      <c r="D120" s="77" t="s">
        <v>231</v>
      </c>
      <c r="E120" s="55">
        <v>0.7</v>
      </c>
      <c r="F120" s="55">
        <v>0.7</v>
      </c>
      <c r="G120" s="55">
        <v>0.7</v>
      </c>
      <c r="H120" s="55">
        <v>0.7</v>
      </c>
      <c r="I120" s="55">
        <v>0.7</v>
      </c>
      <c r="J120" s="55">
        <v>0.7</v>
      </c>
      <c r="K120" s="34">
        <f>VLOOKUP($V120&amp;"Vị trí 1",'BANG GIA 2020'!$D$4:$L$255,6,0)*$J120</f>
        <v>937.9999999999999</v>
      </c>
      <c r="L120" s="34">
        <f>VLOOKUP($V120&amp;"Vị trí 2",'BANG GIA 2020'!$D$4:$L$255,6,0)*$J120</f>
        <v>609</v>
      </c>
      <c r="M120" s="34">
        <f>VLOOKUP($V120&amp;"Vị trí 3",'BANG GIA 2020'!$D$4:$L$255,6,0)*$J120</f>
        <v>518</v>
      </c>
      <c r="N120" s="34">
        <f>VLOOKUP($V120&amp;"Vị trí 4",'BANG GIA 2020'!$D$4:$L$255,6,0)*$J120</f>
        <v>378</v>
      </c>
      <c r="O120" s="55"/>
      <c r="P120" s="85" t="s">
        <v>213</v>
      </c>
      <c r="Q120" s="85" t="s">
        <v>214</v>
      </c>
      <c r="R120" s="85"/>
      <c r="S120" s="85"/>
      <c r="T120" s="75" t="s">
        <v>31</v>
      </c>
      <c r="U120" s="31" t="s">
        <v>38</v>
      </c>
      <c r="V120" s="31" t="str">
        <f>T120&amp;U120</f>
        <v>HUYỆN BÀU BÀNG:Khu vực 2</v>
      </c>
      <c r="W120" s="20">
        <v>3</v>
      </c>
    </row>
    <row r="121" spans="1:24" s="16" customFormat="1" ht="25.5" customHeight="1">
      <c r="A121" s="78">
        <v>4</v>
      </c>
      <c r="B121" s="77" t="s">
        <v>107</v>
      </c>
      <c r="C121" s="77" t="s">
        <v>413</v>
      </c>
      <c r="D121" s="77" t="s">
        <v>412</v>
      </c>
      <c r="E121" s="55">
        <v>0.7</v>
      </c>
      <c r="F121" s="55">
        <v>0.7</v>
      </c>
      <c r="G121" s="55">
        <v>0.7</v>
      </c>
      <c r="H121" s="55">
        <v>0.7</v>
      </c>
      <c r="I121" s="55">
        <v>0.7</v>
      </c>
      <c r="J121" s="55">
        <v>0.7</v>
      </c>
      <c r="K121" s="34">
        <f>VLOOKUP($V121&amp;"Vị trí 1",'BANG GIA 2020'!$D$4:$L$255,6,0)*$J121</f>
        <v>937.9999999999999</v>
      </c>
      <c r="L121" s="34">
        <f>VLOOKUP($V121&amp;"Vị trí 2",'BANG GIA 2020'!$D$4:$L$255,6,0)*$J121</f>
        <v>609</v>
      </c>
      <c r="M121" s="34">
        <f>VLOOKUP($V121&amp;"Vị trí 3",'BANG GIA 2020'!$D$4:$L$255,6,0)*$J121</f>
        <v>518</v>
      </c>
      <c r="N121" s="34">
        <f>VLOOKUP($V121&amp;"Vị trí 4",'BANG GIA 2020'!$D$4:$L$255,6,0)*$J121</f>
        <v>378</v>
      </c>
      <c r="O121" s="55"/>
      <c r="P121" s="85"/>
      <c r="Q121" s="85"/>
      <c r="R121" s="85"/>
      <c r="S121" s="85"/>
      <c r="T121" s="75" t="s">
        <v>31</v>
      </c>
      <c r="U121" s="31" t="s">
        <v>38</v>
      </c>
      <c r="V121" s="31" t="str">
        <f>T121&amp;U121</f>
        <v>HUYỆN BÀU BÀNG:Khu vực 2</v>
      </c>
      <c r="W121" s="17">
        <v>1</v>
      </c>
      <c r="X121" s="17"/>
    </row>
    <row r="122" spans="1:24" s="18" customFormat="1" ht="63.75" customHeight="1">
      <c r="A122" s="83">
        <v>5</v>
      </c>
      <c r="B122" s="80" t="s">
        <v>199</v>
      </c>
      <c r="C122" s="80" t="s">
        <v>371</v>
      </c>
      <c r="D122" s="80" t="s">
        <v>269</v>
      </c>
      <c r="E122" s="54">
        <v>0.7</v>
      </c>
      <c r="F122" s="54">
        <v>0.7</v>
      </c>
      <c r="G122" s="54">
        <v>0.7</v>
      </c>
      <c r="H122" s="54">
        <v>0.7</v>
      </c>
      <c r="I122" s="54">
        <v>0.7</v>
      </c>
      <c r="J122" s="54">
        <v>0.7</v>
      </c>
      <c r="K122" s="34">
        <f>VLOOKUP($V122&amp;"Vị trí 1",'BANG GIA 2020'!$D$4:$L$255,6,0)*$J122</f>
        <v>937.9999999999999</v>
      </c>
      <c r="L122" s="34">
        <f>VLOOKUP($V122&amp;"Vị trí 2",'BANG GIA 2020'!$D$4:$L$255,6,0)*$J122</f>
        <v>609</v>
      </c>
      <c r="M122" s="34">
        <f>VLOOKUP($V122&amp;"Vị trí 3",'BANG GIA 2020'!$D$4:$L$255,6,0)*$J122</f>
        <v>518</v>
      </c>
      <c r="N122" s="34">
        <f>VLOOKUP($V122&amp;"Vị trí 4",'BANG GIA 2020'!$D$4:$L$255,6,0)*$J122</f>
        <v>378</v>
      </c>
      <c r="O122" s="54"/>
      <c r="P122" s="85" t="s">
        <v>213</v>
      </c>
      <c r="Q122" s="85"/>
      <c r="R122" s="85"/>
      <c r="S122" s="85"/>
      <c r="T122" s="75" t="s">
        <v>31</v>
      </c>
      <c r="U122" s="31" t="s">
        <v>38</v>
      </c>
      <c r="V122" s="31" t="str">
        <f>T122&amp;U122</f>
        <v>HUYỆN BÀU BÀNG:Khu vực 2</v>
      </c>
      <c r="W122" s="20">
        <v>3</v>
      </c>
      <c r="X122" s="20"/>
    </row>
    <row r="123" spans="1:24" s="16" customFormat="1" ht="112.5" customHeight="1">
      <c r="A123" s="78">
        <v>6</v>
      </c>
      <c r="B123" s="77" t="s">
        <v>186</v>
      </c>
      <c r="C123" s="77" t="s">
        <v>187</v>
      </c>
      <c r="D123" s="77" t="s">
        <v>207</v>
      </c>
      <c r="E123" s="55">
        <v>0.7</v>
      </c>
      <c r="F123" s="55"/>
      <c r="G123" s="55">
        <v>0.7</v>
      </c>
      <c r="H123" s="55">
        <v>0.7</v>
      </c>
      <c r="I123" s="55">
        <v>0.7</v>
      </c>
      <c r="J123" s="55">
        <v>0.7</v>
      </c>
      <c r="K123" s="34">
        <f>VLOOKUP($V123&amp;"Vị trí 1",'BANG GIA 2020'!$D$4:$L$255,6,0)*$J123</f>
        <v>937.9999999999999</v>
      </c>
      <c r="L123" s="34">
        <f>VLOOKUP($V123&amp;"Vị trí 2",'BANG GIA 2020'!$D$4:$L$255,6,0)*$J123</f>
        <v>609</v>
      </c>
      <c r="M123" s="34">
        <f>VLOOKUP($V123&amp;"Vị trí 3",'BANG GIA 2020'!$D$4:$L$255,6,0)*$J123</f>
        <v>518</v>
      </c>
      <c r="N123" s="34">
        <f>VLOOKUP($V123&amp;"Vị trí 4",'BANG GIA 2020'!$D$4:$L$255,6,0)*$J123</f>
        <v>378</v>
      </c>
      <c r="O123" s="55"/>
      <c r="P123" s="85" t="s">
        <v>57</v>
      </c>
      <c r="Q123" s="85"/>
      <c r="R123" s="85"/>
      <c r="S123" s="85"/>
      <c r="T123" s="75" t="s">
        <v>31</v>
      </c>
      <c r="U123" s="31" t="s">
        <v>38</v>
      </c>
      <c r="V123" s="31" t="str">
        <f t="shared" si="4"/>
        <v>HUYỆN BÀU BÀNG:Khu vực 2</v>
      </c>
      <c r="W123" s="17">
        <v>5</v>
      </c>
      <c r="X123" s="17"/>
    </row>
    <row r="124" spans="1:24" s="16" customFormat="1" ht="45.75" customHeight="1">
      <c r="A124" s="78">
        <v>7</v>
      </c>
      <c r="B124" s="84" t="s">
        <v>248</v>
      </c>
      <c r="C124" s="80" t="s">
        <v>7</v>
      </c>
      <c r="D124" s="80" t="s">
        <v>197</v>
      </c>
      <c r="E124" s="54">
        <v>0.7</v>
      </c>
      <c r="F124" s="54">
        <v>0.7</v>
      </c>
      <c r="G124" s="54">
        <v>0.7</v>
      </c>
      <c r="H124" s="54">
        <v>0.7</v>
      </c>
      <c r="I124" s="54">
        <v>0.7</v>
      </c>
      <c r="J124" s="54">
        <v>0.7</v>
      </c>
      <c r="K124" s="34">
        <f>VLOOKUP($V124&amp;"Vị trí 1",'BANG GIA 2020'!$D$4:$L$255,6,0)*$J124</f>
        <v>937.9999999999999</v>
      </c>
      <c r="L124" s="34">
        <f>VLOOKUP($V124&amp;"Vị trí 2",'BANG GIA 2020'!$D$4:$L$255,6,0)*$J124</f>
        <v>609</v>
      </c>
      <c r="M124" s="34">
        <f>VLOOKUP($V124&amp;"Vị trí 3",'BANG GIA 2020'!$D$4:$L$255,6,0)*$J124</f>
        <v>518</v>
      </c>
      <c r="N124" s="34">
        <f>VLOOKUP($V124&amp;"Vị trí 4",'BANG GIA 2020'!$D$4:$L$255,6,0)*$J124</f>
        <v>378</v>
      </c>
      <c r="O124" s="54"/>
      <c r="P124" s="85" t="s">
        <v>214</v>
      </c>
      <c r="Q124" s="85"/>
      <c r="R124" s="85" t="s">
        <v>243</v>
      </c>
      <c r="S124" s="85"/>
      <c r="T124" s="75" t="s">
        <v>31</v>
      </c>
      <c r="U124" s="31" t="s">
        <v>38</v>
      </c>
      <c r="V124" s="31" t="str">
        <f t="shared" si="4"/>
        <v>HUYỆN BÀU BÀNG:Khu vực 2</v>
      </c>
      <c r="W124" s="17">
        <v>2</v>
      </c>
      <c r="X124" s="17"/>
    </row>
    <row r="125" spans="1:24" s="18" customFormat="1" ht="45.75" customHeight="1">
      <c r="A125" s="78">
        <v>8</v>
      </c>
      <c r="B125" s="80" t="s">
        <v>200</v>
      </c>
      <c r="C125" s="80" t="s">
        <v>315</v>
      </c>
      <c r="D125" s="80" t="s">
        <v>316</v>
      </c>
      <c r="E125" s="54">
        <v>0.7</v>
      </c>
      <c r="F125" s="54">
        <v>0.7</v>
      </c>
      <c r="G125" s="54">
        <v>0.7</v>
      </c>
      <c r="H125" s="54">
        <v>0.7</v>
      </c>
      <c r="I125" s="54">
        <v>0.7</v>
      </c>
      <c r="J125" s="54">
        <v>0.7</v>
      </c>
      <c r="K125" s="34">
        <f>VLOOKUP($V125&amp;"Vị trí 1",'BANG GIA 2020'!$D$4:$L$255,6,0)*$J125</f>
        <v>937.9999999999999</v>
      </c>
      <c r="L125" s="34">
        <f>VLOOKUP($V125&amp;"Vị trí 2",'BANG GIA 2020'!$D$4:$L$255,6,0)*$J125</f>
        <v>609</v>
      </c>
      <c r="M125" s="34">
        <f>VLOOKUP($V125&amp;"Vị trí 3",'BANG GIA 2020'!$D$4:$L$255,6,0)*$J125</f>
        <v>518</v>
      </c>
      <c r="N125" s="34">
        <f>VLOOKUP($V125&amp;"Vị trí 4",'BANG GIA 2020'!$D$4:$L$255,6,0)*$J125</f>
        <v>378</v>
      </c>
      <c r="O125" s="54"/>
      <c r="P125" s="85" t="s">
        <v>213</v>
      </c>
      <c r="Q125" s="85"/>
      <c r="R125" s="85"/>
      <c r="S125" s="85"/>
      <c r="T125" s="75" t="s">
        <v>31</v>
      </c>
      <c r="U125" s="31" t="s">
        <v>38</v>
      </c>
      <c r="V125" s="31" t="str">
        <f t="shared" si="4"/>
        <v>HUYỆN BÀU BÀNG:Khu vực 2</v>
      </c>
      <c r="W125" s="20">
        <v>2</v>
      </c>
      <c r="X125" s="20"/>
    </row>
    <row r="126" spans="1:24" s="16" customFormat="1" ht="45.75" customHeight="1">
      <c r="A126" s="78">
        <v>9</v>
      </c>
      <c r="B126" s="77" t="s">
        <v>395</v>
      </c>
      <c r="C126" s="77" t="s">
        <v>260</v>
      </c>
      <c r="D126" s="77" t="s">
        <v>232</v>
      </c>
      <c r="E126" s="55">
        <v>0.7</v>
      </c>
      <c r="F126" s="55">
        <v>0.7</v>
      </c>
      <c r="G126" s="55">
        <v>0.7</v>
      </c>
      <c r="H126" s="55">
        <v>0.7</v>
      </c>
      <c r="I126" s="55">
        <v>0.7</v>
      </c>
      <c r="J126" s="55">
        <v>0.7</v>
      </c>
      <c r="K126" s="34">
        <f>VLOOKUP($V126&amp;"Vị trí 1",'BANG GIA 2020'!$D$4:$L$255,6,0)*$J126</f>
        <v>937.9999999999999</v>
      </c>
      <c r="L126" s="34">
        <f>VLOOKUP($V126&amp;"Vị trí 2",'BANG GIA 2020'!$D$4:$L$255,6,0)*$J126</f>
        <v>609</v>
      </c>
      <c r="M126" s="34">
        <f>VLOOKUP($V126&amp;"Vị trí 3",'BANG GIA 2020'!$D$4:$L$255,6,0)*$J126</f>
        <v>518</v>
      </c>
      <c r="N126" s="34">
        <f>VLOOKUP($V126&amp;"Vị trí 4",'BANG GIA 2020'!$D$4:$L$255,6,0)*$J126</f>
        <v>378</v>
      </c>
      <c r="O126" s="55"/>
      <c r="P126" s="85"/>
      <c r="Q126" s="85" t="s">
        <v>214</v>
      </c>
      <c r="R126" s="85" t="s">
        <v>243</v>
      </c>
      <c r="S126" s="85"/>
      <c r="T126" s="75" t="s">
        <v>31</v>
      </c>
      <c r="U126" s="31" t="s">
        <v>38</v>
      </c>
      <c r="V126" s="31" t="str">
        <f t="shared" si="4"/>
        <v>HUYỆN BÀU BÀNG:Khu vực 2</v>
      </c>
      <c r="W126" s="17">
        <v>2</v>
      </c>
      <c r="X126" s="17"/>
    </row>
    <row r="127" spans="1:24" s="16" customFormat="1" ht="45.75" customHeight="1">
      <c r="A127" s="83">
        <v>10</v>
      </c>
      <c r="B127" s="80" t="s">
        <v>401</v>
      </c>
      <c r="C127" s="80" t="s">
        <v>233</v>
      </c>
      <c r="D127" s="80" t="s">
        <v>411</v>
      </c>
      <c r="E127" s="54">
        <v>0.7</v>
      </c>
      <c r="F127" s="54">
        <v>0.7</v>
      </c>
      <c r="G127" s="54">
        <v>0.7</v>
      </c>
      <c r="H127" s="54">
        <v>0.7</v>
      </c>
      <c r="I127" s="54">
        <v>0.7</v>
      </c>
      <c r="J127" s="54">
        <v>0.7</v>
      </c>
      <c r="K127" s="34">
        <f>VLOOKUP($V127&amp;"Vị trí 1",'BANG GIA 2020'!$D$4:$L$255,6,0)*$J127</f>
        <v>937.9999999999999</v>
      </c>
      <c r="L127" s="34">
        <f>VLOOKUP($V127&amp;"Vị trí 2",'BANG GIA 2020'!$D$4:$L$255,6,0)*$J127</f>
        <v>609</v>
      </c>
      <c r="M127" s="34">
        <f>VLOOKUP($V127&amp;"Vị trí 3",'BANG GIA 2020'!$D$4:$L$255,6,0)*$J127</f>
        <v>518</v>
      </c>
      <c r="N127" s="34">
        <f>VLOOKUP($V127&amp;"Vị trí 4",'BANG GIA 2020'!$D$4:$L$255,6,0)*$J127</f>
        <v>378</v>
      </c>
      <c r="O127" s="54"/>
      <c r="P127" s="85"/>
      <c r="Q127" s="85" t="s">
        <v>214</v>
      </c>
      <c r="R127" s="85"/>
      <c r="S127" s="85"/>
      <c r="T127" s="75" t="s">
        <v>31</v>
      </c>
      <c r="U127" s="31" t="s">
        <v>38</v>
      </c>
      <c r="V127" s="31" t="str">
        <f t="shared" si="4"/>
        <v>HUYỆN BÀU BÀNG:Khu vực 2</v>
      </c>
      <c r="W127" s="17">
        <v>2</v>
      </c>
      <c r="X127" s="17"/>
    </row>
    <row r="128" spans="1:24" s="16" customFormat="1" ht="45.75" customHeight="1">
      <c r="A128" s="83">
        <v>11</v>
      </c>
      <c r="B128" s="80" t="s">
        <v>424</v>
      </c>
      <c r="C128" s="80" t="s">
        <v>438</v>
      </c>
      <c r="D128" s="80" t="s">
        <v>439</v>
      </c>
      <c r="E128" s="54">
        <v>0.7</v>
      </c>
      <c r="F128" s="54">
        <v>0.7</v>
      </c>
      <c r="G128" s="54">
        <v>0.7</v>
      </c>
      <c r="H128" s="54">
        <v>0.7</v>
      </c>
      <c r="I128" s="54">
        <v>0.7</v>
      </c>
      <c r="J128" s="54">
        <v>0.7</v>
      </c>
      <c r="K128" s="34">
        <f>VLOOKUP($V128&amp;"Vị trí 1",'BANG GIA 2020'!$D$4:$L$255,6,0)*$J128</f>
        <v>937.9999999999999</v>
      </c>
      <c r="L128" s="34">
        <f>VLOOKUP($V128&amp;"Vị trí 2",'BANG GIA 2020'!$D$4:$L$255,6,0)*$J128</f>
        <v>609</v>
      </c>
      <c r="M128" s="34">
        <f>VLOOKUP($V128&amp;"Vị trí 3",'BANG GIA 2020'!$D$4:$L$255,6,0)*$J128</f>
        <v>518</v>
      </c>
      <c r="N128" s="34">
        <f>VLOOKUP($V128&amp;"Vị trí 4",'BANG GIA 2020'!$D$4:$L$255,6,0)*$J128</f>
        <v>378</v>
      </c>
      <c r="O128" s="54"/>
      <c r="P128" s="85"/>
      <c r="Q128" s="85"/>
      <c r="R128" s="85"/>
      <c r="S128" s="85"/>
      <c r="T128" s="75" t="s">
        <v>31</v>
      </c>
      <c r="U128" s="31" t="s">
        <v>38</v>
      </c>
      <c r="V128" s="31" t="str">
        <f>T128&amp;U128</f>
        <v>HUYỆN BÀU BÀNG:Khu vực 2</v>
      </c>
      <c r="W128" s="17">
        <v>2</v>
      </c>
      <c r="X128" s="17"/>
    </row>
    <row r="129" spans="1:24" s="16" customFormat="1" ht="112.5" customHeight="1">
      <c r="A129" s="83">
        <v>12</v>
      </c>
      <c r="B129" s="80" t="s">
        <v>251</v>
      </c>
      <c r="C129" s="80" t="s">
        <v>252</v>
      </c>
      <c r="D129" s="80" t="s">
        <v>253</v>
      </c>
      <c r="E129" s="54">
        <v>0.7</v>
      </c>
      <c r="F129" s="54">
        <v>0.7</v>
      </c>
      <c r="G129" s="54">
        <v>0.7</v>
      </c>
      <c r="H129" s="54">
        <v>0.7</v>
      </c>
      <c r="I129" s="54">
        <v>0.7</v>
      </c>
      <c r="J129" s="54">
        <v>0.7</v>
      </c>
      <c r="K129" s="34">
        <f>VLOOKUP($V129&amp;"Vị trí 1",'BANG GIA 2020'!$D$4:$L$255,6,0)*$J129</f>
        <v>937.9999999999999</v>
      </c>
      <c r="L129" s="34">
        <f>VLOOKUP($V129&amp;"Vị trí 2",'BANG GIA 2020'!$D$4:$L$255,6,0)*$J129</f>
        <v>609</v>
      </c>
      <c r="M129" s="34">
        <f>VLOOKUP($V129&amp;"Vị trí 3",'BANG GIA 2020'!$D$4:$L$255,6,0)*$J129</f>
        <v>518</v>
      </c>
      <c r="N129" s="34">
        <f>VLOOKUP($V129&amp;"Vị trí 4",'BANG GIA 2020'!$D$4:$L$255,6,0)*$J129</f>
        <v>378</v>
      </c>
      <c r="O129" s="54"/>
      <c r="P129" s="85"/>
      <c r="Q129" s="85"/>
      <c r="R129" s="85" t="s">
        <v>57</v>
      </c>
      <c r="S129" s="85"/>
      <c r="T129" s="75" t="s">
        <v>31</v>
      </c>
      <c r="U129" s="31" t="s">
        <v>38</v>
      </c>
      <c r="V129" s="31" t="str">
        <f t="shared" si="4"/>
        <v>HUYỆN BÀU BÀNG:Khu vực 2</v>
      </c>
      <c r="W129" s="17">
        <v>5</v>
      </c>
      <c r="X129" s="17"/>
    </row>
    <row r="130" spans="1:24" s="16" customFormat="1" ht="66" customHeight="1">
      <c r="A130" s="83">
        <v>13</v>
      </c>
      <c r="B130" s="95" t="s">
        <v>261</v>
      </c>
      <c r="C130" s="95"/>
      <c r="D130" s="95"/>
      <c r="E130" s="54">
        <v>0.6</v>
      </c>
      <c r="F130" s="54">
        <v>0.6</v>
      </c>
      <c r="G130" s="54">
        <v>0.6</v>
      </c>
      <c r="H130" s="54">
        <v>0.6</v>
      </c>
      <c r="I130" s="54">
        <v>0.65</v>
      </c>
      <c r="J130" s="54">
        <v>0.65</v>
      </c>
      <c r="K130" s="34">
        <f>VLOOKUP($V130&amp;"Vị trí 1",'BANG GIA 2020'!$D$4:$L$255,6,0)*$J130</f>
        <v>871</v>
      </c>
      <c r="L130" s="34">
        <f>VLOOKUP($V130&amp;"Vị trí 2",'BANG GIA 2020'!$D$4:$L$255,6,0)*$J130</f>
        <v>565.5</v>
      </c>
      <c r="M130" s="34">
        <f>VLOOKUP($V130&amp;"Vị trí 3",'BANG GIA 2020'!$D$4:$L$255,6,0)*$J130</f>
        <v>481</v>
      </c>
      <c r="N130" s="34">
        <f>VLOOKUP($V130&amp;"Vị trí 4",'BANG GIA 2020'!$D$4:$L$255,6,0)*$J130</f>
        <v>351</v>
      </c>
      <c r="O130" s="54" t="s">
        <v>57</v>
      </c>
      <c r="P130" s="85" t="s">
        <v>213</v>
      </c>
      <c r="Q130" s="85"/>
      <c r="R130" s="85" t="s">
        <v>250</v>
      </c>
      <c r="S130" s="85"/>
      <c r="T130" s="75" t="s">
        <v>31</v>
      </c>
      <c r="U130" s="31" t="s">
        <v>38</v>
      </c>
      <c r="V130" s="31" t="str">
        <f t="shared" si="4"/>
        <v>HUYỆN BÀU BÀNG:Khu vực 2</v>
      </c>
      <c r="W130" s="17">
        <v>3</v>
      </c>
      <c r="X130" s="17"/>
    </row>
    <row r="131" spans="1:24" s="16" customFormat="1" ht="66" customHeight="1">
      <c r="A131" s="83">
        <v>14</v>
      </c>
      <c r="B131" s="95" t="s">
        <v>262</v>
      </c>
      <c r="C131" s="95"/>
      <c r="D131" s="95"/>
      <c r="E131" s="54">
        <v>0.6</v>
      </c>
      <c r="F131" s="54">
        <v>0.6</v>
      </c>
      <c r="G131" s="54">
        <v>0.6</v>
      </c>
      <c r="H131" s="54">
        <v>0.6</v>
      </c>
      <c r="I131" s="54">
        <v>0.6</v>
      </c>
      <c r="J131" s="54">
        <v>0.6</v>
      </c>
      <c r="K131" s="34">
        <f>VLOOKUP($V131&amp;"Vị trí 1",'BANG GIA 2020'!$D$4:$L$255,6,0)*$J131</f>
        <v>804</v>
      </c>
      <c r="L131" s="34">
        <f>VLOOKUP($V131&amp;"Vị trí 2",'BANG GIA 2020'!$D$4:$L$255,6,0)*$J131</f>
        <v>522</v>
      </c>
      <c r="M131" s="34">
        <f>VLOOKUP($V131&amp;"Vị trí 3",'BANG GIA 2020'!$D$4:$L$255,6,0)*$J131</f>
        <v>444</v>
      </c>
      <c r="N131" s="34">
        <f>VLOOKUP($V131&amp;"Vị trí 4",'BANG GIA 2020'!$D$4:$L$255,6,0)*$J131</f>
        <v>324</v>
      </c>
      <c r="O131" s="54" t="s">
        <v>57</v>
      </c>
      <c r="P131" s="85" t="s">
        <v>213</v>
      </c>
      <c r="Q131" s="85"/>
      <c r="R131" s="85" t="s">
        <v>249</v>
      </c>
      <c r="S131" s="85"/>
      <c r="T131" s="75" t="s">
        <v>31</v>
      </c>
      <c r="U131" s="31" t="s">
        <v>38</v>
      </c>
      <c r="V131" s="31" t="str">
        <f t="shared" si="4"/>
        <v>HUYỆN BÀU BÀNG:Khu vực 2</v>
      </c>
      <c r="W131" s="17">
        <v>3</v>
      </c>
      <c r="X131" s="17"/>
    </row>
    <row r="132" spans="1:24" s="16" customFormat="1" ht="66" customHeight="1">
      <c r="A132" s="83">
        <v>15</v>
      </c>
      <c r="B132" s="95" t="s">
        <v>263</v>
      </c>
      <c r="C132" s="95"/>
      <c r="D132" s="95"/>
      <c r="E132" s="54"/>
      <c r="F132" s="54">
        <v>0.55</v>
      </c>
      <c r="G132" s="54">
        <v>0.55</v>
      </c>
      <c r="H132" s="54">
        <v>0.55</v>
      </c>
      <c r="I132" s="54">
        <v>0.6</v>
      </c>
      <c r="J132" s="54">
        <v>0.6</v>
      </c>
      <c r="K132" s="34">
        <f>VLOOKUP($V132&amp;"Vị trí 1",'BANG GIA 2020'!$D$4:$L$255,6,0)*$J132</f>
        <v>804</v>
      </c>
      <c r="L132" s="34">
        <f>VLOOKUP($V132&amp;"Vị trí 2",'BANG GIA 2020'!$D$4:$L$255,6,0)*$J132</f>
        <v>522</v>
      </c>
      <c r="M132" s="34">
        <f>VLOOKUP($V132&amp;"Vị trí 3",'BANG GIA 2020'!$D$4:$L$255,6,0)*$J132</f>
        <v>444</v>
      </c>
      <c r="N132" s="34">
        <f>VLOOKUP($V132&amp;"Vị trí 4",'BANG GIA 2020'!$D$4:$L$255,6,0)*$J132</f>
        <v>324</v>
      </c>
      <c r="O132" s="54" t="s">
        <v>57</v>
      </c>
      <c r="P132" s="85" t="s">
        <v>213</v>
      </c>
      <c r="Q132" s="85"/>
      <c r="R132" s="85" t="s">
        <v>250</v>
      </c>
      <c r="S132" s="85"/>
      <c r="T132" s="75" t="s">
        <v>31</v>
      </c>
      <c r="U132" s="31" t="s">
        <v>38</v>
      </c>
      <c r="V132" s="31" t="str">
        <f t="shared" si="4"/>
        <v>HUYỆN BÀU BÀNG:Khu vực 2</v>
      </c>
      <c r="W132" s="17">
        <v>3</v>
      </c>
      <c r="X132" s="17"/>
    </row>
    <row r="133" spans="1:24" s="16" customFormat="1" ht="66" customHeight="1">
      <c r="A133" s="83">
        <v>16</v>
      </c>
      <c r="B133" s="95" t="s">
        <v>0</v>
      </c>
      <c r="C133" s="95"/>
      <c r="D133" s="95"/>
      <c r="E133" s="54"/>
      <c r="F133" s="54">
        <v>0.55</v>
      </c>
      <c r="G133" s="54">
        <v>0.55</v>
      </c>
      <c r="H133" s="54">
        <v>0.55</v>
      </c>
      <c r="I133" s="54">
        <v>0.55</v>
      </c>
      <c r="J133" s="54">
        <v>0.55</v>
      </c>
      <c r="K133" s="34">
        <f>VLOOKUP($V133&amp;"Vị trí 1",'BANG GIA 2020'!$D$4:$L$255,6,0)*$J133</f>
        <v>737.0000000000001</v>
      </c>
      <c r="L133" s="34">
        <f>VLOOKUP($V133&amp;"Vị trí 2",'BANG GIA 2020'!$D$4:$L$255,6,0)*$J133</f>
        <v>478.50000000000006</v>
      </c>
      <c r="M133" s="34">
        <f>VLOOKUP($V133&amp;"Vị trí 3",'BANG GIA 2020'!$D$4:$L$255,6,0)*$J133</f>
        <v>407.00000000000006</v>
      </c>
      <c r="N133" s="34">
        <f>VLOOKUP($V133&amp;"Vị trí 4",'BANG GIA 2020'!$D$4:$L$255,6,0)*$J133</f>
        <v>297</v>
      </c>
      <c r="O133" s="54" t="s">
        <v>57</v>
      </c>
      <c r="P133" s="85" t="s">
        <v>213</v>
      </c>
      <c r="Q133" s="85"/>
      <c r="R133" s="85" t="s">
        <v>249</v>
      </c>
      <c r="S133" s="85"/>
      <c r="T133" s="75" t="s">
        <v>31</v>
      </c>
      <c r="U133" s="31" t="s">
        <v>38</v>
      </c>
      <c r="V133" s="31" t="str">
        <f t="shared" si="4"/>
        <v>HUYỆN BÀU BÀNG:Khu vực 2</v>
      </c>
      <c r="W133" s="17">
        <v>3</v>
      </c>
      <c r="X133" s="17"/>
    </row>
    <row r="134" spans="1:24" s="16" customFormat="1" ht="91.5" customHeight="1">
      <c r="A134" s="83">
        <v>17</v>
      </c>
      <c r="B134" s="95" t="s">
        <v>1</v>
      </c>
      <c r="C134" s="95"/>
      <c r="D134" s="95"/>
      <c r="E134" s="54">
        <v>0.6</v>
      </c>
      <c r="F134" s="54">
        <v>0.6</v>
      </c>
      <c r="G134" s="54">
        <v>0.6</v>
      </c>
      <c r="H134" s="54">
        <v>0.55</v>
      </c>
      <c r="I134" s="54">
        <v>0.6</v>
      </c>
      <c r="J134" s="54">
        <v>0.6</v>
      </c>
      <c r="K134" s="34">
        <f>VLOOKUP($V134&amp;"Vị trí 1",'BANG GIA 2020'!$D$4:$L$255,6,0)*$J134</f>
        <v>804</v>
      </c>
      <c r="L134" s="34">
        <f>VLOOKUP($V134&amp;"Vị trí 2",'BANG GIA 2020'!$D$4:$L$255,6,0)*$J134</f>
        <v>522</v>
      </c>
      <c r="M134" s="34">
        <f>VLOOKUP($V134&amp;"Vị trí 3",'BANG GIA 2020'!$D$4:$L$255,6,0)*$J134</f>
        <v>444</v>
      </c>
      <c r="N134" s="34">
        <f>VLOOKUP($V134&amp;"Vị trí 4",'BANG GIA 2020'!$D$4:$L$255,6,0)*$J134</f>
        <v>324</v>
      </c>
      <c r="O134" s="54" t="s">
        <v>57</v>
      </c>
      <c r="P134" s="85" t="s">
        <v>213</v>
      </c>
      <c r="Q134" s="85"/>
      <c r="R134" s="85" t="s">
        <v>250</v>
      </c>
      <c r="S134" s="85"/>
      <c r="T134" s="75" t="s">
        <v>31</v>
      </c>
      <c r="U134" s="31" t="s">
        <v>38</v>
      </c>
      <c r="V134" s="31" t="str">
        <f t="shared" si="4"/>
        <v>HUYỆN BÀU BÀNG:Khu vực 2</v>
      </c>
      <c r="W134" s="17">
        <v>4</v>
      </c>
      <c r="X134" s="17"/>
    </row>
    <row r="135" spans="1:24" s="16" customFormat="1" ht="91.5" customHeight="1">
      <c r="A135" s="83">
        <v>18</v>
      </c>
      <c r="B135" s="95" t="s">
        <v>2</v>
      </c>
      <c r="C135" s="95"/>
      <c r="D135" s="95"/>
      <c r="E135" s="54">
        <v>0.6</v>
      </c>
      <c r="F135" s="54">
        <v>0.6</v>
      </c>
      <c r="G135" s="54">
        <v>0.6</v>
      </c>
      <c r="H135" s="54">
        <v>0.55</v>
      </c>
      <c r="I135" s="54">
        <v>0.55</v>
      </c>
      <c r="J135" s="54">
        <v>0.55</v>
      </c>
      <c r="K135" s="34">
        <f>VLOOKUP($V135&amp;"Vị trí 1",'BANG GIA 2020'!$D$4:$L$255,6,0)*$J135</f>
        <v>737.0000000000001</v>
      </c>
      <c r="L135" s="34">
        <f>VLOOKUP($V135&amp;"Vị trí 2",'BANG GIA 2020'!$D$4:$L$255,6,0)*$J135</f>
        <v>478.50000000000006</v>
      </c>
      <c r="M135" s="34">
        <f>VLOOKUP($V135&amp;"Vị trí 3",'BANG GIA 2020'!$D$4:$L$255,6,0)*$J135</f>
        <v>407.00000000000006</v>
      </c>
      <c r="N135" s="34">
        <f>VLOOKUP($V135&amp;"Vị trí 4",'BANG GIA 2020'!$D$4:$L$255,6,0)*$J135</f>
        <v>297</v>
      </c>
      <c r="O135" s="54" t="s">
        <v>57</v>
      </c>
      <c r="P135" s="85" t="s">
        <v>213</v>
      </c>
      <c r="Q135" s="85"/>
      <c r="R135" s="85" t="s">
        <v>249</v>
      </c>
      <c r="S135" s="85"/>
      <c r="T135" s="75" t="s">
        <v>31</v>
      </c>
      <c r="U135" s="31" t="s">
        <v>38</v>
      </c>
      <c r="V135" s="31" t="str">
        <f t="shared" si="4"/>
        <v>HUYỆN BÀU BÀNG:Khu vực 2</v>
      </c>
      <c r="W135" s="17">
        <v>4</v>
      </c>
      <c r="X135" s="17"/>
    </row>
    <row r="136" spans="1:24" s="16" customFormat="1" ht="66" customHeight="1">
      <c r="A136" s="83">
        <v>19</v>
      </c>
      <c r="B136" s="95" t="s">
        <v>3</v>
      </c>
      <c r="C136" s="95"/>
      <c r="D136" s="95"/>
      <c r="E136" s="54"/>
      <c r="F136" s="54">
        <v>0.55</v>
      </c>
      <c r="G136" s="54">
        <v>0.55</v>
      </c>
      <c r="H136" s="54">
        <v>0.5</v>
      </c>
      <c r="I136" s="54">
        <v>0.55</v>
      </c>
      <c r="J136" s="54">
        <v>0.55</v>
      </c>
      <c r="K136" s="34">
        <f>VLOOKUP($V136&amp;"Vị trí 1",'BANG GIA 2020'!$D$4:$L$255,6,0)*$J136</f>
        <v>737.0000000000001</v>
      </c>
      <c r="L136" s="34">
        <f>VLOOKUP($V136&amp;"Vị trí 2",'BANG GIA 2020'!$D$4:$L$255,6,0)*$J136</f>
        <v>478.50000000000006</v>
      </c>
      <c r="M136" s="34">
        <f>VLOOKUP($V136&amp;"Vị trí 3",'BANG GIA 2020'!$D$4:$L$255,6,0)*$J136</f>
        <v>407.00000000000006</v>
      </c>
      <c r="N136" s="34">
        <f>VLOOKUP($V136&amp;"Vị trí 4",'BANG GIA 2020'!$D$4:$L$255,6,0)*$J136</f>
        <v>297</v>
      </c>
      <c r="O136" s="54" t="s">
        <v>57</v>
      </c>
      <c r="P136" s="85" t="s">
        <v>213</v>
      </c>
      <c r="Q136" s="85"/>
      <c r="R136" s="85" t="s">
        <v>250</v>
      </c>
      <c r="S136" s="85"/>
      <c r="T136" s="75" t="s">
        <v>31</v>
      </c>
      <c r="U136" s="31" t="s">
        <v>38</v>
      </c>
      <c r="V136" s="31" t="str">
        <f t="shared" si="4"/>
        <v>HUYỆN BÀU BÀNG:Khu vực 2</v>
      </c>
      <c r="W136" s="17">
        <v>3</v>
      </c>
      <c r="X136" s="17"/>
    </row>
    <row r="137" spans="1:24" s="15" customFormat="1" ht="91.5" customHeight="1">
      <c r="A137" s="83">
        <v>20</v>
      </c>
      <c r="B137" s="95" t="s">
        <v>4</v>
      </c>
      <c r="C137" s="95"/>
      <c r="D137" s="95"/>
      <c r="E137" s="54"/>
      <c r="F137" s="54">
        <v>0.55</v>
      </c>
      <c r="G137" s="54">
        <v>0.55</v>
      </c>
      <c r="H137" s="54">
        <v>0.5</v>
      </c>
      <c r="I137" s="54">
        <v>0.5</v>
      </c>
      <c r="J137" s="54">
        <v>0.5</v>
      </c>
      <c r="K137" s="34">
        <f>VLOOKUP($V137&amp;"Vị trí 1",'BANG GIA 2020'!$D$4:$L$255,6,0)*$J137</f>
        <v>670</v>
      </c>
      <c r="L137" s="34">
        <f>VLOOKUP($V137&amp;"Vị trí 2",'BANG GIA 2020'!$D$4:$L$255,6,0)*$J137</f>
        <v>435</v>
      </c>
      <c r="M137" s="34">
        <f>VLOOKUP($V137&amp;"Vị trí 3",'BANG GIA 2020'!$D$4:$L$255,6,0)*$J137</f>
        <v>370</v>
      </c>
      <c r="N137" s="34">
        <f>VLOOKUP($V137&amp;"Vị trí 4",'BANG GIA 2020'!$D$4:$L$255,6,0)*$J137</f>
        <v>270</v>
      </c>
      <c r="O137" s="54" t="s">
        <v>57</v>
      </c>
      <c r="P137" s="85" t="s">
        <v>213</v>
      </c>
      <c r="Q137" s="85"/>
      <c r="R137" s="85" t="s">
        <v>249</v>
      </c>
      <c r="S137" s="85"/>
      <c r="T137" s="75" t="s">
        <v>31</v>
      </c>
      <c r="U137" s="31" t="s">
        <v>38</v>
      </c>
      <c r="V137" s="31" t="str">
        <f>T137&amp;U137</f>
        <v>HUYỆN BÀU BÀNG:Khu vực 2</v>
      </c>
      <c r="W137" s="17">
        <v>4</v>
      </c>
      <c r="X137" s="20"/>
    </row>
    <row r="138" spans="1:24" s="16" customFormat="1" ht="25.5" customHeight="1">
      <c r="A138" s="79" t="s">
        <v>323</v>
      </c>
      <c r="B138" s="40" t="s">
        <v>34</v>
      </c>
      <c r="C138" s="42"/>
      <c r="D138" s="42"/>
      <c r="E138" s="38"/>
      <c r="F138" s="43"/>
      <c r="G138" s="43"/>
      <c r="H138" s="43"/>
      <c r="I138" s="43"/>
      <c r="J138" s="43"/>
      <c r="K138" s="34"/>
      <c r="L138" s="34"/>
      <c r="M138" s="34"/>
      <c r="N138" s="34"/>
      <c r="O138" s="38"/>
      <c r="P138" s="85" t="s">
        <v>212</v>
      </c>
      <c r="Q138" s="85"/>
      <c r="R138" s="85"/>
      <c r="S138" s="85"/>
      <c r="T138" s="76"/>
      <c r="U138" s="33"/>
      <c r="V138" s="33"/>
      <c r="W138" s="17">
        <v>1</v>
      </c>
      <c r="X138" s="17"/>
    </row>
    <row r="139" spans="1:24" s="16" customFormat="1" ht="45.75" customHeight="1">
      <c r="A139" s="83">
        <v>1</v>
      </c>
      <c r="B139" s="80" t="s">
        <v>110</v>
      </c>
      <c r="C139" s="80" t="s">
        <v>364</v>
      </c>
      <c r="D139" s="80" t="s">
        <v>37</v>
      </c>
      <c r="E139" s="54">
        <v>0.8</v>
      </c>
      <c r="F139" s="54">
        <v>0.8</v>
      </c>
      <c r="G139" s="54">
        <v>0.8</v>
      </c>
      <c r="H139" s="54">
        <v>0.8</v>
      </c>
      <c r="I139" s="54">
        <v>0.8</v>
      </c>
      <c r="J139" s="54">
        <v>0.8</v>
      </c>
      <c r="K139" s="34">
        <f>VLOOKUP($V139&amp;"Vị trí 1",'BANG GIA 2020'!$D$4:$L$255,6,0)*$J139</f>
        <v>1072</v>
      </c>
      <c r="L139" s="34">
        <f>VLOOKUP($V139&amp;"Vị trí 2",'BANG GIA 2020'!$D$4:$L$255,6,0)*$J139</f>
        <v>696</v>
      </c>
      <c r="M139" s="34">
        <f>VLOOKUP($V139&amp;"Vị trí 3",'BANG GIA 2020'!$D$4:$L$255,6,0)*$J139</f>
        <v>592</v>
      </c>
      <c r="N139" s="34">
        <f>VLOOKUP($V139&amp;"Vị trí 4",'BANG GIA 2020'!$D$4:$L$255,6,0)*$J139</f>
        <v>432</v>
      </c>
      <c r="O139" s="54"/>
      <c r="P139" s="85"/>
      <c r="Q139" s="85"/>
      <c r="R139" s="85"/>
      <c r="S139" s="85"/>
      <c r="T139" s="75" t="s">
        <v>34</v>
      </c>
      <c r="U139" s="31" t="s">
        <v>38</v>
      </c>
      <c r="V139" s="31" t="str">
        <f t="shared" si="3"/>
        <v>HUYỆN BẮC TÂN UYÊN:Khu vực 2</v>
      </c>
      <c r="W139" s="17">
        <v>2</v>
      </c>
      <c r="X139" s="17"/>
    </row>
    <row r="140" spans="1:24" s="16" customFormat="1" ht="66" customHeight="1">
      <c r="A140" s="83">
        <v>2</v>
      </c>
      <c r="B140" s="80" t="s">
        <v>113</v>
      </c>
      <c r="C140" s="80" t="s">
        <v>321</v>
      </c>
      <c r="D140" s="80" t="s">
        <v>245</v>
      </c>
      <c r="E140" s="54">
        <v>0.8</v>
      </c>
      <c r="F140" s="54">
        <v>0.8</v>
      </c>
      <c r="G140" s="54">
        <v>0.8</v>
      </c>
      <c r="H140" s="54">
        <v>0.85</v>
      </c>
      <c r="I140" s="54">
        <v>0.85</v>
      </c>
      <c r="J140" s="54">
        <v>0.95</v>
      </c>
      <c r="K140" s="34">
        <f>VLOOKUP($V140&amp;"Vị trí 1",'BANG GIA 2020'!$D$4:$L$255,6,0)*$J140</f>
        <v>1273</v>
      </c>
      <c r="L140" s="34">
        <f>VLOOKUP($V140&amp;"Vị trí 2",'BANG GIA 2020'!$D$4:$L$255,6,0)*$J140</f>
        <v>826.5</v>
      </c>
      <c r="M140" s="34">
        <f>VLOOKUP($V140&amp;"Vị trí 3",'BANG GIA 2020'!$D$4:$L$255,6,0)*$J140</f>
        <v>703</v>
      </c>
      <c r="N140" s="34">
        <f>VLOOKUP($V140&amp;"Vị trí 4",'BANG GIA 2020'!$D$4:$L$255,6,0)*$J140</f>
        <v>513</v>
      </c>
      <c r="O140" s="54"/>
      <c r="P140" s="85"/>
      <c r="Q140" s="85" t="s">
        <v>215</v>
      </c>
      <c r="R140" s="85" t="s">
        <v>243</v>
      </c>
      <c r="S140" s="85" t="s">
        <v>10</v>
      </c>
      <c r="T140" s="75" t="s">
        <v>34</v>
      </c>
      <c r="U140" s="31" t="s">
        <v>38</v>
      </c>
      <c r="V140" s="31" t="str">
        <f t="shared" si="3"/>
        <v>HUYỆN BẮC TÂN UYÊN:Khu vực 2</v>
      </c>
      <c r="W140" s="17">
        <v>3</v>
      </c>
      <c r="X140" s="17"/>
    </row>
    <row r="141" spans="1:24" s="16" customFormat="1" ht="45" customHeight="1">
      <c r="A141" s="83">
        <v>3</v>
      </c>
      <c r="B141" s="80" t="s">
        <v>114</v>
      </c>
      <c r="C141" s="80" t="s">
        <v>365</v>
      </c>
      <c r="D141" s="80" t="s">
        <v>70</v>
      </c>
      <c r="E141" s="54">
        <v>0.7</v>
      </c>
      <c r="F141" s="54">
        <v>0.6</v>
      </c>
      <c r="G141" s="54">
        <v>0.6</v>
      </c>
      <c r="H141" s="54">
        <v>0.6</v>
      </c>
      <c r="I141" s="54">
        <v>0.7</v>
      </c>
      <c r="J141" s="54">
        <v>0.7</v>
      </c>
      <c r="K141" s="34">
        <f>VLOOKUP($V141&amp;"Vị trí 1",'BANG GIA 2020'!$D$4:$L$255,6,0)*$J141</f>
        <v>937.9999999999999</v>
      </c>
      <c r="L141" s="34">
        <f>VLOOKUP($V141&amp;"Vị trí 2",'BANG GIA 2020'!$D$4:$L$255,6,0)*$J141</f>
        <v>609</v>
      </c>
      <c r="M141" s="34">
        <f>VLOOKUP($V141&amp;"Vị trí 3",'BANG GIA 2020'!$D$4:$L$255,6,0)*$J141</f>
        <v>518</v>
      </c>
      <c r="N141" s="34">
        <f>VLOOKUP($V141&amp;"Vị trí 4",'BANG GIA 2020'!$D$4:$L$255,6,0)*$J141</f>
        <v>378</v>
      </c>
      <c r="O141" s="54" t="s">
        <v>67</v>
      </c>
      <c r="P141" s="85"/>
      <c r="Q141" s="85"/>
      <c r="R141" s="85" t="s">
        <v>255</v>
      </c>
      <c r="S141" s="85"/>
      <c r="T141" s="75" t="s">
        <v>34</v>
      </c>
      <c r="U141" s="31" t="s">
        <v>38</v>
      </c>
      <c r="V141" s="31" t="str">
        <f t="shared" si="3"/>
        <v>HUYỆN BẮC TÂN UYÊN:Khu vực 2</v>
      </c>
      <c r="W141" s="17">
        <v>2</v>
      </c>
      <c r="X141" s="17"/>
    </row>
    <row r="142" spans="1:24" s="16" customFormat="1" ht="67.5" customHeight="1">
      <c r="A142" s="83">
        <v>4</v>
      </c>
      <c r="B142" s="80" t="s">
        <v>115</v>
      </c>
      <c r="C142" s="80" t="s">
        <v>223</v>
      </c>
      <c r="D142" s="80" t="s">
        <v>224</v>
      </c>
      <c r="E142" s="54">
        <v>0.7</v>
      </c>
      <c r="F142" s="54">
        <v>0.6</v>
      </c>
      <c r="G142" s="54">
        <v>0.6</v>
      </c>
      <c r="H142" s="54">
        <v>0.6</v>
      </c>
      <c r="I142" s="54">
        <v>0.7</v>
      </c>
      <c r="J142" s="54">
        <v>0.7</v>
      </c>
      <c r="K142" s="34">
        <f>VLOOKUP($V142&amp;"Vị trí 1",'BANG GIA 2020'!$D$4:$L$255,6,0)*$J142</f>
        <v>937.9999999999999</v>
      </c>
      <c r="L142" s="34">
        <f>VLOOKUP($V142&amp;"Vị trí 2",'BANG GIA 2020'!$D$4:$L$255,6,0)*$J142</f>
        <v>609</v>
      </c>
      <c r="M142" s="34">
        <f>VLOOKUP($V142&amp;"Vị trí 3",'BANG GIA 2020'!$D$4:$L$255,6,0)*$J142</f>
        <v>518</v>
      </c>
      <c r="N142" s="34">
        <f>VLOOKUP($V142&amp;"Vị trí 4",'BANG GIA 2020'!$D$4:$L$255,6,0)*$J142</f>
        <v>378</v>
      </c>
      <c r="O142" s="54" t="s">
        <v>58</v>
      </c>
      <c r="P142" s="85"/>
      <c r="Q142" s="85" t="s">
        <v>214</v>
      </c>
      <c r="R142" s="85" t="s">
        <v>255</v>
      </c>
      <c r="S142" s="85"/>
      <c r="T142" s="75" t="s">
        <v>34</v>
      </c>
      <c r="U142" s="31" t="s">
        <v>38</v>
      </c>
      <c r="V142" s="31" t="str">
        <f t="shared" si="3"/>
        <v>HUYỆN BẮC TÂN UYÊN:Khu vực 2</v>
      </c>
      <c r="W142" s="17">
        <v>3</v>
      </c>
      <c r="X142" s="17"/>
    </row>
    <row r="143" spans="1:24" s="16" customFormat="1" ht="67.5" customHeight="1">
      <c r="A143" s="83">
        <v>5</v>
      </c>
      <c r="B143" s="80" t="s">
        <v>246</v>
      </c>
      <c r="C143" s="80" t="s">
        <v>225</v>
      </c>
      <c r="D143" s="80" t="s">
        <v>226</v>
      </c>
      <c r="E143" s="54">
        <v>0.7</v>
      </c>
      <c r="F143" s="54">
        <v>0.7</v>
      </c>
      <c r="G143" s="54">
        <v>0.7</v>
      </c>
      <c r="H143" s="54">
        <v>0.7</v>
      </c>
      <c r="I143" s="54">
        <v>0.7</v>
      </c>
      <c r="J143" s="54">
        <v>0.75</v>
      </c>
      <c r="K143" s="34">
        <f>VLOOKUP($V143&amp;"Vị trí 1",'BANG GIA 2020'!$D$4:$L$255,6,0)*$J143</f>
        <v>1005</v>
      </c>
      <c r="L143" s="34">
        <f>VLOOKUP($V143&amp;"Vị trí 2",'BANG GIA 2020'!$D$4:$L$255,6,0)*$J143</f>
        <v>652.5</v>
      </c>
      <c r="M143" s="34">
        <f>VLOOKUP($V143&amp;"Vị trí 3",'BANG GIA 2020'!$D$4:$L$255,6,0)*$J143</f>
        <v>555</v>
      </c>
      <c r="N143" s="34">
        <f>VLOOKUP($V143&amp;"Vị trí 4",'BANG GIA 2020'!$D$4:$L$255,6,0)*$J143</f>
        <v>405</v>
      </c>
      <c r="O143" s="54"/>
      <c r="P143" s="85"/>
      <c r="Q143" s="85" t="s">
        <v>214</v>
      </c>
      <c r="R143" s="85" t="s">
        <v>241</v>
      </c>
      <c r="S143" s="85" t="s">
        <v>10</v>
      </c>
      <c r="T143" s="75" t="s">
        <v>34</v>
      </c>
      <c r="U143" s="31" t="s">
        <v>38</v>
      </c>
      <c r="V143" s="31" t="str">
        <f t="shared" si="3"/>
        <v>HUYỆN BẮC TÂN UYÊN:Khu vực 2</v>
      </c>
      <c r="W143" s="17">
        <v>3</v>
      </c>
      <c r="X143" s="17"/>
    </row>
    <row r="144" spans="1:23" ht="48" customHeight="1">
      <c r="A144" s="83">
        <v>6</v>
      </c>
      <c r="B144" s="80" t="s">
        <v>116</v>
      </c>
      <c r="C144" s="80" t="s">
        <v>354</v>
      </c>
      <c r="D144" s="80" t="s">
        <v>449</v>
      </c>
      <c r="E144" s="54">
        <v>0.7</v>
      </c>
      <c r="F144" s="54">
        <v>0.7</v>
      </c>
      <c r="G144" s="54">
        <v>0.7</v>
      </c>
      <c r="H144" s="54">
        <v>0.7</v>
      </c>
      <c r="I144" s="54">
        <v>0.7</v>
      </c>
      <c r="J144" s="54">
        <v>0.7</v>
      </c>
      <c r="K144" s="34">
        <f>VLOOKUP($V144&amp;"Vị trí 1",'BANG GIA 2020'!$D$4:$L$255,6,0)*$J144</f>
        <v>937.9999999999999</v>
      </c>
      <c r="L144" s="34">
        <f>VLOOKUP($V144&amp;"Vị trí 2",'BANG GIA 2020'!$D$4:$L$255,6,0)*$J144</f>
        <v>609</v>
      </c>
      <c r="M144" s="34">
        <f>VLOOKUP($V144&amp;"Vị trí 3",'BANG GIA 2020'!$D$4:$L$255,6,0)*$J144</f>
        <v>518</v>
      </c>
      <c r="N144" s="34">
        <f>VLOOKUP($V144&amp;"Vị trí 4",'BANG GIA 2020'!$D$4:$L$255,6,0)*$J144</f>
        <v>378</v>
      </c>
      <c r="O144" s="54"/>
      <c r="P144" s="85"/>
      <c r="Q144" s="85"/>
      <c r="R144" s="85"/>
      <c r="S144" s="85"/>
      <c r="T144" s="32" t="s">
        <v>34</v>
      </c>
      <c r="U144" s="31" t="s">
        <v>38</v>
      </c>
      <c r="V144" s="31" t="str">
        <f t="shared" si="3"/>
        <v>HUYỆN BẮC TÂN UYÊN:Khu vực 2</v>
      </c>
      <c r="W144" s="20">
        <v>2</v>
      </c>
    </row>
    <row r="145" spans="1:24" s="18" customFormat="1" ht="48" customHeight="1">
      <c r="A145" s="83">
        <v>7</v>
      </c>
      <c r="B145" s="77" t="s">
        <v>112</v>
      </c>
      <c r="C145" s="77" t="s">
        <v>242</v>
      </c>
      <c r="D145" s="77" t="s">
        <v>450</v>
      </c>
      <c r="E145" s="38">
        <v>0.6</v>
      </c>
      <c r="F145" s="38">
        <v>0.6</v>
      </c>
      <c r="G145" s="38">
        <v>0.6</v>
      </c>
      <c r="H145" s="38">
        <v>0.6</v>
      </c>
      <c r="I145" s="38">
        <v>0.7</v>
      </c>
      <c r="J145" s="38">
        <v>0.7</v>
      </c>
      <c r="K145" s="34">
        <f>VLOOKUP($V145&amp;"Vị trí 1",'BANG GIA 2020'!$D$4:$L$255,6,0)*$J145</f>
        <v>937.9999999999999</v>
      </c>
      <c r="L145" s="34">
        <f>VLOOKUP($V145&amp;"Vị trí 2",'BANG GIA 2020'!$D$4:$L$255,6,0)*$J145</f>
        <v>609</v>
      </c>
      <c r="M145" s="34">
        <f>VLOOKUP($V145&amp;"Vị trí 3",'BANG GIA 2020'!$D$4:$L$255,6,0)*$J145</f>
        <v>518</v>
      </c>
      <c r="N145" s="34">
        <f>VLOOKUP($V145&amp;"Vị trí 4",'BANG GIA 2020'!$D$4:$L$255,6,0)*$J145</f>
        <v>378</v>
      </c>
      <c r="O145" s="38"/>
      <c r="P145" s="85"/>
      <c r="Q145" s="85" t="s">
        <v>214</v>
      </c>
      <c r="R145" s="85" t="s">
        <v>256</v>
      </c>
      <c r="S145" s="85"/>
      <c r="T145" s="32" t="s">
        <v>34</v>
      </c>
      <c r="U145" s="31" t="s">
        <v>38</v>
      </c>
      <c r="V145" s="31" t="str">
        <f t="shared" si="3"/>
        <v>HUYỆN BẮC TÂN UYÊN:Khu vực 2</v>
      </c>
      <c r="W145" s="20">
        <v>2</v>
      </c>
      <c r="X145" s="20"/>
    </row>
    <row r="146" spans="1:24" s="18" customFormat="1" ht="48" customHeight="1">
      <c r="A146" s="78">
        <v>8</v>
      </c>
      <c r="B146" s="77" t="s">
        <v>208</v>
      </c>
      <c r="C146" s="72" t="s">
        <v>227</v>
      </c>
      <c r="D146" s="72" t="s">
        <v>388</v>
      </c>
      <c r="E146" s="38">
        <v>0.7</v>
      </c>
      <c r="F146" s="38">
        <v>0.7</v>
      </c>
      <c r="G146" s="38">
        <v>0.7</v>
      </c>
      <c r="H146" s="38">
        <v>0.7</v>
      </c>
      <c r="I146" s="38">
        <v>0.7</v>
      </c>
      <c r="J146" s="38">
        <v>0.7</v>
      </c>
      <c r="K146" s="34">
        <f>VLOOKUP($V146&amp;"Vị trí 1",'BANG GIA 2020'!$D$4:$L$255,6,0)*$J146</f>
        <v>937.9999999999999</v>
      </c>
      <c r="L146" s="34">
        <f>VLOOKUP($V146&amp;"Vị trí 2",'BANG GIA 2020'!$D$4:$L$255,6,0)*$J146</f>
        <v>609</v>
      </c>
      <c r="M146" s="34">
        <f>VLOOKUP($V146&amp;"Vị trí 3",'BANG GIA 2020'!$D$4:$L$255,6,0)*$J146</f>
        <v>518</v>
      </c>
      <c r="N146" s="34">
        <f>VLOOKUP($V146&amp;"Vị trí 4",'BANG GIA 2020'!$D$4:$L$255,6,0)*$J146</f>
        <v>378</v>
      </c>
      <c r="O146" s="38"/>
      <c r="P146" s="85" t="s">
        <v>213</v>
      </c>
      <c r="Q146" s="85" t="s">
        <v>214</v>
      </c>
      <c r="R146" s="85"/>
      <c r="S146" s="85"/>
      <c r="T146" s="32" t="s">
        <v>34</v>
      </c>
      <c r="U146" s="31" t="s">
        <v>38</v>
      </c>
      <c r="V146" s="31" t="str">
        <f aca="true" t="shared" si="5" ref="V146:V155">T146&amp;U146</f>
        <v>HUYỆN BẮC TÂN UYÊN:Khu vực 2</v>
      </c>
      <c r="W146" s="20">
        <v>2</v>
      </c>
      <c r="X146" s="20"/>
    </row>
    <row r="147" spans="1:24" s="18" customFormat="1" ht="48" customHeight="1">
      <c r="A147" s="78">
        <v>9</v>
      </c>
      <c r="B147" s="77" t="s">
        <v>188</v>
      </c>
      <c r="C147" s="72" t="s">
        <v>189</v>
      </c>
      <c r="D147" s="72" t="s">
        <v>190</v>
      </c>
      <c r="E147" s="38">
        <v>0.7</v>
      </c>
      <c r="F147" s="38"/>
      <c r="G147" s="38">
        <v>0.7</v>
      </c>
      <c r="H147" s="38">
        <v>0.7</v>
      </c>
      <c r="I147" s="38">
        <v>0.7</v>
      </c>
      <c r="J147" s="38">
        <v>0.8</v>
      </c>
      <c r="K147" s="34">
        <f>VLOOKUP($V147&amp;"Vị trí 1",'BANG GIA 2020'!$D$4:$L$255,6,0)*$J147</f>
        <v>1072</v>
      </c>
      <c r="L147" s="34">
        <f>VLOOKUP($V147&amp;"Vị trí 2",'BANG GIA 2020'!$D$4:$L$255,6,0)*$J147</f>
        <v>696</v>
      </c>
      <c r="M147" s="34">
        <f>VLOOKUP($V147&amp;"Vị trí 3",'BANG GIA 2020'!$D$4:$L$255,6,0)*$J147</f>
        <v>592</v>
      </c>
      <c r="N147" s="34">
        <f>VLOOKUP($V147&amp;"Vị trí 4",'BANG GIA 2020'!$D$4:$L$255,6,0)*$J147</f>
        <v>432</v>
      </c>
      <c r="O147" s="38"/>
      <c r="P147" s="85" t="s">
        <v>57</v>
      </c>
      <c r="Q147" s="85"/>
      <c r="R147" s="85"/>
      <c r="S147" s="85" t="s">
        <v>10</v>
      </c>
      <c r="T147" s="32" t="s">
        <v>34</v>
      </c>
      <c r="U147" s="31" t="s">
        <v>38</v>
      </c>
      <c r="V147" s="31" t="str">
        <f t="shared" si="5"/>
        <v>HUYỆN BẮC TÂN UYÊN:Khu vực 2</v>
      </c>
      <c r="W147" s="20">
        <v>2</v>
      </c>
      <c r="X147" s="20"/>
    </row>
    <row r="148" spans="1:24" s="16" customFormat="1" ht="67.5" customHeight="1">
      <c r="A148" s="78">
        <v>10</v>
      </c>
      <c r="B148" s="77" t="s">
        <v>191</v>
      </c>
      <c r="C148" s="72" t="s">
        <v>244</v>
      </c>
      <c r="D148" s="72" t="s">
        <v>228</v>
      </c>
      <c r="E148" s="38">
        <v>0.7</v>
      </c>
      <c r="F148" s="38"/>
      <c r="G148" s="38">
        <v>0.7</v>
      </c>
      <c r="H148" s="38">
        <v>0.7</v>
      </c>
      <c r="I148" s="38">
        <v>0.7</v>
      </c>
      <c r="J148" s="38">
        <v>0.7</v>
      </c>
      <c r="K148" s="34">
        <f>VLOOKUP($V148&amp;"Vị trí 1",'BANG GIA 2020'!$D$4:$L$255,6,0)*$J148</f>
        <v>937.9999999999999</v>
      </c>
      <c r="L148" s="34">
        <f>VLOOKUP($V148&amp;"Vị trí 2",'BANG GIA 2020'!$D$4:$L$255,6,0)*$J148</f>
        <v>609</v>
      </c>
      <c r="M148" s="34">
        <f>VLOOKUP($V148&amp;"Vị trí 3",'BANG GIA 2020'!$D$4:$L$255,6,0)*$J148</f>
        <v>518</v>
      </c>
      <c r="N148" s="34">
        <f>VLOOKUP($V148&amp;"Vị trí 4",'BANG GIA 2020'!$D$4:$L$255,6,0)*$J148</f>
        <v>378</v>
      </c>
      <c r="O148" s="38"/>
      <c r="P148" s="85" t="s">
        <v>57</v>
      </c>
      <c r="Q148" s="85" t="s">
        <v>214</v>
      </c>
      <c r="R148" s="85" t="s">
        <v>243</v>
      </c>
      <c r="S148" s="85"/>
      <c r="T148" s="32" t="s">
        <v>34</v>
      </c>
      <c r="U148" s="31" t="s">
        <v>38</v>
      </c>
      <c r="V148" s="31" t="str">
        <f t="shared" si="5"/>
        <v>HUYỆN BẮC TÂN UYÊN:Khu vực 2</v>
      </c>
      <c r="W148" s="17">
        <v>3</v>
      </c>
      <c r="X148" s="17"/>
    </row>
    <row r="149" spans="1:24" s="16" customFormat="1" ht="69" customHeight="1">
      <c r="A149" s="83">
        <v>11</v>
      </c>
      <c r="B149" s="95" t="s">
        <v>261</v>
      </c>
      <c r="C149" s="95"/>
      <c r="D149" s="95"/>
      <c r="E149" s="54">
        <v>0.6</v>
      </c>
      <c r="F149" s="54">
        <v>0.6</v>
      </c>
      <c r="G149" s="54">
        <v>0.6</v>
      </c>
      <c r="H149" s="54">
        <v>0.6</v>
      </c>
      <c r="I149" s="54">
        <v>0.65</v>
      </c>
      <c r="J149" s="54">
        <v>0.65</v>
      </c>
      <c r="K149" s="34">
        <f>VLOOKUP($V149&amp;"Vị trí 1",'BANG GIA 2020'!$D$4:$L$255,6,0)*$J149</f>
        <v>871</v>
      </c>
      <c r="L149" s="34">
        <f>VLOOKUP($V149&amp;"Vị trí 2",'BANG GIA 2020'!$D$4:$L$255,6,0)*$J149</f>
        <v>565.5</v>
      </c>
      <c r="M149" s="34">
        <f>VLOOKUP($V149&amp;"Vị trí 3",'BANG GIA 2020'!$D$4:$L$255,6,0)*$J149</f>
        <v>481</v>
      </c>
      <c r="N149" s="34">
        <f>VLOOKUP($V149&amp;"Vị trí 4",'BANG GIA 2020'!$D$4:$L$255,6,0)*$J149</f>
        <v>351</v>
      </c>
      <c r="O149" s="54" t="s">
        <v>57</v>
      </c>
      <c r="P149" s="85" t="s">
        <v>213</v>
      </c>
      <c r="Q149" s="85"/>
      <c r="R149" s="85" t="s">
        <v>250</v>
      </c>
      <c r="S149" s="85"/>
      <c r="T149" s="32" t="s">
        <v>34</v>
      </c>
      <c r="U149" s="31" t="s">
        <v>38</v>
      </c>
      <c r="V149" s="31" t="str">
        <f t="shared" si="5"/>
        <v>HUYỆN BẮC TÂN UYÊN:Khu vực 2</v>
      </c>
      <c r="W149" s="17">
        <v>3</v>
      </c>
      <c r="X149" s="17"/>
    </row>
    <row r="150" spans="1:24" s="16" customFormat="1" ht="69" customHeight="1">
      <c r="A150" s="83">
        <v>12</v>
      </c>
      <c r="B150" s="95" t="s">
        <v>262</v>
      </c>
      <c r="C150" s="95"/>
      <c r="D150" s="95"/>
      <c r="E150" s="54">
        <v>0.6</v>
      </c>
      <c r="F150" s="54">
        <v>0.6</v>
      </c>
      <c r="G150" s="54">
        <v>0.6</v>
      </c>
      <c r="H150" s="54">
        <v>0.6</v>
      </c>
      <c r="I150" s="54">
        <v>0.6</v>
      </c>
      <c r="J150" s="54">
        <v>0.6</v>
      </c>
      <c r="K150" s="34">
        <f>VLOOKUP($V150&amp;"Vị trí 1",'BANG GIA 2020'!$D$4:$L$255,6,0)*$J150</f>
        <v>804</v>
      </c>
      <c r="L150" s="34">
        <f>VLOOKUP($V150&amp;"Vị trí 2",'BANG GIA 2020'!$D$4:$L$255,6,0)*$J150</f>
        <v>522</v>
      </c>
      <c r="M150" s="34">
        <f>VLOOKUP($V150&amp;"Vị trí 3",'BANG GIA 2020'!$D$4:$L$255,6,0)*$J150</f>
        <v>444</v>
      </c>
      <c r="N150" s="34">
        <f>VLOOKUP($V150&amp;"Vị trí 4",'BANG GIA 2020'!$D$4:$L$255,6,0)*$J150</f>
        <v>324</v>
      </c>
      <c r="O150" s="54" t="s">
        <v>57</v>
      </c>
      <c r="P150" s="85" t="s">
        <v>213</v>
      </c>
      <c r="Q150" s="85"/>
      <c r="R150" s="85" t="s">
        <v>249</v>
      </c>
      <c r="S150" s="85"/>
      <c r="T150" s="32" t="s">
        <v>34</v>
      </c>
      <c r="U150" s="31" t="s">
        <v>38</v>
      </c>
      <c r="V150" s="31" t="str">
        <f t="shared" si="5"/>
        <v>HUYỆN BẮC TÂN UYÊN:Khu vực 2</v>
      </c>
      <c r="W150" s="17">
        <v>3</v>
      </c>
      <c r="X150" s="17"/>
    </row>
    <row r="151" spans="1:24" s="16" customFormat="1" ht="69" customHeight="1">
      <c r="A151" s="83">
        <v>13</v>
      </c>
      <c r="B151" s="95" t="s">
        <v>263</v>
      </c>
      <c r="C151" s="95"/>
      <c r="D151" s="95"/>
      <c r="E151" s="54"/>
      <c r="F151" s="54">
        <v>0.55</v>
      </c>
      <c r="G151" s="54">
        <v>0.55</v>
      </c>
      <c r="H151" s="54">
        <v>0.55</v>
      </c>
      <c r="I151" s="54">
        <v>0.6</v>
      </c>
      <c r="J151" s="54">
        <v>0.6</v>
      </c>
      <c r="K151" s="34">
        <f>VLOOKUP($V151&amp;"Vị trí 1",'BANG GIA 2020'!$D$4:$L$255,6,0)*$J151</f>
        <v>804</v>
      </c>
      <c r="L151" s="34">
        <f>VLOOKUP($V151&amp;"Vị trí 2",'BANG GIA 2020'!$D$4:$L$255,6,0)*$J151</f>
        <v>522</v>
      </c>
      <c r="M151" s="34">
        <f>VLOOKUP($V151&amp;"Vị trí 3",'BANG GIA 2020'!$D$4:$L$255,6,0)*$J151</f>
        <v>444</v>
      </c>
      <c r="N151" s="34">
        <f>VLOOKUP($V151&amp;"Vị trí 4",'BANG GIA 2020'!$D$4:$L$255,6,0)*$J151</f>
        <v>324</v>
      </c>
      <c r="O151" s="54" t="s">
        <v>57</v>
      </c>
      <c r="P151" s="85" t="s">
        <v>213</v>
      </c>
      <c r="Q151" s="85"/>
      <c r="R151" s="85" t="s">
        <v>250</v>
      </c>
      <c r="S151" s="85"/>
      <c r="T151" s="32" t="s">
        <v>34</v>
      </c>
      <c r="U151" s="31" t="s">
        <v>38</v>
      </c>
      <c r="V151" s="31" t="str">
        <f t="shared" si="5"/>
        <v>HUYỆN BẮC TÂN UYÊN:Khu vực 2</v>
      </c>
      <c r="W151" s="17">
        <v>3</v>
      </c>
      <c r="X151" s="17"/>
    </row>
    <row r="152" spans="1:24" s="16" customFormat="1" ht="69" customHeight="1">
      <c r="A152" s="83">
        <v>14</v>
      </c>
      <c r="B152" s="95" t="s">
        <v>0</v>
      </c>
      <c r="C152" s="95"/>
      <c r="D152" s="95"/>
      <c r="E152" s="54"/>
      <c r="F152" s="54">
        <v>0.55</v>
      </c>
      <c r="G152" s="54">
        <v>0.55</v>
      </c>
      <c r="H152" s="54">
        <v>0.55</v>
      </c>
      <c r="I152" s="54">
        <v>0.55</v>
      </c>
      <c r="J152" s="54">
        <v>0.55</v>
      </c>
      <c r="K152" s="34">
        <f>VLOOKUP($V152&amp;"Vị trí 1",'BANG GIA 2020'!$D$4:$L$255,6,0)*$J152</f>
        <v>737.0000000000001</v>
      </c>
      <c r="L152" s="34">
        <f>VLOOKUP($V152&amp;"Vị trí 2",'BANG GIA 2020'!$D$4:$L$255,6,0)*$J152</f>
        <v>478.50000000000006</v>
      </c>
      <c r="M152" s="34">
        <f>VLOOKUP($V152&amp;"Vị trí 3",'BANG GIA 2020'!$D$4:$L$255,6,0)*$J152</f>
        <v>407.00000000000006</v>
      </c>
      <c r="N152" s="34">
        <f>VLOOKUP($V152&amp;"Vị trí 4",'BANG GIA 2020'!$D$4:$L$255,6,0)*$J152</f>
        <v>297</v>
      </c>
      <c r="O152" s="54" t="s">
        <v>57</v>
      </c>
      <c r="P152" s="85" t="s">
        <v>213</v>
      </c>
      <c r="Q152" s="85"/>
      <c r="R152" s="85" t="s">
        <v>249</v>
      </c>
      <c r="S152" s="85"/>
      <c r="T152" s="32" t="s">
        <v>34</v>
      </c>
      <c r="U152" s="31" t="s">
        <v>38</v>
      </c>
      <c r="V152" s="31" t="str">
        <f t="shared" si="5"/>
        <v>HUYỆN BẮC TÂN UYÊN:Khu vực 2</v>
      </c>
      <c r="W152" s="17">
        <v>3</v>
      </c>
      <c r="X152" s="17"/>
    </row>
    <row r="153" spans="1:24" s="16" customFormat="1" ht="91.5" customHeight="1">
      <c r="A153" s="83">
        <v>15</v>
      </c>
      <c r="B153" s="95" t="s">
        <v>1</v>
      </c>
      <c r="C153" s="95"/>
      <c r="D153" s="95"/>
      <c r="E153" s="54">
        <v>0.6</v>
      </c>
      <c r="F153" s="54">
        <v>0.6</v>
      </c>
      <c r="G153" s="54">
        <v>0.6</v>
      </c>
      <c r="H153" s="54">
        <v>0.55</v>
      </c>
      <c r="I153" s="54">
        <v>0.6</v>
      </c>
      <c r="J153" s="54">
        <v>0.6</v>
      </c>
      <c r="K153" s="34">
        <f>VLOOKUP($V153&amp;"Vị trí 1",'BANG GIA 2020'!$D$4:$L$255,6,0)*$J153</f>
        <v>804</v>
      </c>
      <c r="L153" s="34">
        <f>VLOOKUP($V153&amp;"Vị trí 2",'BANG GIA 2020'!$D$4:$L$255,6,0)*$J153</f>
        <v>522</v>
      </c>
      <c r="M153" s="34">
        <f>VLOOKUP($V153&amp;"Vị trí 3",'BANG GIA 2020'!$D$4:$L$255,6,0)*$J153</f>
        <v>444</v>
      </c>
      <c r="N153" s="34">
        <f>VLOOKUP($V153&amp;"Vị trí 4",'BANG GIA 2020'!$D$4:$L$255,6,0)*$J153</f>
        <v>324</v>
      </c>
      <c r="O153" s="54" t="s">
        <v>57</v>
      </c>
      <c r="P153" s="85" t="s">
        <v>213</v>
      </c>
      <c r="Q153" s="85"/>
      <c r="R153" s="85" t="s">
        <v>250</v>
      </c>
      <c r="S153" s="85"/>
      <c r="T153" s="32" t="s">
        <v>34</v>
      </c>
      <c r="U153" s="31" t="s">
        <v>38</v>
      </c>
      <c r="V153" s="31" t="str">
        <f t="shared" si="5"/>
        <v>HUYỆN BẮC TÂN UYÊN:Khu vực 2</v>
      </c>
      <c r="W153" s="17">
        <v>4</v>
      </c>
      <c r="X153" s="17"/>
    </row>
    <row r="154" spans="1:24" s="16" customFormat="1" ht="91.5" customHeight="1">
      <c r="A154" s="83">
        <v>16</v>
      </c>
      <c r="B154" s="95" t="s">
        <v>2</v>
      </c>
      <c r="C154" s="95"/>
      <c r="D154" s="95"/>
      <c r="E154" s="54">
        <v>0.6</v>
      </c>
      <c r="F154" s="54">
        <v>0.6</v>
      </c>
      <c r="G154" s="54">
        <v>0.6</v>
      </c>
      <c r="H154" s="54">
        <v>0.55</v>
      </c>
      <c r="I154" s="54">
        <v>0.55</v>
      </c>
      <c r="J154" s="54">
        <v>0.55</v>
      </c>
      <c r="K154" s="34">
        <f>VLOOKUP($V154&amp;"Vị trí 1",'BANG GIA 2020'!$D$4:$L$255,6,0)*$J154</f>
        <v>737.0000000000001</v>
      </c>
      <c r="L154" s="34">
        <f>VLOOKUP($V154&amp;"Vị trí 2",'BANG GIA 2020'!$D$4:$L$255,6,0)*$J154</f>
        <v>478.50000000000006</v>
      </c>
      <c r="M154" s="34">
        <f>VLOOKUP($V154&amp;"Vị trí 3",'BANG GIA 2020'!$D$4:$L$255,6,0)*$J154</f>
        <v>407.00000000000006</v>
      </c>
      <c r="N154" s="34">
        <f>VLOOKUP($V154&amp;"Vị trí 4",'BANG GIA 2020'!$D$4:$L$255,6,0)*$J154</f>
        <v>297</v>
      </c>
      <c r="O154" s="54" t="s">
        <v>57</v>
      </c>
      <c r="P154" s="85" t="s">
        <v>213</v>
      </c>
      <c r="Q154" s="85"/>
      <c r="R154" s="85" t="s">
        <v>249</v>
      </c>
      <c r="S154" s="85"/>
      <c r="T154" s="32" t="s">
        <v>34</v>
      </c>
      <c r="U154" s="31" t="s">
        <v>38</v>
      </c>
      <c r="V154" s="31" t="str">
        <f t="shared" si="5"/>
        <v>HUYỆN BẮC TÂN UYÊN:Khu vực 2</v>
      </c>
      <c r="W154" s="17">
        <v>4</v>
      </c>
      <c r="X154" s="17"/>
    </row>
    <row r="155" spans="1:24" s="16" customFormat="1" ht="67.5" customHeight="1">
      <c r="A155" s="83">
        <v>17</v>
      </c>
      <c r="B155" s="95" t="s">
        <v>3</v>
      </c>
      <c r="C155" s="95"/>
      <c r="D155" s="95"/>
      <c r="E155" s="54"/>
      <c r="F155" s="54">
        <v>0.55</v>
      </c>
      <c r="G155" s="54">
        <v>0.55</v>
      </c>
      <c r="H155" s="54">
        <v>0.5</v>
      </c>
      <c r="I155" s="54">
        <v>0.55</v>
      </c>
      <c r="J155" s="54">
        <v>0.55</v>
      </c>
      <c r="K155" s="34">
        <f>VLOOKUP($V155&amp;"Vị trí 1",'BANG GIA 2020'!$D$4:$L$255,6,0)*$J155</f>
        <v>737.0000000000001</v>
      </c>
      <c r="L155" s="34">
        <f>VLOOKUP($V155&amp;"Vị trí 2",'BANG GIA 2020'!$D$4:$L$255,6,0)*$J155</f>
        <v>478.50000000000006</v>
      </c>
      <c r="M155" s="34">
        <f>VLOOKUP($V155&amp;"Vị trí 3",'BANG GIA 2020'!$D$4:$L$255,6,0)*$J155</f>
        <v>407.00000000000006</v>
      </c>
      <c r="N155" s="34">
        <f>VLOOKUP($V155&amp;"Vị trí 4",'BANG GIA 2020'!$D$4:$L$255,6,0)*$J155</f>
        <v>297</v>
      </c>
      <c r="O155" s="54" t="s">
        <v>57</v>
      </c>
      <c r="P155" s="85" t="s">
        <v>213</v>
      </c>
      <c r="Q155" s="85"/>
      <c r="R155" s="85" t="s">
        <v>250</v>
      </c>
      <c r="S155" s="85"/>
      <c r="T155" s="32" t="s">
        <v>34</v>
      </c>
      <c r="U155" s="31" t="s">
        <v>38</v>
      </c>
      <c r="V155" s="31" t="str">
        <f t="shared" si="5"/>
        <v>HUYỆN BẮC TÂN UYÊN:Khu vực 2</v>
      </c>
      <c r="W155" s="17">
        <v>3</v>
      </c>
      <c r="X155" s="17"/>
    </row>
    <row r="156" spans="1:24" s="27" customFormat="1" ht="91.5" customHeight="1">
      <c r="A156" s="83">
        <v>18</v>
      </c>
      <c r="B156" s="95" t="s">
        <v>4</v>
      </c>
      <c r="C156" s="95"/>
      <c r="D156" s="95"/>
      <c r="E156" s="54"/>
      <c r="F156" s="54">
        <v>0.55</v>
      </c>
      <c r="G156" s="54">
        <v>0.55</v>
      </c>
      <c r="H156" s="54">
        <v>0.5</v>
      </c>
      <c r="I156" s="54">
        <v>0.5</v>
      </c>
      <c r="J156" s="54">
        <v>0.5</v>
      </c>
      <c r="K156" s="34">
        <f>VLOOKUP($V156&amp;"Vị trí 1",'BANG GIA 2020'!$D$4:$L$255,6,0)*$J156</f>
        <v>670</v>
      </c>
      <c r="L156" s="34">
        <f>VLOOKUP($V156&amp;"Vị trí 2",'BANG GIA 2020'!$D$4:$L$255,6,0)*$J156</f>
        <v>435</v>
      </c>
      <c r="M156" s="34">
        <f>VLOOKUP($V156&amp;"Vị trí 3",'BANG GIA 2020'!$D$4:$L$255,6,0)*$J156</f>
        <v>370</v>
      </c>
      <c r="N156" s="34">
        <f>VLOOKUP($V156&amp;"Vị trí 4",'BANG GIA 2020'!$D$4:$L$255,6,0)*$J156</f>
        <v>270</v>
      </c>
      <c r="O156" s="54" t="s">
        <v>57</v>
      </c>
      <c r="P156" s="85" t="s">
        <v>213</v>
      </c>
      <c r="Q156" s="85"/>
      <c r="R156" s="85" t="s">
        <v>249</v>
      </c>
      <c r="S156" s="85"/>
      <c r="T156" s="32" t="s">
        <v>34</v>
      </c>
      <c r="U156" s="31" t="s">
        <v>38</v>
      </c>
      <c r="V156" s="31" t="str">
        <f>T156&amp;U156</f>
        <v>HUYỆN BẮC TÂN UYÊN:Khu vực 2</v>
      </c>
      <c r="W156" s="17">
        <v>4</v>
      </c>
      <c r="X156" s="51"/>
    </row>
    <row r="157" spans="1:24" s="18" customFormat="1" ht="25.5" customHeight="1">
      <c r="A157" s="44" t="s">
        <v>414</v>
      </c>
      <c r="B157" s="40" t="s">
        <v>327</v>
      </c>
      <c r="C157" s="40"/>
      <c r="D157" s="40"/>
      <c r="E157" s="52"/>
      <c r="F157" s="45"/>
      <c r="G157" s="45"/>
      <c r="H157" s="45"/>
      <c r="I157" s="45"/>
      <c r="J157" s="45"/>
      <c r="K157" s="34"/>
      <c r="L157" s="34"/>
      <c r="M157" s="34"/>
      <c r="N157" s="34"/>
      <c r="O157" s="52"/>
      <c r="P157" s="85" t="s">
        <v>212</v>
      </c>
      <c r="Q157" s="85"/>
      <c r="R157" s="85"/>
      <c r="S157" s="85"/>
      <c r="T157" s="76"/>
      <c r="U157" s="33"/>
      <c r="V157" s="33"/>
      <c r="W157" s="20">
        <v>1</v>
      </c>
      <c r="X157" s="20"/>
    </row>
    <row r="158" spans="1:24" s="18" customFormat="1" ht="28.5" customHeight="1">
      <c r="A158" s="87">
        <v>1</v>
      </c>
      <c r="B158" s="86" t="s">
        <v>447</v>
      </c>
      <c r="C158" s="77" t="s">
        <v>328</v>
      </c>
      <c r="D158" s="77" t="s">
        <v>329</v>
      </c>
      <c r="E158" s="55">
        <v>0.6</v>
      </c>
      <c r="F158" s="55">
        <v>0.7</v>
      </c>
      <c r="G158" s="55">
        <v>0.7</v>
      </c>
      <c r="H158" s="55">
        <v>0.7</v>
      </c>
      <c r="I158" s="55">
        <v>0.7</v>
      </c>
      <c r="J158" s="55">
        <v>0.7</v>
      </c>
      <c r="K158" s="34">
        <f>VLOOKUP($V158&amp;"Vị trí 1",'BANG GIA 2020'!$D$4:$L$255,6,0)*$J158</f>
        <v>454.99999999999994</v>
      </c>
      <c r="L158" s="34">
        <f>VLOOKUP($V158&amp;"Vị trí 2",'BANG GIA 2020'!$D$4:$L$255,6,0)*$J158</f>
        <v>294</v>
      </c>
      <c r="M158" s="34">
        <f>VLOOKUP($V158&amp;"Vị trí 3",'BANG GIA 2020'!$D$4:$L$255,6,0)*$J158</f>
        <v>251.99999999999997</v>
      </c>
      <c r="N158" s="34">
        <f>VLOOKUP($V158&amp;"Vị trí 4",'BANG GIA 2020'!$D$4:$L$255,6,0)*$J158</f>
        <v>182</v>
      </c>
      <c r="O158" s="55" t="s">
        <v>238</v>
      </c>
      <c r="P158" s="85"/>
      <c r="Q158" s="85"/>
      <c r="R158" s="85"/>
      <c r="S158" s="85"/>
      <c r="T158" s="75" t="s">
        <v>327</v>
      </c>
      <c r="U158" s="31" t="s">
        <v>38</v>
      </c>
      <c r="V158" s="31" t="str">
        <f t="shared" si="3"/>
        <v>HUYỆN PHÚ GIÁO:Khu vực 2</v>
      </c>
      <c r="W158" s="20">
        <v>1</v>
      </c>
      <c r="X158" s="20"/>
    </row>
    <row r="159" spans="1:24" s="18" customFormat="1" ht="28.5" customHeight="1">
      <c r="A159" s="87"/>
      <c r="B159" s="86"/>
      <c r="C159" s="77" t="s">
        <v>329</v>
      </c>
      <c r="D159" s="77" t="s">
        <v>330</v>
      </c>
      <c r="E159" s="55">
        <v>0.6</v>
      </c>
      <c r="F159" s="55">
        <v>0.7</v>
      </c>
      <c r="G159" s="55">
        <v>0.7</v>
      </c>
      <c r="H159" s="55">
        <v>0.7</v>
      </c>
      <c r="I159" s="55">
        <v>0.7</v>
      </c>
      <c r="J159" s="55">
        <v>0.7</v>
      </c>
      <c r="K159" s="34">
        <f>VLOOKUP($V159&amp;"Vị trí 1",'BANG GIA 2020'!$D$4:$L$255,6,0)*$J159</f>
        <v>454.99999999999994</v>
      </c>
      <c r="L159" s="34">
        <f>VLOOKUP($V159&amp;"Vị trí 2",'BANG GIA 2020'!$D$4:$L$255,6,0)*$J159</f>
        <v>294</v>
      </c>
      <c r="M159" s="34">
        <f>VLOOKUP($V159&amp;"Vị trí 3",'BANG GIA 2020'!$D$4:$L$255,6,0)*$J159</f>
        <v>251.99999999999997</v>
      </c>
      <c r="N159" s="34">
        <f>VLOOKUP($V159&amp;"Vị trí 4",'BANG GIA 2020'!$D$4:$L$255,6,0)*$J159</f>
        <v>182</v>
      </c>
      <c r="O159" s="55" t="s">
        <v>238</v>
      </c>
      <c r="P159" s="85"/>
      <c r="Q159" s="85"/>
      <c r="R159" s="85"/>
      <c r="S159" s="85"/>
      <c r="T159" s="75" t="s">
        <v>327</v>
      </c>
      <c r="U159" s="31" t="s">
        <v>38</v>
      </c>
      <c r="V159" s="31" t="str">
        <f t="shared" si="3"/>
        <v>HUYỆN PHÚ GIÁO:Khu vực 2</v>
      </c>
      <c r="W159" s="20">
        <v>1</v>
      </c>
      <c r="X159" s="20"/>
    </row>
    <row r="160" spans="1:24" s="18" customFormat="1" ht="28.5" customHeight="1">
      <c r="A160" s="87"/>
      <c r="B160" s="86"/>
      <c r="C160" s="77" t="s">
        <v>331</v>
      </c>
      <c r="D160" s="77" t="s">
        <v>332</v>
      </c>
      <c r="E160" s="55">
        <v>0.6</v>
      </c>
      <c r="F160" s="55">
        <v>0.7</v>
      </c>
      <c r="G160" s="55">
        <v>0.7</v>
      </c>
      <c r="H160" s="55">
        <v>0.7</v>
      </c>
      <c r="I160" s="55">
        <v>0.7</v>
      </c>
      <c r="J160" s="55">
        <v>0.7</v>
      </c>
      <c r="K160" s="34">
        <f>VLOOKUP($V160&amp;"Vị trí 1",'BANG GIA 2020'!$D$4:$L$255,6,0)*$J160</f>
        <v>454.99999999999994</v>
      </c>
      <c r="L160" s="34">
        <f>VLOOKUP($V160&amp;"Vị trí 2",'BANG GIA 2020'!$D$4:$L$255,6,0)*$J160</f>
        <v>294</v>
      </c>
      <c r="M160" s="34">
        <f>VLOOKUP($V160&amp;"Vị trí 3",'BANG GIA 2020'!$D$4:$L$255,6,0)*$J160</f>
        <v>251.99999999999997</v>
      </c>
      <c r="N160" s="34">
        <f>VLOOKUP($V160&amp;"Vị trí 4",'BANG GIA 2020'!$D$4:$L$255,6,0)*$J160</f>
        <v>182</v>
      </c>
      <c r="O160" s="55" t="s">
        <v>238</v>
      </c>
      <c r="P160" s="85"/>
      <c r="Q160" s="85"/>
      <c r="R160" s="85"/>
      <c r="S160" s="85"/>
      <c r="T160" s="75" t="s">
        <v>327</v>
      </c>
      <c r="U160" s="31" t="s">
        <v>38</v>
      </c>
      <c r="V160" s="31" t="str">
        <f t="shared" si="3"/>
        <v>HUYỆN PHÚ GIÁO:Khu vực 2</v>
      </c>
      <c r="W160" s="20">
        <v>1</v>
      </c>
      <c r="X160" s="20"/>
    </row>
    <row r="161" spans="1:24" s="18" customFormat="1" ht="28.5" customHeight="1">
      <c r="A161" s="87"/>
      <c r="B161" s="86"/>
      <c r="C161" s="77" t="s">
        <v>333</v>
      </c>
      <c r="D161" s="77" t="s">
        <v>334</v>
      </c>
      <c r="E161" s="55">
        <v>0.6</v>
      </c>
      <c r="F161" s="55">
        <v>0.7</v>
      </c>
      <c r="G161" s="55">
        <v>0.7</v>
      </c>
      <c r="H161" s="55">
        <v>0.7</v>
      </c>
      <c r="I161" s="55">
        <v>0.7</v>
      </c>
      <c r="J161" s="55">
        <v>0.7</v>
      </c>
      <c r="K161" s="34">
        <f>VLOOKUP($V161&amp;"Vị trí 1",'BANG GIA 2020'!$D$4:$L$255,6,0)*$J161</f>
        <v>454.99999999999994</v>
      </c>
      <c r="L161" s="34">
        <f>VLOOKUP($V161&amp;"Vị trí 2",'BANG GIA 2020'!$D$4:$L$255,6,0)*$J161</f>
        <v>294</v>
      </c>
      <c r="M161" s="34">
        <f>VLOOKUP($V161&amp;"Vị trí 3",'BANG GIA 2020'!$D$4:$L$255,6,0)*$J161</f>
        <v>251.99999999999997</v>
      </c>
      <c r="N161" s="34">
        <f>VLOOKUP($V161&amp;"Vị trí 4",'BANG GIA 2020'!$D$4:$L$255,6,0)*$J161</f>
        <v>182</v>
      </c>
      <c r="O161" s="55" t="s">
        <v>238</v>
      </c>
      <c r="P161" s="85"/>
      <c r="Q161" s="85"/>
      <c r="R161" s="85"/>
      <c r="S161" s="85"/>
      <c r="T161" s="75" t="s">
        <v>327</v>
      </c>
      <c r="U161" s="31" t="s">
        <v>38</v>
      </c>
      <c r="V161" s="31" t="str">
        <f t="shared" si="3"/>
        <v>HUYỆN PHÚ GIÁO:Khu vực 2</v>
      </c>
      <c r="W161" s="20">
        <v>1</v>
      </c>
      <c r="X161" s="20"/>
    </row>
    <row r="162" spans="1:23" ht="28.5" customHeight="1">
      <c r="A162" s="87"/>
      <c r="B162" s="86"/>
      <c r="C162" s="77" t="s">
        <v>335</v>
      </c>
      <c r="D162" s="77" t="s">
        <v>336</v>
      </c>
      <c r="E162" s="55">
        <v>0.6</v>
      </c>
      <c r="F162" s="55">
        <v>0.7</v>
      </c>
      <c r="G162" s="55">
        <v>0.7</v>
      </c>
      <c r="H162" s="55">
        <v>0.7</v>
      </c>
      <c r="I162" s="55">
        <v>0.7</v>
      </c>
      <c r="J162" s="55">
        <v>0.7</v>
      </c>
      <c r="K162" s="34">
        <f>VLOOKUP($V162&amp;"Vị trí 1",'BANG GIA 2020'!$D$4:$L$255,6,0)*$J162</f>
        <v>454.99999999999994</v>
      </c>
      <c r="L162" s="34">
        <f>VLOOKUP($V162&amp;"Vị trí 2",'BANG GIA 2020'!$D$4:$L$255,6,0)*$J162</f>
        <v>294</v>
      </c>
      <c r="M162" s="34">
        <f>VLOOKUP($V162&amp;"Vị trí 3",'BANG GIA 2020'!$D$4:$L$255,6,0)*$J162</f>
        <v>251.99999999999997</v>
      </c>
      <c r="N162" s="34">
        <f>VLOOKUP($V162&amp;"Vị trí 4",'BANG GIA 2020'!$D$4:$L$255,6,0)*$J162</f>
        <v>182</v>
      </c>
      <c r="O162" s="55" t="s">
        <v>238</v>
      </c>
      <c r="P162" s="85"/>
      <c r="Q162" s="85"/>
      <c r="R162" s="85"/>
      <c r="S162" s="85"/>
      <c r="T162" s="75" t="s">
        <v>327</v>
      </c>
      <c r="U162" s="31" t="s">
        <v>38</v>
      </c>
      <c r="V162" s="31" t="str">
        <f t="shared" si="3"/>
        <v>HUYỆN PHÚ GIÁO:Khu vực 2</v>
      </c>
      <c r="W162" s="20">
        <v>1</v>
      </c>
    </row>
    <row r="163" spans="1:23" ht="27.75" customHeight="1">
      <c r="A163" s="87">
        <v>2</v>
      </c>
      <c r="B163" s="86" t="s">
        <v>117</v>
      </c>
      <c r="C163" s="77" t="s">
        <v>379</v>
      </c>
      <c r="D163" s="77" t="s">
        <v>380</v>
      </c>
      <c r="E163" s="55">
        <v>0.7</v>
      </c>
      <c r="F163" s="55">
        <v>0.7</v>
      </c>
      <c r="G163" s="55">
        <v>0.7</v>
      </c>
      <c r="H163" s="55">
        <v>0.7</v>
      </c>
      <c r="I163" s="55">
        <v>0.7</v>
      </c>
      <c r="J163" s="55">
        <v>0.7</v>
      </c>
      <c r="K163" s="34">
        <f>VLOOKUP($V163&amp;"Vị trí 1",'BANG GIA 2020'!$D$4:$L$255,6,0)*$J163</f>
        <v>454.99999999999994</v>
      </c>
      <c r="L163" s="34">
        <f>VLOOKUP($V163&amp;"Vị trí 2",'BANG GIA 2020'!$D$4:$L$255,6,0)*$J163</f>
        <v>294</v>
      </c>
      <c r="M163" s="34">
        <f>VLOOKUP($V163&amp;"Vị trí 3",'BANG GIA 2020'!$D$4:$L$255,6,0)*$J163</f>
        <v>251.99999999999997</v>
      </c>
      <c r="N163" s="34">
        <f>VLOOKUP($V163&amp;"Vị trí 4",'BANG GIA 2020'!$D$4:$L$255,6,0)*$J163</f>
        <v>182</v>
      </c>
      <c r="O163" s="55"/>
      <c r="P163" s="85"/>
      <c r="Q163" s="85"/>
      <c r="R163" s="85"/>
      <c r="S163" s="85"/>
      <c r="T163" s="75" t="s">
        <v>327</v>
      </c>
      <c r="U163" s="31" t="s">
        <v>38</v>
      </c>
      <c r="V163" s="31" t="str">
        <f t="shared" si="3"/>
        <v>HUYỆN PHÚ GIÁO:Khu vực 2</v>
      </c>
      <c r="W163" s="20">
        <v>1</v>
      </c>
    </row>
    <row r="164" spans="1:24" s="16" customFormat="1" ht="28.5" customHeight="1">
      <c r="A164" s="87"/>
      <c r="B164" s="86"/>
      <c r="C164" s="77" t="s">
        <v>380</v>
      </c>
      <c r="D164" s="77" t="s">
        <v>120</v>
      </c>
      <c r="E164" s="55">
        <v>0.6</v>
      </c>
      <c r="F164" s="55">
        <v>0.6</v>
      </c>
      <c r="G164" s="55">
        <v>0.6</v>
      </c>
      <c r="H164" s="55">
        <v>0.6</v>
      </c>
      <c r="I164" s="55">
        <v>0.65</v>
      </c>
      <c r="J164" s="55">
        <v>0.65</v>
      </c>
      <c r="K164" s="34">
        <f>VLOOKUP($V164&amp;"Vị trí 1",'BANG GIA 2020'!$D$4:$L$255,6,0)*$J164</f>
        <v>422.5</v>
      </c>
      <c r="L164" s="34">
        <f>VLOOKUP($V164&amp;"Vị trí 2",'BANG GIA 2020'!$D$4:$L$255,6,0)*$J164</f>
        <v>273</v>
      </c>
      <c r="M164" s="34">
        <f>VLOOKUP($V164&amp;"Vị trí 3",'BANG GIA 2020'!$D$4:$L$255,6,0)*$J164</f>
        <v>234</v>
      </c>
      <c r="N164" s="34">
        <f>VLOOKUP($V164&amp;"Vị trí 4",'BANG GIA 2020'!$D$4:$L$255,6,0)*$J164</f>
        <v>169</v>
      </c>
      <c r="O164" s="55"/>
      <c r="P164" s="85"/>
      <c r="Q164" s="85"/>
      <c r="R164" s="85" t="s">
        <v>255</v>
      </c>
      <c r="S164" s="85"/>
      <c r="T164" s="75" t="s">
        <v>327</v>
      </c>
      <c r="U164" s="31" t="s">
        <v>38</v>
      </c>
      <c r="V164" s="31" t="str">
        <f t="shared" si="3"/>
        <v>HUYỆN PHÚ GIÁO:Khu vực 2</v>
      </c>
      <c r="W164" s="17">
        <v>1</v>
      </c>
      <c r="X164" s="17"/>
    </row>
    <row r="165" spans="1:24" s="16" customFormat="1" ht="45.75" customHeight="1">
      <c r="A165" s="96">
        <v>3</v>
      </c>
      <c r="B165" s="95" t="s">
        <v>118</v>
      </c>
      <c r="C165" s="80" t="s">
        <v>381</v>
      </c>
      <c r="D165" s="80" t="s">
        <v>389</v>
      </c>
      <c r="E165" s="54">
        <v>0.8</v>
      </c>
      <c r="F165" s="54">
        <v>0.8</v>
      </c>
      <c r="G165" s="54">
        <v>0.8</v>
      </c>
      <c r="H165" s="54">
        <v>0.8</v>
      </c>
      <c r="I165" s="54">
        <v>0.8</v>
      </c>
      <c r="J165" s="54">
        <v>0.8</v>
      </c>
      <c r="K165" s="34">
        <f>VLOOKUP($V165&amp;"Vị trí 1",'BANG GIA 2020'!$D$4:$L$255,6,0)*$J165</f>
        <v>520</v>
      </c>
      <c r="L165" s="34">
        <f>VLOOKUP($V165&amp;"Vị trí 2",'BANG GIA 2020'!$D$4:$L$255,6,0)*$J165</f>
        <v>336</v>
      </c>
      <c r="M165" s="34">
        <f>VLOOKUP($V165&amp;"Vị trí 3",'BANG GIA 2020'!$D$4:$L$255,6,0)*$J165</f>
        <v>288</v>
      </c>
      <c r="N165" s="34">
        <f>VLOOKUP($V165&amp;"Vị trí 4",'BANG GIA 2020'!$D$4:$L$255,6,0)*$J165</f>
        <v>208</v>
      </c>
      <c r="O165" s="54"/>
      <c r="P165" s="85"/>
      <c r="Q165" s="85"/>
      <c r="R165" s="85"/>
      <c r="S165" s="85"/>
      <c r="T165" s="75" t="s">
        <v>327</v>
      </c>
      <c r="U165" s="31" t="s">
        <v>38</v>
      </c>
      <c r="V165" s="31" t="str">
        <f t="shared" si="3"/>
        <v>HUYỆN PHÚ GIÁO:Khu vực 2</v>
      </c>
      <c r="W165" s="17">
        <v>2</v>
      </c>
      <c r="X165" s="17"/>
    </row>
    <row r="166" spans="1:24" s="16" customFormat="1" ht="45.75" customHeight="1">
      <c r="A166" s="96"/>
      <c r="B166" s="95"/>
      <c r="C166" s="80" t="s">
        <v>389</v>
      </c>
      <c r="D166" s="80" t="s">
        <v>176</v>
      </c>
      <c r="E166" s="54">
        <v>0.7</v>
      </c>
      <c r="F166" s="54">
        <v>0.7</v>
      </c>
      <c r="G166" s="54">
        <v>0.7</v>
      </c>
      <c r="H166" s="54">
        <v>0.7</v>
      </c>
      <c r="I166" s="54">
        <v>0.7</v>
      </c>
      <c r="J166" s="54">
        <v>0.7</v>
      </c>
      <c r="K166" s="34">
        <f>VLOOKUP($V166&amp;"Vị trí 1",'BANG GIA 2020'!$D$4:$L$255,6,0)*$J166</f>
        <v>454.99999999999994</v>
      </c>
      <c r="L166" s="34">
        <f>VLOOKUP($V166&amp;"Vị trí 2",'BANG GIA 2020'!$D$4:$L$255,6,0)*$J166</f>
        <v>294</v>
      </c>
      <c r="M166" s="34">
        <f>VLOOKUP($V166&amp;"Vị trí 3",'BANG GIA 2020'!$D$4:$L$255,6,0)*$J166</f>
        <v>251.99999999999997</v>
      </c>
      <c r="N166" s="34">
        <f>VLOOKUP($V166&amp;"Vị trí 4",'BANG GIA 2020'!$D$4:$L$255,6,0)*$J166</f>
        <v>182</v>
      </c>
      <c r="O166" s="54"/>
      <c r="P166" s="85"/>
      <c r="Q166" s="85"/>
      <c r="R166" s="85"/>
      <c r="S166" s="85"/>
      <c r="T166" s="75" t="s">
        <v>327</v>
      </c>
      <c r="U166" s="31" t="s">
        <v>38</v>
      </c>
      <c r="V166" s="31" t="str">
        <f t="shared" si="3"/>
        <v>HUYỆN PHÚ GIÁO:Khu vực 2</v>
      </c>
      <c r="W166" s="17">
        <v>2</v>
      </c>
      <c r="X166" s="17"/>
    </row>
    <row r="167" spans="1:24" s="16" customFormat="1" ht="45.75" customHeight="1">
      <c r="A167" s="96"/>
      <c r="B167" s="95"/>
      <c r="C167" s="80" t="s">
        <v>176</v>
      </c>
      <c r="D167" s="80" t="s">
        <v>322</v>
      </c>
      <c r="E167" s="54">
        <v>0.8</v>
      </c>
      <c r="F167" s="54">
        <v>0.8</v>
      </c>
      <c r="G167" s="54">
        <v>0.8</v>
      </c>
      <c r="H167" s="54">
        <v>0.8</v>
      </c>
      <c r="I167" s="54">
        <v>0.8</v>
      </c>
      <c r="J167" s="54">
        <v>0.8</v>
      </c>
      <c r="K167" s="34">
        <f>VLOOKUP($V167&amp;"Vị trí 1",'BANG GIA 2020'!$D$4:$L$255,6,0)*$J167</f>
        <v>520</v>
      </c>
      <c r="L167" s="34">
        <f>VLOOKUP($V167&amp;"Vị trí 2",'BANG GIA 2020'!$D$4:$L$255,6,0)*$J167</f>
        <v>336</v>
      </c>
      <c r="M167" s="34">
        <f>VLOOKUP($V167&amp;"Vị trí 3",'BANG GIA 2020'!$D$4:$L$255,6,0)*$J167</f>
        <v>288</v>
      </c>
      <c r="N167" s="34">
        <f>VLOOKUP($V167&amp;"Vị trí 4",'BANG GIA 2020'!$D$4:$L$255,6,0)*$J167</f>
        <v>208</v>
      </c>
      <c r="O167" s="54"/>
      <c r="P167" s="85"/>
      <c r="Q167" s="85"/>
      <c r="R167" s="85"/>
      <c r="S167" s="85"/>
      <c r="T167" s="75" t="s">
        <v>327</v>
      </c>
      <c r="U167" s="31" t="s">
        <v>38</v>
      </c>
      <c r="V167" s="31" t="str">
        <f t="shared" si="3"/>
        <v>HUYỆN PHÚ GIÁO:Khu vực 2</v>
      </c>
      <c r="W167" s="17">
        <v>2</v>
      </c>
      <c r="X167" s="17"/>
    </row>
    <row r="168" spans="1:24" s="16" customFormat="1" ht="45.75" customHeight="1">
      <c r="A168" s="83">
        <v>4</v>
      </c>
      <c r="B168" s="80" t="s">
        <v>119</v>
      </c>
      <c r="C168" s="80" t="s">
        <v>176</v>
      </c>
      <c r="D168" s="80" t="s">
        <v>352</v>
      </c>
      <c r="E168" s="54">
        <v>0.7</v>
      </c>
      <c r="F168" s="54">
        <v>0.7</v>
      </c>
      <c r="G168" s="54">
        <v>0.7</v>
      </c>
      <c r="H168" s="54">
        <v>0.7</v>
      </c>
      <c r="I168" s="54">
        <v>0.7</v>
      </c>
      <c r="J168" s="54">
        <v>0.7</v>
      </c>
      <c r="K168" s="34">
        <f>VLOOKUP($V168&amp;"Vị trí 1",'BANG GIA 2020'!$D$4:$L$255,6,0)*$J168</f>
        <v>454.99999999999994</v>
      </c>
      <c r="L168" s="34">
        <f>VLOOKUP($V168&amp;"Vị trí 2",'BANG GIA 2020'!$D$4:$L$255,6,0)*$J168</f>
        <v>294</v>
      </c>
      <c r="M168" s="34">
        <f>VLOOKUP($V168&amp;"Vị trí 3",'BANG GIA 2020'!$D$4:$L$255,6,0)*$J168</f>
        <v>251.99999999999997</v>
      </c>
      <c r="N168" s="34">
        <f>VLOOKUP($V168&amp;"Vị trí 4",'BANG GIA 2020'!$D$4:$L$255,6,0)*$J168</f>
        <v>182</v>
      </c>
      <c r="O168" s="54"/>
      <c r="P168" s="85"/>
      <c r="Q168" s="85"/>
      <c r="R168" s="85"/>
      <c r="S168" s="85"/>
      <c r="T168" s="75" t="s">
        <v>327</v>
      </c>
      <c r="U168" s="31" t="s">
        <v>38</v>
      </c>
      <c r="V168" s="31" t="str">
        <f t="shared" si="3"/>
        <v>HUYỆN PHÚ GIÁO:Khu vực 2</v>
      </c>
      <c r="W168" s="17">
        <v>2</v>
      </c>
      <c r="X168" s="17"/>
    </row>
    <row r="169" spans="1:24" s="16" customFormat="1" ht="45.75" customHeight="1">
      <c r="A169" s="83">
        <v>5</v>
      </c>
      <c r="B169" s="80" t="s">
        <v>120</v>
      </c>
      <c r="C169" s="80" t="s">
        <v>280</v>
      </c>
      <c r="D169" s="80" t="s">
        <v>281</v>
      </c>
      <c r="E169" s="54">
        <v>0.7</v>
      </c>
      <c r="F169" s="54">
        <v>0.7</v>
      </c>
      <c r="G169" s="54">
        <v>0.7</v>
      </c>
      <c r="H169" s="54">
        <v>0.7</v>
      </c>
      <c r="I169" s="54">
        <v>0.7</v>
      </c>
      <c r="J169" s="54">
        <v>0.7</v>
      </c>
      <c r="K169" s="34">
        <f>VLOOKUP($V169&amp;"Vị trí 1",'BANG GIA 2020'!$D$4:$L$255,6,0)*$J169</f>
        <v>454.99999999999994</v>
      </c>
      <c r="L169" s="34">
        <f>VLOOKUP($V169&amp;"Vị trí 2",'BANG GIA 2020'!$D$4:$L$255,6,0)*$J169</f>
        <v>294</v>
      </c>
      <c r="M169" s="34">
        <f>VLOOKUP($V169&amp;"Vị trí 3",'BANG GIA 2020'!$D$4:$L$255,6,0)*$J169</f>
        <v>251.99999999999997</v>
      </c>
      <c r="N169" s="34">
        <f>VLOOKUP($V169&amp;"Vị trí 4",'BANG GIA 2020'!$D$4:$L$255,6,0)*$J169</f>
        <v>182</v>
      </c>
      <c r="O169" s="54"/>
      <c r="P169" s="85"/>
      <c r="Q169" s="85"/>
      <c r="R169" s="85"/>
      <c r="S169" s="85"/>
      <c r="T169" s="75" t="s">
        <v>327</v>
      </c>
      <c r="U169" s="31" t="s">
        <v>38</v>
      </c>
      <c r="V169" s="31" t="str">
        <f t="shared" si="3"/>
        <v>HUYỆN PHÚ GIÁO:Khu vực 2</v>
      </c>
      <c r="W169" s="17">
        <v>2</v>
      </c>
      <c r="X169" s="17"/>
    </row>
    <row r="170" spans="1:24" s="16" customFormat="1" ht="66" customHeight="1">
      <c r="A170" s="83">
        <v>6</v>
      </c>
      <c r="B170" s="80" t="s">
        <v>121</v>
      </c>
      <c r="C170" s="80" t="s">
        <v>322</v>
      </c>
      <c r="D170" s="80" t="s">
        <v>293</v>
      </c>
      <c r="E170" s="54">
        <v>0.7</v>
      </c>
      <c r="F170" s="54">
        <v>0.7</v>
      </c>
      <c r="G170" s="54">
        <v>0.7</v>
      </c>
      <c r="H170" s="54">
        <v>0.7</v>
      </c>
      <c r="I170" s="54">
        <v>0.7</v>
      </c>
      <c r="J170" s="54">
        <v>0.7</v>
      </c>
      <c r="K170" s="34">
        <f>VLOOKUP($V170&amp;"Vị trí 1",'BANG GIA 2020'!$D$4:$L$255,6,0)*$J170</f>
        <v>454.99999999999994</v>
      </c>
      <c r="L170" s="34">
        <f>VLOOKUP($V170&amp;"Vị trí 2",'BANG GIA 2020'!$D$4:$L$255,6,0)*$J170</f>
        <v>294</v>
      </c>
      <c r="M170" s="34">
        <f>VLOOKUP($V170&amp;"Vị trí 3",'BANG GIA 2020'!$D$4:$L$255,6,0)*$J170</f>
        <v>251.99999999999997</v>
      </c>
      <c r="N170" s="34">
        <f>VLOOKUP($V170&amp;"Vị trí 4",'BANG GIA 2020'!$D$4:$L$255,6,0)*$J170</f>
        <v>182</v>
      </c>
      <c r="O170" s="54"/>
      <c r="P170" s="85"/>
      <c r="Q170" s="85"/>
      <c r="R170" s="85"/>
      <c r="S170" s="85"/>
      <c r="T170" s="75" t="s">
        <v>327</v>
      </c>
      <c r="U170" s="31" t="s">
        <v>38</v>
      </c>
      <c r="V170" s="31" t="str">
        <f t="shared" si="3"/>
        <v>HUYỆN PHÚ GIÁO:Khu vực 2</v>
      </c>
      <c r="W170" s="17">
        <v>3</v>
      </c>
      <c r="X170" s="17"/>
    </row>
    <row r="171" spans="1:24" s="16" customFormat="1" ht="45.75" customHeight="1">
      <c r="A171" s="83">
        <v>7</v>
      </c>
      <c r="B171" s="80" t="s">
        <v>26</v>
      </c>
      <c r="C171" s="80" t="s">
        <v>282</v>
      </c>
      <c r="D171" s="80" t="s">
        <v>283</v>
      </c>
      <c r="E171" s="54">
        <v>0.8</v>
      </c>
      <c r="F171" s="54">
        <v>0.8</v>
      </c>
      <c r="G171" s="54">
        <v>0.8</v>
      </c>
      <c r="H171" s="54">
        <v>0.8</v>
      </c>
      <c r="I171" s="54">
        <v>0.8</v>
      </c>
      <c r="J171" s="54">
        <v>0.8</v>
      </c>
      <c r="K171" s="34">
        <f>VLOOKUP($V171&amp;"Vị trí 1",'BANG GIA 2020'!$D$4:$L$255,6,0)*$J171</f>
        <v>520</v>
      </c>
      <c r="L171" s="34">
        <f>VLOOKUP($V171&amp;"Vị trí 2",'BANG GIA 2020'!$D$4:$L$255,6,0)*$J171</f>
        <v>336</v>
      </c>
      <c r="M171" s="34">
        <f>VLOOKUP($V171&amp;"Vị trí 3",'BANG GIA 2020'!$D$4:$L$255,6,0)*$J171</f>
        <v>288</v>
      </c>
      <c r="N171" s="34">
        <f>VLOOKUP($V171&amp;"Vị trí 4",'BANG GIA 2020'!$D$4:$L$255,6,0)*$J171</f>
        <v>208</v>
      </c>
      <c r="O171" s="54"/>
      <c r="P171" s="85"/>
      <c r="Q171" s="85"/>
      <c r="R171" s="85"/>
      <c r="S171" s="85"/>
      <c r="T171" s="75" t="s">
        <v>327</v>
      </c>
      <c r="U171" s="31" t="s">
        <v>38</v>
      </c>
      <c r="V171" s="31" t="str">
        <f t="shared" si="3"/>
        <v>HUYỆN PHÚ GIÁO:Khu vực 2</v>
      </c>
      <c r="W171" s="17">
        <v>2</v>
      </c>
      <c r="X171" s="17"/>
    </row>
    <row r="172" spans="1:23" ht="66" customHeight="1">
      <c r="A172" s="83">
        <v>8</v>
      </c>
      <c r="B172" s="80" t="s">
        <v>122</v>
      </c>
      <c r="C172" s="80" t="s">
        <v>284</v>
      </c>
      <c r="D172" s="80" t="s">
        <v>372</v>
      </c>
      <c r="E172" s="54">
        <v>0.8</v>
      </c>
      <c r="F172" s="54">
        <v>0.8</v>
      </c>
      <c r="G172" s="54">
        <v>0.8</v>
      </c>
      <c r="H172" s="54">
        <v>0.8</v>
      </c>
      <c r="I172" s="54">
        <v>0.8</v>
      </c>
      <c r="J172" s="54">
        <v>0.8</v>
      </c>
      <c r="K172" s="34">
        <f>VLOOKUP($V172&amp;"Vị trí 1",'BANG GIA 2020'!$D$4:$L$255,6,0)*$J172</f>
        <v>520</v>
      </c>
      <c r="L172" s="34">
        <f>VLOOKUP($V172&amp;"Vị trí 2",'BANG GIA 2020'!$D$4:$L$255,6,0)*$J172</f>
        <v>336</v>
      </c>
      <c r="M172" s="34">
        <f>VLOOKUP($V172&amp;"Vị trí 3",'BANG GIA 2020'!$D$4:$L$255,6,0)*$J172</f>
        <v>288</v>
      </c>
      <c r="N172" s="34">
        <f>VLOOKUP($V172&amp;"Vị trí 4",'BANG GIA 2020'!$D$4:$L$255,6,0)*$J172</f>
        <v>208</v>
      </c>
      <c r="O172" s="54"/>
      <c r="P172" s="85"/>
      <c r="Q172" s="85"/>
      <c r="R172" s="85"/>
      <c r="S172" s="85"/>
      <c r="T172" s="75" t="s">
        <v>327</v>
      </c>
      <c r="U172" s="31" t="s">
        <v>38</v>
      </c>
      <c r="V172" s="31" t="str">
        <f t="shared" si="3"/>
        <v>HUYỆN PHÚ GIÁO:Khu vực 2</v>
      </c>
      <c r="W172" s="20">
        <v>3</v>
      </c>
    </row>
    <row r="173" spans="1:23" ht="25.5" customHeight="1">
      <c r="A173" s="87">
        <v>9</v>
      </c>
      <c r="B173" s="86" t="s">
        <v>123</v>
      </c>
      <c r="C173" s="77" t="s">
        <v>322</v>
      </c>
      <c r="D173" s="77" t="s">
        <v>26</v>
      </c>
      <c r="E173" s="78">
        <v>1</v>
      </c>
      <c r="F173" s="78">
        <v>1</v>
      </c>
      <c r="G173" s="78">
        <v>1</v>
      </c>
      <c r="H173" s="78">
        <v>1</v>
      </c>
      <c r="I173" s="78">
        <v>1</v>
      </c>
      <c r="J173" s="78">
        <v>1</v>
      </c>
      <c r="K173" s="34">
        <f>VLOOKUP($V173&amp;"Vị trí 1",'BANG GIA 2020'!$D$4:$L$255,6,0)*$J173</f>
        <v>650</v>
      </c>
      <c r="L173" s="34">
        <f>VLOOKUP($V173&amp;"Vị trí 2",'BANG GIA 2020'!$D$4:$L$255,6,0)*$J173</f>
        <v>420</v>
      </c>
      <c r="M173" s="34">
        <f>VLOOKUP($V173&amp;"Vị trí 3",'BANG GIA 2020'!$D$4:$L$255,6,0)*$J173</f>
        <v>360</v>
      </c>
      <c r="N173" s="34">
        <f>VLOOKUP($V173&amp;"Vị trí 4",'BANG GIA 2020'!$D$4:$L$255,6,0)*$J173</f>
        <v>260</v>
      </c>
      <c r="O173" s="78"/>
      <c r="P173" s="85"/>
      <c r="Q173" s="85"/>
      <c r="R173" s="85"/>
      <c r="S173" s="85"/>
      <c r="T173" s="75" t="s">
        <v>327</v>
      </c>
      <c r="U173" s="31" t="s">
        <v>38</v>
      </c>
      <c r="V173" s="31" t="str">
        <f t="shared" si="3"/>
        <v>HUYỆN PHÚ GIÁO:Khu vực 2</v>
      </c>
      <c r="W173" s="20">
        <v>1</v>
      </c>
    </row>
    <row r="174" spans="1:23" ht="25.5" customHeight="1">
      <c r="A174" s="87"/>
      <c r="B174" s="86"/>
      <c r="C174" s="77" t="s">
        <v>26</v>
      </c>
      <c r="D174" s="77" t="s">
        <v>311</v>
      </c>
      <c r="E174" s="78">
        <v>0.8</v>
      </c>
      <c r="F174" s="78">
        <v>0.8</v>
      </c>
      <c r="G174" s="78">
        <v>0.8</v>
      </c>
      <c r="H174" s="78">
        <v>0.8</v>
      </c>
      <c r="I174" s="78">
        <v>0.8</v>
      </c>
      <c r="J174" s="78">
        <v>0.8</v>
      </c>
      <c r="K174" s="34">
        <f>VLOOKUP($V174&amp;"Vị trí 1",'BANG GIA 2020'!$D$4:$L$255,6,0)*$J174</f>
        <v>520</v>
      </c>
      <c r="L174" s="34">
        <f>VLOOKUP($V174&amp;"Vị trí 2",'BANG GIA 2020'!$D$4:$L$255,6,0)*$J174</f>
        <v>336</v>
      </c>
      <c r="M174" s="34">
        <f>VLOOKUP($V174&amp;"Vị trí 3",'BANG GIA 2020'!$D$4:$L$255,6,0)*$J174</f>
        <v>288</v>
      </c>
      <c r="N174" s="34">
        <f>VLOOKUP($V174&amp;"Vị trí 4",'BANG GIA 2020'!$D$4:$L$255,6,0)*$J174</f>
        <v>208</v>
      </c>
      <c r="O174" s="78"/>
      <c r="P174" s="85"/>
      <c r="Q174" s="85"/>
      <c r="R174" s="85"/>
      <c r="S174" s="85"/>
      <c r="T174" s="75" t="s">
        <v>327</v>
      </c>
      <c r="U174" s="31" t="s">
        <v>38</v>
      </c>
      <c r="V174" s="31" t="str">
        <f t="shared" si="3"/>
        <v>HUYỆN PHÚ GIÁO:Khu vực 2</v>
      </c>
      <c r="W174" s="20">
        <v>1</v>
      </c>
    </row>
    <row r="175" spans="1:23" ht="45.75" customHeight="1">
      <c r="A175" s="87"/>
      <c r="B175" s="86"/>
      <c r="C175" s="77" t="s">
        <v>311</v>
      </c>
      <c r="D175" s="77" t="s">
        <v>392</v>
      </c>
      <c r="E175" s="78">
        <v>1</v>
      </c>
      <c r="F175" s="78">
        <v>1</v>
      </c>
      <c r="G175" s="78">
        <v>1</v>
      </c>
      <c r="H175" s="78">
        <v>1</v>
      </c>
      <c r="I175" s="78">
        <v>1</v>
      </c>
      <c r="J175" s="78">
        <v>1</v>
      </c>
      <c r="K175" s="34">
        <f>VLOOKUP($V175&amp;"Vị trí 1",'BANG GIA 2020'!$D$4:$L$255,6,0)*$J175</f>
        <v>650</v>
      </c>
      <c r="L175" s="34">
        <f>VLOOKUP($V175&amp;"Vị trí 2",'BANG GIA 2020'!$D$4:$L$255,6,0)*$J175</f>
        <v>420</v>
      </c>
      <c r="M175" s="34">
        <f>VLOOKUP($V175&amp;"Vị trí 3",'BANG GIA 2020'!$D$4:$L$255,6,0)*$J175</f>
        <v>360</v>
      </c>
      <c r="N175" s="34">
        <f>VLOOKUP($V175&amp;"Vị trí 4",'BANG GIA 2020'!$D$4:$L$255,6,0)*$J175</f>
        <v>260</v>
      </c>
      <c r="O175" s="78"/>
      <c r="P175" s="85"/>
      <c r="Q175" s="85"/>
      <c r="R175" s="85"/>
      <c r="S175" s="85"/>
      <c r="T175" s="75" t="s">
        <v>327</v>
      </c>
      <c r="U175" s="31" t="s">
        <v>38</v>
      </c>
      <c r="V175" s="31" t="str">
        <f t="shared" si="3"/>
        <v>HUYỆN PHÚ GIÁO:Khu vực 2</v>
      </c>
      <c r="W175" s="20">
        <v>2</v>
      </c>
    </row>
    <row r="176" spans="1:24" s="16" customFormat="1" ht="66" customHeight="1">
      <c r="A176" s="87"/>
      <c r="B176" s="86"/>
      <c r="C176" s="77" t="s">
        <v>392</v>
      </c>
      <c r="D176" s="77" t="s">
        <v>285</v>
      </c>
      <c r="E176" s="78">
        <v>0.8</v>
      </c>
      <c r="F176" s="78">
        <v>0.8</v>
      </c>
      <c r="G176" s="78">
        <v>0.8</v>
      </c>
      <c r="H176" s="78">
        <v>0.8</v>
      </c>
      <c r="I176" s="78">
        <v>0.8</v>
      </c>
      <c r="J176" s="78">
        <v>0.8</v>
      </c>
      <c r="K176" s="34">
        <f>VLOOKUP($V176&amp;"Vị trí 1",'BANG GIA 2020'!$D$4:$L$255,6,0)*$J176</f>
        <v>520</v>
      </c>
      <c r="L176" s="34">
        <f>VLOOKUP($V176&amp;"Vị trí 2",'BANG GIA 2020'!$D$4:$L$255,6,0)*$J176</f>
        <v>336</v>
      </c>
      <c r="M176" s="34">
        <f>VLOOKUP($V176&amp;"Vị trí 3",'BANG GIA 2020'!$D$4:$L$255,6,0)*$J176</f>
        <v>288</v>
      </c>
      <c r="N176" s="34">
        <f>VLOOKUP($V176&amp;"Vị trí 4",'BANG GIA 2020'!$D$4:$L$255,6,0)*$J176</f>
        <v>208</v>
      </c>
      <c r="O176" s="78"/>
      <c r="P176" s="85"/>
      <c r="Q176" s="85"/>
      <c r="R176" s="85"/>
      <c r="S176" s="85"/>
      <c r="T176" s="75" t="s">
        <v>327</v>
      </c>
      <c r="U176" s="31" t="s">
        <v>38</v>
      </c>
      <c r="V176" s="31" t="str">
        <f t="shared" si="3"/>
        <v>HUYỆN PHÚ GIÁO:Khu vực 2</v>
      </c>
      <c r="W176" s="17">
        <v>3</v>
      </c>
      <c r="X176" s="17"/>
    </row>
    <row r="177" spans="1:24" s="16" customFormat="1" ht="45.75" customHeight="1">
      <c r="A177" s="83">
        <v>10</v>
      </c>
      <c r="B177" s="80" t="s">
        <v>124</v>
      </c>
      <c r="C177" s="80" t="s">
        <v>286</v>
      </c>
      <c r="D177" s="80" t="s">
        <v>291</v>
      </c>
      <c r="E177" s="54">
        <v>0.8</v>
      </c>
      <c r="F177" s="54">
        <v>0.8</v>
      </c>
      <c r="G177" s="54">
        <v>0.8</v>
      </c>
      <c r="H177" s="54">
        <v>0.8</v>
      </c>
      <c r="I177" s="54">
        <v>0.8</v>
      </c>
      <c r="J177" s="54">
        <v>0.8</v>
      </c>
      <c r="K177" s="34">
        <f>VLOOKUP($V177&amp;"Vị trí 1",'BANG GIA 2020'!$D$4:$L$255,6,0)*$J177</f>
        <v>520</v>
      </c>
      <c r="L177" s="34">
        <f>VLOOKUP($V177&amp;"Vị trí 2",'BANG GIA 2020'!$D$4:$L$255,6,0)*$J177</f>
        <v>336</v>
      </c>
      <c r="M177" s="34">
        <f>VLOOKUP($V177&amp;"Vị trí 3",'BANG GIA 2020'!$D$4:$L$255,6,0)*$J177</f>
        <v>288</v>
      </c>
      <c r="N177" s="34">
        <f>VLOOKUP($V177&amp;"Vị trí 4",'BANG GIA 2020'!$D$4:$L$255,6,0)*$J177</f>
        <v>208</v>
      </c>
      <c r="O177" s="54"/>
      <c r="P177" s="85"/>
      <c r="Q177" s="85"/>
      <c r="R177" s="85"/>
      <c r="S177" s="85"/>
      <c r="T177" s="75" t="s">
        <v>327</v>
      </c>
      <c r="U177" s="31" t="s">
        <v>38</v>
      </c>
      <c r="V177" s="31" t="str">
        <f t="shared" si="3"/>
        <v>HUYỆN PHÚ GIÁO:Khu vực 2</v>
      </c>
      <c r="W177" s="17">
        <v>2</v>
      </c>
      <c r="X177" s="17"/>
    </row>
    <row r="178" spans="1:24" s="18" customFormat="1" ht="45.75" customHeight="1">
      <c r="A178" s="83">
        <v>11</v>
      </c>
      <c r="B178" s="80" t="s">
        <v>125</v>
      </c>
      <c r="C178" s="80" t="s">
        <v>135</v>
      </c>
      <c r="D178" s="80" t="s">
        <v>183</v>
      </c>
      <c r="E178" s="54">
        <v>0.7</v>
      </c>
      <c r="F178" s="54">
        <v>0.7</v>
      </c>
      <c r="G178" s="54">
        <v>0.7</v>
      </c>
      <c r="H178" s="54">
        <v>0.7</v>
      </c>
      <c r="I178" s="54">
        <v>0.7</v>
      </c>
      <c r="J178" s="54">
        <v>0.7</v>
      </c>
      <c r="K178" s="34">
        <f>VLOOKUP($V178&amp;"Vị trí 1",'BANG GIA 2020'!$D$4:$L$255,6,0)*$J178</f>
        <v>454.99999999999994</v>
      </c>
      <c r="L178" s="34">
        <f>VLOOKUP($V178&amp;"Vị trí 2",'BANG GIA 2020'!$D$4:$L$255,6,0)*$J178</f>
        <v>294</v>
      </c>
      <c r="M178" s="34">
        <f>VLOOKUP($V178&amp;"Vị trí 3",'BANG GIA 2020'!$D$4:$L$255,6,0)*$J178</f>
        <v>251.99999999999997</v>
      </c>
      <c r="N178" s="34">
        <f>VLOOKUP($V178&amp;"Vị trí 4",'BANG GIA 2020'!$D$4:$L$255,6,0)*$J178</f>
        <v>182</v>
      </c>
      <c r="O178" s="54"/>
      <c r="P178" s="85" t="s">
        <v>214</v>
      </c>
      <c r="Q178" s="85"/>
      <c r="R178" s="85"/>
      <c r="S178" s="85"/>
      <c r="T178" s="75" t="s">
        <v>327</v>
      </c>
      <c r="U178" s="31" t="s">
        <v>38</v>
      </c>
      <c r="V178" s="31" t="str">
        <f t="shared" si="3"/>
        <v>HUYỆN PHÚ GIÁO:Khu vực 2</v>
      </c>
      <c r="W178" s="20">
        <v>2</v>
      </c>
      <c r="X178" s="20"/>
    </row>
    <row r="179" spans="1:24" s="16" customFormat="1" ht="25.5" customHeight="1">
      <c r="A179" s="83">
        <v>12</v>
      </c>
      <c r="B179" s="77" t="s">
        <v>126</v>
      </c>
      <c r="C179" s="77" t="s">
        <v>136</v>
      </c>
      <c r="D179" s="77" t="s">
        <v>138</v>
      </c>
      <c r="E179" s="55">
        <v>0.7</v>
      </c>
      <c r="F179" s="55">
        <v>0.7</v>
      </c>
      <c r="G179" s="55">
        <v>0.7</v>
      </c>
      <c r="H179" s="55">
        <v>0.7</v>
      </c>
      <c r="I179" s="55">
        <v>0.7</v>
      </c>
      <c r="J179" s="55">
        <v>0.7</v>
      </c>
      <c r="K179" s="34">
        <f>VLOOKUP($V179&amp;"Vị trí 1",'BANG GIA 2020'!$D$4:$L$255,6,0)*$J179</f>
        <v>454.99999999999994</v>
      </c>
      <c r="L179" s="34">
        <f>VLOOKUP($V179&amp;"Vị trí 2",'BANG GIA 2020'!$D$4:$L$255,6,0)*$J179</f>
        <v>294</v>
      </c>
      <c r="M179" s="34">
        <f>VLOOKUP($V179&amp;"Vị trí 3",'BANG GIA 2020'!$D$4:$L$255,6,0)*$J179</f>
        <v>251.99999999999997</v>
      </c>
      <c r="N179" s="34">
        <f>VLOOKUP($V179&amp;"Vị trí 4",'BANG GIA 2020'!$D$4:$L$255,6,0)*$J179</f>
        <v>182</v>
      </c>
      <c r="O179" s="55"/>
      <c r="P179" s="85"/>
      <c r="Q179" s="85"/>
      <c r="R179" s="85"/>
      <c r="S179" s="85"/>
      <c r="T179" s="75" t="s">
        <v>327</v>
      </c>
      <c r="U179" s="31" t="s">
        <v>38</v>
      </c>
      <c r="V179" s="31" t="str">
        <f t="shared" si="3"/>
        <v>HUYỆN PHÚ GIÁO:Khu vực 2</v>
      </c>
      <c r="W179" s="17">
        <v>1</v>
      </c>
      <c r="X179" s="17"/>
    </row>
    <row r="180" spans="1:23" ht="45.75" customHeight="1">
      <c r="A180" s="83">
        <v>13</v>
      </c>
      <c r="B180" s="80" t="s">
        <v>127</v>
      </c>
      <c r="C180" s="80" t="s">
        <v>137</v>
      </c>
      <c r="D180" s="80" t="s">
        <v>416</v>
      </c>
      <c r="E180" s="54">
        <v>0.7</v>
      </c>
      <c r="F180" s="54">
        <v>0.7</v>
      </c>
      <c r="G180" s="54">
        <v>0.7</v>
      </c>
      <c r="H180" s="54">
        <v>0.7</v>
      </c>
      <c r="I180" s="54">
        <v>0.7</v>
      </c>
      <c r="J180" s="54">
        <v>0.7</v>
      </c>
      <c r="K180" s="34">
        <f>VLOOKUP($V180&amp;"Vị trí 1",'BANG GIA 2020'!$D$4:$L$255,6,0)*$J180</f>
        <v>454.99999999999994</v>
      </c>
      <c r="L180" s="34">
        <f>VLOOKUP($V180&amp;"Vị trí 2",'BANG GIA 2020'!$D$4:$L$255,6,0)*$J180</f>
        <v>294</v>
      </c>
      <c r="M180" s="34">
        <f>VLOOKUP($V180&amp;"Vị trí 3",'BANG GIA 2020'!$D$4:$L$255,6,0)*$J180</f>
        <v>251.99999999999997</v>
      </c>
      <c r="N180" s="34">
        <f>VLOOKUP($V180&amp;"Vị trí 4",'BANG GIA 2020'!$D$4:$L$255,6,0)*$J180</f>
        <v>182</v>
      </c>
      <c r="O180" s="54"/>
      <c r="P180" s="85"/>
      <c r="Q180" s="85"/>
      <c r="R180" s="85"/>
      <c r="S180" s="85"/>
      <c r="T180" s="75" t="s">
        <v>327</v>
      </c>
      <c r="U180" s="31" t="s">
        <v>38</v>
      </c>
      <c r="V180" s="31" t="str">
        <f t="shared" si="3"/>
        <v>HUYỆN PHÚ GIÁO:Khu vực 2</v>
      </c>
      <c r="W180" s="20">
        <v>2</v>
      </c>
    </row>
    <row r="181" spans="1:24" s="16" customFormat="1" ht="25.5" customHeight="1">
      <c r="A181" s="83">
        <v>14</v>
      </c>
      <c r="B181" s="77" t="s">
        <v>128</v>
      </c>
      <c r="C181" s="77" t="s">
        <v>322</v>
      </c>
      <c r="D181" s="77" t="s">
        <v>139</v>
      </c>
      <c r="E181" s="55">
        <v>0.7</v>
      </c>
      <c r="F181" s="55">
        <v>0.7</v>
      </c>
      <c r="G181" s="55">
        <v>0.7</v>
      </c>
      <c r="H181" s="55">
        <v>0.7</v>
      </c>
      <c r="I181" s="55">
        <v>0.7</v>
      </c>
      <c r="J181" s="55">
        <v>0.7</v>
      </c>
      <c r="K181" s="34">
        <f>VLOOKUP($V181&amp;"Vị trí 1",'BANG GIA 2020'!$D$4:$L$255,6,0)*$J181</f>
        <v>454.99999999999994</v>
      </c>
      <c r="L181" s="34">
        <f>VLOOKUP($V181&amp;"Vị trí 2",'BANG GIA 2020'!$D$4:$L$255,6,0)*$J181</f>
        <v>294</v>
      </c>
      <c r="M181" s="34">
        <f>VLOOKUP($V181&amp;"Vị trí 3",'BANG GIA 2020'!$D$4:$L$255,6,0)*$J181</f>
        <v>251.99999999999997</v>
      </c>
      <c r="N181" s="34">
        <f>VLOOKUP($V181&amp;"Vị trí 4",'BANG GIA 2020'!$D$4:$L$255,6,0)*$J181</f>
        <v>182</v>
      </c>
      <c r="O181" s="55"/>
      <c r="P181" s="85"/>
      <c r="Q181" s="85"/>
      <c r="R181" s="85"/>
      <c r="S181" s="85"/>
      <c r="T181" s="75" t="s">
        <v>327</v>
      </c>
      <c r="U181" s="31" t="s">
        <v>38</v>
      </c>
      <c r="V181" s="31" t="str">
        <f t="shared" si="3"/>
        <v>HUYỆN PHÚ GIÁO:Khu vực 2</v>
      </c>
      <c r="W181" s="17">
        <v>1</v>
      </c>
      <c r="X181" s="17"/>
    </row>
    <row r="182" spans="1:24" s="16" customFormat="1" ht="45.75" customHeight="1">
      <c r="A182" s="83">
        <v>15</v>
      </c>
      <c r="B182" s="80" t="s">
        <v>348</v>
      </c>
      <c r="C182" s="80" t="s">
        <v>184</v>
      </c>
      <c r="D182" s="80" t="s">
        <v>185</v>
      </c>
      <c r="E182" s="54">
        <v>0.8</v>
      </c>
      <c r="F182" s="54">
        <v>0.8</v>
      </c>
      <c r="G182" s="54">
        <v>0.8</v>
      </c>
      <c r="H182" s="54">
        <v>0.8</v>
      </c>
      <c r="I182" s="54">
        <v>0.8</v>
      </c>
      <c r="J182" s="54">
        <v>0.8</v>
      </c>
      <c r="K182" s="34">
        <f>VLOOKUP($V182&amp;"Vị trí 1",'BANG GIA 2020'!$D$4:$L$255,6,0)*$J182</f>
        <v>520</v>
      </c>
      <c r="L182" s="34">
        <f>VLOOKUP($V182&amp;"Vị trí 2",'BANG GIA 2020'!$D$4:$L$255,6,0)*$J182</f>
        <v>336</v>
      </c>
      <c r="M182" s="34">
        <f>VLOOKUP($V182&amp;"Vị trí 3",'BANG GIA 2020'!$D$4:$L$255,6,0)*$J182</f>
        <v>288</v>
      </c>
      <c r="N182" s="34">
        <f>VLOOKUP($V182&amp;"Vị trí 4",'BANG GIA 2020'!$D$4:$L$255,6,0)*$J182</f>
        <v>208</v>
      </c>
      <c r="O182" s="54"/>
      <c r="P182" s="85" t="s">
        <v>214</v>
      </c>
      <c r="Q182" s="85"/>
      <c r="R182" s="85"/>
      <c r="S182" s="85"/>
      <c r="T182" s="75" t="s">
        <v>327</v>
      </c>
      <c r="U182" s="31" t="s">
        <v>38</v>
      </c>
      <c r="V182" s="31" t="str">
        <f t="shared" si="3"/>
        <v>HUYỆN PHÚ GIÁO:Khu vực 2</v>
      </c>
      <c r="W182" s="17">
        <v>2</v>
      </c>
      <c r="X182" s="17"/>
    </row>
    <row r="183" spans="1:24" s="16" customFormat="1" ht="45.75" customHeight="1">
      <c r="A183" s="96">
        <v>16</v>
      </c>
      <c r="B183" s="95" t="s">
        <v>129</v>
      </c>
      <c r="C183" s="80" t="s">
        <v>402</v>
      </c>
      <c r="D183" s="80" t="s">
        <v>393</v>
      </c>
      <c r="E183" s="54">
        <v>0.7</v>
      </c>
      <c r="F183" s="54">
        <v>0.7</v>
      </c>
      <c r="G183" s="54">
        <v>0.7</v>
      </c>
      <c r="H183" s="54">
        <v>0.7</v>
      </c>
      <c r="I183" s="54">
        <v>0.7</v>
      </c>
      <c r="J183" s="54">
        <v>0.7</v>
      </c>
      <c r="K183" s="34">
        <f>VLOOKUP($V183&amp;"Vị trí 1",'BANG GIA 2020'!$D$4:$L$255,6,0)*$J183</f>
        <v>454.99999999999994</v>
      </c>
      <c r="L183" s="34">
        <f>VLOOKUP($V183&amp;"Vị trí 2",'BANG GIA 2020'!$D$4:$L$255,6,0)*$J183</f>
        <v>294</v>
      </c>
      <c r="M183" s="34">
        <f>VLOOKUP($V183&amp;"Vị trí 3",'BANG GIA 2020'!$D$4:$L$255,6,0)*$J183</f>
        <v>251.99999999999997</v>
      </c>
      <c r="N183" s="34">
        <f>VLOOKUP($V183&amp;"Vị trí 4",'BANG GIA 2020'!$D$4:$L$255,6,0)*$J183</f>
        <v>182</v>
      </c>
      <c r="O183" s="54"/>
      <c r="P183" s="85"/>
      <c r="Q183" s="85"/>
      <c r="R183" s="85"/>
      <c r="S183" s="85"/>
      <c r="T183" s="75" t="s">
        <v>327</v>
      </c>
      <c r="U183" s="31" t="s">
        <v>38</v>
      </c>
      <c r="V183" s="31" t="str">
        <f t="shared" si="3"/>
        <v>HUYỆN PHÚ GIÁO:Khu vực 2</v>
      </c>
      <c r="W183" s="17">
        <v>2</v>
      </c>
      <c r="X183" s="17"/>
    </row>
    <row r="184" spans="1:24" s="16" customFormat="1" ht="67.5" customHeight="1">
      <c r="A184" s="96"/>
      <c r="B184" s="95"/>
      <c r="C184" s="80" t="s">
        <v>289</v>
      </c>
      <c r="D184" s="80" t="s">
        <v>403</v>
      </c>
      <c r="E184" s="54">
        <v>1</v>
      </c>
      <c r="F184" s="54">
        <v>1</v>
      </c>
      <c r="G184" s="54">
        <v>1</v>
      </c>
      <c r="H184" s="54">
        <v>1</v>
      </c>
      <c r="I184" s="54">
        <v>1</v>
      </c>
      <c r="J184" s="54">
        <v>1</v>
      </c>
      <c r="K184" s="34">
        <f>VLOOKUP($V184&amp;"Vị trí 1",'BANG GIA 2020'!$D$4:$L$255,6,0)*$J184</f>
        <v>650</v>
      </c>
      <c r="L184" s="34">
        <f>VLOOKUP($V184&amp;"Vị trí 2",'BANG GIA 2020'!$D$4:$L$255,6,0)*$J184</f>
        <v>420</v>
      </c>
      <c r="M184" s="34">
        <f>VLOOKUP($V184&amp;"Vị trí 3",'BANG GIA 2020'!$D$4:$L$255,6,0)*$J184</f>
        <v>360</v>
      </c>
      <c r="N184" s="34">
        <f>VLOOKUP($V184&amp;"Vị trí 4",'BANG GIA 2020'!$D$4:$L$255,6,0)*$J184</f>
        <v>260</v>
      </c>
      <c r="O184" s="54"/>
      <c r="P184" s="85"/>
      <c r="Q184" s="85"/>
      <c r="R184" s="85"/>
      <c r="S184" s="85"/>
      <c r="T184" s="75" t="s">
        <v>327</v>
      </c>
      <c r="U184" s="31" t="s">
        <v>38</v>
      </c>
      <c r="V184" s="31" t="str">
        <f t="shared" si="3"/>
        <v>HUYỆN PHÚ GIÁO:Khu vực 2</v>
      </c>
      <c r="W184" s="17">
        <v>3</v>
      </c>
      <c r="X184" s="17"/>
    </row>
    <row r="185" spans="1:23" ht="66.75" customHeight="1">
      <c r="A185" s="96"/>
      <c r="B185" s="95"/>
      <c r="C185" s="80" t="s">
        <v>403</v>
      </c>
      <c r="D185" s="80" t="s">
        <v>394</v>
      </c>
      <c r="E185" s="54">
        <v>0.7</v>
      </c>
      <c r="F185" s="54">
        <v>0.7</v>
      </c>
      <c r="G185" s="54">
        <v>0.7</v>
      </c>
      <c r="H185" s="54">
        <v>0.7</v>
      </c>
      <c r="I185" s="54">
        <v>0.7</v>
      </c>
      <c r="J185" s="54">
        <v>0.7</v>
      </c>
      <c r="K185" s="34">
        <f>VLOOKUP($V185&amp;"Vị trí 1",'BANG GIA 2020'!$D$4:$L$255,6,0)*$J185</f>
        <v>454.99999999999994</v>
      </c>
      <c r="L185" s="34">
        <f>VLOOKUP($V185&amp;"Vị trí 2",'BANG GIA 2020'!$D$4:$L$255,6,0)*$J185</f>
        <v>294</v>
      </c>
      <c r="M185" s="34">
        <f>VLOOKUP($V185&amp;"Vị trí 3",'BANG GIA 2020'!$D$4:$L$255,6,0)*$J185</f>
        <v>251.99999999999997</v>
      </c>
      <c r="N185" s="34">
        <f>VLOOKUP($V185&amp;"Vị trí 4",'BANG GIA 2020'!$D$4:$L$255,6,0)*$J185</f>
        <v>182</v>
      </c>
      <c r="O185" s="54"/>
      <c r="P185" s="85"/>
      <c r="Q185" s="85"/>
      <c r="R185" s="85"/>
      <c r="S185" s="85"/>
      <c r="T185" s="75" t="s">
        <v>327</v>
      </c>
      <c r="U185" s="31" t="s">
        <v>38</v>
      </c>
      <c r="V185" s="31" t="str">
        <f t="shared" si="3"/>
        <v>HUYỆN PHÚ GIÁO:Khu vực 2</v>
      </c>
      <c r="W185" s="20">
        <v>3</v>
      </c>
    </row>
    <row r="186" spans="1:24" s="16" customFormat="1" ht="25.5" customHeight="1">
      <c r="A186" s="78">
        <v>17</v>
      </c>
      <c r="B186" s="77" t="s">
        <v>347</v>
      </c>
      <c r="C186" s="77" t="s">
        <v>322</v>
      </c>
      <c r="D186" s="77" t="s">
        <v>413</v>
      </c>
      <c r="E186" s="55">
        <v>0.8</v>
      </c>
      <c r="F186" s="55">
        <v>0.8</v>
      </c>
      <c r="G186" s="55">
        <v>0.8</v>
      </c>
      <c r="H186" s="55">
        <v>0.8</v>
      </c>
      <c r="I186" s="55">
        <v>0.8</v>
      </c>
      <c r="J186" s="55">
        <v>0.8</v>
      </c>
      <c r="K186" s="34">
        <f>VLOOKUP($V186&amp;"Vị trí 1",'BANG GIA 2020'!$D$4:$L$255,6,0)*$J186</f>
        <v>520</v>
      </c>
      <c r="L186" s="34">
        <f>VLOOKUP($V186&amp;"Vị trí 2",'BANG GIA 2020'!$D$4:$L$255,6,0)*$J186</f>
        <v>336</v>
      </c>
      <c r="M186" s="34">
        <f>VLOOKUP($V186&amp;"Vị trí 3",'BANG GIA 2020'!$D$4:$L$255,6,0)*$J186</f>
        <v>288</v>
      </c>
      <c r="N186" s="34">
        <f>VLOOKUP($V186&amp;"Vị trí 4",'BANG GIA 2020'!$D$4:$L$255,6,0)*$J186</f>
        <v>208</v>
      </c>
      <c r="O186" s="55"/>
      <c r="P186" s="85"/>
      <c r="Q186" s="85"/>
      <c r="R186" s="85"/>
      <c r="S186" s="85"/>
      <c r="T186" s="75" t="s">
        <v>327</v>
      </c>
      <c r="U186" s="31" t="s">
        <v>38</v>
      </c>
      <c r="V186" s="31" t="str">
        <f t="shared" si="3"/>
        <v>HUYỆN PHÚ GIÁO:Khu vực 2</v>
      </c>
      <c r="W186" s="17">
        <v>1</v>
      </c>
      <c r="X186" s="17"/>
    </row>
    <row r="187" spans="1:24" s="16" customFormat="1" ht="66.75" customHeight="1">
      <c r="A187" s="83">
        <v>18</v>
      </c>
      <c r="B187" s="80" t="s">
        <v>130</v>
      </c>
      <c r="C187" s="80" t="s">
        <v>177</v>
      </c>
      <c r="D187" s="80" t="s">
        <v>292</v>
      </c>
      <c r="E187" s="54">
        <v>0.7</v>
      </c>
      <c r="F187" s="54">
        <v>0.7</v>
      </c>
      <c r="G187" s="54">
        <v>0.7</v>
      </c>
      <c r="H187" s="54">
        <v>0.7</v>
      </c>
      <c r="I187" s="54">
        <v>0.7</v>
      </c>
      <c r="J187" s="54">
        <v>0.7</v>
      </c>
      <c r="K187" s="34">
        <f>VLOOKUP($V187&amp;"Vị trí 1",'BANG GIA 2020'!$D$4:$L$255,6,0)*$J187</f>
        <v>454.99999999999994</v>
      </c>
      <c r="L187" s="34">
        <f>VLOOKUP($V187&amp;"Vị trí 2",'BANG GIA 2020'!$D$4:$L$255,6,0)*$J187</f>
        <v>294</v>
      </c>
      <c r="M187" s="34">
        <f>VLOOKUP($V187&amp;"Vị trí 3",'BANG GIA 2020'!$D$4:$L$255,6,0)*$J187</f>
        <v>251.99999999999997</v>
      </c>
      <c r="N187" s="34">
        <f>VLOOKUP($V187&amp;"Vị trí 4",'BANG GIA 2020'!$D$4:$L$255,6,0)*$J187</f>
        <v>182</v>
      </c>
      <c r="O187" s="54"/>
      <c r="P187" s="85"/>
      <c r="Q187" s="85"/>
      <c r="R187" s="85"/>
      <c r="S187" s="85"/>
      <c r="T187" s="75" t="s">
        <v>327</v>
      </c>
      <c r="U187" s="31" t="s">
        <v>38</v>
      </c>
      <c r="V187" s="31" t="str">
        <f t="shared" si="3"/>
        <v>HUYỆN PHÚ GIÁO:Khu vực 2</v>
      </c>
      <c r="W187" s="17">
        <v>3</v>
      </c>
      <c r="X187" s="17"/>
    </row>
    <row r="188" spans="1:24" s="16" customFormat="1" ht="48" customHeight="1">
      <c r="A188" s="83">
        <v>19</v>
      </c>
      <c r="B188" s="80" t="s">
        <v>131</v>
      </c>
      <c r="C188" s="80" t="s">
        <v>287</v>
      </c>
      <c r="D188" s="80" t="s">
        <v>178</v>
      </c>
      <c r="E188" s="54">
        <v>0.7</v>
      </c>
      <c r="F188" s="54">
        <v>0.7</v>
      </c>
      <c r="G188" s="54">
        <v>0.7</v>
      </c>
      <c r="H188" s="54">
        <v>0.7</v>
      </c>
      <c r="I188" s="54">
        <v>0.7</v>
      </c>
      <c r="J188" s="54">
        <v>0.7</v>
      </c>
      <c r="K188" s="34">
        <f>VLOOKUP($V188&amp;"Vị trí 1",'BANG GIA 2020'!$D$4:$L$255,6,0)*$J188</f>
        <v>454.99999999999994</v>
      </c>
      <c r="L188" s="34">
        <f>VLOOKUP($V188&amp;"Vị trí 2",'BANG GIA 2020'!$D$4:$L$255,6,0)*$J188</f>
        <v>294</v>
      </c>
      <c r="M188" s="34">
        <f>VLOOKUP($V188&amp;"Vị trí 3",'BANG GIA 2020'!$D$4:$L$255,6,0)*$J188</f>
        <v>251.99999999999997</v>
      </c>
      <c r="N188" s="34">
        <f>VLOOKUP($V188&amp;"Vị trí 4",'BANG GIA 2020'!$D$4:$L$255,6,0)*$J188</f>
        <v>182</v>
      </c>
      <c r="O188" s="54"/>
      <c r="P188" s="85"/>
      <c r="Q188" s="85"/>
      <c r="R188" s="85"/>
      <c r="S188" s="85"/>
      <c r="T188" s="75" t="s">
        <v>327</v>
      </c>
      <c r="U188" s="31" t="s">
        <v>38</v>
      </c>
      <c r="V188" s="31" t="str">
        <f t="shared" si="3"/>
        <v>HUYỆN PHÚ GIÁO:Khu vực 2</v>
      </c>
      <c r="W188" s="17">
        <v>2</v>
      </c>
      <c r="X188" s="17"/>
    </row>
    <row r="189" spans="1:24" s="16" customFormat="1" ht="48" customHeight="1">
      <c r="A189" s="83">
        <v>20</v>
      </c>
      <c r="B189" s="80" t="s">
        <v>132</v>
      </c>
      <c r="C189" s="80" t="s">
        <v>288</v>
      </c>
      <c r="D189" s="80" t="s">
        <v>294</v>
      </c>
      <c r="E189" s="54">
        <v>0.7</v>
      </c>
      <c r="F189" s="54">
        <v>0.7</v>
      </c>
      <c r="G189" s="54">
        <v>0.7</v>
      </c>
      <c r="H189" s="54">
        <v>0.7</v>
      </c>
      <c r="I189" s="54">
        <v>0.7</v>
      </c>
      <c r="J189" s="54">
        <v>0.7</v>
      </c>
      <c r="K189" s="34">
        <f>VLOOKUP($V189&amp;"Vị trí 1",'BANG GIA 2020'!$D$4:$L$255,6,0)*$J189</f>
        <v>454.99999999999994</v>
      </c>
      <c r="L189" s="34">
        <f>VLOOKUP($V189&amp;"Vị trí 2",'BANG GIA 2020'!$D$4:$L$255,6,0)*$J189</f>
        <v>294</v>
      </c>
      <c r="M189" s="34">
        <f>VLOOKUP($V189&amp;"Vị trí 3",'BANG GIA 2020'!$D$4:$L$255,6,0)*$J189</f>
        <v>251.99999999999997</v>
      </c>
      <c r="N189" s="34">
        <f>VLOOKUP($V189&amp;"Vị trí 4",'BANG GIA 2020'!$D$4:$L$255,6,0)*$J189</f>
        <v>182</v>
      </c>
      <c r="O189" s="54"/>
      <c r="P189" s="85"/>
      <c r="Q189" s="85"/>
      <c r="R189" s="85"/>
      <c r="S189" s="85"/>
      <c r="T189" s="75" t="s">
        <v>327</v>
      </c>
      <c r="U189" s="31" t="s">
        <v>38</v>
      </c>
      <c r="V189" s="31" t="str">
        <f t="shared" si="3"/>
        <v>HUYỆN PHÚ GIÁO:Khu vực 2</v>
      </c>
      <c r="W189" s="17">
        <v>2</v>
      </c>
      <c r="X189" s="17"/>
    </row>
    <row r="190" spans="1:23" ht="67.5" customHeight="1">
      <c r="A190" s="83">
        <v>21</v>
      </c>
      <c r="B190" s="80" t="s">
        <v>133</v>
      </c>
      <c r="C190" s="80" t="s">
        <v>295</v>
      </c>
      <c r="D190" s="80" t="s">
        <v>296</v>
      </c>
      <c r="E190" s="54">
        <v>0.7</v>
      </c>
      <c r="F190" s="54">
        <v>0.7</v>
      </c>
      <c r="G190" s="54">
        <v>0.7</v>
      </c>
      <c r="H190" s="54">
        <v>0.7</v>
      </c>
      <c r="I190" s="54">
        <v>0.7</v>
      </c>
      <c r="J190" s="54">
        <v>0.7</v>
      </c>
      <c r="K190" s="34">
        <f>VLOOKUP($V190&amp;"Vị trí 1",'BANG GIA 2020'!$D$4:$L$255,6,0)*$J190</f>
        <v>454.99999999999994</v>
      </c>
      <c r="L190" s="34">
        <f>VLOOKUP($V190&amp;"Vị trí 2",'BANG GIA 2020'!$D$4:$L$255,6,0)*$J190</f>
        <v>294</v>
      </c>
      <c r="M190" s="34">
        <f>VLOOKUP($V190&amp;"Vị trí 3",'BANG GIA 2020'!$D$4:$L$255,6,0)*$J190</f>
        <v>251.99999999999997</v>
      </c>
      <c r="N190" s="34">
        <f>VLOOKUP($V190&amp;"Vị trí 4",'BANG GIA 2020'!$D$4:$L$255,6,0)*$J190</f>
        <v>182</v>
      </c>
      <c r="O190" s="54"/>
      <c r="P190" s="85"/>
      <c r="Q190" s="85"/>
      <c r="R190" s="85"/>
      <c r="S190" s="85"/>
      <c r="T190" s="75" t="s">
        <v>327</v>
      </c>
      <c r="U190" s="31" t="s">
        <v>38</v>
      </c>
      <c r="V190" s="31" t="str">
        <f t="shared" si="3"/>
        <v>HUYỆN PHÚ GIÁO:Khu vực 2</v>
      </c>
      <c r="W190" s="20">
        <v>3</v>
      </c>
    </row>
    <row r="191" spans="1:24" s="16" customFormat="1" ht="25.5" customHeight="1">
      <c r="A191" s="78">
        <v>22</v>
      </c>
      <c r="B191" s="77" t="s">
        <v>134</v>
      </c>
      <c r="C191" s="77" t="s">
        <v>322</v>
      </c>
      <c r="D191" s="77" t="s">
        <v>129</v>
      </c>
      <c r="E191" s="55">
        <v>0.7</v>
      </c>
      <c r="F191" s="55">
        <v>0.7</v>
      </c>
      <c r="G191" s="55">
        <v>0.7</v>
      </c>
      <c r="H191" s="55">
        <v>0.7</v>
      </c>
      <c r="I191" s="55">
        <v>0.7</v>
      </c>
      <c r="J191" s="55">
        <v>0.7</v>
      </c>
      <c r="K191" s="34">
        <f>VLOOKUP($V191&amp;"Vị trí 1",'BANG GIA 2020'!$D$4:$L$255,6,0)*$J191</f>
        <v>454.99999999999994</v>
      </c>
      <c r="L191" s="34">
        <f>VLOOKUP($V191&amp;"Vị trí 2",'BANG GIA 2020'!$D$4:$L$255,6,0)*$J191</f>
        <v>294</v>
      </c>
      <c r="M191" s="34">
        <f>VLOOKUP($V191&amp;"Vị trí 3",'BANG GIA 2020'!$D$4:$L$255,6,0)*$J191</f>
        <v>251.99999999999997</v>
      </c>
      <c r="N191" s="34">
        <f>VLOOKUP($V191&amp;"Vị trí 4",'BANG GIA 2020'!$D$4:$L$255,6,0)*$J191</f>
        <v>182</v>
      </c>
      <c r="O191" s="55"/>
      <c r="P191" s="85" t="s">
        <v>214</v>
      </c>
      <c r="Q191" s="85"/>
      <c r="R191" s="85"/>
      <c r="S191" s="85"/>
      <c r="T191" s="75" t="s">
        <v>327</v>
      </c>
      <c r="U191" s="31" t="s">
        <v>38</v>
      </c>
      <c r="V191" s="31" t="str">
        <f t="shared" si="3"/>
        <v>HUYỆN PHÚ GIÁO:Khu vực 2</v>
      </c>
      <c r="W191" s="17">
        <v>1</v>
      </c>
      <c r="X191" s="17"/>
    </row>
    <row r="192" spans="1:24" s="16" customFormat="1" ht="45.75" customHeight="1">
      <c r="A192" s="83">
        <v>23</v>
      </c>
      <c r="B192" s="80" t="s">
        <v>446</v>
      </c>
      <c r="C192" s="80" t="s">
        <v>366</v>
      </c>
      <c r="D192" s="80" t="s">
        <v>337</v>
      </c>
      <c r="E192" s="54">
        <v>1</v>
      </c>
      <c r="F192" s="54">
        <v>1</v>
      </c>
      <c r="G192" s="54">
        <v>1</v>
      </c>
      <c r="H192" s="54">
        <v>1</v>
      </c>
      <c r="I192" s="54">
        <v>1</v>
      </c>
      <c r="J192" s="54">
        <v>1</v>
      </c>
      <c r="K192" s="34">
        <f>VLOOKUP($V192&amp;"Vị trí 1",'BANG GIA 2020'!$D$4:$L$255,6,0)*$J192</f>
        <v>650</v>
      </c>
      <c r="L192" s="34">
        <f>VLOOKUP($V192&amp;"Vị trí 2",'BANG GIA 2020'!$D$4:$L$255,6,0)*$J192</f>
        <v>420</v>
      </c>
      <c r="M192" s="34">
        <f>VLOOKUP($V192&amp;"Vị trí 3",'BANG GIA 2020'!$D$4:$L$255,6,0)*$J192</f>
        <v>360</v>
      </c>
      <c r="N192" s="34">
        <f>VLOOKUP($V192&amp;"Vị trí 4",'BANG GIA 2020'!$D$4:$L$255,6,0)*$J192</f>
        <v>260</v>
      </c>
      <c r="O192" s="54"/>
      <c r="P192" s="85"/>
      <c r="Q192" s="85"/>
      <c r="R192" s="85"/>
      <c r="S192" s="85"/>
      <c r="T192" s="75" t="s">
        <v>327</v>
      </c>
      <c r="U192" s="31" t="s">
        <v>38</v>
      </c>
      <c r="V192" s="31" t="str">
        <f t="shared" si="3"/>
        <v>HUYỆN PHÚ GIÁO:Khu vực 2</v>
      </c>
      <c r="W192" s="17">
        <v>2</v>
      </c>
      <c r="X192" s="17"/>
    </row>
    <row r="193" spans="1:24" s="16" customFormat="1" ht="45.75" customHeight="1">
      <c r="A193" s="83">
        <v>24</v>
      </c>
      <c r="B193" s="80" t="s">
        <v>338</v>
      </c>
      <c r="C193" s="80" t="s">
        <v>339</v>
      </c>
      <c r="D193" s="80" t="s">
        <v>340</v>
      </c>
      <c r="E193" s="54">
        <v>0.6</v>
      </c>
      <c r="F193" s="54">
        <v>0.6</v>
      </c>
      <c r="G193" s="54">
        <v>0.6</v>
      </c>
      <c r="H193" s="54">
        <v>0.6</v>
      </c>
      <c r="I193" s="54">
        <v>0.65</v>
      </c>
      <c r="J193" s="54">
        <v>0.65</v>
      </c>
      <c r="K193" s="34">
        <f>VLOOKUP($V193&amp;"Vị trí 1",'BANG GIA 2020'!$D$4:$L$255,6,0)*$J193</f>
        <v>422.5</v>
      </c>
      <c r="L193" s="34">
        <f>VLOOKUP($V193&amp;"Vị trí 2",'BANG GIA 2020'!$D$4:$L$255,6,0)*$J193</f>
        <v>273</v>
      </c>
      <c r="M193" s="34">
        <f>VLOOKUP($V193&amp;"Vị trí 3",'BANG GIA 2020'!$D$4:$L$255,6,0)*$J193</f>
        <v>234</v>
      </c>
      <c r="N193" s="34">
        <f>VLOOKUP($V193&amp;"Vị trí 4",'BANG GIA 2020'!$D$4:$L$255,6,0)*$J193</f>
        <v>169</v>
      </c>
      <c r="O193" s="54"/>
      <c r="P193" s="85"/>
      <c r="Q193" s="85"/>
      <c r="R193" s="85" t="s">
        <v>255</v>
      </c>
      <c r="S193" s="85"/>
      <c r="T193" s="75" t="s">
        <v>327</v>
      </c>
      <c r="U193" s="31" t="s">
        <v>38</v>
      </c>
      <c r="V193" s="31" t="str">
        <f t="shared" si="3"/>
        <v>HUYỆN PHÚ GIÁO:Khu vực 2</v>
      </c>
      <c r="W193" s="17">
        <v>2</v>
      </c>
      <c r="X193" s="17"/>
    </row>
    <row r="194" spans="1:24" s="16" customFormat="1" ht="66" customHeight="1">
      <c r="A194" s="83">
        <v>25</v>
      </c>
      <c r="B194" s="95" t="s">
        <v>261</v>
      </c>
      <c r="C194" s="95"/>
      <c r="D194" s="95"/>
      <c r="E194" s="54">
        <v>0.6</v>
      </c>
      <c r="F194" s="54">
        <v>0.6</v>
      </c>
      <c r="G194" s="54">
        <v>0.6</v>
      </c>
      <c r="H194" s="54">
        <v>0.6</v>
      </c>
      <c r="I194" s="54">
        <v>0.65</v>
      </c>
      <c r="J194" s="54">
        <v>0.65</v>
      </c>
      <c r="K194" s="34">
        <f>VLOOKUP($V194&amp;"Vị trí 1",'BANG GIA 2020'!$D$4:$L$255,6,0)*$J194</f>
        <v>422.5</v>
      </c>
      <c r="L194" s="34">
        <f>VLOOKUP($V194&amp;"Vị trí 2",'BANG GIA 2020'!$D$4:$L$255,6,0)*$J194</f>
        <v>273</v>
      </c>
      <c r="M194" s="34">
        <f>VLOOKUP($V194&amp;"Vị trí 3",'BANG GIA 2020'!$D$4:$L$255,6,0)*$J194</f>
        <v>234</v>
      </c>
      <c r="N194" s="34">
        <f>VLOOKUP($V194&amp;"Vị trí 4",'BANG GIA 2020'!$D$4:$L$255,6,0)*$J194</f>
        <v>169</v>
      </c>
      <c r="O194" s="54" t="s">
        <v>57</v>
      </c>
      <c r="P194" s="85" t="s">
        <v>213</v>
      </c>
      <c r="Q194" s="85"/>
      <c r="R194" s="85" t="s">
        <v>250</v>
      </c>
      <c r="S194" s="85"/>
      <c r="T194" s="75" t="s">
        <v>327</v>
      </c>
      <c r="U194" s="31" t="s">
        <v>38</v>
      </c>
      <c r="V194" s="31" t="str">
        <f t="shared" si="3"/>
        <v>HUYỆN PHÚ GIÁO:Khu vực 2</v>
      </c>
      <c r="W194" s="17">
        <v>3</v>
      </c>
      <c r="X194" s="17"/>
    </row>
    <row r="195" spans="1:24" s="16" customFormat="1" ht="66" customHeight="1">
      <c r="A195" s="83">
        <v>26</v>
      </c>
      <c r="B195" s="95" t="s">
        <v>262</v>
      </c>
      <c r="C195" s="95"/>
      <c r="D195" s="95"/>
      <c r="E195" s="54">
        <v>0.6</v>
      </c>
      <c r="F195" s="54">
        <v>0.6</v>
      </c>
      <c r="G195" s="54">
        <v>0.6</v>
      </c>
      <c r="H195" s="54">
        <v>0.6</v>
      </c>
      <c r="I195" s="54">
        <v>0.6</v>
      </c>
      <c r="J195" s="54">
        <v>0.6</v>
      </c>
      <c r="K195" s="34">
        <f>VLOOKUP($V195&amp;"Vị trí 1",'BANG GIA 2020'!$D$4:$L$255,6,0)*$J195</f>
        <v>390</v>
      </c>
      <c r="L195" s="34">
        <f>VLOOKUP($V195&amp;"Vị trí 2",'BANG GIA 2020'!$D$4:$L$255,6,0)*$J195</f>
        <v>252</v>
      </c>
      <c r="M195" s="34">
        <f>VLOOKUP($V195&amp;"Vị trí 3",'BANG GIA 2020'!$D$4:$L$255,6,0)*$J195</f>
        <v>216</v>
      </c>
      <c r="N195" s="34">
        <f>VLOOKUP($V195&amp;"Vị trí 4",'BANG GIA 2020'!$D$4:$L$255,6,0)*$J195</f>
        <v>156</v>
      </c>
      <c r="O195" s="54" t="s">
        <v>57</v>
      </c>
      <c r="P195" s="85" t="s">
        <v>213</v>
      </c>
      <c r="Q195" s="85"/>
      <c r="R195" s="85" t="s">
        <v>249</v>
      </c>
      <c r="S195" s="85"/>
      <c r="T195" s="75" t="s">
        <v>327</v>
      </c>
      <c r="U195" s="31" t="s">
        <v>38</v>
      </c>
      <c r="V195" s="31" t="str">
        <f t="shared" si="3"/>
        <v>HUYỆN PHÚ GIÁO:Khu vực 2</v>
      </c>
      <c r="W195" s="17">
        <v>3</v>
      </c>
      <c r="X195" s="17"/>
    </row>
    <row r="196" spans="1:24" s="16" customFormat="1" ht="66" customHeight="1">
      <c r="A196" s="83">
        <v>27</v>
      </c>
      <c r="B196" s="95" t="s">
        <v>263</v>
      </c>
      <c r="C196" s="95"/>
      <c r="D196" s="95"/>
      <c r="E196" s="54"/>
      <c r="F196" s="54">
        <v>0.55</v>
      </c>
      <c r="G196" s="54">
        <v>0.55</v>
      </c>
      <c r="H196" s="54">
        <v>0.55</v>
      </c>
      <c r="I196" s="54">
        <v>0.6</v>
      </c>
      <c r="J196" s="54">
        <v>0.6</v>
      </c>
      <c r="K196" s="34">
        <f>VLOOKUP($V196&amp;"Vị trí 1",'BANG GIA 2020'!$D$4:$L$255,6,0)*$J196</f>
        <v>390</v>
      </c>
      <c r="L196" s="34">
        <f>VLOOKUP($V196&amp;"Vị trí 2",'BANG GIA 2020'!$D$4:$L$255,6,0)*$J196</f>
        <v>252</v>
      </c>
      <c r="M196" s="34">
        <f>VLOOKUP($V196&amp;"Vị trí 3",'BANG GIA 2020'!$D$4:$L$255,6,0)*$J196</f>
        <v>216</v>
      </c>
      <c r="N196" s="34">
        <f>VLOOKUP($V196&amp;"Vị trí 4",'BANG GIA 2020'!$D$4:$L$255,6,0)*$J196</f>
        <v>156</v>
      </c>
      <c r="O196" s="54" t="s">
        <v>57</v>
      </c>
      <c r="P196" s="85" t="s">
        <v>213</v>
      </c>
      <c r="Q196" s="85"/>
      <c r="R196" s="85" t="s">
        <v>250</v>
      </c>
      <c r="S196" s="85"/>
      <c r="T196" s="75" t="s">
        <v>327</v>
      </c>
      <c r="U196" s="31" t="s">
        <v>38</v>
      </c>
      <c r="V196" s="31" t="str">
        <f t="shared" si="3"/>
        <v>HUYỆN PHÚ GIÁO:Khu vực 2</v>
      </c>
      <c r="W196" s="17">
        <v>3</v>
      </c>
      <c r="X196" s="17"/>
    </row>
    <row r="197" spans="1:24" s="16" customFormat="1" ht="66" customHeight="1">
      <c r="A197" s="83">
        <v>28</v>
      </c>
      <c r="B197" s="95" t="s">
        <v>0</v>
      </c>
      <c r="C197" s="95"/>
      <c r="D197" s="95"/>
      <c r="E197" s="54"/>
      <c r="F197" s="54">
        <v>0.55</v>
      </c>
      <c r="G197" s="54">
        <v>0.55</v>
      </c>
      <c r="H197" s="54">
        <v>0.55</v>
      </c>
      <c r="I197" s="54">
        <v>0.55</v>
      </c>
      <c r="J197" s="54">
        <v>0.55</v>
      </c>
      <c r="K197" s="34">
        <f>VLOOKUP($V197&amp;"Vị trí 1",'BANG GIA 2020'!$D$4:$L$255,6,0)*$J197</f>
        <v>357.50000000000006</v>
      </c>
      <c r="L197" s="34">
        <f>VLOOKUP($V197&amp;"Vị trí 2",'BANG GIA 2020'!$D$4:$L$255,6,0)*$J197</f>
        <v>231.00000000000003</v>
      </c>
      <c r="M197" s="34">
        <f>VLOOKUP($V197&amp;"Vị trí 3",'BANG GIA 2020'!$D$4:$L$255,6,0)*$J197</f>
        <v>198.00000000000003</v>
      </c>
      <c r="N197" s="34">
        <f>VLOOKUP($V197&amp;"Vị trí 4",'BANG GIA 2020'!$D$4:$L$255,6,0)*$J197</f>
        <v>143</v>
      </c>
      <c r="O197" s="54" t="s">
        <v>57</v>
      </c>
      <c r="P197" s="85" t="s">
        <v>213</v>
      </c>
      <c r="Q197" s="85"/>
      <c r="R197" s="85" t="s">
        <v>249</v>
      </c>
      <c r="S197" s="85"/>
      <c r="T197" s="75" t="s">
        <v>327</v>
      </c>
      <c r="U197" s="31" t="s">
        <v>38</v>
      </c>
      <c r="V197" s="31" t="str">
        <f t="shared" si="3"/>
        <v>HUYỆN PHÚ GIÁO:Khu vực 2</v>
      </c>
      <c r="W197" s="17">
        <v>3</v>
      </c>
      <c r="X197" s="17"/>
    </row>
    <row r="198" spans="1:24" s="16" customFormat="1" ht="91.5" customHeight="1">
      <c r="A198" s="83">
        <v>29</v>
      </c>
      <c r="B198" s="95" t="s">
        <v>1</v>
      </c>
      <c r="C198" s="95"/>
      <c r="D198" s="95"/>
      <c r="E198" s="54">
        <v>0.6</v>
      </c>
      <c r="F198" s="54">
        <v>0.6</v>
      </c>
      <c r="G198" s="54">
        <v>0.6</v>
      </c>
      <c r="H198" s="54">
        <v>0.55</v>
      </c>
      <c r="I198" s="54">
        <v>0.6</v>
      </c>
      <c r="J198" s="54">
        <v>0.6</v>
      </c>
      <c r="K198" s="34">
        <f>VLOOKUP($V198&amp;"Vị trí 1",'BANG GIA 2020'!$D$4:$L$255,6,0)*$J198</f>
        <v>390</v>
      </c>
      <c r="L198" s="34">
        <f>VLOOKUP($V198&amp;"Vị trí 2",'BANG GIA 2020'!$D$4:$L$255,6,0)*$J198</f>
        <v>252</v>
      </c>
      <c r="M198" s="34">
        <f>VLOOKUP($V198&amp;"Vị trí 3",'BANG GIA 2020'!$D$4:$L$255,6,0)*$J198</f>
        <v>216</v>
      </c>
      <c r="N198" s="34">
        <f>VLOOKUP($V198&amp;"Vị trí 4",'BANG GIA 2020'!$D$4:$L$255,6,0)*$J198</f>
        <v>156</v>
      </c>
      <c r="O198" s="54" t="s">
        <v>57</v>
      </c>
      <c r="P198" s="85" t="s">
        <v>213</v>
      </c>
      <c r="Q198" s="85"/>
      <c r="R198" s="85" t="s">
        <v>250</v>
      </c>
      <c r="S198" s="85"/>
      <c r="T198" s="75" t="s">
        <v>327</v>
      </c>
      <c r="U198" s="31" t="s">
        <v>38</v>
      </c>
      <c r="V198" s="31" t="str">
        <f t="shared" si="3"/>
        <v>HUYỆN PHÚ GIÁO:Khu vực 2</v>
      </c>
      <c r="W198" s="17">
        <v>4</v>
      </c>
      <c r="X198" s="17"/>
    </row>
    <row r="199" spans="1:24" s="16" customFormat="1" ht="91.5" customHeight="1">
      <c r="A199" s="83">
        <v>30</v>
      </c>
      <c r="B199" s="95" t="s">
        <v>2</v>
      </c>
      <c r="C199" s="95"/>
      <c r="D199" s="95"/>
      <c r="E199" s="54">
        <v>0.6</v>
      </c>
      <c r="F199" s="54">
        <v>0.6</v>
      </c>
      <c r="G199" s="54">
        <v>0.6</v>
      </c>
      <c r="H199" s="54">
        <v>0.55</v>
      </c>
      <c r="I199" s="54">
        <v>0.55</v>
      </c>
      <c r="J199" s="54">
        <v>0.55</v>
      </c>
      <c r="K199" s="34">
        <f>VLOOKUP($V199&amp;"Vị trí 1",'BANG GIA 2020'!$D$4:$L$255,6,0)*$J199</f>
        <v>357.50000000000006</v>
      </c>
      <c r="L199" s="34">
        <f>VLOOKUP($V199&amp;"Vị trí 2",'BANG GIA 2020'!$D$4:$L$255,6,0)*$J199</f>
        <v>231.00000000000003</v>
      </c>
      <c r="M199" s="34">
        <f>VLOOKUP($V199&amp;"Vị trí 3",'BANG GIA 2020'!$D$4:$L$255,6,0)*$J199</f>
        <v>198.00000000000003</v>
      </c>
      <c r="N199" s="34">
        <f>VLOOKUP($V199&amp;"Vị trí 4",'BANG GIA 2020'!$D$4:$L$255,6,0)*$J199</f>
        <v>143</v>
      </c>
      <c r="O199" s="54" t="s">
        <v>57</v>
      </c>
      <c r="P199" s="85" t="s">
        <v>213</v>
      </c>
      <c r="Q199" s="85"/>
      <c r="R199" s="85" t="s">
        <v>249</v>
      </c>
      <c r="S199" s="85"/>
      <c r="T199" s="75" t="s">
        <v>327</v>
      </c>
      <c r="U199" s="31" t="s">
        <v>38</v>
      </c>
      <c r="V199" s="31" t="str">
        <f t="shared" si="3"/>
        <v>HUYỆN PHÚ GIÁO:Khu vực 2</v>
      </c>
      <c r="W199" s="17">
        <v>4</v>
      </c>
      <c r="X199" s="17"/>
    </row>
    <row r="200" spans="1:24" s="16" customFormat="1" ht="66" customHeight="1">
      <c r="A200" s="83">
        <v>31</v>
      </c>
      <c r="B200" s="95" t="s">
        <v>3</v>
      </c>
      <c r="C200" s="95"/>
      <c r="D200" s="95"/>
      <c r="E200" s="54"/>
      <c r="F200" s="54">
        <v>0.55</v>
      </c>
      <c r="G200" s="54">
        <v>0.55</v>
      </c>
      <c r="H200" s="54">
        <v>0.5</v>
      </c>
      <c r="I200" s="54">
        <v>0.55</v>
      </c>
      <c r="J200" s="54">
        <v>0.55</v>
      </c>
      <c r="K200" s="34">
        <f>VLOOKUP($V200&amp;"Vị trí 1",'BANG GIA 2020'!$D$4:$L$255,6,0)*$J200</f>
        <v>357.50000000000006</v>
      </c>
      <c r="L200" s="34">
        <f>VLOOKUP($V200&amp;"Vị trí 2",'BANG GIA 2020'!$D$4:$L$255,6,0)*$J200</f>
        <v>231.00000000000003</v>
      </c>
      <c r="M200" s="34">
        <f>VLOOKUP($V200&amp;"Vị trí 3",'BANG GIA 2020'!$D$4:$L$255,6,0)*$J200</f>
        <v>198.00000000000003</v>
      </c>
      <c r="N200" s="34">
        <f>VLOOKUP($V200&amp;"Vị trí 4",'BANG GIA 2020'!$D$4:$L$255,6,0)*$J200</f>
        <v>143</v>
      </c>
      <c r="O200" s="54" t="s">
        <v>57</v>
      </c>
      <c r="P200" s="85" t="s">
        <v>213</v>
      </c>
      <c r="Q200" s="85"/>
      <c r="R200" s="85" t="s">
        <v>250</v>
      </c>
      <c r="S200" s="85"/>
      <c r="T200" s="75" t="s">
        <v>327</v>
      </c>
      <c r="U200" s="31" t="s">
        <v>38</v>
      </c>
      <c r="V200" s="31" t="str">
        <f t="shared" si="3"/>
        <v>HUYỆN PHÚ GIÁO:Khu vực 2</v>
      </c>
      <c r="W200" s="17">
        <v>3</v>
      </c>
      <c r="X200" s="17"/>
    </row>
    <row r="201" spans="1:24" s="27" customFormat="1" ht="91.5" customHeight="1">
      <c r="A201" s="83">
        <v>32</v>
      </c>
      <c r="B201" s="95" t="s">
        <v>4</v>
      </c>
      <c r="C201" s="95"/>
      <c r="D201" s="95"/>
      <c r="E201" s="54"/>
      <c r="F201" s="54">
        <v>0.55</v>
      </c>
      <c r="G201" s="54">
        <v>0.55</v>
      </c>
      <c r="H201" s="54">
        <v>0.5</v>
      </c>
      <c r="I201" s="54">
        <v>0.5</v>
      </c>
      <c r="J201" s="54">
        <v>0.5</v>
      </c>
      <c r="K201" s="34">
        <f>VLOOKUP($V201&amp;"Vị trí 1",'BANG GIA 2020'!$D$4:$L$255,6,0)*$J201</f>
        <v>325</v>
      </c>
      <c r="L201" s="34">
        <f>VLOOKUP($V201&amp;"Vị trí 2",'BANG GIA 2020'!$D$4:$L$255,6,0)*$J201</f>
        <v>210</v>
      </c>
      <c r="M201" s="34">
        <f>VLOOKUP($V201&amp;"Vị trí 3",'BANG GIA 2020'!$D$4:$L$255,6,0)*$J201</f>
        <v>180</v>
      </c>
      <c r="N201" s="34">
        <f>VLOOKUP($V201&amp;"Vị trí 4",'BANG GIA 2020'!$D$4:$L$255,6,0)*$J201</f>
        <v>130</v>
      </c>
      <c r="O201" s="54" t="s">
        <v>57</v>
      </c>
      <c r="P201" s="85" t="s">
        <v>213</v>
      </c>
      <c r="Q201" s="85"/>
      <c r="R201" s="85" t="s">
        <v>249</v>
      </c>
      <c r="S201" s="85"/>
      <c r="T201" s="75" t="s">
        <v>327</v>
      </c>
      <c r="U201" s="31" t="s">
        <v>38</v>
      </c>
      <c r="V201" s="31" t="str">
        <f>T201&amp;U201</f>
        <v>HUYỆN PHÚ GIÁO:Khu vực 2</v>
      </c>
      <c r="W201" s="17">
        <v>4</v>
      </c>
      <c r="X201" s="51"/>
    </row>
    <row r="202" spans="1:23" ht="25.5" customHeight="1">
      <c r="A202" s="44" t="s">
        <v>326</v>
      </c>
      <c r="B202" s="40" t="s">
        <v>415</v>
      </c>
      <c r="C202" s="40"/>
      <c r="D202" s="40"/>
      <c r="E202" s="52"/>
      <c r="F202" s="45"/>
      <c r="G202" s="45"/>
      <c r="H202" s="45"/>
      <c r="I202" s="45"/>
      <c r="J202" s="45"/>
      <c r="K202" s="34"/>
      <c r="L202" s="34"/>
      <c r="M202" s="34"/>
      <c r="N202" s="34"/>
      <c r="O202" s="52"/>
      <c r="P202" s="85" t="s">
        <v>212</v>
      </c>
      <c r="Q202" s="85"/>
      <c r="R202" s="85"/>
      <c r="S202" s="85"/>
      <c r="T202" s="76"/>
      <c r="U202" s="33"/>
      <c r="V202" s="33"/>
      <c r="W202" s="20">
        <v>1</v>
      </c>
    </row>
    <row r="203" spans="1:23" ht="66" customHeight="1">
      <c r="A203" s="87">
        <v>1</v>
      </c>
      <c r="B203" s="86" t="s">
        <v>140</v>
      </c>
      <c r="C203" s="77" t="s">
        <v>355</v>
      </c>
      <c r="D203" s="77" t="s">
        <v>356</v>
      </c>
      <c r="E203" s="38">
        <v>0.8</v>
      </c>
      <c r="F203" s="38">
        <v>0.8</v>
      </c>
      <c r="G203" s="38">
        <v>0.8</v>
      </c>
      <c r="H203" s="38">
        <v>0.8</v>
      </c>
      <c r="I203" s="38">
        <v>0.8</v>
      </c>
      <c r="J203" s="38">
        <v>0.8</v>
      </c>
      <c r="K203" s="34">
        <f>VLOOKUP($V203&amp;"Vị trí 1",'BANG GIA 2020'!$D$4:$L$255,6,0)*$J203</f>
        <v>520</v>
      </c>
      <c r="L203" s="34">
        <f>VLOOKUP($V203&amp;"Vị trí 2",'BANG GIA 2020'!$D$4:$L$255,6,0)*$J203</f>
        <v>336</v>
      </c>
      <c r="M203" s="34">
        <f>VLOOKUP($V203&amp;"Vị trí 3",'BANG GIA 2020'!$D$4:$L$255,6,0)*$J203</f>
        <v>288</v>
      </c>
      <c r="N203" s="34">
        <f>VLOOKUP($V203&amp;"Vị trí 4",'BANG GIA 2020'!$D$4:$L$255,6,0)*$J203</f>
        <v>208</v>
      </c>
      <c r="O203" s="38"/>
      <c r="P203" s="85"/>
      <c r="Q203" s="85"/>
      <c r="R203" s="85"/>
      <c r="S203" s="85"/>
      <c r="T203" s="75" t="s">
        <v>415</v>
      </c>
      <c r="U203" s="31" t="s">
        <v>38</v>
      </c>
      <c r="V203" s="31" t="str">
        <f t="shared" si="3"/>
        <v>HUYỆN DẦU TIẾNG:Khu vực 2</v>
      </c>
      <c r="W203" s="20">
        <v>3</v>
      </c>
    </row>
    <row r="204" spans="1:24" s="16" customFormat="1" ht="25.5" customHeight="1">
      <c r="A204" s="87"/>
      <c r="B204" s="86"/>
      <c r="C204" s="70" t="s">
        <v>357</v>
      </c>
      <c r="D204" s="70"/>
      <c r="E204" s="38">
        <v>0.8</v>
      </c>
      <c r="F204" s="38">
        <v>0.8</v>
      </c>
      <c r="G204" s="38">
        <v>0.8</v>
      </c>
      <c r="H204" s="38">
        <v>0.8</v>
      </c>
      <c r="I204" s="38">
        <v>0.8</v>
      </c>
      <c r="J204" s="38">
        <v>0.8</v>
      </c>
      <c r="K204" s="34">
        <f>VLOOKUP($V204&amp;"Vị trí 1",'BANG GIA 2020'!$D$4:$L$255,6,0)*$J204</f>
        <v>520</v>
      </c>
      <c r="L204" s="34">
        <f>VLOOKUP($V204&amp;"Vị trí 2",'BANG GIA 2020'!$D$4:$L$255,6,0)*$J204</f>
        <v>336</v>
      </c>
      <c r="M204" s="34">
        <f>VLOOKUP($V204&amp;"Vị trí 3",'BANG GIA 2020'!$D$4:$L$255,6,0)*$J204</f>
        <v>288</v>
      </c>
      <c r="N204" s="34">
        <f>VLOOKUP($V204&amp;"Vị trí 4",'BANG GIA 2020'!$D$4:$L$255,6,0)*$J204</f>
        <v>208</v>
      </c>
      <c r="O204" s="38"/>
      <c r="P204" s="85"/>
      <c r="Q204" s="85"/>
      <c r="R204" s="85"/>
      <c r="S204" s="85"/>
      <c r="T204" s="75" t="s">
        <v>415</v>
      </c>
      <c r="U204" s="31" t="s">
        <v>38</v>
      </c>
      <c r="V204" s="31" t="str">
        <f t="shared" si="3"/>
        <v>HUYỆN DẦU TIẾNG:Khu vực 2</v>
      </c>
      <c r="W204" s="17">
        <v>1</v>
      </c>
      <c r="X204" s="17"/>
    </row>
    <row r="205" spans="1:24" s="16" customFormat="1" ht="66.75" customHeight="1">
      <c r="A205" s="96">
        <v>2</v>
      </c>
      <c r="B205" s="95" t="s">
        <v>141</v>
      </c>
      <c r="C205" s="80" t="s">
        <v>16</v>
      </c>
      <c r="D205" s="80" t="s">
        <v>382</v>
      </c>
      <c r="E205" s="54">
        <v>0.9</v>
      </c>
      <c r="F205" s="54">
        <v>0.9</v>
      </c>
      <c r="G205" s="54">
        <v>0.9</v>
      </c>
      <c r="H205" s="54">
        <v>0.9</v>
      </c>
      <c r="I205" s="54">
        <v>0.9</v>
      </c>
      <c r="J205" s="54">
        <v>1</v>
      </c>
      <c r="K205" s="34">
        <f>VLOOKUP($V205&amp;"Vị trí 1",'BANG GIA 2020'!$D$4:$L$255,6,0)*$J205</f>
        <v>650</v>
      </c>
      <c r="L205" s="34">
        <f>VLOOKUP($V205&amp;"Vị trí 2",'BANG GIA 2020'!$D$4:$L$255,6,0)*$J205</f>
        <v>420</v>
      </c>
      <c r="M205" s="34">
        <f>VLOOKUP($V205&amp;"Vị trí 3",'BANG GIA 2020'!$D$4:$L$255,6,0)*$J205</f>
        <v>360</v>
      </c>
      <c r="N205" s="34">
        <f>VLOOKUP($V205&amp;"Vị trí 4",'BANG GIA 2020'!$D$4:$L$255,6,0)*$J205</f>
        <v>260</v>
      </c>
      <c r="O205" s="54"/>
      <c r="P205" s="85"/>
      <c r="Q205" s="85"/>
      <c r="R205" s="85"/>
      <c r="S205" s="85" t="s">
        <v>15</v>
      </c>
      <c r="T205" s="75" t="s">
        <v>415</v>
      </c>
      <c r="U205" s="31" t="s">
        <v>38</v>
      </c>
      <c r="V205" s="31" t="str">
        <f aca="true" t="shared" si="6" ref="V205:V253">T205&amp;U205</f>
        <v>HUYỆN DẦU TIẾNG:Khu vực 2</v>
      </c>
      <c r="W205" s="17">
        <v>2</v>
      </c>
      <c r="X205" s="17"/>
    </row>
    <row r="206" spans="1:24" s="16" customFormat="1" ht="46.5" customHeight="1">
      <c r="A206" s="96"/>
      <c r="B206" s="95"/>
      <c r="C206" s="80" t="s">
        <v>382</v>
      </c>
      <c r="D206" s="80" t="s">
        <v>272</v>
      </c>
      <c r="E206" s="54">
        <v>0.7</v>
      </c>
      <c r="F206" s="54">
        <v>0.7</v>
      </c>
      <c r="G206" s="54">
        <v>0.7</v>
      </c>
      <c r="H206" s="54">
        <v>0.7</v>
      </c>
      <c r="I206" s="54">
        <v>0.7</v>
      </c>
      <c r="J206" s="54">
        <v>0.7</v>
      </c>
      <c r="K206" s="34">
        <f>VLOOKUP($V206&amp;"Vị trí 1",'BANG GIA 2020'!$D$4:$L$255,6,0)*$J206</f>
        <v>454.99999999999994</v>
      </c>
      <c r="L206" s="34">
        <f>VLOOKUP($V206&amp;"Vị trí 2",'BANG GIA 2020'!$D$4:$L$255,6,0)*$J206</f>
        <v>294</v>
      </c>
      <c r="M206" s="34">
        <f>VLOOKUP($V206&amp;"Vị trí 3",'BANG GIA 2020'!$D$4:$L$255,6,0)*$J206</f>
        <v>251.99999999999997</v>
      </c>
      <c r="N206" s="34">
        <f>VLOOKUP($V206&amp;"Vị trí 4",'BANG GIA 2020'!$D$4:$L$255,6,0)*$J206</f>
        <v>182</v>
      </c>
      <c r="O206" s="54"/>
      <c r="P206" s="85"/>
      <c r="Q206" s="85"/>
      <c r="R206" s="85"/>
      <c r="S206" s="85"/>
      <c r="T206" s="75" t="s">
        <v>415</v>
      </c>
      <c r="U206" s="31" t="s">
        <v>38</v>
      </c>
      <c r="V206" s="31" t="str">
        <f t="shared" si="6"/>
        <v>HUYỆN DẦU TIẾNG:Khu vực 2</v>
      </c>
      <c r="W206" s="17">
        <v>2</v>
      </c>
      <c r="X206" s="17"/>
    </row>
    <row r="207" spans="1:23" ht="46.5" customHeight="1">
      <c r="A207" s="83">
        <v>3</v>
      </c>
      <c r="B207" s="80" t="s">
        <v>142</v>
      </c>
      <c r="C207" s="80" t="s">
        <v>382</v>
      </c>
      <c r="D207" s="80" t="s">
        <v>273</v>
      </c>
      <c r="E207" s="54">
        <v>0.7</v>
      </c>
      <c r="F207" s="54">
        <v>0.7</v>
      </c>
      <c r="G207" s="54">
        <v>0.7</v>
      </c>
      <c r="H207" s="54">
        <v>0.7</v>
      </c>
      <c r="I207" s="54">
        <v>0.7</v>
      </c>
      <c r="J207" s="54">
        <v>0.8</v>
      </c>
      <c r="K207" s="34">
        <f>VLOOKUP($V207&amp;"Vị trí 1",'BANG GIA 2020'!$D$4:$L$255,6,0)*$J207</f>
        <v>520</v>
      </c>
      <c r="L207" s="34">
        <f>VLOOKUP($V207&amp;"Vị trí 2",'BANG GIA 2020'!$D$4:$L$255,6,0)*$J207</f>
        <v>336</v>
      </c>
      <c r="M207" s="34">
        <f>VLOOKUP($V207&amp;"Vị trí 3",'BANG GIA 2020'!$D$4:$L$255,6,0)*$J207</f>
        <v>288</v>
      </c>
      <c r="N207" s="34">
        <f>VLOOKUP($V207&amp;"Vị trí 4",'BANG GIA 2020'!$D$4:$L$255,6,0)*$J207</f>
        <v>208</v>
      </c>
      <c r="O207" s="54"/>
      <c r="P207" s="85"/>
      <c r="Q207" s="85"/>
      <c r="R207" s="85"/>
      <c r="S207" s="85" t="s">
        <v>10</v>
      </c>
      <c r="T207" s="75" t="s">
        <v>415</v>
      </c>
      <c r="U207" s="31" t="s">
        <v>38</v>
      </c>
      <c r="V207" s="31" t="str">
        <f t="shared" si="6"/>
        <v>HUYỆN DẦU TIẾNG:Khu vực 2</v>
      </c>
      <c r="W207" s="20">
        <v>2</v>
      </c>
    </row>
    <row r="208" spans="1:23" ht="25.5" customHeight="1">
      <c r="A208" s="78">
        <v>4</v>
      </c>
      <c r="B208" s="77" t="s">
        <v>143</v>
      </c>
      <c r="C208" s="77" t="s">
        <v>358</v>
      </c>
      <c r="D208" s="77" t="s">
        <v>359</v>
      </c>
      <c r="E208" s="38">
        <v>0.8</v>
      </c>
      <c r="F208" s="38">
        <v>0.8</v>
      </c>
      <c r="G208" s="38">
        <v>0.8</v>
      </c>
      <c r="H208" s="38">
        <v>0.8</v>
      </c>
      <c r="I208" s="38">
        <v>0.8</v>
      </c>
      <c r="J208" s="38">
        <v>0.8</v>
      </c>
      <c r="K208" s="34">
        <f>VLOOKUP($V208&amp;"Vị trí 1",'BANG GIA 2020'!$D$4:$L$255,6,0)*$J208</f>
        <v>520</v>
      </c>
      <c r="L208" s="34">
        <f>VLOOKUP($V208&amp;"Vị trí 2",'BANG GIA 2020'!$D$4:$L$255,6,0)*$J208</f>
        <v>336</v>
      </c>
      <c r="M208" s="34">
        <f>VLOOKUP($V208&amp;"Vị trí 3",'BANG GIA 2020'!$D$4:$L$255,6,0)*$J208</f>
        <v>288</v>
      </c>
      <c r="N208" s="34">
        <f>VLOOKUP($V208&amp;"Vị trí 4",'BANG GIA 2020'!$D$4:$L$255,6,0)*$J208</f>
        <v>208</v>
      </c>
      <c r="O208" s="38"/>
      <c r="P208" s="85"/>
      <c r="Q208" s="85"/>
      <c r="R208" s="85"/>
      <c r="S208" s="85"/>
      <c r="T208" s="75" t="s">
        <v>415</v>
      </c>
      <c r="U208" s="31" t="s">
        <v>38</v>
      </c>
      <c r="V208" s="31" t="str">
        <f t="shared" si="6"/>
        <v>HUYỆN DẦU TIẾNG:Khu vực 2</v>
      </c>
      <c r="W208" s="20">
        <v>1</v>
      </c>
    </row>
    <row r="209" spans="1:23" ht="67.5" customHeight="1">
      <c r="A209" s="87">
        <v>5</v>
      </c>
      <c r="B209" s="86" t="s">
        <v>144</v>
      </c>
      <c r="C209" s="77" t="s">
        <v>258</v>
      </c>
      <c r="D209" s="77" t="s">
        <v>361</v>
      </c>
      <c r="E209" s="38">
        <v>0.9</v>
      </c>
      <c r="F209" s="38">
        <v>0.9</v>
      </c>
      <c r="G209" s="38">
        <v>0.9</v>
      </c>
      <c r="H209" s="38">
        <v>0.9</v>
      </c>
      <c r="I209" s="38">
        <v>0.9</v>
      </c>
      <c r="J209" s="38">
        <v>0.9</v>
      </c>
      <c r="K209" s="34">
        <f>VLOOKUP($V209&amp;"Vị trí 1",'BANG GIA 2020'!$D$4:$L$255,6,0)*$J209</f>
        <v>585</v>
      </c>
      <c r="L209" s="34">
        <f>VLOOKUP($V209&amp;"Vị trí 2",'BANG GIA 2020'!$D$4:$L$255,6,0)*$J209</f>
        <v>378</v>
      </c>
      <c r="M209" s="34">
        <f>VLOOKUP($V209&amp;"Vị trí 3",'BANG GIA 2020'!$D$4:$L$255,6,0)*$J209</f>
        <v>324</v>
      </c>
      <c r="N209" s="34">
        <f>VLOOKUP($V209&amp;"Vị trí 4",'BANG GIA 2020'!$D$4:$L$255,6,0)*$J209</f>
        <v>234</v>
      </c>
      <c r="O209" s="38"/>
      <c r="P209" s="85"/>
      <c r="Q209" s="85"/>
      <c r="R209" s="85" t="s">
        <v>243</v>
      </c>
      <c r="S209" s="85"/>
      <c r="T209" s="75" t="s">
        <v>415</v>
      </c>
      <c r="U209" s="31" t="s">
        <v>38</v>
      </c>
      <c r="V209" s="31" t="str">
        <f t="shared" si="6"/>
        <v>HUYỆN DẦU TIẾNG:Khu vực 2</v>
      </c>
      <c r="W209" s="20">
        <v>3</v>
      </c>
    </row>
    <row r="210" spans="1:23" ht="45.75" customHeight="1">
      <c r="A210" s="87"/>
      <c r="B210" s="86"/>
      <c r="C210" s="77" t="s">
        <v>361</v>
      </c>
      <c r="D210" s="77" t="s">
        <v>257</v>
      </c>
      <c r="E210" s="38">
        <v>0.7</v>
      </c>
      <c r="F210" s="38">
        <v>0.7</v>
      </c>
      <c r="G210" s="38">
        <v>0.7</v>
      </c>
      <c r="H210" s="38">
        <v>0.7</v>
      </c>
      <c r="I210" s="38">
        <v>0.7</v>
      </c>
      <c r="J210" s="38">
        <v>0.7</v>
      </c>
      <c r="K210" s="34">
        <f>VLOOKUP($V210&amp;"Vị trí 1",'BANG GIA 2020'!$D$4:$L$255,6,0)*$J210</f>
        <v>454.99999999999994</v>
      </c>
      <c r="L210" s="34">
        <f>VLOOKUP($V210&amp;"Vị trí 2",'BANG GIA 2020'!$D$4:$L$255,6,0)*$J210</f>
        <v>294</v>
      </c>
      <c r="M210" s="34">
        <f>VLOOKUP($V210&amp;"Vị trí 3",'BANG GIA 2020'!$D$4:$L$255,6,0)*$J210</f>
        <v>251.99999999999997</v>
      </c>
      <c r="N210" s="34">
        <f>VLOOKUP($V210&amp;"Vị trí 4",'BANG GIA 2020'!$D$4:$L$255,6,0)*$J210</f>
        <v>182</v>
      </c>
      <c r="O210" s="38"/>
      <c r="P210" s="85"/>
      <c r="Q210" s="85"/>
      <c r="R210" s="85" t="s">
        <v>243</v>
      </c>
      <c r="S210" s="85"/>
      <c r="T210" s="75" t="s">
        <v>415</v>
      </c>
      <c r="U210" s="31" t="s">
        <v>38</v>
      </c>
      <c r="V210" s="31" t="str">
        <f t="shared" si="6"/>
        <v>HUYỆN DẦU TIẾNG:Khu vực 2</v>
      </c>
      <c r="W210" s="20">
        <v>2</v>
      </c>
    </row>
    <row r="211" spans="1:23" ht="46.5" customHeight="1">
      <c r="A211" s="87"/>
      <c r="B211" s="86"/>
      <c r="C211" s="77" t="s">
        <v>266</v>
      </c>
      <c r="D211" s="77" t="s">
        <v>267</v>
      </c>
      <c r="E211" s="38">
        <v>0.8</v>
      </c>
      <c r="F211" s="38">
        <v>0.8</v>
      </c>
      <c r="G211" s="38">
        <v>0.8</v>
      </c>
      <c r="H211" s="38">
        <v>0.8</v>
      </c>
      <c r="I211" s="38">
        <v>0.8</v>
      </c>
      <c r="J211" s="38">
        <v>0.8</v>
      </c>
      <c r="K211" s="34">
        <f>VLOOKUP($V211&amp;"Vị trí 1",'BANG GIA 2020'!$D$4:$L$255,6,0)*$J211</f>
        <v>520</v>
      </c>
      <c r="L211" s="34">
        <f>VLOOKUP($V211&amp;"Vị trí 2",'BANG GIA 2020'!$D$4:$L$255,6,0)*$J211</f>
        <v>336</v>
      </c>
      <c r="M211" s="34">
        <f>VLOOKUP($V211&amp;"Vị trí 3",'BANG GIA 2020'!$D$4:$L$255,6,0)*$J211</f>
        <v>288</v>
      </c>
      <c r="N211" s="34">
        <f>VLOOKUP($V211&amp;"Vị trí 4",'BANG GIA 2020'!$D$4:$L$255,6,0)*$J211</f>
        <v>208</v>
      </c>
      <c r="O211" s="38"/>
      <c r="P211" s="85"/>
      <c r="Q211" s="85"/>
      <c r="R211" s="85"/>
      <c r="S211" s="85"/>
      <c r="T211" s="75" t="s">
        <v>415</v>
      </c>
      <c r="U211" s="31" t="s">
        <v>38</v>
      </c>
      <c r="V211" s="31" t="str">
        <f t="shared" si="6"/>
        <v>HUYỆN DẦU TIẾNG:Khu vực 2</v>
      </c>
      <c r="W211" s="20">
        <v>2</v>
      </c>
    </row>
    <row r="212" spans="1:23" ht="46.5" customHeight="1">
      <c r="A212" s="87"/>
      <c r="B212" s="86"/>
      <c r="C212" s="77" t="s">
        <v>267</v>
      </c>
      <c r="D212" s="77" t="s">
        <v>274</v>
      </c>
      <c r="E212" s="38">
        <v>0.9</v>
      </c>
      <c r="F212" s="38">
        <v>0.9</v>
      </c>
      <c r="G212" s="38">
        <v>0.9</v>
      </c>
      <c r="H212" s="38">
        <v>0.9</v>
      </c>
      <c r="I212" s="38">
        <v>0.9</v>
      </c>
      <c r="J212" s="38">
        <v>0.9</v>
      </c>
      <c r="K212" s="34">
        <f>VLOOKUP($V212&amp;"Vị trí 1",'BANG GIA 2020'!$D$4:$L$255,6,0)*$J212</f>
        <v>585</v>
      </c>
      <c r="L212" s="34">
        <f>VLOOKUP($V212&amp;"Vị trí 2",'BANG GIA 2020'!$D$4:$L$255,6,0)*$J212</f>
        <v>378</v>
      </c>
      <c r="M212" s="34">
        <f>VLOOKUP($V212&amp;"Vị trí 3",'BANG GIA 2020'!$D$4:$L$255,6,0)*$J212</f>
        <v>324</v>
      </c>
      <c r="N212" s="34">
        <f>VLOOKUP($V212&amp;"Vị trí 4",'BANG GIA 2020'!$D$4:$L$255,6,0)*$J212</f>
        <v>234</v>
      </c>
      <c r="O212" s="38"/>
      <c r="P212" s="85"/>
      <c r="Q212" s="85"/>
      <c r="R212" s="85"/>
      <c r="S212" s="85"/>
      <c r="T212" s="75" t="s">
        <v>415</v>
      </c>
      <c r="U212" s="31" t="s">
        <v>38</v>
      </c>
      <c r="V212" s="31" t="str">
        <f t="shared" si="6"/>
        <v>HUYỆN DẦU TIẾNG:Khu vực 2</v>
      </c>
      <c r="W212" s="20">
        <v>2</v>
      </c>
    </row>
    <row r="213" spans="1:24" s="16" customFormat="1" ht="27.75" customHeight="1">
      <c r="A213" s="87"/>
      <c r="B213" s="86"/>
      <c r="C213" s="71" t="s">
        <v>324</v>
      </c>
      <c r="D213" s="70"/>
      <c r="E213" s="38">
        <v>0.6</v>
      </c>
      <c r="F213" s="38">
        <v>0.6</v>
      </c>
      <c r="G213" s="38">
        <v>0.6</v>
      </c>
      <c r="H213" s="38">
        <v>0.6</v>
      </c>
      <c r="I213" s="38">
        <v>0.7</v>
      </c>
      <c r="J213" s="38">
        <v>0.7</v>
      </c>
      <c r="K213" s="34">
        <f>VLOOKUP($V213&amp;"Vị trí 1",'BANG GIA 2020'!$D$4:$L$255,6,0)*$J213</f>
        <v>454.99999999999994</v>
      </c>
      <c r="L213" s="34">
        <f>VLOOKUP($V213&amp;"Vị trí 2",'BANG GIA 2020'!$D$4:$L$255,6,0)*$J213</f>
        <v>294</v>
      </c>
      <c r="M213" s="34">
        <f>VLOOKUP($V213&amp;"Vị trí 3",'BANG GIA 2020'!$D$4:$L$255,6,0)*$J213</f>
        <v>251.99999999999997</v>
      </c>
      <c r="N213" s="34">
        <f>VLOOKUP($V213&amp;"Vị trí 4",'BANG GIA 2020'!$D$4:$L$255,6,0)*$J213</f>
        <v>182</v>
      </c>
      <c r="O213" s="38"/>
      <c r="P213" s="85"/>
      <c r="Q213" s="85"/>
      <c r="R213" s="85" t="s">
        <v>255</v>
      </c>
      <c r="S213" s="85"/>
      <c r="T213" s="75" t="s">
        <v>415</v>
      </c>
      <c r="U213" s="31" t="s">
        <v>38</v>
      </c>
      <c r="V213" s="31" t="str">
        <f>T213&amp;U213</f>
        <v>HUYỆN DẦU TIẾNG:Khu vực 2</v>
      </c>
      <c r="W213" s="17">
        <v>1</v>
      </c>
      <c r="X213" s="17"/>
    </row>
    <row r="214" spans="1:24" s="16" customFormat="1" ht="45" customHeight="1">
      <c r="A214" s="83">
        <v>6</v>
      </c>
      <c r="B214" s="80" t="s">
        <v>236</v>
      </c>
      <c r="C214" s="77" t="s">
        <v>360</v>
      </c>
      <c r="D214" s="80" t="s">
        <v>237</v>
      </c>
      <c r="E214" s="54">
        <v>1</v>
      </c>
      <c r="F214" s="54">
        <v>1</v>
      </c>
      <c r="G214" s="54"/>
      <c r="H214" s="54">
        <v>0.6</v>
      </c>
      <c r="I214" s="54">
        <v>0.7</v>
      </c>
      <c r="J214" s="54">
        <v>0.7</v>
      </c>
      <c r="K214" s="34">
        <f>VLOOKUP($V214&amp;"Vị trí 1",'BANG GIA 2020'!$D$4:$L$255,6,0)*$J214</f>
        <v>454.99999999999994</v>
      </c>
      <c r="L214" s="34">
        <f>VLOOKUP($V214&amp;"Vị trí 2",'BANG GIA 2020'!$D$4:$L$255,6,0)*$J214</f>
        <v>294</v>
      </c>
      <c r="M214" s="34">
        <f>VLOOKUP($V214&amp;"Vị trí 3",'BANG GIA 2020'!$D$4:$L$255,6,0)*$J214</f>
        <v>251.99999999999997</v>
      </c>
      <c r="N214" s="34">
        <f>VLOOKUP($V214&amp;"Vị trí 4",'BANG GIA 2020'!$D$4:$L$255,6,0)*$J214</f>
        <v>182</v>
      </c>
      <c r="O214" s="54"/>
      <c r="P214" s="85"/>
      <c r="Q214" s="85" t="s">
        <v>57</v>
      </c>
      <c r="R214" s="85" t="s">
        <v>255</v>
      </c>
      <c r="S214" s="85"/>
      <c r="T214" s="75" t="s">
        <v>415</v>
      </c>
      <c r="U214" s="31" t="s">
        <v>38</v>
      </c>
      <c r="V214" s="31" t="str">
        <f t="shared" si="6"/>
        <v>HUYỆN DẦU TIẾNG:Khu vực 2</v>
      </c>
      <c r="W214" s="17">
        <v>2</v>
      </c>
      <c r="X214" s="17"/>
    </row>
    <row r="215" spans="1:24" s="16" customFormat="1" ht="45" customHeight="1">
      <c r="A215" s="83">
        <v>7</v>
      </c>
      <c r="B215" s="80" t="s">
        <v>145</v>
      </c>
      <c r="C215" s="80" t="s">
        <v>275</v>
      </c>
      <c r="D215" s="80" t="s">
        <v>268</v>
      </c>
      <c r="E215" s="54">
        <v>1</v>
      </c>
      <c r="F215" s="54">
        <v>1</v>
      </c>
      <c r="G215" s="54">
        <v>1</v>
      </c>
      <c r="H215" s="54">
        <v>1</v>
      </c>
      <c r="I215" s="54">
        <v>1</v>
      </c>
      <c r="J215" s="54">
        <v>1</v>
      </c>
      <c r="K215" s="34">
        <f>VLOOKUP($V215&amp;"Vị trí 1",'BANG GIA 2020'!$D$4:$L$255,6,0)*$J215</f>
        <v>650</v>
      </c>
      <c r="L215" s="34">
        <f>VLOOKUP($V215&amp;"Vị trí 2",'BANG GIA 2020'!$D$4:$L$255,6,0)*$J215</f>
        <v>420</v>
      </c>
      <c r="M215" s="34">
        <f>VLOOKUP($V215&amp;"Vị trí 3",'BANG GIA 2020'!$D$4:$L$255,6,0)*$J215</f>
        <v>360</v>
      </c>
      <c r="N215" s="34">
        <f>VLOOKUP($V215&amp;"Vị trí 4",'BANG GIA 2020'!$D$4:$L$255,6,0)*$J215</f>
        <v>260</v>
      </c>
      <c r="O215" s="54"/>
      <c r="P215" s="85"/>
      <c r="Q215" s="85"/>
      <c r="R215" s="85"/>
      <c r="S215" s="85"/>
      <c r="T215" s="75" t="s">
        <v>415</v>
      </c>
      <c r="U215" s="31" t="s">
        <v>38</v>
      </c>
      <c r="V215" s="31" t="str">
        <f t="shared" si="6"/>
        <v>HUYỆN DẦU TIẾNG:Khu vực 2</v>
      </c>
      <c r="W215" s="17">
        <v>2</v>
      </c>
      <c r="X215" s="17"/>
    </row>
    <row r="216" spans="1:24" s="16" customFormat="1" ht="66" customHeight="1">
      <c r="A216" s="83">
        <v>8</v>
      </c>
      <c r="B216" s="80" t="s">
        <v>146</v>
      </c>
      <c r="C216" s="80" t="s">
        <v>276</v>
      </c>
      <c r="D216" s="80" t="s">
        <v>277</v>
      </c>
      <c r="E216" s="54">
        <v>0.6</v>
      </c>
      <c r="F216" s="54">
        <v>0.6</v>
      </c>
      <c r="G216" s="54">
        <v>0.6</v>
      </c>
      <c r="H216" s="54">
        <v>0.6</v>
      </c>
      <c r="I216" s="54">
        <v>0.7</v>
      </c>
      <c r="J216" s="54">
        <v>0.7</v>
      </c>
      <c r="K216" s="34">
        <f>VLOOKUP($V216&amp;"Vị trí 1",'BANG GIA 2020'!$D$4:$L$255,6,0)*$J216</f>
        <v>454.99999999999994</v>
      </c>
      <c r="L216" s="34">
        <f>VLOOKUP($V216&amp;"Vị trí 2",'BANG GIA 2020'!$D$4:$L$255,6,0)*$J216</f>
        <v>294</v>
      </c>
      <c r="M216" s="34">
        <f>VLOOKUP($V216&amp;"Vị trí 3",'BANG GIA 2020'!$D$4:$L$255,6,0)*$J216</f>
        <v>251.99999999999997</v>
      </c>
      <c r="N216" s="34">
        <f>VLOOKUP($V216&amp;"Vị trí 4",'BANG GIA 2020'!$D$4:$L$255,6,0)*$J216</f>
        <v>182</v>
      </c>
      <c r="O216" s="54"/>
      <c r="P216" s="85"/>
      <c r="Q216" s="85"/>
      <c r="R216" s="85" t="s">
        <v>255</v>
      </c>
      <c r="S216" s="85"/>
      <c r="T216" s="75" t="s">
        <v>415</v>
      </c>
      <c r="U216" s="31" t="s">
        <v>38</v>
      </c>
      <c r="V216" s="31" t="str">
        <f t="shared" si="6"/>
        <v>HUYỆN DẦU TIẾNG:Khu vực 2</v>
      </c>
      <c r="W216" s="17">
        <v>3</v>
      </c>
      <c r="X216" s="17"/>
    </row>
    <row r="217" spans="1:24" s="16" customFormat="1" ht="45" customHeight="1">
      <c r="A217" s="96">
        <v>9</v>
      </c>
      <c r="B217" s="95" t="s">
        <v>147</v>
      </c>
      <c r="C217" s="80" t="s">
        <v>325</v>
      </c>
      <c r="D217" s="80" t="s">
        <v>299</v>
      </c>
      <c r="E217" s="54">
        <v>0.6</v>
      </c>
      <c r="F217" s="54">
        <v>0.6</v>
      </c>
      <c r="G217" s="54">
        <v>0.6</v>
      </c>
      <c r="H217" s="54">
        <v>0.6</v>
      </c>
      <c r="I217" s="54">
        <v>0.7</v>
      </c>
      <c r="J217" s="54">
        <v>0.7</v>
      </c>
      <c r="K217" s="34">
        <f>VLOOKUP($V217&amp;"Vị trí 1",'BANG GIA 2020'!$D$4:$L$255,6,0)*$J217</f>
        <v>454.99999999999994</v>
      </c>
      <c r="L217" s="34">
        <f>VLOOKUP($V217&amp;"Vị trí 2",'BANG GIA 2020'!$D$4:$L$255,6,0)*$J217</f>
        <v>294</v>
      </c>
      <c r="M217" s="34">
        <f>VLOOKUP($V217&amp;"Vị trí 3",'BANG GIA 2020'!$D$4:$L$255,6,0)*$J217</f>
        <v>251.99999999999997</v>
      </c>
      <c r="N217" s="34">
        <f>VLOOKUP($V217&amp;"Vị trí 4",'BANG GIA 2020'!$D$4:$L$255,6,0)*$J217</f>
        <v>182</v>
      </c>
      <c r="O217" s="54"/>
      <c r="P217" s="85"/>
      <c r="Q217" s="85"/>
      <c r="R217" s="85" t="s">
        <v>255</v>
      </c>
      <c r="S217" s="85"/>
      <c r="T217" s="75" t="s">
        <v>415</v>
      </c>
      <c r="U217" s="31" t="s">
        <v>38</v>
      </c>
      <c r="V217" s="31" t="str">
        <f t="shared" si="6"/>
        <v>HUYỆN DẦU TIẾNG:Khu vực 2</v>
      </c>
      <c r="W217" s="17">
        <v>2</v>
      </c>
      <c r="X217" s="17"/>
    </row>
    <row r="218" spans="1:24" s="16" customFormat="1" ht="24.75" customHeight="1">
      <c r="A218" s="96"/>
      <c r="B218" s="95"/>
      <c r="C218" s="95" t="s">
        <v>299</v>
      </c>
      <c r="D218" s="95"/>
      <c r="E218" s="54">
        <v>0.6</v>
      </c>
      <c r="F218" s="54">
        <v>0.6</v>
      </c>
      <c r="G218" s="54">
        <v>0.6</v>
      </c>
      <c r="H218" s="54">
        <v>0.6</v>
      </c>
      <c r="I218" s="54">
        <v>0.7</v>
      </c>
      <c r="J218" s="54">
        <v>0.7</v>
      </c>
      <c r="K218" s="34">
        <f>VLOOKUP($V218&amp;"Vị trí 1",'BANG GIA 2020'!$D$4:$L$255,6,0)*$J218</f>
        <v>454.99999999999994</v>
      </c>
      <c r="L218" s="34">
        <f>VLOOKUP($V218&amp;"Vị trí 2",'BANG GIA 2020'!$D$4:$L$255,6,0)*$J218</f>
        <v>294</v>
      </c>
      <c r="M218" s="34">
        <f>VLOOKUP($V218&amp;"Vị trí 3",'BANG GIA 2020'!$D$4:$L$255,6,0)*$J218</f>
        <v>251.99999999999997</v>
      </c>
      <c r="N218" s="34">
        <f>VLOOKUP($V218&amp;"Vị trí 4",'BANG GIA 2020'!$D$4:$L$255,6,0)*$J218</f>
        <v>182</v>
      </c>
      <c r="O218" s="54"/>
      <c r="P218" s="85"/>
      <c r="Q218" s="85"/>
      <c r="R218" s="85" t="s">
        <v>255</v>
      </c>
      <c r="S218" s="85"/>
      <c r="T218" s="75" t="s">
        <v>415</v>
      </c>
      <c r="U218" s="31" t="s">
        <v>38</v>
      </c>
      <c r="V218" s="31" t="str">
        <f t="shared" si="6"/>
        <v>HUYỆN DẦU TIẾNG:Khu vực 2</v>
      </c>
      <c r="W218" s="17">
        <v>1</v>
      </c>
      <c r="X218" s="17"/>
    </row>
    <row r="219" spans="1:24" s="16" customFormat="1" ht="45" customHeight="1">
      <c r="A219" s="96"/>
      <c r="B219" s="95"/>
      <c r="C219" s="80" t="s">
        <v>299</v>
      </c>
      <c r="D219" s="80" t="s">
        <v>300</v>
      </c>
      <c r="E219" s="54">
        <v>0.6</v>
      </c>
      <c r="F219" s="54">
        <v>0.6</v>
      </c>
      <c r="G219" s="54">
        <v>0.6</v>
      </c>
      <c r="H219" s="54">
        <v>0.6</v>
      </c>
      <c r="I219" s="54">
        <v>0.7</v>
      </c>
      <c r="J219" s="54">
        <v>0.7</v>
      </c>
      <c r="K219" s="34">
        <f>VLOOKUP($V219&amp;"Vị trí 1",'BANG GIA 2020'!$D$4:$L$255,6,0)*$J219</f>
        <v>454.99999999999994</v>
      </c>
      <c r="L219" s="34">
        <f>VLOOKUP($V219&amp;"Vị trí 2",'BANG GIA 2020'!$D$4:$L$255,6,0)*$J219</f>
        <v>294</v>
      </c>
      <c r="M219" s="34">
        <f>VLOOKUP($V219&amp;"Vị trí 3",'BANG GIA 2020'!$D$4:$L$255,6,0)*$J219</f>
        <v>251.99999999999997</v>
      </c>
      <c r="N219" s="34">
        <f>VLOOKUP($V219&amp;"Vị trí 4",'BANG GIA 2020'!$D$4:$L$255,6,0)*$J219</f>
        <v>182</v>
      </c>
      <c r="O219" s="54"/>
      <c r="P219" s="85"/>
      <c r="Q219" s="85"/>
      <c r="R219" s="85" t="s">
        <v>255</v>
      </c>
      <c r="S219" s="85"/>
      <c r="T219" s="75" t="s">
        <v>415</v>
      </c>
      <c r="U219" s="31" t="s">
        <v>38</v>
      </c>
      <c r="V219" s="31" t="str">
        <f t="shared" si="6"/>
        <v>HUYỆN DẦU TIẾNG:Khu vực 2</v>
      </c>
      <c r="W219" s="17">
        <v>2</v>
      </c>
      <c r="X219" s="17"/>
    </row>
    <row r="220" spans="1:24" s="16" customFormat="1" ht="45" customHeight="1">
      <c r="A220" s="83">
        <v>10</v>
      </c>
      <c r="B220" s="80" t="s">
        <v>148</v>
      </c>
      <c r="C220" s="80" t="s">
        <v>270</v>
      </c>
      <c r="D220" s="80" t="s">
        <v>162</v>
      </c>
      <c r="E220" s="54">
        <v>0.7</v>
      </c>
      <c r="F220" s="54">
        <v>0.7</v>
      </c>
      <c r="G220" s="54">
        <v>0.7</v>
      </c>
      <c r="H220" s="54">
        <v>0.7</v>
      </c>
      <c r="I220" s="54">
        <v>0.7</v>
      </c>
      <c r="J220" s="54">
        <v>0.7</v>
      </c>
      <c r="K220" s="34">
        <f>VLOOKUP($V220&amp;"Vị trí 1",'BANG GIA 2020'!$D$4:$L$255,6,0)*$J220</f>
        <v>454.99999999999994</v>
      </c>
      <c r="L220" s="34">
        <f>VLOOKUP($V220&amp;"Vị trí 2",'BANG GIA 2020'!$D$4:$L$255,6,0)*$J220</f>
        <v>294</v>
      </c>
      <c r="M220" s="34">
        <f>VLOOKUP($V220&amp;"Vị trí 3",'BANG GIA 2020'!$D$4:$L$255,6,0)*$J220</f>
        <v>251.99999999999997</v>
      </c>
      <c r="N220" s="34">
        <f>VLOOKUP($V220&amp;"Vị trí 4",'BANG GIA 2020'!$D$4:$L$255,6,0)*$J220</f>
        <v>182</v>
      </c>
      <c r="O220" s="54"/>
      <c r="P220" s="85"/>
      <c r="Q220" s="85"/>
      <c r="R220" s="85"/>
      <c r="S220" s="85"/>
      <c r="T220" s="75" t="s">
        <v>415</v>
      </c>
      <c r="U220" s="31" t="s">
        <v>38</v>
      </c>
      <c r="V220" s="31" t="str">
        <f t="shared" si="6"/>
        <v>HUYỆN DẦU TIẾNG:Khu vực 2</v>
      </c>
      <c r="W220" s="17">
        <v>2</v>
      </c>
      <c r="X220" s="17"/>
    </row>
    <row r="221" spans="1:24" s="16" customFormat="1" ht="45" customHeight="1">
      <c r="A221" s="96">
        <v>11</v>
      </c>
      <c r="B221" s="95" t="s">
        <v>149</v>
      </c>
      <c r="C221" s="80" t="s">
        <v>301</v>
      </c>
      <c r="D221" s="80" t="s">
        <v>179</v>
      </c>
      <c r="E221" s="54">
        <v>1</v>
      </c>
      <c r="F221" s="54">
        <v>1</v>
      </c>
      <c r="G221" s="54">
        <v>1</v>
      </c>
      <c r="H221" s="54">
        <v>1</v>
      </c>
      <c r="I221" s="54">
        <v>1</v>
      </c>
      <c r="J221" s="54">
        <v>1</v>
      </c>
      <c r="K221" s="34">
        <f>VLOOKUP($V221&amp;"Vị trí 1",'BANG GIA 2020'!$D$4:$L$255,6,0)*$J221</f>
        <v>650</v>
      </c>
      <c r="L221" s="34">
        <f>VLOOKUP($V221&amp;"Vị trí 2",'BANG GIA 2020'!$D$4:$L$255,6,0)*$J221</f>
        <v>420</v>
      </c>
      <c r="M221" s="34">
        <f>VLOOKUP($V221&amp;"Vị trí 3",'BANG GIA 2020'!$D$4:$L$255,6,0)*$J221</f>
        <v>360</v>
      </c>
      <c r="N221" s="34">
        <f>VLOOKUP($V221&amp;"Vị trí 4",'BANG GIA 2020'!$D$4:$L$255,6,0)*$J221</f>
        <v>260</v>
      </c>
      <c r="O221" s="54"/>
      <c r="P221" s="85"/>
      <c r="Q221" s="85"/>
      <c r="R221" s="85"/>
      <c r="S221" s="85"/>
      <c r="T221" s="75" t="s">
        <v>415</v>
      </c>
      <c r="U221" s="31" t="s">
        <v>38</v>
      </c>
      <c r="V221" s="31" t="str">
        <f t="shared" si="6"/>
        <v>HUYỆN DẦU TIẾNG:Khu vực 2</v>
      </c>
      <c r="W221" s="17">
        <v>2</v>
      </c>
      <c r="X221" s="17"/>
    </row>
    <row r="222" spans="1:24" s="16" customFormat="1" ht="45" customHeight="1">
      <c r="A222" s="96"/>
      <c r="B222" s="95"/>
      <c r="C222" s="80" t="s">
        <v>179</v>
      </c>
      <c r="D222" s="80" t="s">
        <v>278</v>
      </c>
      <c r="E222" s="54">
        <v>0.8</v>
      </c>
      <c r="F222" s="54">
        <v>0.8</v>
      </c>
      <c r="G222" s="54">
        <v>0.8</v>
      </c>
      <c r="H222" s="54">
        <v>0.8</v>
      </c>
      <c r="I222" s="54">
        <v>0.8</v>
      </c>
      <c r="J222" s="54">
        <v>0.8</v>
      </c>
      <c r="K222" s="34">
        <f>VLOOKUP($V222&amp;"Vị trí 1",'BANG GIA 2020'!$D$4:$L$255,6,0)*$J222</f>
        <v>520</v>
      </c>
      <c r="L222" s="34">
        <f>VLOOKUP($V222&amp;"Vị trí 2",'BANG GIA 2020'!$D$4:$L$255,6,0)*$J222</f>
        <v>336</v>
      </c>
      <c r="M222" s="34">
        <f>VLOOKUP($V222&amp;"Vị trí 3",'BANG GIA 2020'!$D$4:$L$255,6,0)*$J222</f>
        <v>288</v>
      </c>
      <c r="N222" s="34">
        <f>VLOOKUP($V222&amp;"Vị trí 4",'BANG GIA 2020'!$D$4:$L$255,6,0)*$J222</f>
        <v>208</v>
      </c>
      <c r="O222" s="54"/>
      <c r="P222" s="85"/>
      <c r="Q222" s="85"/>
      <c r="R222" s="85"/>
      <c r="S222" s="85"/>
      <c r="T222" s="75" t="s">
        <v>415</v>
      </c>
      <c r="U222" s="31" t="s">
        <v>38</v>
      </c>
      <c r="V222" s="31" t="str">
        <f t="shared" si="6"/>
        <v>HUYỆN DẦU TIẾNG:Khu vực 2</v>
      </c>
      <c r="W222" s="17">
        <v>2</v>
      </c>
      <c r="X222" s="17"/>
    </row>
    <row r="223" spans="1:23" ht="45" customHeight="1">
      <c r="A223" s="83">
        <v>12</v>
      </c>
      <c r="B223" s="80" t="s">
        <v>150</v>
      </c>
      <c r="C223" s="80" t="s">
        <v>271</v>
      </c>
      <c r="D223" s="80" t="s">
        <v>149</v>
      </c>
      <c r="E223" s="54">
        <v>0.7</v>
      </c>
      <c r="F223" s="54">
        <v>0.7</v>
      </c>
      <c r="G223" s="54">
        <v>0.7</v>
      </c>
      <c r="H223" s="54">
        <v>0.7</v>
      </c>
      <c r="I223" s="54">
        <v>0.7</v>
      </c>
      <c r="J223" s="54">
        <v>0.7</v>
      </c>
      <c r="K223" s="34">
        <f>VLOOKUP($V223&amp;"Vị trí 1",'BANG GIA 2020'!$D$4:$L$255,6,0)*$J223</f>
        <v>454.99999999999994</v>
      </c>
      <c r="L223" s="34">
        <f>VLOOKUP($V223&amp;"Vị trí 2",'BANG GIA 2020'!$D$4:$L$255,6,0)*$J223</f>
        <v>294</v>
      </c>
      <c r="M223" s="34">
        <f>VLOOKUP($V223&amp;"Vị trí 3",'BANG GIA 2020'!$D$4:$L$255,6,0)*$J223</f>
        <v>251.99999999999997</v>
      </c>
      <c r="N223" s="34">
        <f>VLOOKUP($V223&amp;"Vị trí 4",'BANG GIA 2020'!$D$4:$L$255,6,0)*$J223</f>
        <v>182</v>
      </c>
      <c r="O223" s="54"/>
      <c r="P223" s="85"/>
      <c r="Q223" s="85"/>
      <c r="R223" s="85"/>
      <c r="S223" s="85"/>
      <c r="T223" s="75" t="s">
        <v>415</v>
      </c>
      <c r="U223" s="31" t="s">
        <v>38</v>
      </c>
      <c r="V223" s="31" t="str">
        <f t="shared" si="6"/>
        <v>HUYỆN DẦU TIẾNG:Khu vực 2</v>
      </c>
      <c r="W223" s="20">
        <v>2</v>
      </c>
    </row>
    <row r="224" spans="1:23" ht="24.75" customHeight="1">
      <c r="A224" s="78">
        <v>13</v>
      </c>
      <c r="B224" s="80" t="s">
        <v>151</v>
      </c>
      <c r="C224" s="77" t="s">
        <v>373</v>
      </c>
      <c r="D224" s="77" t="s">
        <v>374</v>
      </c>
      <c r="E224" s="38">
        <v>0.7</v>
      </c>
      <c r="F224" s="38">
        <v>0.7</v>
      </c>
      <c r="G224" s="38">
        <v>0.7</v>
      </c>
      <c r="H224" s="38">
        <v>0.7</v>
      </c>
      <c r="I224" s="38">
        <v>0.7</v>
      </c>
      <c r="J224" s="38">
        <v>0.7</v>
      </c>
      <c r="K224" s="34">
        <f>VLOOKUP($V224&amp;"Vị trí 1",'BANG GIA 2020'!$D$4:$L$255,6,0)*$J224</f>
        <v>454.99999999999994</v>
      </c>
      <c r="L224" s="34">
        <f>VLOOKUP($V224&amp;"Vị trí 2",'BANG GIA 2020'!$D$4:$L$255,6,0)*$J224</f>
        <v>294</v>
      </c>
      <c r="M224" s="34">
        <f>VLOOKUP($V224&amp;"Vị trí 3",'BANG GIA 2020'!$D$4:$L$255,6,0)*$J224</f>
        <v>251.99999999999997</v>
      </c>
      <c r="N224" s="34">
        <f>VLOOKUP($V224&amp;"Vị trí 4",'BANG GIA 2020'!$D$4:$L$255,6,0)*$J224</f>
        <v>182</v>
      </c>
      <c r="O224" s="38"/>
      <c r="P224" s="85"/>
      <c r="Q224" s="85"/>
      <c r="R224" s="85"/>
      <c r="S224" s="85"/>
      <c r="T224" s="75" t="s">
        <v>415</v>
      </c>
      <c r="U224" s="31" t="s">
        <v>38</v>
      </c>
      <c r="V224" s="31" t="str">
        <f t="shared" si="6"/>
        <v>HUYỆN DẦU TIẾNG:Khu vực 2</v>
      </c>
      <c r="W224" s="20">
        <v>1</v>
      </c>
    </row>
    <row r="225" spans="1:23" ht="24.75" customHeight="1">
      <c r="A225" s="78">
        <v>14</v>
      </c>
      <c r="B225" s="80" t="s">
        <v>152</v>
      </c>
      <c r="C225" s="77" t="s">
        <v>375</v>
      </c>
      <c r="D225" s="77" t="s">
        <v>376</v>
      </c>
      <c r="E225" s="38">
        <v>0.7</v>
      </c>
      <c r="F225" s="38">
        <v>0.7</v>
      </c>
      <c r="G225" s="38">
        <v>0.7</v>
      </c>
      <c r="H225" s="38">
        <v>0.7</v>
      </c>
      <c r="I225" s="38">
        <v>0.7</v>
      </c>
      <c r="J225" s="38">
        <v>0.7</v>
      </c>
      <c r="K225" s="34">
        <f>VLOOKUP($V225&amp;"Vị trí 1",'BANG GIA 2020'!$D$4:$L$255,6,0)*$J225</f>
        <v>454.99999999999994</v>
      </c>
      <c r="L225" s="34">
        <f>VLOOKUP($V225&amp;"Vị trí 2",'BANG GIA 2020'!$D$4:$L$255,6,0)*$J225</f>
        <v>294</v>
      </c>
      <c r="M225" s="34">
        <f>VLOOKUP($V225&amp;"Vị trí 3",'BANG GIA 2020'!$D$4:$L$255,6,0)*$J225</f>
        <v>251.99999999999997</v>
      </c>
      <c r="N225" s="34">
        <f>VLOOKUP($V225&amp;"Vị trí 4",'BANG GIA 2020'!$D$4:$L$255,6,0)*$J225</f>
        <v>182</v>
      </c>
      <c r="O225" s="38"/>
      <c r="P225" s="85"/>
      <c r="Q225" s="85"/>
      <c r="R225" s="85"/>
      <c r="S225" s="85"/>
      <c r="T225" s="75" t="s">
        <v>415</v>
      </c>
      <c r="U225" s="31" t="s">
        <v>38</v>
      </c>
      <c r="V225" s="31" t="str">
        <f t="shared" si="6"/>
        <v>HUYỆN DẦU TIẾNG:Khu vực 2</v>
      </c>
      <c r="W225" s="20">
        <v>1</v>
      </c>
    </row>
    <row r="226" spans="1:23" ht="45.75" customHeight="1">
      <c r="A226" s="78">
        <v>15</v>
      </c>
      <c r="B226" s="80" t="s">
        <v>153</v>
      </c>
      <c r="C226" s="77" t="s">
        <v>259</v>
      </c>
      <c r="D226" s="77" t="s">
        <v>413</v>
      </c>
      <c r="E226" s="38">
        <v>0.7</v>
      </c>
      <c r="F226" s="38">
        <v>0.7</v>
      </c>
      <c r="G226" s="38">
        <v>0.7</v>
      </c>
      <c r="H226" s="38">
        <v>0.7</v>
      </c>
      <c r="I226" s="38">
        <v>0.7</v>
      </c>
      <c r="J226" s="38">
        <v>0.7</v>
      </c>
      <c r="K226" s="34">
        <f>VLOOKUP($V226&amp;"Vị trí 1",'BANG GIA 2020'!$D$4:$L$255,6,0)*$J226</f>
        <v>454.99999999999994</v>
      </c>
      <c r="L226" s="34">
        <f>VLOOKUP($V226&amp;"Vị trí 2",'BANG GIA 2020'!$D$4:$L$255,6,0)*$J226</f>
        <v>294</v>
      </c>
      <c r="M226" s="34">
        <f>VLOOKUP($V226&amp;"Vị trí 3",'BANG GIA 2020'!$D$4:$L$255,6,0)*$J226</f>
        <v>251.99999999999997</v>
      </c>
      <c r="N226" s="34">
        <f>VLOOKUP($V226&amp;"Vị trí 4",'BANG GIA 2020'!$D$4:$L$255,6,0)*$J226</f>
        <v>182</v>
      </c>
      <c r="O226" s="38"/>
      <c r="P226" s="85"/>
      <c r="Q226" s="85"/>
      <c r="R226" s="85" t="s">
        <v>243</v>
      </c>
      <c r="S226" s="85"/>
      <c r="T226" s="75" t="s">
        <v>415</v>
      </c>
      <c r="U226" s="31" t="s">
        <v>38</v>
      </c>
      <c r="V226" s="31" t="str">
        <f t="shared" si="6"/>
        <v>HUYỆN DẦU TIẾNG:Khu vực 2</v>
      </c>
      <c r="W226" s="20">
        <v>2</v>
      </c>
    </row>
    <row r="227" spans="1:23" ht="24.75" customHeight="1">
      <c r="A227" s="78">
        <v>16</v>
      </c>
      <c r="B227" s="80" t="s">
        <v>154</v>
      </c>
      <c r="C227" s="77" t="s">
        <v>377</v>
      </c>
      <c r="D227" s="77" t="s">
        <v>269</v>
      </c>
      <c r="E227" s="38">
        <v>0.7</v>
      </c>
      <c r="F227" s="38">
        <v>0.7</v>
      </c>
      <c r="G227" s="38">
        <v>0.7</v>
      </c>
      <c r="H227" s="38">
        <v>0.7</v>
      </c>
      <c r="I227" s="38">
        <v>0.7</v>
      </c>
      <c r="J227" s="38">
        <v>0.7</v>
      </c>
      <c r="K227" s="34">
        <f>VLOOKUP($V227&amp;"Vị trí 1",'BANG GIA 2020'!$D$4:$L$255,6,0)*$J227</f>
        <v>454.99999999999994</v>
      </c>
      <c r="L227" s="34">
        <f>VLOOKUP($V227&amp;"Vị trí 2",'BANG GIA 2020'!$D$4:$L$255,6,0)*$J227</f>
        <v>294</v>
      </c>
      <c r="M227" s="34">
        <f>VLOOKUP($V227&amp;"Vị trí 3",'BANG GIA 2020'!$D$4:$L$255,6,0)*$J227</f>
        <v>251.99999999999997</v>
      </c>
      <c r="N227" s="34">
        <f>VLOOKUP($V227&amp;"Vị trí 4",'BANG GIA 2020'!$D$4:$L$255,6,0)*$J227</f>
        <v>182</v>
      </c>
      <c r="O227" s="38"/>
      <c r="P227" s="85"/>
      <c r="Q227" s="85"/>
      <c r="R227" s="85"/>
      <c r="S227" s="85"/>
      <c r="T227" s="75" t="s">
        <v>415</v>
      </c>
      <c r="U227" s="31" t="s">
        <v>38</v>
      </c>
      <c r="V227" s="31" t="str">
        <f t="shared" si="6"/>
        <v>HUYỆN DẦU TIẾNG:Khu vực 2</v>
      </c>
      <c r="W227" s="20">
        <v>1</v>
      </c>
    </row>
    <row r="228" spans="1:23" ht="24.75" customHeight="1">
      <c r="A228" s="78">
        <v>17</v>
      </c>
      <c r="B228" s="80" t="s">
        <v>155</v>
      </c>
      <c r="C228" s="77" t="s">
        <v>378</v>
      </c>
      <c r="D228" s="77" t="s">
        <v>371</v>
      </c>
      <c r="E228" s="38">
        <v>0.7</v>
      </c>
      <c r="F228" s="38">
        <v>0.7</v>
      </c>
      <c r="G228" s="38">
        <v>0.7</v>
      </c>
      <c r="H228" s="38">
        <v>0.7</v>
      </c>
      <c r="I228" s="38">
        <v>0.7</v>
      </c>
      <c r="J228" s="38">
        <v>0.8</v>
      </c>
      <c r="K228" s="34">
        <f>VLOOKUP($V228&amp;"Vị trí 1",'BANG GIA 2020'!$D$4:$L$255,6,0)*$J228</f>
        <v>520</v>
      </c>
      <c r="L228" s="34">
        <f>VLOOKUP($V228&amp;"Vị trí 2",'BANG GIA 2020'!$D$4:$L$255,6,0)*$J228</f>
        <v>336</v>
      </c>
      <c r="M228" s="34">
        <f>VLOOKUP($V228&amp;"Vị trí 3",'BANG GIA 2020'!$D$4:$L$255,6,0)*$J228</f>
        <v>288</v>
      </c>
      <c r="N228" s="34">
        <f>VLOOKUP($V228&amp;"Vị trí 4",'BANG GIA 2020'!$D$4:$L$255,6,0)*$J228</f>
        <v>208</v>
      </c>
      <c r="O228" s="38"/>
      <c r="P228" s="85"/>
      <c r="Q228" s="85"/>
      <c r="R228" s="85"/>
      <c r="S228" s="85" t="s">
        <v>10</v>
      </c>
      <c r="T228" s="75" t="s">
        <v>415</v>
      </c>
      <c r="U228" s="31" t="s">
        <v>38</v>
      </c>
      <c r="V228" s="31" t="str">
        <f t="shared" si="6"/>
        <v>HUYỆN DẦU TIẾNG:Khu vực 2</v>
      </c>
      <c r="W228" s="20">
        <v>1</v>
      </c>
    </row>
    <row r="229" spans="1:23" ht="45" customHeight="1">
      <c r="A229" s="97">
        <v>18</v>
      </c>
      <c r="B229" s="98" t="s">
        <v>156</v>
      </c>
      <c r="C229" s="82" t="s">
        <v>302</v>
      </c>
      <c r="D229" s="73" t="s">
        <v>303</v>
      </c>
      <c r="E229" s="38">
        <v>0.6</v>
      </c>
      <c r="F229" s="38">
        <v>0.6</v>
      </c>
      <c r="G229" s="38">
        <v>0.6</v>
      </c>
      <c r="H229" s="38">
        <v>0.6</v>
      </c>
      <c r="I229" s="38">
        <v>0.7</v>
      </c>
      <c r="J229" s="38">
        <v>0.7</v>
      </c>
      <c r="K229" s="34">
        <f>VLOOKUP($V229&amp;"Vị trí 1",'BANG GIA 2020'!$D$4:$L$255,6,0)*$J229</f>
        <v>454.99999999999994</v>
      </c>
      <c r="L229" s="34">
        <f>VLOOKUP($V229&amp;"Vị trí 2",'BANG GIA 2020'!$D$4:$L$255,6,0)*$J229</f>
        <v>294</v>
      </c>
      <c r="M229" s="34">
        <f>VLOOKUP($V229&amp;"Vị trí 3",'BANG GIA 2020'!$D$4:$L$255,6,0)*$J229</f>
        <v>251.99999999999997</v>
      </c>
      <c r="N229" s="34">
        <f>VLOOKUP($V229&amp;"Vị trí 4",'BANG GIA 2020'!$D$4:$L$255,6,0)*$J229</f>
        <v>182</v>
      </c>
      <c r="O229" s="38"/>
      <c r="P229" s="85"/>
      <c r="Q229" s="85"/>
      <c r="R229" s="85" t="s">
        <v>255</v>
      </c>
      <c r="S229" s="85"/>
      <c r="T229" s="75" t="s">
        <v>415</v>
      </c>
      <c r="U229" s="31" t="s">
        <v>38</v>
      </c>
      <c r="V229" s="31" t="str">
        <f t="shared" si="6"/>
        <v>HUYỆN DẦU TIẾNG:Khu vực 2</v>
      </c>
      <c r="W229" s="20">
        <v>2</v>
      </c>
    </row>
    <row r="230" spans="1:24" s="18" customFormat="1" ht="24.75" customHeight="1">
      <c r="A230" s="97"/>
      <c r="B230" s="98"/>
      <c r="C230" s="74" t="s">
        <v>324</v>
      </c>
      <c r="D230" s="73"/>
      <c r="E230" s="38">
        <v>0.6</v>
      </c>
      <c r="F230" s="38">
        <v>0.6</v>
      </c>
      <c r="G230" s="38">
        <v>0.6</v>
      </c>
      <c r="H230" s="38">
        <v>0.6</v>
      </c>
      <c r="I230" s="38">
        <v>0.7</v>
      </c>
      <c r="J230" s="38">
        <v>0.7</v>
      </c>
      <c r="K230" s="34">
        <f>VLOOKUP($V230&amp;"Vị trí 1",'BANG GIA 2020'!$D$4:$L$255,6,0)*$J230</f>
        <v>454.99999999999994</v>
      </c>
      <c r="L230" s="34">
        <f>VLOOKUP($V230&amp;"Vị trí 2",'BANG GIA 2020'!$D$4:$L$255,6,0)*$J230</f>
        <v>294</v>
      </c>
      <c r="M230" s="34">
        <f>VLOOKUP($V230&amp;"Vị trí 3",'BANG GIA 2020'!$D$4:$L$255,6,0)*$J230</f>
        <v>251.99999999999997</v>
      </c>
      <c r="N230" s="34">
        <f>VLOOKUP($V230&amp;"Vị trí 4",'BANG GIA 2020'!$D$4:$L$255,6,0)*$J230</f>
        <v>182</v>
      </c>
      <c r="O230" s="38"/>
      <c r="P230" s="85"/>
      <c r="Q230" s="85"/>
      <c r="R230" s="85" t="s">
        <v>255</v>
      </c>
      <c r="S230" s="85"/>
      <c r="T230" s="75" t="s">
        <v>415</v>
      </c>
      <c r="U230" s="31" t="s">
        <v>38</v>
      </c>
      <c r="V230" s="31" t="str">
        <f t="shared" si="6"/>
        <v>HUYỆN DẦU TIẾNG:Khu vực 2</v>
      </c>
      <c r="W230" s="20">
        <v>1</v>
      </c>
      <c r="X230" s="20"/>
    </row>
    <row r="231" spans="1:24" s="16" customFormat="1" ht="45" customHeight="1">
      <c r="A231" s="81">
        <v>19</v>
      </c>
      <c r="B231" s="82" t="s">
        <v>157</v>
      </c>
      <c r="C231" s="82" t="s">
        <v>302</v>
      </c>
      <c r="D231" s="73" t="s">
        <v>163</v>
      </c>
      <c r="E231" s="38">
        <v>0.6</v>
      </c>
      <c r="F231" s="38">
        <v>0.6</v>
      </c>
      <c r="G231" s="38">
        <v>0.6</v>
      </c>
      <c r="H231" s="38">
        <v>0.6</v>
      </c>
      <c r="I231" s="38">
        <v>0.7</v>
      </c>
      <c r="J231" s="38">
        <v>0.7</v>
      </c>
      <c r="K231" s="34">
        <f>VLOOKUP($V231&amp;"Vị trí 1",'BANG GIA 2020'!$D$4:$L$255,6,0)*$J231</f>
        <v>454.99999999999994</v>
      </c>
      <c r="L231" s="34">
        <f>VLOOKUP($V231&amp;"Vị trí 2",'BANG GIA 2020'!$D$4:$L$255,6,0)*$J231</f>
        <v>294</v>
      </c>
      <c r="M231" s="34">
        <f>VLOOKUP($V231&amp;"Vị trí 3",'BANG GIA 2020'!$D$4:$L$255,6,0)*$J231</f>
        <v>251.99999999999997</v>
      </c>
      <c r="N231" s="34">
        <f>VLOOKUP($V231&amp;"Vị trí 4",'BANG GIA 2020'!$D$4:$L$255,6,0)*$J231</f>
        <v>182</v>
      </c>
      <c r="O231" s="38" t="s">
        <v>56</v>
      </c>
      <c r="P231" s="85"/>
      <c r="Q231" s="85"/>
      <c r="R231" s="85" t="s">
        <v>255</v>
      </c>
      <c r="S231" s="85"/>
      <c r="T231" s="75" t="s">
        <v>415</v>
      </c>
      <c r="U231" s="31" t="s">
        <v>38</v>
      </c>
      <c r="V231" s="31" t="str">
        <f>T231&amp;U231</f>
        <v>HUYỆN DẦU TIẾNG:Khu vực 2</v>
      </c>
      <c r="W231" s="17">
        <v>2</v>
      </c>
      <c r="X231" s="17"/>
    </row>
    <row r="232" spans="1:24" s="18" customFormat="1" ht="45" customHeight="1">
      <c r="A232" s="81">
        <v>20</v>
      </c>
      <c r="B232" s="80" t="s">
        <v>158</v>
      </c>
      <c r="C232" s="80" t="s">
        <v>302</v>
      </c>
      <c r="D232" s="80" t="s">
        <v>411</v>
      </c>
      <c r="E232" s="54">
        <v>0.6</v>
      </c>
      <c r="F232" s="54">
        <v>0.6</v>
      </c>
      <c r="G232" s="54">
        <v>0.6</v>
      </c>
      <c r="H232" s="54">
        <v>0.6</v>
      </c>
      <c r="I232" s="38">
        <v>0.7</v>
      </c>
      <c r="J232" s="38">
        <v>0.7</v>
      </c>
      <c r="K232" s="34">
        <f>VLOOKUP($V232&amp;"Vị trí 1",'BANG GIA 2020'!$D$4:$L$255,6,0)*$J232</f>
        <v>454.99999999999994</v>
      </c>
      <c r="L232" s="34">
        <f>VLOOKUP($V232&amp;"Vị trí 2",'BANG GIA 2020'!$D$4:$L$255,6,0)*$J232</f>
        <v>294</v>
      </c>
      <c r="M232" s="34">
        <f>VLOOKUP($V232&amp;"Vị trí 3",'BANG GIA 2020'!$D$4:$L$255,6,0)*$J232</f>
        <v>251.99999999999997</v>
      </c>
      <c r="N232" s="34">
        <f>VLOOKUP($V232&amp;"Vị trí 4",'BANG GIA 2020'!$D$4:$L$255,6,0)*$J232</f>
        <v>182</v>
      </c>
      <c r="O232" s="54" t="s">
        <v>56</v>
      </c>
      <c r="P232" s="85"/>
      <c r="Q232" s="85"/>
      <c r="R232" s="85" t="s">
        <v>255</v>
      </c>
      <c r="S232" s="85"/>
      <c r="T232" s="75" t="s">
        <v>415</v>
      </c>
      <c r="U232" s="31" t="s">
        <v>38</v>
      </c>
      <c r="V232" s="31" t="str">
        <f>T232&amp;U232</f>
        <v>HUYỆN DẦU TIẾNG:Khu vực 2</v>
      </c>
      <c r="W232" s="20">
        <v>2</v>
      </c>
      <c r="X232" s="20"/>
    </row>
    <row r="233" spans="1:24" s="18" customFormat="1" ht="45" customHeight="1">
      <c r="A233" s="81">
        <v>21</v>
      </c>
      <c r="B233" s="82" t="s">
        <v>419</v>
      </c>
      <c r="C233" s="82" t="s">
        <v>371</v>
      </c>
      <c r="D233" s="82" t="s">
        <v>21</v>
      </c>
      <c r="E233" s="81">
        <v>0.6</v>
      </c>
      <c r="F233" s="81">
        <v>0.6</v>
      </c>
      <c r="G233" s="81">
        <v>0.6</v>
      </c>
      <c r="H233" s="81">
        <v>0.6</v>
      </c>
      <c r="I233" s="38">
        <v>0.7</v>
      </c>
      <c r="J233" s="38">
        <v>0.8</v>
      </c>
      <c r="K233" s="34">
        <f>VLOOKUP($V233&amp;"Vị trí 1",'BANG GIA 2020'!$D$4:$L$255,6,0)*$J233</f>
        <v>520</v>
      </c>
      <c r="L233" s="34">
        <f>VLOOKUP($V233&amp;"Vị trí 2",'BANG GIA 2020'!$D$4:$L$255,6,0)*$J233</f>
        <v>336</v>
      </c>
      <c r="M233" s="34">
        <f>VLOOKUP($V233&amp;"Vị trí 3",'BANG GIA 2020'!$D$4:$L$255,6,0)*$J233</f>
        <v>288</v>
      </c>
      <c r="N233" s="34">
        <f>VLOOKUP($V233&amp;"Vị trí 4",'BANG GIA 2020'!$D$4:$L$255,6,0)*$J233</f>
        <v>208</v>
      </c>
      <c r="O233" s="81"/>
      <c r="P233" s="85"/>
      <c r="Q233" s="85"/>
      <c r="R233" s="85" t="s">
        <v>255</v>
      </c>
      <c r="S233" s="85" t="s">
        <v>10</v>
      </c>
      <c r="T233" s="75" t="s">
        <v>415</v>
      </c>
      <c r="U233" s="31" t="s">
        <v>38</v>
      </c>
      <c r="V233" s="31" t="str">
        <f>T233&amp;U233</f>
        <v>HUYỆN DẦU TIẾNG:Khu vực 2</v>
      </c>
      <c r="W233" s="20">
        <v>2</v>
      </c>
      <c r="X233" s="20"/>
    </row>
    <row r="234" spans="1:24" s="16" customFormat="1" ht="45" customHeight="1">
      <c r="A234" s="81">
        <v>22</v>
      </c>
      <c r="B234" s="82" t="s">
        <v>159</v>
      </c>
      <c r="C234" s="82" t="s">
        <v>165</v>
      </c>
      <c r="D234" s="82" t="s">
        <v>166</v>
      </c>
      <c r="E234" s="81">
        <v>0.6</v>
      </c>
      <c r="F234" s="81">
        <v>0.6</v>
      </c>
      <c r="G234" s="81">
        <v>0.6</v>
      </c>
      <c r="H234" s="81">
        <v>0.6</v>
      </c>
      <c r="I234" s="38">
        <v>0.7</v>
      </c>
      <c r="J234" s="38">
        <v>0.7</v>
      </c>
      <c r="K234" s="34">
        <f>VLOOKUP($V234&amp;"Vị trí 1",'BANG GIA 2020'!$D$4:$L$255,6,0)*$J234</f>
        <v>454.99999999999994</v>
      </c>
      <c r="L234" s="34">
        <f>VLOOKUP($V234&amp;"Vị trí 2",'BANG GIA 2020'!$D$4:$L$255,6,0)*$J234</f>
        <v>294</v>
      </c>
      <c r="M234" s="34">
        <f>VLOOKUP($V234&amp;"Vị trí 3",'BANG GIA 2020'!$D$4:$L$255,6,0)*$J234</f>
        <v>251.99999999999997</v>
      </c>
      <c r="N234" s="34">
        <f>VLOOKUP($V234&amp;"Vị trí 4",'BANG GIA 2020'!$D$4:$L$255,6,0)*$J234</f>
        <v>182</v>
      </c>
      <c r="O234" s="81"/>
      <c r="P234" s="85"/>
      <c r="Q234" s="85"/>
      <c r="R234" s="85" t="s">
        <v>255</v>
      </c>
      <c r="S234" s="85"/>
      <c r="T234" s="75" t="s">
        <v>415</v>
      </c>
      <c r="U234" s="31" t="s">
        <v>38</v>
      </c>
      <c r="V234" s="31" t="str">
        <f t="shared" si="6"/>
        <v>HUYỆN DẦU TIẾNG:Khu vực 2</v>
      </c>
      <c r="W234" s="17">
        <v>2</v>
      </c>
      <c r="X234" s="17"/>
    </row>
    <row r="235" spans="1:24" s="16" customFormat="1" ht="27" customHeight="1">
      <c r="A235" s="81">
        <v>23</v>
      </c>
      <c r="B235" s="80" t="s">
        <v>313</v>
      </c>
      <c r="C235" s="82" t="s">
        <v>371</v>
      </c>
      <c r="D235" s="80" t="s">
        <v>155</v>
      </c>
      <c r="E235" s="54">
        <v>0.6</v>
      </c>
      <c r="F235" s="54">
        <v>0.6</v>
      </c>
      <c r="G235" s="54">
        <v>0.6</v>
      </c>
      <c r="H235" s="54">
        <v>0.6</v>
      </c>
      <c r="I235" s="38"/>
      <c r="J235" s="38">
        <v>0.8</v>
      </c>
      <c r="K235" s="34">
        <f>VLOOKUP($V235&amp;"Vị trí 1",'BANG GIA 2020'!$D$4:$L$255,6,0)*$J235</f>
        <v>520</v>
      </c>
      <c r="L235" s="34">
        <f>VLOOKUP($V235&amp;"Vị trí 2",'BANG GIA 2020'!$D$4:$L$255,6,0)*$J235</f>
        <v>336</v>
      </c>
      <c r="M235" s="34">
        <f>VLOOKUP($V235&amp;"Vị trí 3",'BANG GIA 2020'!$D$4:$L$255,6,0)*$J235</f>
        <v>288</v>
      </c>
      <c r="N235" s="34">
        <f>VLOOKUP($V235&amp;"Vị trí 4",'BANG GIA 2020'!$D$4:$L$255,6,0)*$J235</f>
        <v>208</v>
      </c>
      <c r="O235" s="54"/>
      <c r="P235" s="85"/>
      <c r="Q235" s="85"/>
      <c r="R235" s="85" t="s">
        <v>255</v>
      </c>
      <c r="S235" s="85" t="s">
        <v>57</v>
      </c>
      <c r="T235" s="75" t="s">
        <v>415</v>
      </c>
      <c r="U235" s="31" t="s">
        <v>38</v>
      </c>
      <c r="V235" s="31" t="str">
        <f t="shared" si="6"/>
        <v>HUYỆN DẦU TIẾNG:Khu vực 2</v>
      </c>
      <c r="W235" s="17">
        <v>3</v>
      </c>
      <c r="X235" s="17"/>
    </row>
    <row r="236" spans="1:24" s="16" customFormat="1" ht="27" customHeight="1">
      <c r="A236" s="81">
        <v>24</v>
      </c>
      <c r="B236" s="80" t="s">
        <v>14</v>
      </c>
      <c r="C236" s="82" t="s">
        <v>371</v>
      </c>
      <c r="D236" s="82" t="s">
        <v>371</v>
      </c>
      <c r="E236" s="54">
        <v>0.6</v>
      </c>
      <c r="F236" s="54">
        <v>0.6</v>
      </c>
      <c r="G236" s="54">
        <v>0.6</v>
      </c>
      <c r="H236" s="54">
        <v>0.6</v>
      </c>
      <c r="I236" s="38"/>
      <c r="J236" s="38">
        <v>0.8</v>
      </c>
      <c r="K236" s="34">
        <f>VLOOKUP($V236&amp;"Vị trí 1",'BANG GIA 2020'!$D$4:$L$255,6,0)*$J236</f>
        <v>520</v>
      </c>
      <c r="L236" s="34">
        <f>VLOOKUP($V236&amp;"Vị trí 2",'BANG GIA 2020'!$D$4:$L$255,6,0)*$J236</f>
        <v>336</v>
      </c>
      <c r="M236" s="34">
        <f>VLOOKUP($V236&amp;"Vị trí 3",'BANG GIA 2020'!$D$4:$L$255,6,0)*$J236</f>
        <v>288</v>
      </c>
      <c r="N236" s="34">
        <f>VLOOKUP($V236&amp;"Vị trí 4",'BANG GIA 2020'!$D$4:$L$255,6,0)*$J236</f>
        <v>208</v>
      </c>
      <c r="O236" s="54"/>
      <c r="P236" s="85"/>
      <c r="Q236" s="85"/>
      <c r="R236" s="85" t="s">
        <v>255</v>
      </c>
      <c r="S236" s="85" t="s">
        <v>57</v>
      </c>
      <c r="T236" s="75" t="s">
        <v>415</v>
      </c>
      <c r="U236" s="31" t="s">
        <v>38</v>
      </c>
      <c r="V236" s="31" t="str">
        <f>T236&amp;U236</f>
        <v>HUYỆN DẦU TIẾNG:Khu vực 2</v>
      </c>
      <c r="W236" s="17">
        <v>3</v>
      </c>
      <c r="X236" s="17"/>
    </row>
    <row r="237" spans="1:24" s="16" customFormat="1" ht="27" customHeight="1">
      <c r="A237" s="81">
        <v>25</v>
      </c>
      <c r="B237" s="80" t="s">
        <v>11</v>
      </c>
      <c r="C237" s="80" t="s">
        <v>12</v>
      </c>
      <c r="D237" s="80" t="s">
        <v>13</v>
      </c>
      <c r="E237" s="54">
        <v>0.6</v>
      </c>
      <c r="F237" s="54">
        <v>0.6</v>
      </c>
      <c r="G237" s="54">
        <v>0.6</v>
      </c>
      <c r="H237" s="54">
        <v>0.6</v>
      </c>
      <c r="I237" s="38"/>
      <c r="J237" s="38">
        <v>0.8</v>
      </c>
      <c r="K237" s="34">
        <f>VLOOKUP($V237&amp;"Vị trí 1",'BANG GIA 2020'!$D$4:$L$255,6,0)*$J237</f>
        <v>520</v>
      </c>
      <c r="L237" s="34">
        <f>VLOOKUP($V237&amp;"Vị trí 2",'BANG GIA 2020'!$D$4:$L$255,6,0)*$J237</f>
        <v>336</v>
      </c>
      <c r="M237" s="34">
        <f>VLOOKUP($V237&amp;"Vị trí 3",'BANG GIA 2020'!$D$4:$L$255,6,0)*$J237</f>
        <v>288</v>
      </c>
      <c r="N237" s="34">
        <f>VLOOKUP($V237&amp;"Vị trí 4",'BANG GIA 2020'!$D$4:$L$255,6,0)*$J237</f>
        <v>208</v>
      </c>
      <c r="O237" s="54"/>
      <c r="P237" s="85"/>
      <c r="Q237" s="85"/>
      <c r="R237" s="85" t="s">
        <v>255</v>
      </c>
      <c r="S237" s="85" t="s">
        <v>57</v>
      </c>
      <c r="T237" s="75" t="s">
        <v>415</v>
      </c>
      <c r="U237" s="31" t="s">
        <v>38</v>
      </c>
      <c r="V237" s="31" t="str">
        <f>T237&amp;U237</f>
        <v>HUYỆN DẦU TIẾNG:Khu vực 2</v>
      </c>
      <c r="W237" s="17">
        <v>3</v>
      </c>
      <c r="X237" s="17"/>
    </row>
    <row r="238" spans="1:24" s="16" customFormat="1" ht="66" customHeight="1">
      <c r="A238" s="81">
        <v>26</v>
      </c>
      <c r="B238" s="80" t="s">
        <v>351</v>
      </c>
      <c r="C238" s="80" t="s">
        <v>325</v>
      </c>
      <c r="D238" s="80" t="s">
        <v>144</v>
      </c>
      <c r="E238" s="54">
        <v>0.6</v>
      </c>
      <c r="F238" s="54">
        <v>0.6</v>
      </c>
      <c r="G238" s="54">
        <v>0.6</v>
      </c>
      <c r="H238" s="54">
        <v>0.6</v>
      </c>
      <c r="I238" s="38">
        <v>0.7</v>
      </c>
      <c r="J238" s="38">
        <v>0.7</v>
      </c>
      <c r="K238" s="34">
        <f>VLOOKUP($V238&amp;"Vị trí 1",'BANG GIA 2020'!$D$4:$L$255,6,0)*$J238</f>
        <v>454.99999999999994</v>
      </c>
      <c r="L238" s="34">
        <f>VLOOKUP($V238&amp;"Vị trí 2",'BANG GIA 2020'!$D$4:$L$255,6,0)*$J238</f>
        <v>294</v>
      </c>
      <c r="M238" s="34">
        <f>VLOOKUP($V238&amp;"Vị trí 3",'BANG GIA 2020'!$D$4:$L$255,6,0)*$J238</f>
        <v>251.99999999999997</v>
      </c>
      <c r="N238" s="34">
        <f>VLOOKUP($V238&amp;"Vị trí 4",'BANG GIA 2020'!$D$4:$L$255,6,0)*$J238</f>
        <v>182</v>
      </c>
      <c r="O238" s="54"/>
      <c r="P238" s="85"/>
      <c r="Q238" s="85"/>
      <c r="R238" s="85" t="s">
        <v>255</v>
      </c>
      <c r="S238" s="85"/>
      <c r="T238" s="75" t="s">
        <v>415</v>
      </c>
      <c r="U238" s="31" t="s">
        <v>38</v>
      </c>
      <c r="V238" s="31" t="str">
        <f t="shared" si="6"/>
        <v>HUYỆN DẦU TIẾNG:Khu vực 2</v>
      </c>
      <c r="W238" s="17">
        <v>3</v>
      </c>
      <c r="X238" s="17"/>
    </row>
    <row r="239" spans="1:24" s="16" customFormat="1" ht="45.75" customHeight="1">
      <c r="A239" s="81">
        <v>27</v>
      </c>
      <c r="B239" s="80" t="s">
        <v>27</v>
      </c>
      <c r="C239" s="80" t="s">
        <v>304</v>
      </c>
      <c r="D239" s="80" t="s">
        <v>180</v>
      </c>
      <c r="E239" s="54">
        <v>0.6</v>
      </c>
      <c r="F239" s="54">
        <v>0.6</v>
      </c>
      <c r="G239" s="54">
        <v>0.6</v>
      </c>
      <c r="H239" s="54">
        <v>0.6</v>
      </c>
      <c r="I239" s="38">
        <v>0.7</v>
      </c>
      <c r="J239" s="38">
        <v>0.7</v>
      </c>
      <c r="K239" s="34">
        <f>VLOOKUP($V239&amp;"Vị trí 1",'BANG GIA 2020'!$D$4:$L$255,6,0)*$J239</f>
        <v>454.99999999999994</v>
      </c>
      <c r="L239" s="34">
        <f>VLOOKUP($V239&amp;"Vị trí 2",'BANG GIA 2020'!$D$4:$L$255,6,0)*$J239</f>
        <v>294</v>
      </c>
      <c r="M239" s="34">
        <f>VLOOKUP($V239&amp;"Vị trí 3",'BANG GIA 2020'!$D$4:$L$255,6,0)*$J239</f>
        <v>251.99999999999997</v>
      </c>
      <c r="N239" s="34">
        <f>VLOOKUP($V239&amp;"Vị trí 4",'BANG GIA 2020'!$D$4:$L$255,6,0)*$J239</f>
        <v>182</v>
      </c>
      <c r="O239" s="54"/>
      <c r="P239" s="85"/>
      <c r="Q239" s="85"/>
      <c r="R239" s="85" t="s">
        <v>255</v>
      </c>
      <c r="S239" s="85"/>
      <c r="T239" s="75" t="s">
        <v>415</v>
      </c>
      <c r="U239" s="31" t="s">
        <v>38</v>
      </c>
      <c r="V239" s="31" t="str">
        <f t="shared" si="6"/>
        <v>HUYỆN DẦU TIẾNG:Khu vực 2</v>
      </c>
      <c r="W239" s="17">
        <v>2</v>
      </c>
      <c r="X239" s="17"/>
    </row>
    <row r="240" spans="1:24" s="16" customFormat="1" ht="45.75" customHeight="1">
      <c r="A240" s="81">
        <v>28</v>
      </c>
      <c r="B240" s="80" t="s">
        <v>305</v>
      </c>
      <c r="C240" s="80" t="s">
        <v>304</v>
      </c>
      <c r="D240" s="80" t="s">
        <v>306</v>
      </c>
      <c r="E240" s="54">
        <v>0.6</v>
      </c>
      <c r="F240" s="54">
        <v>0.6</v>
      </c>
      <c r="G240" s="54">
        <v>0.6</v>
      </c>
      <c r="H240" s="54">
        <v>0.6</v>
      </c>
      <c r="I240" s="38">
        <v>0.7</v>
      </c>
      <c r="J240" s="38">
        <v>0.7</v>
      </c>
      <c r="K240" s="34">
        <f>VLOOKUP($V240&amp;"Vị trí 1",'BANG GIA 2020'!$D$4:$L$255,6,0)*$J240</f>
        <v>454.99999999999994</v>
      </c>
      <c r="L240" s="34">
        <f>VLOOKUP($V240&amp;"Vị trí 2",'BANG GIA 2020'!$D$4:$L$255,6,0)*$J240</f>
        <v>294</v>
      </c>
      <c r="M240" s="34">
        <f>VLOOKUP($V240&amp;"Vị trí 3",'BANG GIA 2020'!$D$4:$L$255,6,0)*$J240</f>
        <v>251.99999999999997</v>
      </c>
      <c r="N240" s="34">
        <f>VLOOKUP($V240&amp;"Vị trí 4",'BANG GIA 2020'!$D$4:$L$255,6,0)*$J240</f>
        <v>182</v>
      </c>
      <c r="O240" s="54"/>
      <c r="P240" s="85"/>
      <c r="Q240" s="85"/>
      <c r="R240" s="85" t="s">
        <v>255</v>
      </c>
      <c r="S240" s="85"/>
      <c r="T240" s="75" t="s">
        <v>415</v>
      </c>
      <c r="U240" s="31" t="s">
        <v>38</v>
      </c>
      <c r="V240" s="31" t="str">
        <f t="shared" si="6"/>
        <v>HUYỆN DẦU TIẾNG:Khu vực 2</v>
      </c>
      <c r="W240" s="17">
        <v>2</v>
      </c>
      <c r="X240" s="17"/>
    </row>
    <row r="241" spans="1:24" s="16" customFormat="1" ht="66" customHeight="1">
      <c r="A241" s="81">
        <v>29</v>
      </c>
      <c r="B241" s="80" t="s">
        <v>383</v>
      </c>
      <c r="C241" s="80" t="s">
        <v>164</v>
      </c>
      <c r="D241" s="80" t="s">
        <v>181</v>
      </c>
      <c r="E241" s="54">
        <v>0.6</v>
      </c>
      <c r="F241" s="54">
        <v>0.6</v>
      </c>
      <c r="G241" s="54">
        <v>0.6</v>
      </c>
      <c r="H241" s="54">
        <v>0.6</v>
      </c>
      <c r="I241" s="38">
        <v>0.7</v>
      </c>
      <c r="J241" s="38">
        <v>0.7</v>
      </c>
      <c r="K241" s="34">
        <f>VLOOKUP($V241&amp;"Vị trí 1",'BANG GIA 2020'!$D$4:$L$255,6,0)*$J241</f>
        <v>454.99999999999994</v>
      </c>
      <c r="L241" s="34">
        <f>VLOOKUP($V241&amp;"Vị trí 2",'BANG GIA 2020'!$D$4:$L$255,6,0)*$J241</f>
        <v>294</v>
      </c>
      <c r="M241" s="34">
        <f>VLOOKUP($V241&amp;"Vị trí 3",'BANG GIA 2020'!$D$4:$L$255,6,0)*$J241</f>
        <v>251.99999999999997</v>
      </c>
      <c r="N241" s="34">
        <f>VLOOKUP($V241&amp;"Vị trí 4",'BANG GIA 2020'!$D$4:$L$255,6,0)*$J241</f>
        <v>182</v>
      </c>
      <c r="O241" s="54"/>
      <c r="P241" s="85"/>
      <c r="Q241" s="85"/>
      <c r="R241" s="85" t="s">
        <v>255</v>
      </c>
      <c r="S241" s="85"/>
      <c r="T241" s="75" t="s">
        <v>415</v>
      </c>
      <c r="U241" s="31" t="s">
        <v>38</v>
      </c>
      <c r="V241" s="31" t="str">
        <f t="shared" si="6"/>
        <v>HUYỆN DẦU TIẾNG:Khu vực 2</v>
      </c>
      <c r="W241" s="17">
        <v>3</v>
      </c>
      <c r="X241" s="17"/>
    </row>
    <row r="242" spans="1:24" s="16" customFormat="1" ht="45.75" customHeight="1">
      <c r="A242" s="81">
        <v>30</v>
      </c>
      <c r="B242" s="80" t="s">
        <v>307</v>
      </c>
      <c r="C242" s="80" t="s">
        <v>164</v>
      </c>
      <c r="D242" s="80" t="s">
        <v>308</v>
      </c>
      <c r="E242" s="54">
        <v>0.6</v>
      </c>
      <c r="F242" s="54">
        <v>0.6</v>
      </c>
      <c r="G242" s="54">
        <v>0.6</v>
      </c>
      <c r="H242" s="54">
        <v>0.6</v>
      </c>
      <c r="I242" s="38">
        <v>0.7</v>
      </c>
      <c r="J242" s="38">
        <v>0.7</v>
      </c>
      <c r="K242" s="34">
        <f>VLOOKUP($V242&amp;"Vị trí 1",'BANG GIA 2020'!$D$4:$L$255,6,0)*$J242</f>
        <v>454.99999999999994</v>
      </c>
      <c r="L242" s="34">
        <f>VLOOKUP($V242&amp;"Vị trí 2",'BANG GIA 2020'!$D$4:$L$255,6,0)*$J242</f>
        <v>294</v>
      </c>
      <c r="M242" s="34">
        <f>VLOOKUP($V242&amp;"Vị trí 3",'BANG GIA 2020'!$D$4:$L$255,6,0)*$J242</f>
        <v>251.99999999999997</v>
      </c>
      <c r="N242" s="34">
        <f>VLOOKUP($V242&amp;"Vị trí 4",'BANG GIA 2020'!$D$4:$L$255,6,0)*$J242</f>
        <v>182</v>
      </c>
      <c r="O242" s="54"/>
      <c r="P242" s="85"/>
      <c r="Q242" s="85"/>
      <c r="R242" s="85" t="s">
        <v>255</v>
      </c>
      <c r="S242" s="85"/>
      <c r="T242" s="75" t="s">
        <v>415</v>
      </c>
      <c r="U242" s="31" t="s">
        <v>38</v>
      </c>
      <c r="V242" s="31" t="str">
        <f t="shared" si="6"/>
        <v>HUYỆN DẦU TIẾNG:Khu vực 2</v>
      </c>
      <c r="W242" s="17">
        <v>2</v>
      </c>
      <c r="X242" s="17"/>
    </row>
    <row r="243" spans="1:24" s="16" customFormat="1" ht="64.5" customHeight="1">
      <c r="A243" s="81">
        <v>31</v>
      </c>
      <c r="B243" s="80" t="s">
        <v>309</v>
      </c>
      <c r="C243" s="80" t="s">
        <v>182</v>
      </c>
      <c r="D243" s="80" t="s">
        <v>310</v>
      </c>
      <c r="E243" s="54">
        <v>0.6</v>
      </c>
      <c r="F243" s="54">
        <v>0.6</v>
      </c>
      <c r="G243" s="54">
        <v>0.6</v>
      </c>
      <c r="H243" s="54">
        <v>0.6</v>
      </c>
      <c r="I243" s="38">
        <v>0.7</v>
      </c>
      <c r="J243" s="38">
        <v>0.7</v>
      </c>
      <c r="K243" s="34">
        <f>VLOOKUP($V243&amp;"Vị trí 1",'BANG GIA 2020'!$D$4:$L$255,6,0)*$J243</f>
        <v>454.99999999999994</v>
      </c>
      <c r="L243" s="34">
        <f>VLOOKUP($V243&amp;"Vị trí 2",'BANG GIA 2020'!$D$4:$L$255,6,0)*$J243</f>
        <v>294</v>
      </c>
      <c r="M243" s="34">
        <f>VLOOKUP($V243&amp;"Vị trí 3",'BANG GIA 2020'!$D$4:$L$255,6,0)*$J243</f>
        <v>251.99999999999997</v>
      </c>
      <c r="N243" s="34">
        <f>VLOOKUP($V243&amp;"Vị trí 4",'BANG GIA 2020'!$D$4:$L$255,6,0)*$J243</f>
        <v>182</v>
      </c>
      <c r="O243" s="54"/>
      <c r="P243" s="85"/>
      <c r="Q243" s="85"/>
      <c r="R243" s="85" t="s">
        <v>255</v>
      </c>
      <c r="S243" s="85"/>
      <c r="T243" s="75" t="s">
        <v>415</v>
      </c>
      <c r="U243" s="31" t="s">
        <v>38</v>
      </c>
      <c r="V243" s="31" t="str">
        <f>T243&amp;U243</f>
        <v>HUYỆN DẦU TIẾNG:Khu vực 2</v>
      </c>
      <c r="W243" s="17">
        <v>3</v>
      </c>
      <c r="X243" s="17"/>
    </row>
    <row r="244" spans="1:24" s="16" customFormat="1" ht="64.5" customHeight="1">
      <c r="A244" s="81">
        <v>32</v>
      </c>
      <c r="B244" s="80" t="s">
        <v>234</v>
      </c>
      <c r="C244" s="80" t="s">
        <v>312</v>
      </c>
      <c r="D244" s="80" t="s">
        <v>143</v>
      </c>
      <c r="E244" s="54">
        <v>0.6</v>
      </c>
      <c r="F244" s="54">
        <v>0.7</v>
      </c>
      <c r="G244" s="54"/>
      <c r="H244" s="54">
        <v>0.7</v>
      </c>
      <c r="I244" s="54">
        <v>0.7</v>
      </c>
      <c r="J244" s="54">
        <v>0.7</v>
      </c>
      <c r="K244" s="34">
        <f>VLOOKUP($V244&amp;"Vị trí 1",'BANG GIA 2020'!$D$4:$L$255,6,0)*$J244</f>
        <v>454.99999999999994</v>
      </c>
      <c r="L244" s="34">
        <f>VLOOKUP($V244&amp;"Vị trí 2",'BANG GIA 2020'!$D$4:$L$255,6,0)*$J244</f>
        <v>294</v>
      </c>
      <c r="M244" s="34">
        <f>VLOOKUP($V244&amp;"Vị trí 3",'BANG GIA 2020'!$D$4:$L$255,6,0)*$J244</f>
        <v>251.99999999999997</v>
      </c>
      <c r="N244" s="34">
        <f>VLOOKUP($V244&amp;"Vị trí 4",'BANG GIA 2020'!$D$4:$L$255,6,0)*$J244</f>
        <v>182</v>
      </c>
      <c r="O244" s="54" t="s">
        <v>238</v>
      </c>
      <c r="P244" s="85"/>
      <c r="Q244" s="85" t="s">
        <v>57</v>
      </c>
      <c r="R244" s="85"/>
      <c r="S244" s="85"/>
      <c r="T244" s="75" t="s">
        <v>415</v>
      </c>
      <c r="U244" s="31" t="s">
        <v>38</v>
      </c>
      <c r="V244" s="31" t="str">
        <f t="shared" si="6"/>
        <v>HUYỆN DẦU TIẾNG:Khu vực 2</v>
      </c>
      <c r="W244" s="17">
        <v>3</v>
      </c>
      <c r="X244" s="17"/>
    </row>
    <row r="245" spans="1:24" s="16" customFormat="1" ht="112.5" customHeight="1">
      <c r="A245" s="81">
        <v>33</v>
      </c>
      <c r="B245" s="80" t="s">
        <v>172</v>
      </c>
      <c r="C245" s="80" t="s">
        <v>279</v>
      </c>
      <c r="D245" s="80" t="s">
        <v>173</v>
      </c>
      <c r="E245" s="54">
        <v>0.6</v>
      </c>
      <c r="F245" s="54">
        <v>0.7</v>
      </c>
      <c r="G245" s="54">
        <v>0.7</v>
      </c>
      <c r="H245" s="54">
        <v>0.7</v>
      </c>
      <c r="I245" s="54">
        <v>0.7</v>
      </c>
      <c r="J245" s="54">
        <v>0.7</v>
      </c>
      <c r="K245" s="34">
        <f>VLOOKUP($V245&amp;"Vị trí 1",'BANG GIA 2020'!$D$4:$L$255,6,0)*$J245</f>
        <v>454.99999999999994</v>
      </c>
      <c r="L245" s="34">
        <f>VLOOKUP($V245&amp;"Vị trí 2",'BANG GIA 2020'!$D$4:$L$255,6,0)*$J245</f>
        <v>294</v>
      </c>
      <c r="M245" s="34">
        <f>VLOOKUP($V245&amp;"Vị trí 3",'BANG GIA 2020'!$D$4:$L$255,6,0)*$J245</f>
        <v>251.99999999999997</v>
      </c>
      <c r="N245" s="34">
        <f>VLOOKUP($V245&amp;"Vị trí 4",'BANG GIA 2020'!$D$4:$L$255,6,0)*$J245</f>
        <v>182</v>
      </c>
      <c r="O245" s="54" t="s">
        <v>238</v>
      </c>
      <c r="P245" s="85"/>
      <c r="Q245" s="85"/>
      <c r="R245" s="85"/>
      <c r="S245" s="85"/>
      <c r="T245" s="75" t="s">
        <v>415</v>
      </c>
      <c r="U245" s="31" t="s">
        <v>38</v>
      </c>
      <c r="V245" s="31" t="str">
        <f t="shared" si="6"/>
        <v>HUYỆN DẦU TIẾNG:Khu vực 2</v>
      </c>
      <c r="W245" s="17">
        <v>5</v>
      </c>
      <c r="X245" s="17"/>
    </row>
    <row r="246" spans="1:24" s="16" customFormat="1" ht="25.5" customHeight="1">
      <c r="A246" s="81">
        <v>34</v>
      </c>
      <c r="B246" s="80" t="s">
        <v>235</v>
      </c>
      <c r="C246" s="80" t="s">
        <v>312</v>
      </c>
      <c r="D246" s="80" t="s">
        <v>143</v>
      </c>
      <c r="E246" s="54">
        <v>0.6</v>
      </c>
      <c r="F246" s="54">
        <v>0.7</v>
      </c>
      <c r="G246" s="54"/>
      <c r="H246" s="54">
        <v>0.7</v>
      </c>
      <c r="I246" s="54">
        <v>0.7</v>
      </c>
      <c r="J246" s="54">
        <v>0.7</v>
      </c>
      <c r="K246" s="34">
        <f>VLOOKUP($V246&amp;"Vị trí 1",'BANG GIA 2020'!$D$4:$L$255,6,0)*$J246</f>
        <v>454.99999999999994</v>
      </c>
      <c r="L246" s="34">
        <f>VLOOKUP($V246&amp;"Vị trí 2",'BANG GIA 2020'!$D$4:$L$255,6,0)*$J246</f>
        <v>294</v>
      </c>
      <c r="M246" s="34">
        <f>VLOOKUP($V246&amp;"Vị trí 3",'BANG GIA 2020'!$D$4:$L$255,6,0)*$J246</f>
        <v>251.99999999999997</v>
      </c>
      <c r="N246" s="34">
        <f>VLOOKUP($V246&amp;"Vị trí 4",'BANG GIA 2020'!$D$4:$L$255,6,0)*$J246</f>
        <v>182</v>
      </c>
      <c r="O246" s="54" t="s">
        <v>238</v>
      </c>
      <c r="P246" s="85"/>
      <c r="Q246" s="85" t="s">
        <v>57</v>
      </c>
      <c r="R246" s="85"/>
      <c r="S246" s="85"/>
      <c r="T246" s="75" t="s">
        <v>415</v>
      </c>
      <c r="U246" s="31" t="s">
        <v>38</v>
      </c>
      <c r="V246" s="31" t="str">
        <f t="shared" si="6"/>
        <v>HUYỆN DẦU TIẾNG:Khu vực 2</v>
      </c>
      <c r="W246" s="17">
        <v>1</v>
      </c>
      <c r="X246" s="17"/>
    </row>
    <row r="247" spans="1:24" s="16" customFormat="1" ht="66" customHeight="1">
      <c r="A247" s="81">
        <v>35</v>
      </c>
      <c r="B247" s="95" t="s">
        <v>261</v>
      </c>
      <c r="C247" s="95"/>
      <c r="D247" s="95"/>
      <c r="E247" s="54">
        <v>0.6</v>
      </c>
      <c r="F247" s="54">
        <v>0.6</v>
      </c>
      <c r="G247" s="54">
        <v>0.6</v>
      </c>
      <c r="H247" s="54">
        <v>0.6</v>
      </c>
      <c r="I247" s="54">
        <v>0.65</v>
      </c>
      <c r="J247" s="54">
        <v>0.65</v>
      </c>
      <c r="K247" s="34">
        <f>VLOOKUP($V247&amp;"Vị trí 1",'BANG GIA 2020'!$D$4:$L$255,6,0)*$J247</f>
        <v>422.5</v>
      </c>
      <c r="L247" s="34">
        <f>VLOOKUP($V247&amp;"Vị trí 2",'BANG GIA 2020'!$D$4:$L$255,6,0)*$J247</f>
        <v>273</v>
      </c>
      <c r="M247" s="34">
        <f>VLOOKUP($V247&amp;"Vị trí 3",'BANG GIA 2020'!$D$4:$L$255,6,0)*$J247</f>
        <v>234</v>
      </c>
      <c r="N247" s="34">
        <f>VLOOKUP($V247&amp;"Vị trí 4",'BANG GIA 2020'!$D$4:$L$255,6,0)*$J247</f>
        <v>169</v>
      </c>
      <c r="O247" s="54" t="s">
        <v>57</v>
      </c>
      <c r="P247" s="85" t="s">
        <v>213</v>
      </c>
      <c r="Q247" s="85"/>
      <c r="R247" s="85" t="s">
        <v>250</v>
      </c>
      <c r="S247" s="85"/>
      <c r="T247" s="75" t="s">
        <v>415</v>
      </c>
      <c r="U247" s="31" t="s">
        <v>38</v>
      </c>
      <c r="V247" s="31" t="str">
        <f t="shared" si="6"/>
        <v>HUYỆN DẦU TIẾNG:Khu vực 2</v>
      </c>
      <c r="W247" s="17">
        <v>3</v>
      </c>
      <c r="X247" s="17"/>
    </row>
    <row r="248" spans="1:24" s="16" customFormat="1" ht="66" customHeight="1">
      <c r="A248" s="81">
        <v>36</v>
      </c>
      <c r="B248" s="95" t="s">
        <v>262</v>
      </c>
      <c r="C248" s="95"/>
      <c r="D248" s="95"/>
      <c r="E248" s="54">
        <v>0.6</v>
      </c>
      <c r="F248" s="54">
        <v>0.6</v>
      </c>
      <c r="G248" s="54">
        <v>0.6</v>
      </c>
      <c r="H248" s="54">
        <v>0.6</v>
      </c>
      <c r="I248" s="54">
        <v>0.6</v>
      </c>
      <c r="J248" s="54">
        <v>0.6</v>
      </c>
      <c r="K248" s="34">
        <f>VLOOKUP($V248&amp;"Vị trí 1",'BANG GIA 2020'!$D$4:$L$255,6,0)*$J248</f>
        <v>390</v>
      </c>
      <c r="L248" s="34">
        <f>VLOOKUP($V248&amp;"Vị trí 2",'BANG GIA 2020'!$D$4:$L$255,6,0)*$J248</f>
        <v>252</v>
      </c>
      <c r="M248" s="34">
        <f>VLOOKUP($V248&amp;"Vị trí 3",'BANG GIA 2020'!$D$4:$L$255,6,0)*$J248</f>
        <v>216</v>
      </c>
      <c r="N248" s="34">
        <f>VLOOKUP($V248&amp;"Vị trí 4",'BANG GIA 2020'!$D$4:$L$255,6,0)*$J248</f>
        <v>156</v>
      </c>
      <c r="O248" s="54" t="s">
        <v>57</v>
      </c>
      <c r="P248" s="85" t="s">
        <v>213</v>
      </c>
      <c r="Q248" s="85"/>
      <c r="R248" s="85" t="s">
        <v>249</v>
      </c>
      <c r="S248" s="85"/>
      <c r="T248" s="75" t="s">
        <v>415</v>
      </c>
      <c r="U248" s="31" t="s">
        <v>38</v>
      </c>
      <c r="V248" s="31" t="str">
        <f t="shared" si="6"/>
        <v>HUYỆN DẦU TIẾNG:Khu vực 2</v>
      </c>
      <c r="W248" s="17">
        <v>3</v>
      </c>
      <c r="X248" s="17"/>
    </row>
    <row r="249" spans="1:24" s="16" customFormat="1" ht="66" customHeight="1">
      <c r="A249" s="81">
        <v>37</v>
      </c>
      <c r="B249" s="95" t="s">
        <v>263</v>
      </c>
      <c r="C249" s="95"/>
      <c r="D249" s="95"/>
      <c r="E249" s="54"/>
      <c r="F249" s="54">
        <v>0.55</v>
      </c>
      <c r="G249" s="54">
        <v>0.55</v>
      </c>
      <c r="H249" s="54">
        <v>0.55</v>
      </c>
      <c r="I249" s="54">
        <v>0.6</v>
      </c>
      <c r="J249" s="54">
        <v>0.6</v>
      </c>
      <c r="K249" s="34">
        <f>VLOOKUP($V249&amp;"Vị trí 1",'BANG GIA 2020'!$D$4:$L$255,6,0)*$J249</f>
        <v>390</v>
      </c>
      <c r="L249" s="34">
        <f>VLOOKUP($V249&amp;"Vị trí 2",'BANG GIA 2020'!$D$4:$L$255,6,0)*$J249</f>
        <v>252</v>
      </c>
      <c r="M249" s="34">
        <f>VLOOKUP($V249&amp;"Vị trí 3",'BANG GIA 2020'!$D$4:$L$255,6,0)*$J249</f>
        <v>216</v>
      </c>
      <c r="N249" s="34">
        <f>VLOOKUP($V249&amp;"Vị trí 4",'BANG GIA 2020'!$D$4:$L$255,6,0)*$J249</f>
        <v>156</v>
      </c>
      <c r="O249" s="54" t="s">
        <v>57</v>
      </c>
      <c r="P249" s="85" t="s">
        <v>213</v>
      </c>
      <c r="Q249" s="85"/>
      <c r="R249" s="85" t="s">
        <v>250</v>
      </c>
      <c r="S249" s="85"/>
      <c r="T249" s="75" t="s">
        <v>415</v>
      </c>
      <c r="U249" s="31" t="s">
        <v>38</v>
      </c>
      <c r="V249" s="31" t="str">
        <f t="shared" si="6"/>
        <v>HUYỆN DẦU TIẾNG:Khu vực 2</v>
      </c>
      <c r="W249" s="17">
        <v>3</v>
      </c>
      <c r="X249" s="17"/>
    </row>
    <row r="250" spans="1:24" s="16" customFormat="1" ht="66" customHeight="1">
      <c r="A250" s="81">
        <v>38</v>
      </c>
      <c r="B250" s="95" t="s">
        <v>0</v>
      </c>
      <c r="C250" s="95"/>
      <c r="D250" s="95"/>
      <c r="E250" s="54"/>
      <c r="F250" s="54">
        <v>0.55</v>
      </c>
      <c r="G250" s="54">
        <v>0.55</v>
      </c>
      <c r="H250" s="54">
        <v>0.55</v>
      </c>
      <c r="I250" s="54">
        <v>0.55</v>
      </c>
      <c r="J250" s="54">
        <v>0.55</v>
      </c>
      <c r="K250" s="34">
        <f>VLOOKUP($V250&amp;"Vị trí 1",'BANG GIA 2020'!$D$4:$L$255,6,0)*$J250</f>
        <v>357.50000000000006</v>
      </c>
      <c r="L250" s="34">
        <f>VLOOKUP($V250&amp;"Vị trí 2",'BANG GIA 2020'!$D$4:$L$255,6,0)*$J250</f>
        <v>231.00000000000003</v>
      </c>
      <c r="M250" s="34">
        <f>VLOOKUP($V250&amp;"Vị trí 3",'BANG GIA 2020'!$D$4:$L$255,6,0)*$J250</f>
        <v>198.00000000000003</v>
      </c>
      <c r="N250" s="34">
        <f>VLOOKUP($V250&amp;"Vị trí 4",'BANG GIA 2020'!$D$4:$L$255,6,0)*$J250</f>
        <v>143</v>
      </c>
      <c r="O250" s="54" t="s">
        <v>57</v>
      </c>
      <c r="P250" s="85" t="s">
        <v>213</v>
      </c>
      <c r="Q250" s="85"/>
      <c r="R250" s="85" t="s">
        <v>249</v>
      </c>
      <c r="S250" s="85"/>
      <c r="T250" s="75" t="s">
        <v>415</v>
      </c>
      <c r="U250" s="31" t="s">
        <v>38</v>
      </c>
      <c r="V250" s="31" t="str">
        <f t="shared" si="6"/>
        <v>HUYỆN DẦU TIẾNG:Khu vực 2</v>
      </c>
      <c r="W250" s="17">
        <v>3</v>
      </c>
      <c r="X250" s="17"/>
    </row>
    <row r="251" spans="1:24" s="16" customFormat="1" ht="91.5" customHeight="1">
      <c r="A251" s="81">
        <v>39</v>
      </c>
      <c r="B251" s="95" t="s">
        <v>1</v>
      </c>
      <c r="C251" s="95"/>
      <c r="D251" s="95"/>
      <c r="E251" s="54">
        <v>0.6</v>
      </c>
      <c r="F251" s="54">
        <v>0.6</v>
      </c>
      <c r="G251" s="54">
        <v>0.6</v>
      </c>
      <c r="H251" s="54">
        <v>0.55</v>
      </c>
      <c r="I251" s="54">
        <v>0.6</v>
      </c>
      <c r="J251" s="54">
        <v>0.6</v>
      </c>
      <c r="K251" s="34">
        <f>VLOOKUP($V251&amp;"Vị trí 1",'BANG GIA 2020'!$D$4:$L$255,6,0)*$J251</f>
        <v>390</v>
      </c>
      <c r="L251" s="34">
        <f>VLOOKUP($V251&amp;"Vị trí 2",'BANG GIA 2020'!$D$4:$L$255,6,0)*$J251</f>
        <v>252</v>
      </c>
      <c r="M251" s="34">
        <f>VLOOKUP($V251&amp;"Vị trí 3",'BANG GIA 2020'!$D$4:$L$255,6,0)*$J251</f>
        <v>216</v>
      </c>
      <c r="N251" s="34">
        <f>VLOOKUP($V251&amp;"Vị trí 4",'BANG GIA 2020'!$D$4:$L$255,6,0)*$J251</f>
        <v>156</v>
      </c>
      <c r="O251" s="54" t="s">
        <v>57</v>
      </c>
      <c r="P251" s="85" t="s">
        <v>213</v>
      </c>
      <c r="Q251" s="85"/>
      <c r="R251" s="85" t="s">
        <v>250</v>
      </c>
      <c r="S251" s="85"/>
      <c r="T251" s="75" t="s">
        <v>415</v>
      </c>
      <c r="U251" s="31" t="s">
        <v>38</v>
      </c>
      <c r="V251" s="31" t="str">
        <f t="shared" si="6"/>
        <v>HUYỆN DẦU TIẾNG:Khu vực 2</v>
      </c>
      <c r="W251" s="17">
        <v>4</v>
      </c>
      <c r="X251" s="17"/>
    </row>
    <row r="252" spans="1:24" s="16" customFormat="1" ht="91.5" customHeight="1">
      <c r="A252" s="81">
        <v>40</v>
      </c>
      <c r="B252" s="95" t="s">
        <v>2</v>
      </c>
      <c r="C252" s="95"/>
      <c r="D252" s="95"/>
      <c r="E252" s="54">
        <v>0.6</v>
      </c>
      <c r="F252" s="54">
        <v>0.6</v>
      </c>
      <c r="G252" s="54">
        <v>0.6</v>
      </c>
      <c r="H252" s="54">
        <v>0.55</v>
      </c>
      <c r="I252" s="54">
        <v>0.55</v>
      </c>
      <c r="J252" s="54">
        <v>0.55</v>
      </c>
      <c r="K252" s="34">
        <f>VLOOKUP($V252&amp;"Vị trí 1",'BANG GIA 2020'!$D$4:$L$255,6,0)*$J252</f>
        <v>357.50000000000006</v>
      </c>
      <c r="L252" s="34">
        <f>VLOOKUP($V252&amp;"Vị trí 2",'BANG GIA 2020'!$D$4:$L$255,6,0)*$J252</f>
        <v>231.00000000000003</v>
      </c>
      <c r="M252" s="34">
        <f>VLOOKUP($V252&amp;"Vị trí 3",'BANG GIA 2020'!$D$4:$L$255,6,0)*$J252</f>
        <v>198.00000000000003</v>
      </c>
      <c r="N252" s="34">
        <f>VLOOKUP($V252&amp;"Vị trí 4",'BANG GIA 2020'!$D$4:$L$255,6,0)*$J252</f>
        <v>143</v>
      </c>
      <c r="O252" s="54" t="s">
        <v>57</v>
      </c>
      <c r="P252" s="85" t="s">
        <v>213</v>
      </c>
      <c r="Q252" s="85"/>
      <c r="R252" s="85" t="s">
        <v>249</v>
      </c>
      <c r="S252" s="85"/>
      <c r="T252" s="75" t="s">
        <v>415</v>
      </c>
      <c r="U252" s="31" t="s">
        <v>38</v>
      </c>
      <c r="V252" s="31" t="str">
        <f t="shared" si="6"/>
        <v>HUYỆN DẦU TIẾNG:Khu vực 2</v>
      </c>
      <c r="W252" s="17">
        <v>4</v>
      </c>
      <c r="X252" s="17"/>
    </row>
    <row r="253" spans="1:24" s="16" customFormat="1" ht="66" customHeight="1">
      <c r="A253" s="81">
        <v>41</v>
      </c>
      <c r="B253" s="95" t="s">
        <v>3</v>
      </c>
      <c r="C253" s="95"/>
      <c r="D253" s="95"/>
      <c r="E253" s="54"/>
      <c r="F253" s="54">
        <v>0.55</v>
      </c>
      <c r="G253" s="54">
        <v>0.55</v>
      </c>
      <c r="H253" s="54">
        <v>0.5</v>
      </c>
      <c r="I253" s="54">
        <v>0.55</v>
      </c>
      <c r="J253" s="54">
        <v>0.55</v>
      </c>
      <c r="K253" s="34">
        <f>VLOOKUP($V253&amp;"Vị trí 1",'BANG GIA 2020'!$D$4:$L$255,6,0)*$J253</f>
        <v>357.50000000000006</v>
      </c>
      <c r="L253" s="34">
        <f>VLOOKUP($V253&amp;"Vị trí 2",'BANG GIA 2020'!$D$4:$L$255,6,0)*$J253</f>
        <v>231.00000000000003</v>
      </c>
      <c r="M253" s="34">
        <f>VLOOKUP($V253&amp;"Vị trí 3",'BANG GIA 2020'!$D$4:$L$255,6,0)*$J253</f>
        <v>198.00000000000003</v>
      </c>
      <c r="N253" s="34">
        <f>VLOOKUP($V253&amp;"Vị trí 4",'BANG GIA 2020'!$D$4:$L$255,6,0)*$J253</f>
        <v>143</v>
      </c>
      <c r="O253" s="54" t="s">
        <v>57</v>
      </c>
      <c r="P253" s="85" t="s">
        <v>213</v>
      </c>
      <c r="Q253" s="85"/>
      <c r="R253" s="85" t="s">
        <v>250</v>
      </c>
      <c r="S253" s="85"/>
      <c r="T253" s="75" t="s">
        <v>415</v>
      </c>
      <c r="U253" s="31" t="s">
        <v>38</v>
      </c>
      <c r="V253" s="31" t="str">
        <f t="shared" si="6"/>
        <v>HUYỆN DẦU TIẾNG:Khu vực 2</v>
      </c>
      <c r="W253" s="17">
        <v>3</v>
      </c>
      <c r="X253" s="17"/>
    </row>
    <row r="254" spans="1:23" ht="91.5" customHeight="1">
      <c r="A254" s="81">
        <v>42</v>
      </c>
      <c r="B254" s="95" t="s">
        <v>4</v>
      </c>
      <c r="C254" s="95"/>
      <c r="D254" s="95"/>
      <c r="E254" s="54"/>
      <c r="F254" s="54">
        <v>0.55</v>
      </c>
      <c r="G254" s="54">
        <v>0.55</v>
      </c>
      <c r="H254" s="54">
        <v>0.5</v>
      </c>
      <c r="I254" s="54">
        <v>0.5</v>
      </c>
      <c r="J254" s="54">
        <v>0.5</v>
      </c>
      <c r="K254" s="34">
        <f>VLOOKUP($V254&amp;"Vị trí 1",'BANG GIA 2020'!$D$4:$L$255,6,0)*$J254</f>
        <v>325</v>
      </c>
      <c r="L254" s="34">
        <f>VLOOKUP($V254&amp;"Vị trí 2",'BANG GIA 2020'!$D$4:$L$255,6,0)*$J254</f>
        <v>210</v>
      </c>
      <c r="M254" s="34">
        <f>VLOOKUP($V254&amp;"Vị trí 3",'BANG GIA 2020'!$D$4:$L$255,6,0)*$J254</f>
        <v>180</v>
      </c>
      <c r="N254" s="34">
        <f>VLOOKUP($V254&amp;"Vị trí 4",'BANG GIA 2020'!$D$4:$L$255,6,0)*$J254</f>
        <v>130</v>
      </c>
      <c r="O254" s="54" t="s">
        <v>57</v>
      </c>
      <c r="P254" s="85" t="s">
        <v>213</v>
      </c>
      <c r="Q254" s="85"/>
      <c r="R254" s="85" t="s">
        <v>249</v>
      </c>
      <c r="S254" s="85"/>
      <c r="T254" s="75" t="s">
        <v>415</v>
      </c>
      <c r="U254" s="31" t="s">
        <v>38</v>
      </c>
      <c r="V254" s="31" t="str">
        <f>T254&amp;U254</f>
        <v>HUYỆN DẦU TIẾNG:Khu vực 2</v>
      </c>
      <c r="W254" s="17">
        <v>4</v>
      </c>
    </row>
    <row r="255" spans="1:14" ht="25.5" customHeight="1">
      <c r="A255" s="64"/>
      <c r="B255" s="65"/>
      <c r="C255" s="66"/>
      <c r="D255" s="66"/>
      <c r="E255" s="67"/>
      <c r="F255" s="68"/>
      <c r="G255" s="68"/>
      <c r="H255" s="68"/>
      <c r="I255" s="68"/>
      <c r="J255" s="68"/>
      <c r="K255" s="69"/>
      <c r="L255" s="69"/>
      <c r="M255" s="69"/>
      <c r="N255" s="69"/>
    </row>
  </sheetData>
  <sheetProtection/>
  <mergeCells count="106">
    <mergeCell ref="S8:S9"/>
    <mergeCell ref="H8:H9"/>
    <mergeCell ref="R8:R9"/>
    <mergeCell ref="F8:F9"/>
    <mergeCell ref="B103:B104"/>
    <mergeCell ref="B109:D109"/>
    <mergeCell ref="B51:D51"/>
    <mergeCell ref="A163:A164"/>
    <mergeCell ref="A158:A162"/>
    <mergeCell ref="B95:D95"/>
    <mergeCell ref="B96:D96"/>
    <mergeCell ref="B115:D115"/>
    <mergeCell ref="B114:D114"/>
    <mergeCell ref="B111:D111"/>
    <mergeCell ref="B112:D112"/>
    <mergeCell ref="B116:D116"/>
    <mergeCell ref="B130:D130"/>
    <mergeCell ref="B158:B162"/>
    <mergeCell ref="B163:B164"/>
    <mergeCell ref="B173:B176"/>
    <mergeCell ref="B94:D94"/>
    <mergeCell ref="B90:D90"/>
    <mergeCell ref="B91:D91"/>
    <mergeCell ref="B92:D92"/>
    <mergeCell ref="B93:D93"/>
    <mergeCell ref="B113:D113"/>
    <mergeCell ref="B110:D110"/>
    <mergeCell ref="Q8:Q9"/>
    <mergeCell ref="O8:O9"/>
    <mergeCell ref="A103:A104"/>
    <mergeCell ref="B46:D46"/>
    <mergeCell ref="B50:D50"/>
    <mergeCell ref="B48:D48"/>
    <mergeCell ref="B52:D52"/>
    <mergeCell ref="B53:D53"/>
    <mergeCell ref="B89:D89"/>
    <mergeCell ref="I8:I9"/>
    <mergeCell ref="A6:V6"/>
    <mergeCell ref="A7:V7"/>
    <mergeCell ref="P8:P9"/>
    <mergeCell ref="G8:G9"/>
    <mergeCell ref="A8:A9"/>
    <mergeCell ref="B8:B9"/>
    <mergeCell ref="J8:J9"/>
    <mergeCell ref="K8:N8"/>
    <mergeCell ref="C8:D8"/>
    <mergeCell ref="E8:E9"/>
    <mergeCell ref="A1:V1"/>
    <mergeCell ref="A2:V2"/>
    <mergeCell ref="A4:V4"/>
    <mergeCell ref="B56:B57"/>
    <mergeCell ref="A56:A57"/>
    <mergeCell ref="B47:D47"/>
    <mergeCell ref="B49:D49"/>
    <mergeCell ref="A3:V3"/>
    <mergeCell ref="T8:V9"/>
    <mergeCell ref="A5:V5"/>
    <mergeCell ref="A203:A204"/>
    <mergeCell ref="B165:B167"/>
    <mergeCell ref="B198:D198"/>
    <mergeCell ref="B203:B204"/>
    <mergeCell ref="B205:B206"/>
    <mergeCell ref="A183:A185"/>
    <mergeCell ref="A165:A167"/>
    <mergeCell ref="B183:B185"/>
    <mergeCell ref="A205:A206"/>
    <mergeCell ref="A173:A176"/>
    <mergeCell ref="B250:D250"/>
    <mergeCell ref="B251:D251"/>
    <mergeCell ref="B221:B222"/>
    <mergeCell ref="A221:A222"/>
    <mergeCell ref="A229:A230"/>
    <mergeCell ref="B209:B213"/>
    <mergeCell ref="A209:A213"/>
    <mergeCell ref="B229:B230"/>
    <mergeCell ref="A217:A219"/>
    <mergeCell ref="C218:D218"/>
    <mergeCell ref="B217:B219"/>
    <mergeCell ref="B131:D131"/>
    <mergeCell ref="B132:D132"/>
    <mergeCell ref="B133:D133"/>
    <mergeCell ref="B195:D195"/>
    <mergeCell ref="B194:D194"/>
    <mergeCell ref="B152:D152"/>
    <mergeCell ref="B153:D153"/>
    <mergeCell ref="B154:D154"/>
    <mergeCell ref="B196:D196"/>
    <mergeCell ref="B134:D134"/>
    <mergeCell ref="B135:D135"/>
    <mergeCell ref="B136:D136"/>
    <mergeCell ref="B137:D137"/>
    <mergeCell ref="B149:D149"/>
    <mergeCell ref="B150:D150"/>
    <mergeCell ref="B151:D151"/>
    <mergeCell ref="B155:D155"/>
    <mergeCell ref="B156:D156"/>
    <mergeCell ref="B197:D197"/>
    <mergeCell ref="B252:D252"/>
    <mergeCell ref="B253:D253"/>
    <mergeCell ref="B254:D254"/>
    <mergeCell ref="B199:D199"/>
    <mergeCell ref="B200:D200"/>
    <mergeCell ref="B201:D201"/>
    <mergeCell ref="B247:D247"/>
    <mergeCell ref="B248:D248"/>
    <mergeCell ref="B249:D249"/>
  </mergeCells>
  <printOptions horizontalCentered="1"/>
  <pageMargins left="0.6692913385826772" right="0.6692913385826772" top="0.7874015748031497" bottom="0.7874015748031497" header="0.5118110236220472" footer="0"/>
  <pageSetup horizontalDpi="600" verticalDpi="600" orientation="portrait" paperSize="9" scale="57" r:id="rId2"/>
  <headerFooter differentFirst="1" scaleWithDoc="0" alignWithMargins="0">
    <oddHeader>&amp;C&amp;"Times New Roman,Regular"&amp;13&amp;P</oddHeader>
  </headerFooter>
  <colBreaks count="1" manualBreakCount="1">
    <brk id="19" max="250" man="1"/>
  </colBreaks>
  <ignoredErrors>
    <ignoredError sqref="K11:N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5"/>
  <sheetViews>
    <sheetView zoomScalePageLayoutView="0" workbookViewId="0" topLeftCell="D1">
      <selection activeCell="M16" sqref="M16"/>
    </sheetView>
  </sheetViews>
  <sheetFormatPr defaultColWidth="8.796875" defaultRowHeight="14.25"/>
  <cols>
    <col min="1" max="1" width="28.09765625" style="1" customWidth="1"/>
    <col min="2" max="2" width="13.59765625" style="1" customWidth="1"/>
    <col min="3" max="3" width="8.3984375" style="1" customWidth="1"/>
    <col min="4" max="4" width="41.8984375" style="1" bestFit="1" customWidth="1"/>
    <col min="5" max="10" width="9" style="1" customWidth="1"/>
    <col min="11" max="11" width="9.3984375" style="1" customWidth="1"/>
    <col min="12" max="12" width="9.3984375" style="1" bestFit="1" customWidth="1"/>
    <col min="13" max="16384" width="9" style="1" customWidth="1"/>
  </cols>
  <sheetData>
    <row r="2" spans="1:12" s="2" customFormat="1" ht="15">
      <c r="A2" s="107" t="s">
        <v>52</v>
      </c>
      <c r="B2" s="108" t="s">
        <v>53</v>
      </c>
      <c r="C2" s="107" t="s">
        <v>54</v>
      </c>
      <c r="D2" s="8"/>
      <c r="E2" s="109" t="s">
        <v>55</v>
      </c>
      <c r="F2" s="109"/>
      <c r="G2" s="109"/>
      <c r="H2" s="109"/>
      <c r="I2" s="109"/>
      <c r="J2" s="109"/>
      <c r="K2" s="109"/>
      <c r="L2" s="109"/>
    </row>
    <row r="3" spans="1:12" s="3" customFormat="1" ht="15">
      <c r="A3" s="107"/>
      <c r="B3" s="108"/>
      <c r="C3" s="107"/>
      <c r="D3" s="8"/>
      <c r="E3" s="8" t="s">
        <v>41</v>
      </c>
      <c r="F3" s="8" t="s">
        <v>40</v>
      </c>
      <c r="G3" s="8" t="s">
        <v>42</v>
      </c>
      <c r="H3" s="8" t="s">
        <v>43</v>
      </c>
      <c r="I3" s="8" t="s">
        <v>44</v>
      </c>
      <c r="J3" s="8" t="s">
        <v>45</v>
      </c>
      <c r="K3" s="8" t="s">
        <v>50</v>
      </c>
      <c r="L3" s="8" t="s">
        <v>51</v>
      </c>
    </row>
    <row r="4" spans="1:12" ht="15">
      <c r="A4" s="9" t="s">
        <v>317</v>
      </c>
      <c r="B4" s="10" t="s">
        <v>39</v>
      </c>
      <c r="C4" s="10" t="s">
        <v>46</v>
      </c>
      <c r="D4" s="10" t="str">
        <f>A4&amp;B4&amp;C4</f>
        <v>THÀNH PHỐ THỦ DẦU MỘT:Khu vực 1Vị trí 1</v>
      </c>
      <c r="E4" s="4"/>
      <c r="F4" s="10"/>
      <c r="G4" s="4"/>
      <c r="H4" s="4"/>
      <c r="I4" s="10">
        <v>2250</v>
      </c>
      <c r="J4" s="10"/>
      <c r="K4" s="10">
        <v>1580</v>
      </c>
      <c r="L4" s="10"/>
    </row>
    <row r="5" spans="1:12" ht="15">
      <c r="A5" s="9" t="s">
        <v>317</v>
      </c>
      <c r="B5" s="10" t="s">
        <v>39</v>
      </c>
      <c r="C5" s="10" t="s">
        <v>47</v>
      </c>
      <c r="D5" s="10" t="str">
        <f aca="true" t="shared" si="0" ref="D5:D68">A5&amp;B5&amp;C5</f>
        <v>THÀNH PHỐ THỦ DẦU MỘT:Khu vực 1Vị trí 2</v>
      </c>
      <c r="E5" s="4"/>
      <c r="F5" s="10"/>
      <c r="G5" s="10"/>
      <c r="H5" s="10"/>
      <c r="I5" s="10">
        <v>1610</v>
      </c>
      <c r="J5" s="10"/>
      <c r="K5" s="10">
        <v>1130</v>
      </c>
      <c r="L5" s="10"/>
    </row>
    <row r="6" spans="1:12" ht="15">
      <c r="A6" s="9" t="s">
        <v>317</v>
      </c>
      <c r="B6" s="10" t="s">
        <v>39</v>
      </c>
      <c r="C6" s="10" t="s">
        <v>48</v>
      </c>
      <c r="D6" s="10" t="str">
        <f t="shared" si="0"/>
        <v>THÀNH PHỐ THỦ DẦU MỘT:Khu vực 1Vị trí 3</v>
      </c>
      <c r="E6" s="4"/>
      <c r="F6" s="10"/>
      <c r="G6" s="10"/>
      <c r="H6" s="10"/>
      <c r="I6" s="10">
        <v>950</v>
      </c>
      <c r="J6" s="10"/>
      <c r="K6" s="10">
        <v>660</v>
      </c>
      <c r="L6" s="10"/>
    </row>
    <row r="7" spans="1:12" ht="15">
      <c r="A7" s="9" t="s">
        <v>317</v>
      </c>
      <c r="B7" s="10" t="s">
        <v>39</v>
      </c>
      <c r="C7" s="10" t="s">
        <v>49</v>
      </c>
      <c r="D7" s="10" t="str">
        <f t="shared" si="0"/>
        <v>THÀNH PHỐ THỦ DẦU MỘT:Khu vực 1Vị trí 4</v>
      </c>
      <c r="E7" s="4"/>
      <c r="F7" s="10"/>
      <c r="G7" s="10"/>
      <c r="H7" s="10"/>
      <c r="I7" s="10">
        <v>540</v>
      </c>
      <c r="J7" s="10"/>
      <c r="K7" s="10">
        <v>370</v>
      </c>
      <c r="L7" s="10"/>
    </row>
    <row r="8" spans="1:12" ht="15">
      <c r="A8" s="9" t="s">
        <v>317</v>
      </c>
      <c r="B8" s="10" t="s">
        <v>38</v>
      </c>
      <c r="C8" s="10" t="s">
        <v>46</v>
      </c>
      <c r="D8" s="10" t="str">
        <f t="shared" si="0"/>
        <v>THÀNH PHỐ THỦ DẦU MỘT:Khu vực 2Vị trí 1</v>
      </c>
      <c r="E8" s="4"/>
      <c r="F8" s="10"/>
      <c r="G8" s="4"/>
      <c r="H8" s="4"/>
      <c r="I8" s="10">
        <v>1610</v>
      </c>
      <c r="J8" s="10"/>
      <c r="K8" s="10">
        <v>1140</v>
      </c>
      <c r="L8" s="10"/>
    </row>
    <row r="9" spans="1:12" ht="15">
      <c r="A9" s="9" t="s">
        <v>317</v>
      </c>
      <c r="B9" s="10" t="s">
        <v>38</v>
      </c>
      <c r="C9" s="10" t="s">
        <v>47</v>
      </c>
      <c r="D9" s="10" t="str">
        <f t="shared" si="0"/>
        <v>THÀNH PHỐ THỦ DẦU MỘT:Khu vực 2Vị trí 2</v>
      </c>
      <c r="E9" s="4"/>
      <c r="F9" s="10"/>
      <c r="G9" s="10"/>
      <c r="H9" s="10"/>
      <c r="I9" s="10">
        <v>1320</v>
      </c>
      <c r="J9" s="10"/>
      <c r="K9" s="10">
        <v>930</v>
      </c>
      <c r="L9" s="10"/>
    </row>
    <row r="10" spans="1:12" ht="15">
      <c r="A10" s="9" t="s">
        <v>317</v>
      </c>
      <c r="B10" s="10" t="s">
        <v>38</v>
      </c>
      <c r="C10" s="10" t="s">
        <v>48</v>
      </c>
      <c r="D10" s="10" t="str">
        <f t="shared" si="0"/>
        <v>THÀNH PHỐ THỦ DẦU MỘT:Khu vực 2Vị trí 3</v>
      </c>
      <c r="E10" s="4"/>
      <c r="F10" s="10"/>
      <c r="G10" s="10"/>
      <c r="H10" s="10"/>
      <c r="I10" s="10">
        <v>810</v>
      </c>
      <c r="J10" s="10"/>
      <c r="K10" s="10">
        <v>560</v>
      </c>
      <c r="L10" s="10"/>
    </row>
    <row r="11" spans="1:12" ht="15">
      <c r="A11" s="9" t="s">
        <v>317</v>
      </c>
      <c r="B11" s="10" t="s">
        <v>38</v>
      </c>
      <c r="C11" s="10" t="s">
        <v>49</v>
      </c>
      <c r="D11" s="10" t="str">
        <f t="shared" si="0"/>
        <v>THÀNH PHỐ THỦ DẦU MỘT:Khu vực 2Vị trí 4</v>
      </c>
      <c r="E11" s="4"/>
      <c r="F11" s="10"/>
      <c r="G11" s="10"/>
      <c r="H11" s="10"/>
      <c r="I11" s="10">
        <v>540</v>
      </c>
      <c r="J11" s="10"/>
      <c r="K11" s="10">
        <v>370</v>
      </c>
      <c r="L11" s="10"/>
    </row>
    <row r="12" spans="1:12" ht="15">
      <c r="A12" s="9" t="s">
        <v>317</v>
      </c>
      <c r="B12" s="10" t="s">
        <v>290</v>
      </c>
      <c r="C12" s="10" t="s">
        <v>46</v>
      </c>
      <c r="D12" s="10" t="str">
        <f t="shared" si="0"/>
        <v>THÀNH PHỐ THỦ DẦU MỘT:Đường loại 1:Vị trí 1</v>
      </c>
      <c r="E12" s="4"/>
      <c r="F12" s="10"/>
      <c r="G12" s="4"/>
      <c r="H12" s="4"/>
      <c r="I12" s="10"/>
      <c r="J12" s="5">
        <v>23400</v>
      </c>
      <c r="K12" s="10"/>
      <c r="L12" s="6">
        <v>15200</v>
      </c>
    </row>
    <row r="13" spans="1:12" ht="15">
      <c r="A13" s="9" t="s">
        <v>317</v>
      </c>
      <c r="B13" s="10" t="s">
        <v>290</v>
      </c>
      <c r="C13" s="10" t="s">
        <v>47</v>
      </c>
      <c r="D13" s="10" t="str">
        <f t="shared" si="0"/>
        <v>THÀNH PHỐ THỦ DẦU MỘT:Đường loại 1:Vị trí 2</v>
      </c>
      <c r="E13" s="4"/>
      <c r="F13" s="10"/>
      <c r="G13" s="10"/>
      <c r="H13" s="10"/>
      <c r="I13" s="10"/>
      <c r="J13" s="5">
        <v>7000</v>
      </c>
      <c r="K13" s="10"/>
      <c r="L13" s="6">
        <v>4550</v>
      </c>
    </row>
    <row r="14" spans="1:12" ht="15">
      <c r="A14" s="9" t="s">
        <v>317</v>
      </c>
      <c r="B14" s="10" t="s">
        <v>290</v>
      </c>
      <c r="C14" s="10" t="s">
        <v>48</v>
      </c>
      <c r="D14" s="10" t="str">
        <f t="shared" si="0"/>
        <v>THÀNH PHỐ THỦ DẦU MỘT:Đường loại 1:Vị trí 3</v>
      </c>
      <c r="E14" s="4"/>
      <c r="F14" s="10"/>
      <c r="G14" s="10"/>
      <c r="H14" s="10"/>
      <c r="I14" s="10"/>
      <c r="J14" s="6">
        <v>4700</v>
      </c>
      <c r="K14" s="10"/>
      <c r="L14" s="6">
        <v>3040</v>
      </c>
    </row>
    <row r="15" spans="1:12" ht="15">
      <c r="A15" s="9" t="s">
        <v>317</v>
      </c>
      <c r="B15" s="10" t="s">
        <v>290</v>
      </c>
      <c r="C15" s="10" t="s">
        <v>49</v>
      </c>
      <c r="D15" s="10" t="str">
        <f t="shared" si="0"/>
        <v>THÀNH PHỐ THỦ DẦU MỘT:Đường loại 1:Vị trí 4</v>
      </c>
      <c r="E15" s="4"/>
      <c r="F15" s="10"/>
      <c r="G15" s="10"/>
      <c r="H15" s="10"/>
      <c r="I15" s="10"/>
      <c r="J15" s="6">
        <v>2350</v>
      </c>
      <c r="K15" s="10"/>
      <c r="L15" s="6">
        <v>1530</v>
      </c>
    </row>
    <row r="16" spans="1:12" ht="15">
      <c r="A16" s="9" t="s">
        <v>317</v>
      </c>
      <c r="B16" s="10" t="s">
        <v>384</v>
      </c>
      <c r="C16" s="10" t="s">
        <v>46</v>
      </c>
      <c r="D16" s="10" t="str">
        <f t="shared" si="0"/>
        <v>THÀNH PHỐ THỦ DẦU MỘT:Đường loại 2:Vị trí 1</v>
      </c>
      <c r="E16" s="4"/>
      <c r="F16" s="10"/>
      <c r="G16" s="4"/>
      <c r="H16" s="4"/>
      <c r="I16" s="10"/>
      <c r="J16" s="5">
        <v>15600</v>
      </c>
      <c r="K16" s="10"/>
      <c r="L16" s="6">
        <v>10150</v>
      </c>
    </row>
    <row r="17" spans="1:12" ht="15">
      <c r="A17" s="9" t="s">
        <v>317</v>
      </c>
      <c r="B17" s="10" t="s">
        <v>384</v>
      </c>
      <c r="C17" s="10" t="s">
        <v>47</v>
      </c>
      <c r="D17" s="10" t="str">
        <f t="shared" si="0"/>
        <v>THÀNH PHỐ THỦ DẦU MỘT:Đường loại 2:Vị trí 2</v>
      </c>
      <c r="E17" s="4"/>
      <c r="F17" s="10"/>
      <c r="G17" s="10"/>
      <c r="H17" s="10"/>
      <c r="I17" s="10"/>
      <c r="J17" s="5">
        <v>5400</v>
      </c>
      <c r="K17" s="10"/>
      <c r="L17" s="6">
        <v>3500</v>
      </c>
    </row>
    <row r="18" spans="1:12" ht="15">
      <c r="A18" s="9" t="s">
        <v>317</v>
      </c>
      <c r="B18" s="10" t="s">
        <v>384</v>
      </c>
      <c r="C18" s="10" t="s">
        <v>48</v>
      </c>
      <c r="D18" s="10" t="str">
        <f t="shared" si="0"/>
        <v>THÀNH PHỐ THỦ DẦU MỘT:Đường loại 2:Vị trí 3</v>
      </c>
      <c r="E18" s="4"/>
      <c r="F18" s="10"/>
      <c r="G18" s="10"/>
      <c r="H18" s="10"/>
      <c r="I18" s="10"/>
      <c r="J18" s="6">
        <v>3100</v>
      </c>
      <c r="K18" s="10"/>
      <c r="L18" s="6">
        <v>2000</v>
      </c>
    </row>
    <row r="19" spans="1:12" ht="15">
      <c r="A19" s="9" t="s">
        <v>317</v>
      </c>
      <c r="B19" s="10" t="s">
        <v>384</v>
      </c>
      <c r="C19" s="10" t="s">
        <v>49</v>
      </c>
      <c r="D19" s="10" t="str">
        <f t="shared" si="0"/>
        <v>THÀNH PHỐ THỦ DẦU MỘT:Đường loại 2:Vị trí 4</v>
      </c>
      <c r="E19" s="4"/>
      <c r="F19" s="10"/>
      <c r="G19" s="10"/>
      <c r="H19" s="10"/>
      <c r="I19" s="10"/>
      <c r="J19" s="6">
        <v>1700</v>
      </c>
      <c r="K19" s="10"/>
      <c r="L19" s="6">
        <v>1100</v>
      </c>
    </row>
    <row r="20" spans="1:12" ht="15">
      <c r="A20" s="9" t="s">
        <v>317</v>
      </c>
      <c r="B20" s="10" t="s">
        <v>298</v>
      </c>
      <c r="C20" s="10" t="s">
        <v>46</v>
      </c>
      <c r="D20" s="10" t="str">
        <f t="shared" si="0"/>
        <v>THÀNH PHỐ THỦ DẦU MỘT:Đường loại 3:Vị trí 1</v>
      </c>
      <c r="E20" s="4"/>
      <c r="F20" s="10"/>
      <c r="G20" s="4"/>
      <c r="H20" s="4"/>
      <c r="I20" s="10"/>
      <c r="J20" s="5">
        <v>9900</v>
      </c>
      <c r="K20" s="10"/>
      <c r="L20" s="6">
        <v>6450</v>
      </c>
    </row>
    <row r="21" spans="1:12" ht="15">
      <c r="A21" s="9" t="s">
        <v>317</v>
      </c>
      <c r="B21" s="10" t="s">
        <v>298</v>
      </c>
      <c r="C21" s="10" t="s">
        <v>47</v>
      </c>
      <c r="D21" s="10" t="str">
        <f t="shared" si="0"/>
        <v>THÀNH PHỐ THỦ DẦU MỘT:Đường loại 3:Vị trí 2</v>
      </c>
      <c r="E21" s="4"/>
      <c r="F21" s="10"/>
      <c r="G21" s="10"/>
      <c r="H21" s="10"/>
      <c r="I21" s="10"/>
      <c r="J21" s="5">
        <v>4100</v>
      </c>
      <c r="K21" s="10"/>
      <c r="L21" s="6">
        <v>2700</v>
      </c>
    </row>
    <row r="22" spans="1:12" ht="15">
      <c r="A22" s="9" t="s">
        <v>317</v>
      </c>
      <c r="B22" s="10" t="s">
        <v>298</v>
      </c>
      <c r="C22" s="10" t="s">
        <v>48</v>
      </c>
      <c r="D22" s="10" t="str">
        <f t="shared" si="0"/>
        <v>THÀNH PHỐ THỦ DẦU MỘT:Đường loại 3:Vị trí 3</v>
      </c>
      <c r="E22" s="4"/>
      <c r="F22" s="10"/>
      <c r="G22" s="10"/>
      <c r="H22" s="10"/>
      <c r="I22" s="10"/>
      <c r="J22" s="6">
        <v>1800</v>
      </c>
      <c r="K22" s="10"/>
      <c r="L22" s="6">
        <v>1160</v>
      </c>
    </row>
    <row r="23" spans="1:12" ht="15">
      <c r="A23" s="9" t="s">
        <v>317</v>
      </c>
      <c r="B23" s="10" t="s">
        <v>298</v>
      </c>
      <c r="C23" s="10" t="s">
        <v>49</v>
      </c>
      <c r="D23" s="10" t="str">
        <f t="shared" si="0"/>
        <v>THÀNH PHỐ THỦ DẦU MỘT:Đường loại 3:Vị trí 4</v>
      </c>
      <c r="E23" s="4"/>
      <c r="F23" s="10"/>
      <c r="G23" s="10"/>
      <c r="H23" s="10"/>
      <c r="I23" s="10"/>
      <c r="J23" s="6">
        <v>1250</v>
      </c>
      <c r="K23" s="10"/>
      <c r="L23" s="6">
        <v>820</v>
      </c>
    </row>
    <row r="24" spans="1:12" ht="15">
      <c r="A24" s="9" t="s">
        <v>317</v>
      </c>
      <c r="B24" s="10" t="s">
        <v>390</v>
      </c>
      <c r="C24" s="10" t="s">
        <v>46</v>
      </c>
      <c r="D24" s="10" t="str">
        <f t="shared" si="0"/>
        <v>THÀNH PHỐ THỦ DẦU MỘT:Đường loại 4:Vị trí 1</v>
      </c>
      <c r="E24" s="4"/>
      <c r="F24" s="10"/>
      <c r="G24" s="4"/>
      <c r="H24" s="4"/>
      <c r="I24" s="10"/>
      <c r="J24" s="5">
        <v>6600</v>
      </c>
      <c r="K24" s="10"/>
      <c r="L24" s="6">
        <v>4300</v>
      </c>
    </row>
    <row r="25" spans="1:12" ht="15">
      <c r="A25" s="9" t="s">
        <v>317</v>
      </c>
      <c r="B25" s="10" t="s">
        <v>390</v>
      </c>
      <c r="C25" s="10" t="s">
        <v>47</v>
      </c>
      <c r="D25" s="10" t="str">
        <f t="shared" si="0"/>
        <v>THÀNH PHỐ THỦ DẦU MỘT:Đường loại 4:Vị trí 2</v>
      </c>
      <c r="E25" s="4"/>
      <c r="F25" s="10"/>
      <c r="G25" s="10"/>
      <c r="H25" s="10"/>
      <c r="I25" s="10"/>
      <c r="J25" s="5">
        <v>2500</v>
      </c>
      <c r="K25" s="10"/>
      <c r="L25" s="6">
        <v>1600</v>
      </c>
    </row>
    <row r="26" spans="1:12" ht="15">
      <c r="A26" s="9" t="s">
        <v>317</v>
      </c>
      <c r="B26" s="10" t="s">
        <v>390</v>
      </c>
      <c r="C26" s="10" t="s">
        <v>48</v>
      </c>
      <c r="D26" s="10" t="str">
        <f t="shared" si="0"/>
        <v>THÀNH PHỐ THỦ DẦU MỘT:Đường loại 4:Vị trí 3</v>
      </c>
      <c r="E26" s="4"/>
      <c r="F26" s="10"/>
      <c r="G26" s="10"/>
      <c r="H26" s="10"/>
      <c r="I26" s="10"/>
      <c r="J26" s="6">
        <v>1250</v>
      </c>
      <c r="K26" s="10"/>
      <c r="L26" s="6">
        <v>820</v>
      </c>
    </row>
    <row r="27" spans="1:12" ht="15">
      <c r="A27" s="9" t="s">
        <v>317</v>
      </c>
      <c r="B27" s="10" t="s">
        <v>390</v>
      </c>
      <c r="C27" s="10" t="s">
        <v>49</v>
      </c>
      <c r="D27" s="10" t="str">
        <f t="shared" si="0"/>
        <v>THÀNH PHỐ THỦ DẦU MỘT:Đường loại 4:Vị trí 4</v>
      </c>
      <c r="E27" s="4"/>
      <c r="F27" s="10"/>
      <c r="G27" s="10"/>
      <c r="H27" s="10"/>
      <c r="I27" s="10"/>
      <c r="J27" s="6">
        <v>1000</v>
      </c>
      <c r="K27" s="10"/>
      <c r="L27" s="6">
        <v>670</v>
      </c>
    </row>
    <row r="28" spans="1:12" ht="15">
      <c r="A28" s="9" t="s">
        <v>317</v>
      </c>
      <c r="B28" s="10" t="s">
        <v>314</v>
      </c>
      <c r="C28" s="10" t="s">
        <v>46</v>
      </c>
      <c r="D28" s="10" t="str">
        <f t="shared" si="0"/>
        <v>THÀNH PHỐ THỦ DẦU MỘT:Đường loại 5:Vị trí 1</v>
      </c>
      <c r="E28" s="4"/>
      <c r="F28" s="10"/>
      <c r="G28" s="4"/>
      <c r="H28" s="4"/>
      <c r="I28" s="10"/>
      <c r="J28" s="5">
        <v>3300</v>
      </c>
      <c r="K28" s="10"/>
      <c r="L28" s="6">
        <v>2150</v>
      </c>
    </row>
    <row r="29" spans="1:12" ht="15">
      <c r="A29" s="9" t="s">
        <v>317</v>
      </c>
      <c r="B29" s="10" t="s">
        <v>314</v>
      </c>
      <c r="C29" s="10" t="s">
        <v>47</v>
      </c>
      <c r="D29" s="10" t="str">
        <f t="shared" si="0"/>
        <v>THÀNH PHỐ THỦ DẦU MỘT:Đường loại 5:Vị trí 2</v>
      </c>
      <c r="E29" s="4"/>
      <c r="F29" s="10"/>
      <c r="G29" s="10"/>
      <c r="H29" s="10"/>
      <c r="I29" s="10"/>
      <c r="J29" s="5">
        <v>1600</v>
      </c>
      <c r="K29" s="10"/>
      <c r="L29" s="6">
        <v>1090</v>
      </c>
    </row>
    <row r="30" spans="1:12" ht="15">
      <c r="A30" s="9" t="s">
        <v>317</v>
      </c>
      <c r="B30" s="10" t="s">
        <v>314</v>
      </c>
      <c r="C30" s="10" t="s">
        <v>48</v>
      </c>
      <c r="D30" s="10" t="str">
        <f t="shared" si="0"/>
        <v>THÀNH PHỐ THỦ DẦU MỘT:Đường loại 5:Vị trí 3</v>
      </c>
      <c r="E30" s="4"/>
      <c r="F30" s="10"/>
      <c r="G30" s="10"/>
      <c r="H30" s="10"/>
      <c r="I30" s="10"/>
      <c r="J30" s="6">
        <v>980</v>
      </c>
      <c r="K30" s="10"/>
      <c r="L30" s="6">
        <v>660</v>
      </c>
    </row>
    <row r="31" spans="1:12" ht="15">
      <c r="A31" s="9" t="s">
        <v>317</v>
      </c>
      <c r="B31" s="10" t="s">
        <v>314</v>
      </c>
      <c r="C31" s="10" t="s">
        <v>49</v>
      </c>
      <c r="D31" s="10" t="str">
        <f t="shared" si="0"/>
        <v>THÀNH PHỐ THỦ DẦU MỘT:Đường loại 5:Vị trí 4</v>
      </c>
      <c r="E31" s="4"/>
      <c r="F31" s="10"/>
      <c r="G31" s="10"/>
      <c r="H31" s="10"/>
      <c r="I31" s="10"/>
      <c r="J31" s="6">
        <v>800</v>
      </c>
      <c r="K31" s="10"/>
      <c r="L31" s="6">
        <v>520</v>
      </c>
    </row>
    <row r="32" spans="1:12" ht="15">
      <c r="A32" s="11" t="s">
        <v>417</v>
      </c>
      <c r="B32" s="10" t="s">
        <v>39</v>
      </c>
      <c r="C32" s="10" t="s">
        <v>46</v>
      </c>
      <c r="D32" s="10" t="str">
        <f t="shared" si="0"/>
        <v>THỊ XÃ THUẬN AN:Khu vực 1Vị trí 1</v>
      </c>
      <c r="E32" s="4"/>
      <c r="F32" s="4"/>
      <c r="G32" s="4"/>
      <c r="H32" s="4"/>
      <c r="I32" s="10">
        <v>1850</v>
      </c>
      <c r="J32" s="10"/>
      <c r="K32" s="10">
        <v>1300</v>
      </c>
      <c r="L32" s="10"/>
    </row>
    <row r="33" spans="1:12" ht="15">
      <c r="A33" s="11" t="s">
        <v>417</v>
      </c>
      <c r="B33" s="10" t="s">
        <v>39</v>
      </c>
      <c r="C33" s="10" t="s">
        <v>47</v>
      </c>
      <c r="D33" s="10" t="str">
        <f t="shared" si="0"/>
        <v>THỊ XÃ THUẬN AN:Khu vực 1Vị trí 2</v>
      </c>
      <c r="E33" s="4"/>
      <c r="F33" s="4"/>
      <c r="G33" s="10"/>
      <c r="H33" s="10"/>
      <c r="I33" s="10">
        <v>1320</v>
      </c>
      <c r="J33" s="10"/>
      <c r="K33" s="10">
        <v>920</v>
      </c>
      <c r="L33" s="10"/>
    </row>
    <row r="34" spans="1:12" ht="15">
      <c r="A34" s="11" t="s">
        <v>417</v>
      </c>
      <c r="B34" s="10" t="s">
        <v>39</v>
      </c>
      <c r="C34" s="10" t="s">
        <v>48</v>
      </c>
      <c r="D34" s="10" t="str">
        <f t="shared" si="0"/>
        <v>THỊ XÃ THUẬN AN:Khu vực 1Vị trí 3</v>
      </c>
      <c r="E34" s="4"/>
      <c r="F34" s="4"/>
      <c r="G34" s="10"/>
      <c r="H34" s="10"/>
      <c r="I34" s="10">
        <v>780</v>
      </c>
      <c r="J34" s="10"/>
      <c r="K34" s="10">
        <v>550</v>
      </c>
      <c r="L34" s="10"/>
    </row>
    <row r="35" spans="1:12" ht="15">
      <c r="A35" s="11" t="s">
        <v>417</v>
      </c>
      <c r="B35" s="10" t="s">
        <v>39</v>
      </c>
      <c r="C35" s="10" t="s">
        <v>49</v>
      </c>
      <c r="D35" s="10" t="str">
        <f t="shared" si="0"/>
        <v>THỊ XÃ THUẬN AN:Khu vực 1Vị trí 4</v>
      </c>
      <c r="E35" s="4"/>
      <c r="F35" s="4"/>
      <c r="G35" s="10"/>
      <c r="H35" s="10"/>
      <c r="I35" s="10">
        <v>440</v>
      </c>
      <c r="J35" s="10"/>
      <c r="K35" s="10">
        <v>310</v>
      </c>
      <c r="L35" s="10"/>
    </row>
    <row r="36" spans="1:12" ht="15">
      <c r="A36" s="11" t="s">
        <v>417</v>
      </c>
      <c r="B36" s="10" t="s">
        <v>38</v>
      </c>
      <c r="C36" s="10" t="s">
        <v>46</v>
      </c>
      <c r="D36" s="10" t="str">
        <f t="shared" si="0"/>
        <v>THỊ XÃ THUẬN AN:Khu vực 2Vị trí 1</v>
      </c>
      <c r="E36" s="4"/>
      <c r="F36" s="4"/>
      <c r="G36" s="4"/>
      <c r="H36" s="4"/>
      <c r="I36" s="10">
        <v>1320</v>
      </c>
      <c r="J36" s="10"/>
      <c r="K36" s="10">
        <v>920</v>
      </c>
      <c r="L36" s="10"/>
    </row>
    <row r="37" spans="1:12" ht="15">
      <c r="A37" s="11" t="s">
        <v>417</v>
      </c>
      <c r="B37" s="10" t="s">
        <v>38</v>
      </c>
      <c r="C37" s="10" t="s">
        <v>47</v>
      </c>
      <c r="D37" s="10" t="str">
        <f t="shared" si="0"/>
        <v>THỊ XÃ THUẬN AN:Khu vực 2Vị trí 2</v>
      </c>
      <c r="E37" s="4"/>
      <c r="F37" s="4"/>
      <c r="G37" s="10"/>
      <c r="H37" s="10"/>
      <c r="I37" s="10">
        <v>1080</v>
      </c>
      <c r="J37" s="10"/>
      <c r="K37" s="10">
        <v>750</v>
      </c>
      <c r="L37" s="10"/>
    </row>
    <row r="38" spans="1:12" ht="15">
      <c r="A38" s="11" t="s">
        <v>417</v>
      </c>
      <c r="B38" s="10" t="s">
        <v>38</v>
      </c>
      <c r="C38" s="10" t="s">
        <v>48</v>
      </c>
      <c r="D38" s="10" t="str">
        <f t="shared" si="0"/>
        <v>THỊ XÃ THUẬN AN:Khu vực 2Vị trí 3</v>
      </c>
      <c r="E38" s="4"/>
      <c r="F38" s="4"/>
      <c r="G38" s="10"/>
      <c r="H38" s="10"/>
      <c r="I38" s="10">
        <v>660</v>
      </c>
      <c r="J38" s="10"/>
      <c r="K38" s="10">
        <v>460</v>
      </c>
      <c r="L38" s="10"/>
    </row>
    <row r="39" spans="1:12" ht="15">
      <c r="A39" s="11" t="s">
        <v>417</v>
      </c>
      <c r="B39" s="10" t="s">
        <v>38</v>
      </c>
      <c r="C39" s="10" t="s">
        <v>49</v>
      </c>
      <c r="D39" s="10" t="str">
        <f t="shared" si="0"/>
        <v>THỊ XÃ THUẬN AN:Khu vực 2Vị trí 4</v>
      </c>
      <c r="E39" s="4"/>
      <c r="F39" s="4"/>
      <c r="G39" s="10"/>
      <c r="H39" s="10"/>
      <c r="I39" s="10">
        <v>440</v>
      </c>
      <c r="J39" s="10"/>
      <c r="K39" s="10">
        <v>310</v>
      </c>
      <c r="L39" s="10"/>
    </row>
    <row r="40" spans="1:12" ht="15">
      <c r="A40" s="11" t="s">
        <v>417</v>
      </c>
      <c r="B40" s="10" t="s">
        <v>290</v>
      </c>
      <c r="C40" s="10" t="s">
        <v>46</v>
      </c>
      <c r="D40" s="10" t="str">
        <f t="shared" si="0"/>
        <v>THỊ XÃ THUẬN AN:Đường loại 1:Vị trí 1</v>
      </c>
      <c r="E40" s="4"/>
      <c r="F40" s="4"/>
      <c r="G40" s="4"/>
      <c r="H40" s="4"/>
      <c r="I40" s="10"/>
      <c r="J40" s="5">
        <v>9600</v>
      </c>
      <c r="K40" s="10"/>
      <c r="L40" s="5">
        <v>6240</v>
      </c>
    </row>
    <row r="41" spans="1:12" ht="15">
      <c r="A41" s="11" t="s">
        <v>417</v>
      </c>
      <c r="B41" s="10" t="s">
        <v>290</v>
      </c>
      <c r="C41" s="10" t="s">
        <v>47</v>
      </c>
      <c r="D41" s="10" t="str">
        <f t="shared" si="0"/>
        <v>THỊ XÃ THUẬN AN:Đường loại 1:Vị trí 2</v>
      </c>
      <c r="E41" s="4"/>
      <c r="F41" s="4"/>
      <c r="G41" s="10"/>
      <c r="H41" s="10"/>
      <c r="I41" s="10"/>
      <c r="J41" s="5">
        <v>3600</v>
      </c>
      <c r="K41" s="10"/>
      <c r="L41" s="5">
        <v>2340</v>
      </c>
    </row>
    <row r="42" spans="1:12" ht="15">
      <c r="A42" s="11" t="s">
        <v>417</v>
      </c>
      <c r="B42" s="10" t="s">
        <v>290</v>
      </c>
      <c r="C42" s="10" t="s">
        <v>48</v>
      </c>
      <c r="D42" s="10" t="str">
        <f t="shared" si="0"/>
        <v>THỊ XÃ THUẬN AN:Đường loại 1:Vị trí 3</v>
      </c>
      <c r="E42" s="4"/>
      <c r="F42" s="4"/>
      <c r="G42" s="10"/>
      <c r="H42" s="10"/>
      <c r="I42" s="10"/>
      <c r="J42" s="5">
        <v>1800</v>
      </c>
      <c r="K42" s="10"/>
      <c r="L42" s="5">
        <v>1170</v>
      </c>
    </row>
    <row r="43" spans="1:12" ht="15">
      <c r="A43" s="11" t="s">
        <v>417</v>
      </c>
      <c r="B43" s="10" t="s">
        <v>290</v>
      </c>
      <c r="C43" s="10" t="s">
        <v>49</v>
      </c>
      <c r="D43" s="10" t="str">
        <f t="shared" si="0"/>
        <v>THỊ XÃ THUẬN AN:Đường loại 1:Vị trí 4</v>
      </c>
      <c r="E43" s="4"/>
      <c r="F43" s="4"/>
      <c r="G43" s="10"/>
      <c r="H43" s="10"/>
      <c r="I43" s="10"/>
      <c r="J43" s="5">
        <v>1150</v>
      </c>
      <c r="K43" s="10"/>
      <c r="L43" s="5">
        <v>740</v>
      </c>
    </row>
    <row r="44" spans="1:12" ht="15">
      <c r="A44" s="11" t="s">
        <v>417</v>
      </c>
      <c r="B44" s="10" t="s">
        <v>384</v>
      </c>
      <c r="C44" s="10" t="s">
        <v>46</v>
      </c>
      <c r="D44" s="10" t="str">
        <f t="shared" si="0"/>
        <v>THỊ XÃ THUẬN AN:Đường loại 2:Vị trí 1</v>
      </c>
      <c r="E44" s="4"/>
      <c r="F44" s="4"/>
      <c r="G44" s="4"/>
      <c r="H44" s="4"/>
      <c r="I44" s="10"/>
      <c r="J44" s="5">
        <v>7200</v>
      </c>
      <c r="K44" s="10"/>
      <c r="L44" s="5">
        <f>'[1]O DO THI'!K41*65%</f>
        <v>4875</v>
      </c>
    </row>
    <row r="45" spans="1:12" ht="15">
      <c r="A45" s="11" t="s">
        <v>417</v>
      </c>
      <c r="B45" s="10" t="s">
        <v>384</v>
      </c>
      <c r="C45" s="10" t="s">
        <v>47</v>
      </c>
      <c r="D45" s="10" t="str">
        <f t="shared" si="0"/>
        <v>THỊ XÃ THUẬN AN:Đường loại 2:Vị trí 2</v>
      </c>
      <c r="E45" s="4"/>
      <c r="F45" s="4"/>
      <c r="G45" s="10"/>
      <c r="H45" s="10"/>
      <c r="I45" s="10"/>
      <c r="J45" s="5">
        <v>3000</v>
      </c>
      <c r="K45" s="10"/>
      <c r="L45" s="5">
        <f>'[1]O DO THI'!L41*65%</f>
        <v>2080</v>
      </c>
    </row>
    <row r="46" spans="1:12" ht="15">
      <c r="A46" s="11" t="s">
        <v>417</v>
      </c>
      <c r="B46" s="10" t="s">
        <v>384</v>
      </c>
      <c r="C46" s="10" t="s">
        <v>48</v>
      </c>
      <c r="D46" s="10" t="str">
        <f t="shared" si="0"/>
        <v>THỊ XÃ THUẬN AN:Đường loại 2:Vị trí 3</v>
      </c>
      <c r="E46" s="4"/>
      <c r="F46" s="4"/>
      <c r="G46" s="10"/>
      <c r="H46" s="10"/>
      <c r="I46" s="10"/>
      <c r="J46" s="5">
        <v>1300</v>
      </c>
      <c r="K46" s="10"/>
      <c r="L46" s="5">
        <v>850</v>
      </c>
    </row>
    <row r="47" spans="1:12" ht="15">
      <c r="A47" s="11" t="s">
        <v>417</v>
      </c>
      <c r="B47" s="10" t="s">
        <v>384</v>
      </c>
      <c r="C47" s="10" t="s">
        <v>49</v>
      </c>
      <c r="D47" s="10" t="str">
        <f t="shared" si="0"/>
        <v>THỊ XÃ THUẬN AN:Đường loại 2:Vị trí 4</v>
      </c>
      <c r="E47" s="4"/>
      <c r="F47" s="4"/>
      <c r="G47" s="10"/>
      <c r="H47" s="10"/>
      <c r="I47" s="10"/>
      <c r="J47" s="5">
        <v>1010</v>
      </c>
      <c r="K47" s="10"/>
      <c r="L47" s="5">
        <v>660</v>
      </c>
    </row>
    <row r="48" spans="1:12" ht="15">
      <c r="A48" s="11" t="s">
        <v>417</v>
      </c>
      <c r="B48" s="10" t="s">
        <v>298</v>
      </c>
      <c r="C48" s="10" t="s">
        <v>46</v>
      </c>
      <c r="D48" s="10" t="str">
        <f t="shared" si="0"/>
        <v>THỊ XÃ THUẬN AN:Đường loại 3:Vị trí 1</v>
      </c>
      <c r="E48" s="4"/>
      <c r="F48" s="4"/>
      <c r="G48" s="4"/>
      <c r="H48" s="4"/>
      <c r="I48" s="10"/>
      <c r="J48" s="5">
        <v>4800</v>
      </c>
      <c r="K48" s="10"/>
      <c r="L48" s="5">
        <f>'[1]O DO THI'!K42*65%</f>
        <v>3380</v>
      </c>
    </row>
    <row r="49" spans="1:12" ht="15">
      <c r="A49" s="11" t="s">
        <v>417</v>
      </c>
      <c r="B49" s="10" t="s">
        <v>298</v>
      </c>
      <c r="C49" s="10" t="s">
        <v>47</v>
      </c>
      <c r="D49" s="10" t="str">
        <f t="shared" si="0"/>
        <v>THỊ XÃ THUẬN AN:Đường loại 3:Vị trí 2</v>
      </c>
      <c r="E49" s="4"/>
      <c r="F49" s="4"/>
      <c r="G49" s="10"/>
      <c r="H49" s="10"/>
      <c r="I49" s="10"/>
      <c r="J49" s="5">
        <v>1800</v>
      </c>
      <c r="K49" s="10"/>
      <c r="L49" s="5">
        <f>'[1]O DO THI'!L42*65%</f>
        <v>1300</v>
      </c>
    </row>
    <row r="50" spans="1:12" ht="15">
      <c r="A50" s="11" t="s">
        <v>417</v>
      </c>
      <c r="B50" s="10" t="s">
        <v>298</v>
      </c>
      <c r="C50" s="10" t="s">
        <v>48</v>
      </c>
      <c r="D50" s="10" t="str">
        <f t="shared" si="0"/>
        <v>THỊ XÃ THUẬN AN:Đường loại 3:Vị trí 3</v>
      </c>
      <c r="E50" s="4"/>
      <c r="F50" s="4"/>
      <c r="G50" s="10"/>
      <c r="H50" s="10"/>
      <c r="I50" s="10"/>
      <c r="J50" s="5">
        <v>1010</v>
      </c>
      <c r="K50" s="10"/>
      <c r="L50" s="5">
        <v>710</v>
      </c>
    </row>
    <row r="51" spans="1:12" ht="15">
      <c r="A51" s="11" t="s">
        <v>417</v>
      </c>
      <c r="B51" s="10" t="s">
        <v>298</v>
      </c>
      <c r="C51" s="10" t="s">
        <v>49</v>
      </c>
      <c r="D51" s="10" t="str">
        <f t="shared" si="0"/>
        <v>THỊ XÃ THUẬN AN:Đường loại 3:Vị trí 4</v>
      </c>
      <c r="E51" s="4"/>
      <c r="F51" s="4"/>
      <c r="G51" s="10"/>
      <c r="H51" s="10"/>
      <c r="I51" s="10"/>
      <c r="J51" s="5">
        <v>720</v>
      </c>
      <c r="K51" s="10"/>
      <c r="L51" s="5">
        <v>470</v>
      </c>
    </row>
    <row r="52" spans="1:12" ht="15">
      <c r="A52" s="11" t="s">
        <v>417</v>
      </c>
      <c r="B52" s="10" t="s">
        <v>390</v>
      </c>
      <c r="C52" s="10" t="s">
        <v>46</v>
      </c>
      <c r="D52" s="10" t="str">
        <f t="shared" si="0"/>
        <v>THỊ XÃ THUẬN AN:Đường loại 4:Vị trí 1</v>
      </c>
      <c r="E52" s="4"/>
      <c r="F52" s="4"/>
      <c r="G52" s="4"/>
      <c r="H52" s="4"/>
      <c r="I52" s="10"/>
      <c r="J52" s="5">
        <v>2400</v>
      </c>
      <c r="K52" s="10"/>
      <c r="L52" s="5">
        <f>'[1]O DO THI'!K43*65%</f>
        <v>2080</v>
      </c>
    </row>
    <row r="53" spans="1:12" ht="15">
      <c r="A53" s="11" t="s">
        <v>417</v>
      </c>
      <c r="B53" s="10" t="s">
        <v>390</v>
      </c>
      <c r="C53" s="10" t="s">
        <v>47</v>
      </c>
      <c r="D53" s="10" t="str">
        <f t="shared" si="0"/>
        <v>THỊ XÃ THUẬN AN:Đường loại 4:Vị trí 2</v>
      </c>
      <c r="E53" s="4"/>
      <c r="F53" s="4"/>
      <c r="G53" s="10"/>
      <c r="H53" s="10"/>
      <c r="I53" s="10"/>
      <c r="J53" s="5">
        <v>1600</v>
      </c>
      <c r="K53" s="10"/>
      <c r="L53" s="5">
        <v>1100</v>
      </c>
    </row>
    <row r="54" spans="1:12" ht="15">
      <c r="A54" s="11" t="s">
        <v>417</v>
      </c>
      <c r="B54" s="10" t="s">
        <v>390</v>
      </c>
      <c r="C54" s="10" t="s">
        <v>48</v>
      </c>
      <c r="D54" s="10" t="str">
        <f t="shared" si="0"/>
        <v>THỊ XÃ THUẬN AN:Đường loại 4:Vị trí 3</v>
      </c>
      <c r="E54" s="4"/>
      <c r="F54" s="4"/>
      <c r="G54" s="10"/>
      <c r="H54" s="10"/>
      <c r="I54" s="10"/>
      <c r="J54" s="5">
        <v>930</v>
      </c>
      <c r="K54" s="10"/>
      <c r="L54" s="5">
        <v>660</v>
      </c>
    </row>
    <row r="55" spans="1:12" ht="15">
      <c r="A55" s="11" t="s">
        <v>417</v>
      </c>
      <c r="B55" s="10" t="s">
        <v>390</v>
      </c>
      <c r="C55" s="10" t="s">
        <v>49</v>
      </c>
      <c r="D55" s="10" t="str">
        <f t="shared" si="0"/>
        <v>THỊ XÃ THUẬN AN:Đường loại 4:Vị trí 4</v>
      </c>
      <c r="E55" s="4"/>
      <c r="F55" s="4"/>
      <c r="G55" s="10"/>
      <c r="H55" s="10"/>
      <c r="I55" s="10"/>
      <c r="J55" s="5">
        <v>590</v>
      </c>
      <c r="K55" s="10"/>
      <c r="L55" s="5">
        <v>390</v>
      </c>
    </row>
    <row r="56" spans="1:12" ht="15">
      <c r="A56" s="11" t="s">
        <v>417</v>
      </c>
      <c r="B56" s="10" t="s">
        <v>314</v>
      </c>
      <c r="C56" s="10" t="s">
        <v>46</v>
      </c>
      <c r="D56" s="10" t="str">
        <f t="shared" si="0"/>
        <v>THỊ XÃ THUẬN AN:Đường loại 5:Vị trí 1</v>
      </c>
      <c r="E56" s="4"/>
      <c r="F56" s="4"/>
      <c r="G56" s="4"/>
      <c r="H56" s="4"/>
      <c r="I56" s="10"/>
      <c r="J56" s="5">
        <v>1600</v>
      </c>
      <c r="K56" s="10"/>
      <c r="L56" s="5">
        <v>1100</v>
      </c>
    </row>
    <row r="57" spans="1:12" ht="15">
      <c r="A57" s="11" t="s">
        <v>417</v>
      </c>
      <c r="B57" s="10" t="s">
        <v>314</v>
      </c>
      <c r="C57" s="10" t="s">
        <v>47</v>
      </c>
      <c r="D57" s="10" t="str">
        <f t="shared" si="0"/>
        <v>THỊ XÃ THUẬN AN:Đường loại 5:Vị trí 2</v>
      </c>
      <c r="E57" s="4"/>
      <c r="F57" s="4"/>
      <c r="G57" s="10"/>
      <c r="H57" s="10"/>
      <c r="I57" s="10"/>
      <c r="J57" s="5">
        <v>1270</v>
      </c>
      <c r="K57" s="10"/>
      <c r="L57" s="5">
        <v>910</v>
      </c>
    </row>
    <row r="58" spans="1:12" ht="15">
      <c r="A58" s="11" t="s">
        <v>417</v>
      </c>
      <c r="B58" s="10" t="s">
        <v>314</v>
      </c>
      <c r="C58" s="10" t="s">
        <v>48</v>
      </c>
      <c r="D58" s="10" t="str">
        <f t="shared" si="0"/>
        <v>THỊ XÃ THUẬN AN:Đường loại 5:Vị trí 3</v>
      </c>
      <c r="E58" s="4"/>
      <c r="F58" s="4"/>
      <c r="G58" s="10"/>
      <c r="H58" s="10"/>
      <c r="I58" s="10"/>
      <c r="J58" s="5">
        <v>790</v>
      </c>
      <c r="K58" s="10"/>
      <c r="L58" s="5">
        <v>550</v>
      </c>
    </row>
    <row r="59" spans="1:12" ht="15">
      <c r="A59" s="11" t="s">
        <v>417</v>
      </c>
      <c r="B59" s="10" t="s">
        <v>314</v>
      </c>
      <c r="C59" s="10" t="s">
        <v>49</v>
      </c>
      <c r="D59" s="10" t="str">
        <f t="shared" si="0"/>
        <v>THỊ XÃ THUẬN AN:Đường loại 5:Vị trí 4</v>
      </c>
      <c r="E59" s="4"/>
      <c r="F59" s="4"/>
      <c r="G59" s="10"/>
      <c r="H59" s="10"/>
      <c r="I59" s="10"/>
      <c r="J59" s="5">
        <v>530</v>
      </c>
      <c r="K59" s="10"/>
      <c r="L59" s="5">
        <v>370</v>
      </c>
    </row>
    <row r="60" spans="1:12" ht="15">
      <c r="A60" s="12" t="s">
        <v>418</v>
      </c>
      <c r="B60" s="10" t="s">
        <v>39</v>
      </c>
      <c r="C60" s="10" t="s">
        <v>46</v>
      </c>
      <c r="D60" s="10" t="str">
        <f t="shared" si="0"/>
        <v>THỊ XÃ DĨ AN:Khu vực 1Vị trí 1</v>
      </c>
      <c r="E60" s="4"/>
      <c r="F60" s="4"/>
      <c r="G60" s="4"/>
      <c r="H60" s="4"/>
      <c r="I60" s="10">
        <v>1850</v>
      </c>
      <c r="J60" s="10"/>
      <c r="K60" s="10">
        <v>1300</v>
      </c>
      <c r="L60" s="10"/>
    </row>
    <row r="61" spans="1:12" ht="15">
      <c r="A61" s="12" t="s">
        <v>418</v>
      </c>
      <c r="B61" s="10" t="s">
        <v>39</v>
      </c>
      <c r="C61" s="10" t="s">
        <v>47</v>
      </c>
      <c r="D61" s="10" t="str">
        <f t="shared" si="0"/>
        <v>THỊ XÃ DĨ AN:Khu vực 1Vị trí 2</v>
      </c>
      <c r="E61" s="4"/>
      <c r="F61" s="4"/>
      <c r="G61" s="10"/>
      <c r="H61" s="10"/>
      <c r="I61" s="10">
        <v>1320</v>
      </c>
      <c r="J61" s="10"/>
      <c r="K61" s="10">
        <v>920</v>
      </c>
      <c r="L61" s="10"/>
    </row>
    <row r="62" spans="1:12" ht="15">
      <c r="A62" s="12" t="s">
        <v>418</v>
      </c>
      <c r="B62" s="10" t="s">
        <v>39</v>
      </c>
      <c r="C62" s="10" t="s">
        <v>48</v>
      </c>
      <c r="D62" s="10" t="str">
        <f t="shared" si="0"/>
        <v>THỊ XÃ DĨ AN:Khu vực 1Vị trí 3</v>
      </c>
      <c r="E62" s="4"/>
      <c r="F62" s="4"/>
      <c r="G62" s="10"/>
      <c r="H62" s="10"/>
      <c r="I62" s="10">
        <v>780</v>
      </c>
      <c r="J62" s="10"/>
      <c r="K62" s="10">
        <v>550</v>
      </c>
      <c r="L62" s="10"/>
    </row>
    <row r="63" spans="1:12" ht="15">
      <c r="A63" s="12" t="s">
        <v>418</v>
      </c>
      <c r="B63" s="10" t="s">
        <v>39</v>
      </c>
      <c r="C63" s="10" t="s">
        <v>49</v>
      </c>
      <c r="D63" s="10" t="str">
        <f t="shared" si="0"/>
        <v>THỊ XÃ DĨ AN:Khu vực 1Vị trí 4</v>
      </c>
      <c r="E63" s="4"/>
      <c r="F63" s="4"/>
      <c r="G63" s="10"/>
      <c r="H63" s="10"/>
      <c r="I63" s="10">
        <v>440</v>
      </c>
      <c r="J63" s="10"/>
      <c r="K63" s="10">
        <v>310</v>
      </c>
      <c r="L63" s="10"/>
    </row>
    <row r="64" spans="1:12" ht="15">
      <c r="A64" s="12" t="s">
        <v>418</v>
      </c>
      <c r="B64" s="10" t="s">
        <v>38</v>
      </c>
      <c r="C64" s="10" t="s">
        <v>46</v>
      </c>
      <c r="D64" s="10" t="str">
        <f t="shared" si="0"/>
        <v>THỊ XÃ DĨ AN:Khu vực 2Vị trí 1</v>
      </c>
      <c r="E64" s="4"/>
      <c r="F64" s="4"/>
      <c r="G64" s="4"/>
      <c r="H64" s="4"/>
      <c r="I64" s="10">
        <v>1320</v>
      </c>
      <c r="J64" s="10"/>
      <c r="K64" s="10">
        <v>920</v>
      </c>
      <c r="L64" s="10"/>
    </row>
    <row r="65" spans="1:12" ht="15">
      <c r="A65" s="12" t="s">
        <v>418</v>
      </c>
      <c r="B65" s="10" t="s">
        <v>38</v>
      </c>
      <c r="C65" s="10" t="s">
        <v>47</v>
      </c>
      <c r="D65" s="10" t="str">
        <f t="shared" si="0"/>
        <v>THỊ XÃ DĨ AN:Khu vực 2Vị trí 2</v>
      </c>
      <c r="E65" s="4"/>
      <c r="F65" s="4"/>
      <c r="G65" s="10"/>
      <c r="H65" s="10"/>
      <c r="I65" s="10">
        <v>1080</v>
      </c>
      <c r="J65" s="10"/>
      <c r="K65" s="10">
        <v>750</v>
      </c>
      <c r="L65" s="10"/>
    </row>
    <row r="66" spans="1:12" ht="15">
      <c r="A66" s="12" t="s">
        <v>418</v>
      </c>
      <c r="B66" s="10" t="s">
        <v>38</v>
      </c>
      <c r="C66" s="10" t="s">
        <v>48</v>
      </c>
      <c r="D66" s="10" t="str">
        <f t="shared" si="0"/>
        <v>THỊ XÃ DĨ AN:Khu vực 2Vị trí 3</v>
      </c>
      <c r="E66" s="4"/>
      <c r="F66" s="4"/>
      <c r="G66" s="10"/>
      <c r="H66" s="10"/>
      <c r="I66" s="10">
        <v>660</v>
      </c>
      <c r="J66" s="10"/>
      <c r="K66" s="10">
        <v>460</v>
      </c>
      <c r="L66" s="10"/>
    </row>
    <row r="67" spans="1:12" ht="15">
      <c r="A67" s="12" t="s">
        <v>418</v>
      </c>
      <c r="B67" s="10" t="s">
        <v>38</v>
      </c>
      <c r="C67" s="10" t="s">
        <v>49</v>
      </c>
      <c r="D67" s="10" t="str">
        <f t="shared" si="0"/>
        <v>THỊ XÃ DĨ AN:Khu vực 2Vị trí 4</v>
      </c>
      <c r="E67" s="4"/>
      <c r="F67" s="4"/>
      <c r="G67" s="10"/>
      <c r="H67" s="10"/>
      <c r="I67" s="10">
        <v>440</v>
      </c>
      <c r="J67" s="10"/>
      <c r="K67" s="10">
        <v>310</v>
      </c>
      <c r="L67" s="10"/>
    </row>
    <row r="68" spans="1:12" ht="15">
      <c r="A68" s="12" t="s">
        <v>418</v>
      </c>
      <c r="B68" s="10" t="s">
        <v>290</v>
      </c>
      <c r="C68" s="10" t="s">
        <v>46</v>
      </c>
      <c r="D68" s="10" t="str">
        <f t="shared" si="0"/>
        <v>THỊ XÃ DĨ AN:Đường loại 1:Vị trí 1</v>
      </c>
      <c r="E68" s="4"/>
      <c r="F68" s="4"/>
      <c r="G68" s="4"/>
      <c r="H68" s="4"/>
      <c r="I68" s="10"/>
      <c r="J68" s="5">
        <v>9600</v>
      </c>
      <c r="K68" s="10"/>
      <c r="L68" s="5">
        <v>6240</v>
      </c>
    </row>
    <row r="69" spans="1:12" ht="15">
      <c r="A69" s="12" t="s">
        <v>418</v>
      </c>
      <c r="B69" s="10" t="s">
        <v>290</v>
      </c>
      <c r="C69" s="10" t="s">
        <v>47</v>
      </c>
      <c r="D69" s="10" t="str">
        <f aca="true" t="shared" si="1" ref="D69:D132">A69&amp;B69&amp;C69</f>
        <v>THỊ XÃ DĨ AN:Đường loại 1:Vị trí 2</v>
      </c>
      <c r="E69" s="4"/>
      <c r="F69" s="4"/>
      <c r="G69" s="10"/>
      <c r="H69" s="10"/>
      <c r="I69" s="10"/>
      <c r="J69" s="5">
        <v>3600</v>
      </c>
      <c r="K69" s="10"/>
      <c r="L69" s="5">
        <v>2340</v>
      </c>
    </row>
    <row r="70" spans="1:12" ht="15">
      <c r="A70" s="12" t="s">
        <v>418</v>
      </c>
      <c r="B70" s="10" t="s">
        <v>290</v>
      </c>
      <c r="C70" s="10" t="s">
        <v>48</v>
      </c>
      <c r="D70" s="10" t="str">
        <f t="shared" si="1"/>
        <v>THỊ XÃ DĨ AN:Đường loại 1:Vị trí 3</v>
      </c>
      <c r="E70" s="4"/>
      <c r="F70" s="4"/>
      <c r="G70" s="10"/>
      <c r="H70" s="10"/>
      <c r="I70" s="10"/>
      <c r="J70" s="5">
        <v>1800</v>
      </c>
      <c r="K70" s="10"/>
      <c r="L70" s="5">
        <v>1170</v>
      </c>
    </row>
    <row r="71" spans="1:12" ht="15">
      <c r="A71" s="12" t="s">
        <v>418</v>
      </c>
      <c r="B71" s="10" t="s">
        <v>290</v>
      </c>
      <c r="C71" s="10" t="s">
        <v>49</v>
      </c>
      <c r="D71" s="10" t="str">
        <f t="shared" si="1"/>
        <v>THỊ XÃ DĨ AN:Đường loại 1:Vị trí 4</v>
      </c>
      <c r="E71" s="4"/>
      <c r="F71" s="4"/>
      <c r="G71" s="10"/>
      <c r="H71" s="10"/>
      <c r="I71" s="10"/>
      <c r="J71" s="5">
        <v>1150</v>
      </c>
      <c r="K71" s="10"/>
      <c r="L71" s="5">
        <v>740</v>
      </c>
    </row>
    <row r="72" spans="1:12" ht="15">
      <c r="A72" s="12" t="s">
        <v>418</v>
      </c>
      <c r="B72" s="10" t="s">
        <v>384</v>
      </c>
      <c r="C72" s="10" t="s">
        <v>46</v>
      </c>
      <c r="D72" s="10" t="str">
        <f t="shared" si="1"/>
        <v>THỊ XÃ DĨ AN:Đường loại 2:Vị trí 1</v>
      </c>
      <c r="E72" s="4"/>
      <c r="F72" s="4"/>
      <c r="G72" s="4"/>
      <c r="H72" s="4"/>
      <c r="I72" s="10"/>
      <c r="J72" s="5">
        <v>7200</v>
      </c>
      <c r="K72" s="10"/>
      <c r="L72" s="5">
        <f>'[1]O DO THI'!K69*65%</f>
        <v>0</v>
      </c>
    </row>
    <row r="73" spans="1:12" ht="15">
      <c r="A73" s="12" t="s">
        <v>418</v>
      </c>
      <c r="B73" s="10" t="s">
        <v>384</v>
      </c>
      <c r="C73" s="10" t="s">
        <v>47</v>
      </c>
      <c r="D73" s="10" t="str">
        <f t="shared" si="1"/>
        <v>THỊ XÃ DĨ AN:Đường loại 2:Vị trí 2</v>
      </c>
      <c r="E73" s="4"/>
      <c r="F73" s="4"/>
      <c r="G73" s="10"/>
      <c r="H73" s="10"/>
      <c r="I73" s="10"/>
      <c r="J73" s="5">
        <v>3000</v>
      </c>
      <c r="K73" s="10"/>
      <c r="L73" s="5">
        <f>'[1]O DO THI'!L69*65%</f>
        <v>0</v>
      </c>
    </row>
    <row r="74" spans="1:12" ht="15">
      <c r="A74" s="12" t="s">
        <v>418</v>
      </c>
      <c r="B74" s="10" t="s">
        <v>384</v>
      </c>
      <c r="C74" s="10" t="s">
        <v>48</v>
      </c>
      <c r="D74" s="10" t="str">
        <f t="shared" si="1"/>
        <v>THỊ XÃ DĨ AN:Đường loại 2:Vị trí 3</v>
      </c>
      <c r="E74" s="4"/>
      <c r="F74" s="4"/>
      <c r="G74" s="10"/>
      <c r="H74" s="10"/>
      <c r="I74" s="10"/>
      <c r="J74" s="5">
        <v>1300</v>
      </c>
      <c r="K74" s="10"/>
      <c r="L74" s="5">
        <v>850</v>
      </c>
    </row>
    <row r="75" spans="1:12" ht="15">
      <c r="A75" s="12" t="s">
        <v>418</v>
      </c>
      <c r="B75" s="10" t="s">
        <v>384</v>
      </c>
      <c r="C75" s="10" t="s">
        <v>49</v>
      </c>
      <c r="D75" s="10" t="str">
        <f t="shared" si="1"/>
        <v>THỊ XÃ DĨ AN:Đường loại 2:Vị trí 4</v>
      </c>
      <c r="E75" s="4"/>
      <c r="F75" s="4"/>
      <c r="G75" s="10"/>
      <c r="H75" s="10"/>
      <c r="I75" s="10"/>
      <c r="J75" s="5">
        <v>1010</v>
      </c>
      <c r="K75" s="10"/>
      <c r="L75" s="5">
        <v>660</v>
      </c>
    </row>
    <row r="76" spans="1:12" ht="15">
      <c r="A76" s="12" t="s">
        <v>418</v>
      </c>
      <c r="B76" s="10" t="s">
        <v>298</v>
      </c>
      <c r="C76" s="10" t="s">
        <v>46</v>
      </c>
      <c r="D76" s="10" t="str">
        <f t="shared" si="1"/>
        <v>THỊ XÃ DĨ AN:Đường loại 3:Vị trí 1</v>
      </c>
      <c r="E76" s="4"/>
      <c r="F76" s="4"/>
      <c r="G76" s="4"/>
      <c r="H76" s="4"/>
      <c r="I76" s="10"/>
      <c r="J76" s="5">
        <v>4800</v>
      </c>
      <c r="K76" s="10"/>
      <c r="L76" s="5">
        <f>'[1]O DO THI'!K70*65%</f>
        <v>0</v>
      </c>
    </row>
    <row r="77" spans="1:12" ht="15">
      <c r="A77" s="12" t="s">
        <v>418</v>
      </c>
      <c r="B77" s="10" t="s">
        <v>298</v>
      </c>
      <c r="C77" s="10" t="s">
        <v>47</v>
      </c>
      <c r="D77" s="10" t="str">
        <f t="shared" si="1"/>
        <v>THỊ XÃ DĨ AN:Đường loại 3:Vị trí 2</v>
      </c>
      <c r="E77" s="4"/>
      <c r="F77" s="4"/>
      <c r="G77" s="10"/>
      <c r="H77" s="10"/>
      <c r="I77" s="10"/>
      <c r="J77" s="5">
        <v>1800</v>
      </c>
      <c r="K77" s="10"/>
      <c r="L77" s="5">
        <f>'[1]O DO THI'!L70*65%</f>
        <v>0</v>
      </c>
    </row>
    <row r="78" spans="1:12" ht="15">
      <c r="A78" s="12" t="s">
        <v>418</v>
      </c>
      <c r="B78" s="10" t="s">
        <v>298</v>
      </c>
      <c r="C78" s="10" t="s">
        <v>48</v>
      </c>
      <c r="D78" s="10" t="str">
        <f t="shared" si="1"/>
        <v>THỊ XÃ DĨ AN:Đường loại 3:Vị trí 3</v>
      </c>
      <c r="E78" s="4"/>
      <c r="F78" s="4"/>
      <c r="G78" s="10"/>
      <c r="H78" s="10"/>
      <c r="I78" s="10"/>
      <c r="J78" s="5">
        <v>1010</v>
      </c>
      <c r="K78" s="10"/>
      <c r="L78" s="5">
        <v>710</v>
      </c>
    </row>
    <row r="79" spans="1:12" ht="15">
      <c r="A79" s="12" t="s">
        <v>418</v>
      </c>
      <c r="B79" s="10" t="s">
        <v>298</v>
      </c>
      <c r="C79" s="10" t="s">
        <v>49</v>
      </c>
      <c r="D79" s="10" t="str">
        <f t="shared" si="1"/>
        <v>THỊ XÃ DĨ AN:Đường loại 3:Vị trí 4</v>
      </c>
      <c r="E79" s="4"/>
      <c r="F79" s="4"/>
      <c r="G79" s="10"/>
      <c r="H79" s="10"/>
      <c r="I79" s="10"/>
      <c r="J79" s="5">
        <v>720</v>
      </c>
      <c r="K79" s="10"/>
      <c r="L79" s="5">
        <v>470</v>
      </c>
    </row>
    <row r="80" spans="1:12" ht="15">
      <c r="A80" s="12" t="s">
        <v>418</v>
      </c>
      <c r="B80" s="10" t="s">
        <v>390</v>
      </c>
      <c r="C80" s="10" t="s">
        <v>46</v>
      </c>
      <c r="D80" s="10" t="str">
        <f t="shared" si="1"/>
        <v>THỊ XÃ DĨ AN:Đường loại 4:Vị trí 1</v>
      </c>
      <c r="E80" s="4"/>
      <c r="F80" s="4"/>
      <c r="G80" s="4"/>
      <c r="H80" s="4"/>
      <c r="I80" s="10"/>
      <c r="J80" s="5">
        <v>2400</v>
      </c>
      <c r="K80" s="10"/>
      <c r="L80" s="5">
        <f>'[1]O DO THI'!K71*65%</f>
        <v>0</v>
      </c>
    </row>
    <row r="81" spans="1:12" ht="15">
      <c r="A81" s="12" t="s">
        <v>418</v>
      </c>
      <c r="B81" s="10" t="s">
        <v>390</v>
      </c>
      <c r="C81" s="10" t="s">
        <v>47</v>
      </c>
      <c r="D81" s="10" t="str">
        <f t="shared" si="1"/>
        <v>THỊ XÃ DĨ AN:Đường loại 4:Vị trí 2</v>
      </c>
      <c r="E81" s="4"/>
      <c r="F81" s="4"/>
      <c r="G81" s="10"/>
      <c r="H81" s="10"/>
      <c r="I81" s="10"/>
      <c r="J81" s="5">
        <v>1600</v>
      </c>
      <c r="K81" s="10"/>
      <c r="L81" s="5">
        <v>1100</v>
      </c>
    </row>
    <row r="82" spans="1:12" ht="15">
      <c r="A82" s="12" t="s">
        <v>418</v>
      </c>
      <c r="B82" s="10" t="s">
        <v>390</v>
      </c>
      <c r="C82" s="10" t="s">
        <v>48</v>
      </c>
      <c r="D82" s="10" t="str">
        <f t="shared" si="1"/>
        <v>THỊ XÃ DĨ AN:Đường loại 4:Vị trí 3</v>
      </c>
      <c r="E82" s="4"/>
      <c r="F82" s="4"/>
      <c r="G82" s="10"/>
      <c r="H82" s="10"/>
      <c r="I82" s="10"/>
      <c r="J82" s="5">
        <v>930</v>
      </c>
      <c r="K82" s="10"/>
      <c r="L82" s="5">
        <v>660</v>
      </c>
    </row>
    <row r="83" spans="1:12" ht="15">
      <c r="A83" s="12" t="s">
        <v>418</v>
      </c>
      <c r="B83" s="10" t="s">
        <v>390</v>
      </c>
      <c r="C83" s="10" t="s">
        <v>49</v>
      </c>
      <c r="D83" s="10" t="str">
        <f t="shared" si="1"/>
        <v>THỊ XÃ DĨ AN:Đường loại 4:Vị trí 4</v>
      </c>
      <c r="E83" s="4"/>
      <c r="F83" s="4"/>
      <c r="G83" s="10"/>
      <c r="H83" s="10"/>
      <c r="I83" s="10"/>
      <c r="J83" s="5">
        <v>590</v>
      </c>
      <c r="K83" s="10"/>
      <c r="L83" s="5">
        <v>390</v>
      </c>
    </row>
    <row r="84" spans="1:12" ht="15">
      <c r="A84" s="12" t="s">
        <v>418</v>
      </c>
      <c r="B84" s="10" t="s">
        <v>314</v>
      </c>
      <c r="C84" s="10" t="s">
        <v>46</v>
      </c>
      <c r="D84" s="10" t="str">
        <f t="shared" si="1"/>
        <v>THỊ XÃ DĨ AN:Đường loại 5:Vị trí 1</v>
      </c>
      <c r="E84" s="4"/>
      <c r="F84" s="4"/>
      <c r="G84" s="4"/>
      <c r="H84" s="4"/>
      <c r="I84" s="10"/>
      <c r="J84" s="5">
        <v>1600</v>
      </c>
      <c r="K84" s="10"/>
      <c r="L84" s="5">
        <v>1100</v>
      </c>
    </row>
    <row r="85" spans="1:12" ht="15">
      <c r="A85" s="12" t="s">
        <v>418</v>
      </c>
      <c r="B85" s="10" t="s">
        <v>314</v>
      </c>
      <c r="C85" s="10" t="s">
        <v>47</v>
      </c>
      <c r="D85" s="10" t="str">
        <f t="shared" si="1"/>
        <v>THỊ XÃ DĨ AN:Đường loại 5:Vị trí 2</v>
      </c>
      <c r="E85" s="4"/>
      <c r="F85" s="4"/>
      <c r="G85" s="10"/>
      <c r="H85" s="10"/>
      <c r="I85" s="10"/>
      <c r="J85" s="5">
        <v>1270</v>
      </c>
      <c r="K85" s="10"/>
      <c r="L85" s="5">
        <v>910</v>
      </c>
    </row>
    <row r="86" spans="1:12" ht="15">
      <c r="A86" s="12" t="s">
        <v>418</v>
      </c>
      <c r="B86" s="10" t="s">
        <v>314</v>
      </c>
      <c r="C86" s="10" t="s">
        <v>48</v>
      </c>
      <c r="D86" s="10" t="str">
        <f t="shared" si="1"/>
        <v>THỊ XÃ DĨ AN:Đường loại 5:Vị trí 3</v>
      </c>
      <c r="E86" s="4"/>
      <c r="F86" s="4"/>
      <c r="G86" s="10"/>
      <c r="H86" s="10"/>
      <c r="I86" s="10"/>
      <c r="J86" s="5">
        <v>790</v>
      </c>
      <c r="K86" s="10"/>
      <c r="L86" s="5">
        <v>550</v>
      </c>
    </row>
    <row r="87" spans="1:12" ht="15">
      <c r="A87" s="12" t="s">
        <v>418</v>
      </c>
      <c r="B87" s="10" t="s">
        <v>314</v>
      </c>
      <c r="C87" s="10" t="s">
        <v>49</v>
      </c>
      <c r="D87" s="10" t="str">
        <f t="shared" si="1"/>
        <v>THỊ XÃ DĨ AN:Đường loại 5:Vị trí 4</v>
      </c>
      <c r="E87" s="4"/>
      <c r="F87" s="4"/>
      <c r="G87" s="10"/>
      <c r="H87" s="10"/>
      <c r="I87" s="10"/>
      <c r="J87" s="5">
        <v>530</v>
      </c>
      <c r="K87" s="10"/>
      <c r="L87" s="5">
        <v>370</v>
      </c>
    </row>
    <row r="88" spans="1:12" ht="15">
      <c r="A88" s="11" t="s">
        <v>30</v>
      </c>
      <c r="B88" s="10" t="s">
        <v>39</v>
      </c>
      <c r="C88" s="10" t="s">
        <v>46</v>
      </c>
      <c r="D88" s="10" t="str">
        <f t="shared" si="1"/>
        <v>THỊ XÃ BẾN CÁT:Khu vực 1Vị trí 1</v>
      </c>
      <c r="E88" s="10"/>
      <c r="F88" s="10"/>
      <c r="G88" s="10"/>
      <c r="H88" s="10"/>
      <c r="I88" s="10">
        <v>1200</v>
      </c>
      <c r="J88" s="10"/>
      <c r="K88" s="10">
        <v>840</v>
      </c>
      <c r="L88" s="10"/>
    </row>
    <row r="89" spans="1:12" ht="15">
      <c r="A89" s="11" t="s">
        <v>30</v>
      </c>
      <c r="B89" s="10" t="s">
        <v>39</v>
      </c>
      <c r="C89" s="10" t="s">
        <v>47</v>
      </c>
      <c r="D89" s="10" t="str">
        <f t="shared" si="1"/>
        <v>THỊ XÃ BẾN CÁT:Khu vực 1Vị trí 2</v>
      </c>
      <c r="E89" s="10"/>
      <c r="F89" s="10"/>
      <c r="G89" s="10"/>
      <c r="H89" s="10"/>
      <c r="I89" s="10">
        <v>880</v>
      </c>
      <c r="J89" s="10"/>
      <c r="K89" s="10">
        <v>620</v>
      </c>
      <c r="L89" s="10"/>
    </row>
    <row r="90" spans="1:12" ht="15">
      <c r="A90" s="11" t="s">
        <v>30</v>
      </c>
      <c r="B90" s="10" t="s">
        <v>39</v>
      </c>
      <c r="C90" s="10" t="s">
        <v>48</v>
      </c>
      <c r="D90" s="10" t="str">
        <f t="shared" si="1"/>
        <v>THỊ XÃ BẾN CÁT:Khu vực 1Vị trí 3</v>
      </c>
      <c r="E90" s="10"/>
      <c r="F90" s="10"/>
      <c r="G90" s="10"/>
      <c r="H90" s="10"/>
      <c r="I90" s="10">
        <v>550</v>
      </c>
      <c r="J90" s="10"/>
      <c r="K90" s="10">
        <v>390</v>
      </c>
      <c r="L90" s="10"/>
    </row>
    <row r="91" spans="1:12" ht="15">
      <c r="A91" s="11" t="s">
        <v>30</v>
      </c>
      <c r="B91" s="10" t="s">
        <v>39</v>
      </c>
      <c r="C91" s="10" t="s">
        <v>49</v>
      </c>
      <c r="D91" s="10" t="str">
        <f t="shared" si="1"/>
        <v>THỊ XÃ BẾN CÁT:Khu vực 1Vị trí 4</v>
      </c>
      <c r="E91" s="10"/>
      <c r="F91" s="10"/>
      <c r="G91" s="10"/>
      <c r="H91" s="10"/>
      <c r="I91" s="10">
        <v>330</v>
      </c>
      <c r="J91" s="10"/>
      <c r="K91" s="10">
        <v>230</v>
      </c>
      <c r="L91" s="10"/>
    </row>
    <row r="92" spans="1:12" ht="15">
      <c r="A92" s="11" t="s">
        <v>30</v>
      </c>
      <c r="B92" s="10" t="s">
        <v>38</v>
      </c>
      <c r="C92" s="10" t="s">
        <v>46</v>
      </c>
      <c r="D92" s="10" t="str">
        <f t="shared" si="1"/>
        <v>THỊ XÃ BẾN CÁT:Khu vực 2Vị trí 1</v>
      </c>
      <c r="E92" s="10"/>
      <c r="F92" s="10"/>
      <c r="G92" s="10"/>
      <c r="H92" s="10"/>
      <c r="I92" s="10">
        <v>940</v>
      </c>
      <c r="J92" s="10"/>
      <c r="K92" s="10">
        <v>660</v>
      </c>
      <c r="L92" s="10"/>
    </row>
    <row r="93" spans="1:12" ht="15">
      <c r="A93" s="11" t="s">
        <v>30</v>
      </c>
      <c r="B93" s="10" t="s">
        <v>38</v>
      </c>
      <c r="C93" s="10" t="s">
        <v>47</v>
      </c>
      <c r="D93" s="10" t="str">
        <f t="shared" si="1"/>
        <v>THỊ XÃ BẾN CÁT:Khu vực 2Vị trí 2</v>
      </c>
      <c r="E93" s="10"/>
      <c r="F93" s="10"/>
      <c r="G93" s="10"/>
      <c r="H93" s="10"/>
      <c r="I93" s="10">
        <v>610</v>
      </c>
      <c r="J93" s="10"/>
      <c r="K93" s="10">
        <v>430</v>
      </c>
      <c r="L93" s="10"/>
    </row>
    <row r="94" spans="1:12" ht="15">
      <c r="A94" s="11" t="s">
        <v>30</v>
      </c>
      <c r="B94" s="10" t="s">
        <v>38</v>
      </c>
      <c r="C94" s="10" t="s">
        <v>48</v>
      </c>
      <c r="D94" s="10" t="str">
        <f t="shared" si="1"/>
        <v>THỊ XÃ BẾN CÁT:Khu vực 2Vị trí 3</v>
      </c>
      <c r="E94" s="10"/>
      <c r="F94" s="10"/>
      <c r="G94" s="10"/>
      <c r="H94" s="10"/>
      <c r="I94" s="10">
        <v>420</v>
      </c>
      <c r="J94" s="10"/>
      <c r="K94" s="10">
        <v>290</v>
      </c>
      <c r="L94" s="10"/>
    </row>
    <row r="95" spans="1:12" ht="15">
      <c r="A95" s="11" t="s">
        <v>30</v>
      </c>
      <c r="B95" s="10" t="s">
        <v>38</v>
      </c>
      <c r="C95" s="10" t="s">
        <v>49</v>
      </c>
      <c r="D95" s="10" t="str">
        <f t="shared" si="1"/>
        <v>THỊ XÃ BẾN CÁT:Khu vực 2Vị trí 4</v>
      </c>
      <c r="E95" s="10"/>
      <c r="F95" s="10"/>
      <c r="G95" s="10"/>
      <c r="H95" s="10"/>
      <c r="I95" s="10">
        <v>330</v>
      </c>
      <c r="J95" s="10"/>
      <c r="K95" s="10">
        <v>230</v>
      </c>
      <c r="L95" s="10"/>
    </row>
    <row r="96" spans="1:12" ht="15">
      <c r="A96" s="11" t="s">
        <v>30</v>
      </c>
      <c r="B96" s="10" t="s">
        <v>290</v>
      </c>
      <c r="C96" s="10" t="s">
        <v>46</v>
      </c>
      <c r="D96" s="10" t="str">
        <f t="shared" si="1"/>
        <v>THỊ XÃ BẾN CÁT:Đường loại 1:Vị trí 1</v>
      </c>
      <c r="E96" s="10"/>
      <c r="F96" s="10"/>
      <c r="G96" s="10"/>
      <c r="H96" s="10"/>
      <c r="I96" s="10"/>
      <c r="J96" s="5">
        <v>8000</v>
      </c>
      <c r="K96" s="10"/>
      <c r="L96" s="5">
        <v>5200</v>
      </c>
    </row>
    <row r="97" spans="1:12" ht="15">
      <c r="A97" s="11" t="s">
        <v>30</v>
      </c>
      <c r="B97" s="10" t="s">
        <v>290</v>
      </c>
      <c r="C97" s="10" t="s">
        <v>47</v>
      </c>
      <c r="D97" s="10" t="str">
        <f t="shared" si="1"/>
        <v>THỊ XÃ BẾN CÁT:Đường loại 1:Vị trí 2</v>
      </c>
      <c r="E97" s="10"/>
      <c r="F97" s="10"/>
      <c r="G97" s="10"/>
      <c r="H97" s="10"/>
      <c r="I97" s="10"/>
      <c r="J97" s="5">
        <v>3300</v>
      </c>
      <c r="K97" s="10"/>
      <c r="L97" s="5">
        <v>2150</v>
      </c>
    </row>
    <row r="98" spans="1:12" ht="15">
      <c r="A98" s="11" t="s">
        <v>30</v>
      </c>
      <c r="B98" s="10" t="s">
        <v>290</v>
      </c>
      <c r="C98" s="10" t="s">
        <v>48</v>
      </c>
      <c r="D98" s="10" t="str">
        <f t="shared" si="1"/>
        <v>THỊ XÃ BẾN CÁT:Đường loại 1:Vị trí 3</v>
      </c>
      <c r="E98" s="10"/>
      <c r="F98" s="10"/>
      <c r="G98" s="10"/>
      <c r="H98" s="10"/>
      <c r="I98" s="10"/>
      <c r="J98" s="5">
        <v>1350</v>
      </c>
      <c r="K98" s="10"/>
      <c r="L98" s="5">
        <v>880</v>
      </c>
    </row>
    <row r="99" spans="1:12" ht="15">
      <c r="A99" s="11" t="s">
        <v>30</v>
      </c>
      <c r="B99" s="10" t="s">
        <v>290</v>
      </c>
      <c r="C99" s="10" t="s">
        <v>49</v>
      </c>
      <c r="D99" s="10" t="str">
        <f t="shared" si="1"/>
        <v>THỊ XÃ BẾN CÁT:Đường loại 1:Vị trí 4</v>
      </c>
      <c r="E99" s="10"/>
      <c r="F99" s="10"/>
      <c r="G99" s="10"/>
      <c r="H99" s="10"/>
      <c r="I99" s="10"/>
      <c r="J99" s="5">
        <v>900</v>
      </c>
      <c r="K99" s="10"/>
      <c r="L99" s="5">
        <v>550</v>
      </c>
    </row>
    <row r="100" spans="1:12" ht="15">
      <c r="A100" s="11" t="s">
        <v>30</v>
      </c>
      <c r="B100" s="10" t="s">
        <v>384</v>
      </c>
      <c r="C100" s="10" t="s">
        <v>46</v>
      </c>
      <c r="D100" s="10" t="str">
        <f t="shared" si="1"/>
        <v>THỊ XÃ BẾN CÁT:Đường loại 2:Vị trí 1</v>
      </c>
      <c r="E100" s="10"/>
      <c r="F100" s="10"/>
      <c r="G100" s="10"/>
      <c r="H100" s="10"/>
      <c r="I100" s="10"/>
      <c r="J100" s="5">
        <v>6000</v>
      </c>
      <c r="K100" s="10"/>
      <c r="L100" s="5">
        <v>3900</v>
      </c>
    </row>
    <row r="101" spans="1:12" ht="15">
      <c r="A101" s="11" t="s">
        <v>30</v>
      </c>
      <c r="B101" s="10" t="s">
        <v>384</v>
      </c>
      <c r="C101" s="10" t="s">
        <v>47</v>
      </c>
      <c r="D101" s="10" t="str">
        <f t="shared" si="1"/>
        <v>THỊ XÃ BẾN CÁT:Đường loại 2:Vị trí 2</v>
      </c>
      <c r="E101" s="10"/>
      <c r="F101" s="10"/>
      <c r="G101" s="10"/>
      <c r="H101" s="10"/>
      <c r="I101" s="10"/>
      <c r="J101" s="5">
        <v>2300</v>
      </c>
      <c r="K101" s="10"/>
      <c r="L101" s="5">
        <v>1500</v>
      </c>
    </row>
    <row r="102" spans="1:12" ht="15">
      <c r="A102" s="11" t="s">
        <v>30</v>
      </c>
      <c r="B102" s="10" t="s">
        <v>384</v>
      </c>
      <c r="C102" s="10" t="s">
        <v>48</v>
      </c>
      <c r="D102" s="10" t="str">
        <f t="shared" si="1"/>
        <v>THỊ XÃ BẾN CÁT:Đường loại 2:Vị trí 3</v>
      </c>
      <c r="E102" s="10"/>
      <c r="F102" s="10"/>
      <c r="G102" s="10"/>
      <c r="H102" s="10"/>
      <c r="I102" s="10"/>
      <c r="J102" s="5">
        <v>1000</v>
      </c>
      <c r="K102" s="10"/>
      <c r="L102" s="5">
        <v>650</v>
      </c>
    </row>
    <row r="103" spans="1:12" ht="15">
      <c r="A103" s="11" t="s">
        <v>30</v>
      </c>
      <c r="B103" s="10" t="s">
        <v>384</v>
      </c>
      <c r="C103" s="10" t="s">
        <v>49</v>
      </c>
      <c r="D103" s="10" t="str">
        <f t="shared" si="1"/>
        <v>THỊ XÃ BẾN CÁT:Đường loại 2:Vị trí 4</v>
      </c>
      <c r="E103" s="10"/>
      <c r="F103" s="10"/>
      <c r="G103" s="10"/>
      <c r="H103" s="10"/>
      <c r="I103" s="10"/>
      <c r="J103" s="5">
        <v>700</v>
      </c>
      <c r="K103" s="10"/>
      <c r="L103" s="5">
        <v>460</v>
      </c>
    </row>
    <row r="104" spans="1:12" ht="15">
      <c r="A104" s="11" t="s">
        <v>30</v>
      </c>
      <c r="B104" s="10" t="s">
        <v>298</v>
      </c>
      <c r="C104" s="10" t="s">
        <v>46</v>
      </c>
      <c r="D104" s="10" t="str">
        <f t="shared" si="1"/>
        <v>THỊ XÃ BẾN CÁT:Đường loại 3:Vị trí 1</v>
      </c>
      <c r="E104" s="10"/>
      <c r="F104" s="10"/>
      <c r="G104" s="10"/>
      <c r="H104" s="10"/>
      <c r="I104" s="10"/>
      <c r="J104" s="5">
        <v>3700</v>
      </c>
      <c r="K104" s="10"/>
      <c r="L104" s="5">
        <v>2400</v>
      </c>
    </row>
    <row r="105" spans="1:12" ht="15">
      <c r="A105" s="11" t="s">
        <v>30</v>
      </c>
      <c r="B105" s="10" t="s">
        <v>298</v>
      </c>
      <c r="C105" s="10" t="s">
        <v>47</v>
      </c>
      <c r="D105" s="10" t="str">
        <f t="shared" si="1"/>
        <v>THỊ XÃ BẾN CÁT:Đường loại 3:Vị trí 2</v>
      </c>
      <c r="E105" s="10"/>
      <c r="F105" s="10"/>
      <c r="G105" s="10"/>
      <c r="H105" s="10"/>
      <c r="I105" s="10"/>
      <c r="J105" s="5">
        <v>1650</v>
      </c>
      <c r="K105" s="10"/>
      <c r="L105" s="5">
        <v>1070</v>
      </c>
    </row>
    <row r="106" spans="1:12" ht="15">
      <c r="A106" s="11" t="s">
        <v>30</v>
      </c>
      <c r="B106" s="10" t="s">
        <v>298</v>
      </c>
      <c r="C106" s="10" t="s">
        <v>48</v>
      </c>
      <c r="D106" s="10" t="str">
        <f t="shared" si="1"/>
        <v>THỊ XÃ BẾN CÁT:Đường loại 3:Vị trí 3</v>
      </c>
      <c r="E106" s="10"/>
      <c r="F106" s="10"/>
      <c r="G106" s="10"/>
      <c r="H106" s="10"/>
      <c r="I106" s="10"/>
      <c r="J106" s="5">
        <v>700</v>
      </c>
      <c r="K106" s="10"/>
      <c r="L106" s="5">
        <v>460</v>
      </c>
    </row>
    <row r="107" spans="1:12" ht="15">
      <c r="A107" s="11" t="s">
        <v>30</v>
      </c>
      <c r="B107" s="10" t="s">
        <v>298</v>
      </c>
      <c r="C107" s="10" t="s">
        <v>49</v>
      </c>
      <c r="D107" s="10" t="str">
        <f t="shared" si="1"/>
        <v>THỊ XÃ BẾN CÁT:Đường loại 3:Vị trí 4</v>
      </c>
      <c r="E107" s="10"/>
      <c r="F107" s="10"/>
      <c r="G107" s="10"/>
      <c r="H107" s="10"/>
      <c r="I107" s="10"/>
      <c r="J107" s="5">
        <v>550</v>
      </c>
      <c r="K107" s="10"/>
      <c r="L107" s="5">
        <v>360</v>
      </c>
    </row>
    <row r="108" spans="1:12" ht="15">
      <c r="A108" s="11" t="s">
        <v>30</v>
      </c>
      <c r="B108" s="10" t="s">
        <v>390</v>
      </c>
      <c r="C108" s="10" t="s">
        <v>46</v>
      </c>
      <c r="D108" s="10" t="str">
        <f t="shared" si="1"/>
        <v>THỊ XÃ BẾN CÁT:Đường loại 4:Vị trí 1</v>
      </c>
      <c r="E108" s="10"/>
      <c r="F108" s="10"/>
      <c r="G108" s="10"/>
      <c r="H108" s="10"/>
      <c r="I108" s="10"/>
      <c r="J108" s="5">
        <v>2200</v>
      </c>
      <c r="K108" s="10"/>
      <c r="L108" s="5">
        <v>1400</v>
      </c>
    </row>
    <row r="109" spans="1:12" ht="15">
      <c r="A109" s="11" t="s">
        <v>30</v>
      </c>
      <c r="B109" s="10" t="s">
        <v>390</v>
      </c>
      <c r="C109" s="10" t="s">
        <v>47</v>
      </c>
      <c r="D109" s="10" t="str">
        <f t="shared" si="1"/>
        <v>THỊ XÃ BẾN CÁT:Đường loại 4:Vị trí 2</v>
      </c>
      <c r="E109" s="10"/>
      <c r="F109" s="10"/>
      <c r="G109" s="10"/>
      <c r="H109" s="10"/>
      <c r="I109" s="10"/>
      <c r="J109" s="5">
        <v>1000</v>
      </c>
      <c r="K109" s="10"/>
      <c r="L109" s="5">
        <v>600</v>
      </c>
    </row>
    <row r="110" spans="1:12" ht="15">
      <c r="A110" s="11" t="s">
        <v>30</v>
      </c>
      <c r="B110" s="10" t="s">
        <v>390</v>
      </c>
      <c r="C110" s="10" t="s">
        <v>48</v>
      </c>
      <c r="D110" s="10" t="str">
        <f t="shared" si="1"/>
        <v>THỊ XÃ BẾN CÁT:Đường loại 4:Vị trí 3</v>
      </c>
      <c r="E110" s="10"/>
      <c r="F110" s="10"/>
      <c r="G110" s="10"/>
      <c r="H110" s="10"/>
      <c r="I110" s="10"/>
      <c r="J110" s="5">
        <v>550</v>
      </c>
      <c r="K110" s="10"/>
      <c r="L110" s="5">
        <v>390</v>
      </c>
    </row>
    <row r="111" spans="1:12" ht="15">
      <c r="A111" s="11" t="s">
        <v>30</v>
      </c>
      <c r="B111" s="10" t="s">
        <v>390</v>
      </c>
      <c r="C111" s="10" t="s">
        <v>49</v>
      </c>
      <c r="D111" s="10" t="str">
        <f t="shared" si="1"/>
        <v>THỊ XÃ BẾN CÁT:Đường loại 4:Vị trí 4</v>
      </c>
      <c r="E111" s="10"/>
      <c r="F111" s="10"/>
      <c r="G111" s="10"/>
      <c r="H111" s="10"/>
      <c r="I111" s="10"/>
      <c r="J111" s="5">
        <v>450</v>
      </c>
      <c r="K111" s="10"/>
      <c r="L111" s="5">
        <v>320</v>
      </c>
    </row>
    <row r="112" spans="1:12" ht="15">
      <c r="A112" s="11" t="s">
        <v>30</v>
      </c>
      <c r="B112" s="10" t="s">
        <v>314</v>
      </c>
      <c r="C112" s="10" t="s">
        <v>46</v>
      </c>
      <c r="D112" s="10" t="str">
        <f t="shared" si="1"/>
        <v>THỊ XÃ BẾN CÁT:Đường loại 5:Vị trí 1</v>
      </c>
      <c r="E112" s="10"/>
      <c r="F112" s="10"/>
      <c r="G112" s="10"/>
      <c r="H112" s="10"/>
      <c r="I112" s="10"/>
      <c r="J112" s="5">
        <v>1300</v>
      </c>
      <c r="K112" s="10"/>
      <c r="L112" s="10">
        <v>850</v>
      </c>
    </row>
    <row r="113" spans="1:12" ht="15">
      <c r="A113" s="11" t="s">
        <v>30</v>
      </c>
      <c r="B113" s="10" t="s">
        <v>314</v>
      </c>
      <c r="C113" s="10" t="s">
        <v>47</v>
      </c>
      <c r="D113" s="10" t="str">
        <f t="shared" si="1"/>
        <v>THỊ XÃ BẾN CÁT:Đường loại 5:Vị trí 2</v>
      </c>
      <c r="E113" s="10"/>
      <c r="F113" s="10"/>
      <c r="G113" s="10"/>
      <c r="H113" s="10"/>
      <c r="I113" s="10"/>
      <c r="J113" s="5">
        <v>700</v>
      </c>
      <c r="K113" s="10"/>
      <c r="L113" s="10">
        <v>510</v>
      </c>
    </row>
    <row r="114" spans="1:12" ht="15">
      <c r="A114" s="11" t="s">
        <v>30</v>
      </c>
      <c r="B114" s="10" t="s">
        <v>314</v>
      </c>
      <c r="C114" s="10" t="s">
        <v>48</v>
      </c>
      <c r="D114" s="10" t="str">
        <f t="shared" si="1"/>
        <v>THỊ XÃ BẾN CÁT:Đường loại 5:Vị trí 3</v>
      </c>
      <c r="E114" s="10"/>
      <c r="F114" s="10"/>
      <c r="G114" s="10"/>
      <c r="H114" s="10"/>
      <c r="I114" s="10"/>
      <c r="J114" s="5">
        <v>480</v>
      </c>
      <c r="K114" s="10"/>
      <c r="L114" s="10">
        <v>350</v>
      </c>
    </row>
    <row r="115" spans="1:12" ht="15">
      <c r="A115" s="11" t="s">
        <v>30</v>
      </c>
      <c r="B115" s="10" t="s">
        <v>314</v>
      </c>
      <c r="C115" s="10" t="s">
        <v>49</v>
      </c>
      <c r="D115" s="10" t="str">
        <f t="shared" si="1"/>
        <v>THỊ XÃ BẾN CÁT:Đường loại 5:Vị trí 4</v>
      </c>
      <c r="E115" s="10"/>
      <c r="F115" s="10"/>
      <c r="G115" s="10"/>
      <c r="H115" s="10"/>
      <c r="I115" s="10"/>
      <c r="J115" s="5">
        <v>380</v>
      </c>
      <c r="K115" s="10"/>
      <c r="L115" s="10">
        <v>280</v>
      </c>
    </row>
    <row r="116" spans="1:12" ht="15">
      <c r="A116" s="11" t="s">
        <v>31</v>
      </c>
      <c r="B116" s="10" t="s">
        <v>39</v>
      </c>
      <c r="C116" s="10" t="s">
        <v>46</v>
      </c>
      <c r="D116" s="10" t="str">
        <f t="shared" si="1"/>
        <v>HUYỆN BÀU BÀNG:Khu vực 1Vị trí 1</v>
      </c>
      <c r="E116" s="10"/>
      <c r="F116" s="10"/>
      <c r="G116" s="10"/>
      <c r="H116" s="10"/>
      <c r="I116" s="10">
        <v>1200</v>
      </c>
      <c r="J116" s="10"/>
      <c r="K116" s="10">
        <v>840</v>
      </c>
      <c r="L116" s="10"/>
    </row>
    <row r="117" spans="1:12" ht="15">
      <c r="A117" s="11" t="s">
        <v>31</v>
      </c>
      <c r="B117" s="10" t="s">
        <v>39</v>
      </c>
      <c r="C117" s="10" t="s">
        <v>47</v>
      </c>
      <c r="D117" s="10" t="str">
        <f t="shared" si="1"/>
        <v>HUYỆN BÀU BÀNG:Khu vực 1Vị trí 2</v>
      </c>
      <c r="E117" s="10"/>
      <c r="F117" s="10"/>
      <c r="G117" s="10"/>
      <c r="H117" s="10"/>
      <c r="I117" s="10">
        <v>880</v>
      </c>
      <c r="J117" s="10"/>
      <c r="K117" s="10">
        <v>620</v>
      </c>
      <c r="L117" s="10"/>
    </row>
    <row r="118" spans="1:12" ht="15">
      <c r="A118" s="11" t="s">
        <v>31</v>
      </c>
      <c r="B118" s="10" t="s">
        <v>39</v>
      </c>
      <c r="C118" s="10" t="s">
        <v>48</v>
      </c>
      <c r="D118" s="10" t="str">
        <f t="shared" si="1"/>
        <v>HUYỆN BÀU BÀNG:Khu vực 1Vị trí 3</v>
      </c>
      <c r="E118" s="10"/>
      <c r="F118" s="10"/>
      <c r="G118" s="10"/>
      <c r="H118" s="10"/>
      <c r="I118" s="10">
        <v>550</v>
      </c>
      <c r="J118" s="10"/>
      <c r="K118" s="10">
        <v>390</v>
      </c>
      <c r="L118" s="10"/>
    </row>
    <row r="119" spans="1:12" ht="15">
      <c r="A119" s="11" t="s">
        <v>31</v>
      </c>
      <c r="B119" s="10" t="s">
        <v>39</v>
      </c>
      <c r="C119" s="10" t="s">
        <v>49</v>
      </c>
      <c r="D119" s="10" t="str">
        <f t="shared" si="1"/>
        <v>HUYỆN BÀU BÀNG:Khu vực 1Vị trí 4</v>
      </c>
      <c r="E119" s="10"/>
      <c r="F119" s="10"/>
      <c r="G119" s="10"/>
      <c r="H119" s="10"/>
      <c r="I119" s="10">
        <v>330</v>
      </c>
      <c r="J119" s="10"/>
      <c r="K119" s="10">
        <v>230</v>
      </c>
      <c r="L119" s="10"/>
    </row>
    <row r="120" spans="1:12" ht="15">
      <c r="A120" s="11" t="s">
        <v>31</v>
      </c>
      <c r="B120" s="10" t="s">
        <v>38</v>
      </c>
      <c r="C120" s="10" t="s">
        <v>46</v>
      </c>
      <c r="D120" s="10" t="str">
        <f t="shared" si="1"/>
        <v>HUYỆN BÀU BÀNG:Khu vực 2Vị trí 1</v>
      </c>
      <c r="E120" s="10"/>
      <c r="F120" s="10"/>
      <c r="G120" s="10"/>
      <c r="H120" s="10"/>
      <c r="I120" s="10">
        <v>940</v>
      </c>
      <c r="J120" s="10"/>
      <c r="K120" s="10">
        <v>660</v>
      </c>
      <c r="L120" s="10"/>
    </row>
    <row r="121" spans="1:12" ht="15">
      <c r="A121" s="11" t="s">
        <v>31</v>
      </c>
      <c r="B121" s="10" t="s">
        <v>38</v>
      </c>
      <c r="C121" s="10" t="s">
        <v>47</v>
      </c>
      <c r="D121" s="10" t="str">
        <f t="shared" si="1"/>
        <v>HUYỆN BÀU BÀNG:Khu vực 2Vị trí 2</v>
      </c>
      <c r="E121" s="10"/>
      <c r="F121" s="10"/>
      <c r="G121" s="10"/>
      <c r="H121" s="10"/>
      <c r="I121" s="10">
        <v>610</v>
      </c>
      <c r="J121" s="10"/>
      <c r="K121" s="10">
        <v>430</v>
      </c>
      <c r="L121" s="10"/>
    </row>
    <row r="122" spans="1:12" ht="15">
      <c r="A122" s="11" t="s">
        <v>31</v>
      </c>
      <c r="B122" s="10" t="s">
        <v>38</v>
      </c>
      <c r="C122" s="10" t="s">
        <v>48</v>
      </c>
      <c r="D122" s="10" t="str">
        <f t="shared" si="1"/>
        <v>HUYỆN BÀU BÀNG:Khu vực 2Vị trí 3</v>
      </c>
      <c r="E122" s="10"/>
      <c r="F122" s="10"/>
      <c r="G122" s="10"/>
      <c r="H122" s="10"/>
      <c r="I122" s="10">
        <v>420</v>
      </c>
      <c r="J122" s="10"/>
      <c r="K122" s="10">
        <v>290</v>
      </c>
      <c r="L122" s="10"/>
    </row>
    <row r="123" spans="1:12" ht="15">
      <c r="A123" s="11" t="s">
        <v>31</v>
      </c>
      <c r="B123" s="10" t="s">
        <v>38</v>
      </c>
      <c r="C123" s="10" t="s">
        <v>49</v>
      </c>
      <c r="D123" s="10" t="str">
        <f t="shared" si="1"/>
        <v>HUYỆN BÀU BÀNG:Khu vực 2Vị trí 4</v>
      </c>
      <c r="E123" s="10"/>
      <c r="F123" s="10"/>
      <c r="G123" s="10"/>
      <c r="H123" s="10"/>
      <c r="I123" s="10">
        <v>330</v>
      </c>
      <c r="J123" s="10"/>
      <c r="K123" s="10">
        <v>230</v>
      </c>
      <c r="L123" s="10"/>
    </row>
    <row r="124" spans="1:12" ht="15">
      <c r="A124" s="11" t="s">
        <v>31</v>
      </c>
      <c r="B124" s="10" t="s">
        <v>290</v>
      </c>
      <c r="C124" s="10" t="s">
        <v>46</v>
      </c>
      <c r="D124" s="10" t="str">
        <f t="shared" si="1"/>
        <v>HUYỆN BÀU BÀNG:Đường loại 1:Vị trí 1</v>
      </c>
      <c r="E124" s="10"/>
      <c r="F124" s="10"/>
      <c r="G124" s="10"/>
      <c r="H124" s="10"/>
      <c r="I124" s="10"/>
      <c r="J124" s="5">
        <v>8000</v>
      </c>
      <c r="K124" s="10"/>
      <c r="L124" s="5">
        <v>5200</v>
      </c>
    </row>
    <row r="125" spans="1:12" ht="15">
      <c r="A125" s="11" t="s">
        <v>31</v>
      </c>
      <c r="B125" s="10" t="s">
        <v>290</v>
      </c>
      <c r="C125" s="10" t="s">
        <v>47</v>
      </c>
      <c r="D125" s="10" t="str">
        <f t="shared" si="1"/>
        <v>HUYỆN BÀU BÀNG:Đường loại 1:Vị trí 2</v>
      </c>
      <c r="E125" s="10"/>
      <c r="F125" s="10"/>
      <c r="G125" s="10"/>
      <c r="H125" s="10"/>
      <c r="I125" s="10"/>
      <c r="J125" s="5">
        <v>3300</v>
      </c>
      <c r="K125" s="10"/>
      <c r="L125" s="5">
        <v>2150</v>
      </c>
    </row>
    <row r="126" spans="1:12" ht="15">
      <c r="A126" s="11" t="s">
        <v>31</v>
      </c>
      <c r="B126" s="10" t="s">
        <v>290</v>
      </c>
      <c r="C126" s="10" t="s">
        <v>48</v>
      </c>
      <c r="D126" s="10" t="str">
        <f t="shared" si="1"/>
        <v>HUYỆN BÀU BÀNG:Đường loại 1:Vị trí 3</v>
      </c>
      <c r="E126" s="10"/>
      <c r="F126" s="10"/>
      <c r="G126" s="10"/>
      <c r="H126" s="10"/>
      <c r="I126" s="10"/>
      <c r="J126" s="5">
        <v>1350</v>
      </c>
      <c r="K126" s="10"/>
      <c r="L126" s="5">
        <v>880</v>
      </c>
    </row>
    <row r="127" spans="1:12" ht="15">
      <c r="A127" s="11" t="s">
        <v>31</v>
      </c>
      <c r="B127" s="10" t="s">
        <v>290</v>
      </c>
      <c r="C127" s="10" t="s">
        <v>49</v>
      </c>
      <c r="D127" s="10" t="str">
        <f t="shared" si="1"/>
        <v>HUYỆN BÀU BÀNG:Đường loại 1:Vị trí 4</v>
      </c>
      <c r="E127" s="10"/>
      <c r="F127" s="10"/>
      <c r="G127" s="10"/>
      <c r="H127" s="10"/>
      <c r="I127" s="10"/>
      <c r="J127" s="5">
        <v>900</v>
      </c>
      <c r="K127" s="10"/>
      <c r="L127" s="5">
        <v>550</v>
      </c>
    </row>
    <row r="128" spans="1:12" ht="15">
      <c r="A128" s="11" t="s">
        <v>31</v>
      </c>
      <c r="B128" s="10" t="s">
        <v>384</v>
      </c>
      <c r="C128" s="10" t="s">
        <v>46</v>
      </c>
      <c r="D128" s="10" t="str">
        <f t="shared" si="1"/>
        <v>HUYỆN BÀU BÀNG:Đường loại 2:Vị trí 1</v>
      </c>
      <c r="E128" s="10"/>
      <c r="F128" s="10"/>
      <c r="G128" s="10"/>
      <c r="H128" s="10"/>
      <c r="I128" s="10"/>
      <c r="J128" s="5">
        <v>6000</v>
      </c>
      <c r="K128" s="10"/>
      <c r="L128" s="5">
        <v>3900</v>
      </c>
    </row>
    <row r="129" spans="1:12" ht="15">
      <c r="A129" s="11" t="s">
        <v>31</v>
      </c>
      <c r="B129" s="10" t="s">
        <v>384</v>
      </c>
      <c r="C129" s="10" t="s">
        <v>47</v>
      </c>
      <c r="D129" s="10" t="str">
        <f t="shared" si="1"/>
        <v>HUYỆN BÀU BÀNG:Đường loại 2:Vị trí 2</v>
      </c>
      <c r="E129" s="10"/>
      <c r="F129" s="10"/>
      <c r="G129" s="10"/>
      <c r="H129" s="10"/>
      <c r="I129" s="10"/>
      <c r="J129" s="5">
        <v>2300</v>
      </c>
      <c r="K129" s="10"/>
      <c r="L129" s="5">
        <v>1500</v>
      </c>
    </row>
    <row r="130" spans="1:12" ht="15">
      <c r="A130" s="11" t="s">
        <v>31</v>
      </c>
      <c r="B130" s="10" t="s">
        <v>384</v>
      </c>
      <c r="C130" s="10" t="s">
        <v>48</v>
      </c>
      <c r="D130" s="10" t="str">
        <f t="shared" si="1"/>
        <v>HUYỆN BÀU BÀNG:Đường loại 2:Vị trí 3</v>
      </c>
      <c r="E130" s="10"/>
      <c r="F130" s="10"/>
      <c r="G130" s="10"/>
      <c r="H130" s="10"/>
      <c r="I130" s="10"/>
      <c r="J130" s="5">
        <v>1000</v>
      </c>
      <c r="K130" s="10"/>
      <c r="L130" s="5">
        <v>650</v>
      </c>
    </row>
    <row r="131" spans="1:12" ht="15">
      <c r="A131" s="11" t="s">
        <v>31</v>
      </c>
      <c r="B131" s="10" t="s">
        <v>384</v>
      </c>
      <c r="C131" s="10" t="s">
        <v>49</v>
      </c>
      <c r="D131" s="10" t="str">
        <f t="shared" si="1"/>
        <v>HUYỆN BÀU BÀNG:Đường loại 2:Vị trí 4</v>
      </c>
      <c r="E131" s="10"/>
      <c r="F131" s="10"/>
      <c r="G131" s="10"/>
      <c r="H131" s="10"/>
      <c r="I131" s="10"/>
      <c r="J131" s="5">
        <v>700</v>
      </c>
      <c r="K131" s="10"/>
      <c r="L131" s="5">
        <v>460</v>
      </c>
    </row>
    <row r="132" spans="1:12" ht="15">
      <c r="A132" s="11" t="s">
        <v>31</v>
      </c>
      <c r="B132" s="10" t="s">
        <v>298</v>
      </c>
      <c r="C132" s="10" t="s">
        <v>46</v>
      </c>
      <c r="D132" s="10" t="str">
        <f t="shared" si="1"/>
        <v>HUYỆN BÀU BÀNG:Đường loại 3:Vị trí 1</v>
      </c>
      <c r="E132" s="10"/>
      <c r="F132" s="10"/>
      <c r="G132" s="10"/>
      <c r="H132" s="10"/>
      <c r="I132" s="10"/>
      <c r="J132" s="5">
        <v>3700</v>
      </c>
      <c r="K132" s="10"/>
      <c r="L132" s="5">
        <v>2400</v>
      </c>
    </row>
    <row r="133" spans="1:12" ht="15">
      <c r="A133" s="11" t="s">
        <v>31</v>
      </c>
      <c r="B133" s="10" t="s">
        <v>298</v>
      </c>
      <c r="C133" s="10" t="s">
        <v>47</v>
      </c>
      <c r="D133" s="10" t="str">
        <f aca="true" t="shared" si="2" ref="D133:D196">A133&amp;B133&amp;C133</f>
        <v>HUYỆN BÀU BÀNG:Đường loại 3:Vị trí 2</v>
      </c>
      <c r="E133" s="10"/>
      <c r="F133" s="10"/>
      <c r="G133" s="10"/>
      <c r="H133" s="10"/>
      <c r="I133" s="10"/>
      <c r="J133" s="5">
        <v>1650</v>
      </c>
      <c r="K133" s="10"/>
      <c r="L133" s="5">
        <v>1070</v>
      </c>
    </row>
    <row r="134" spans="1:12" ht="15">
      <c r="A134" s="11" t="s">
        <v>31</v>
      </c>
      <c r="B134" s="10" t="s">
        <v>298</v>
      </c>
      <c r="C134" s="10" t="s">
        <v>48</v>
      </c>
      <c r="D134" s="10" t="str">
        <f t="shared" si="2"/>
        <v>HUYỆN BÀU BÀNG:Đường loại 3:Vị trí 3</v>
      </c>
      <c r="E134" s="10"/>
      <c r="F134" s="10"/>
      <c r="G134" s="10"/>
      <c r="H134" s="10"/>
      <c r="I134" s="10"/>
      <c r="J134" s="5">
        <v>700</v>
      </c>
      <c r="K134" s="10"/>
      <c r="L134" s="5">
        <v>460</v>
      </c>
    </row>
    <row r="135" spans="1:12" ht="15">
      <c r="A135" s="11" t="s">
        <v>31</v>
      </c>
      <c r="B135" s="10" t="s">
        <v>298</v>
      </c>
      <c r="C135" s="10" t="s">
        <v>49</v>
      </c>
      <c r="D135" s="10" t="str">
        <f t="shared" si="2"/>
        <v>HUYỆN BÀU BÀNG:Đường loại 3:Vị trí 4</v>
      </c>
      <c r="E135" s="10"/>
      <c r="F135" s="10"/>
      <c r="G135" s="10"/>
      <c r="H135" s="10"/>
      <c r="I135" s="10"/>
      <c r="J135" s="5">
        <v>550</v>
      </c>
      <c r="K135" s="10"/>
      <c r="L135" s="5">
        <v>360</v>
      </c>
    </row>
    <row r="136" spans="1:12" ht="15">
      <c r="A136" s="11" t="s">
        <v>31</v>
      </c>
      <c r="B136" s="10" t="s">
        <v>390</v>
      </c>
      <c r="C136" s="10" t="s">
        <v>46</v>
      </c>
      <c r="D136" s="10" t="str">
        <f t="shared" si="2"/>
        <v>HUYỆN BÀU BÀNG:Đường loại 4:Vị trí 1</v>
      </c>
      <c r="E136" s="10"/>
      <c r="F136" s="10"/>
      <c r="G136" s="10"/>
      <c r="H136" s="10"/>
      <c r="I136" s="10"/>
      <c r="J136" s="5">
        <v>2200</v>
      </c>
      <c r="K136" s="10"/>
      <c r="L136" s="5">
        <v>1400</v>
      </c>
    </row>
    <row r="137" spans="1:12" ht="15">
      <c r="A137" s="11" t="s">
        <v>31</v>
      </c>
      <c r="B137" s="10" t="s">
        <v>390</v>
      </c>
      <c r="C137" s="10" t="s">
        <v>47</v>
      </c>
      <c r="D137" s="10" t="str">
        <f t="shared" si="2"/>
        <v>HUYỆN BÀU BÀNG:Đường loại 4:Vị trí 2</v>
      </c>
      <c r="E137" s="10"/>
      <c r="F137" s="10"/>
      <c r="G137" s="10"/>
      <c r="H137" s="10"/>
      <c r="I137" s="10"/>
      <c r="J137" s="5">
        <v>1000</v>
      </c>
      <c r="K137" s="10"/>
      <c r="L137" s="5">
        <v>600</v>
      </c>
    </row>
    <row r="138" spans="1:12" ht="15">
      <c r="A138" s="11" t="s">
        <v>31</v>
      </c>
      <c r="B138" s="10" t="s">
        <v>390</v>
      </c>
      <c r="C138" s="10" t="s">
        <v>48</v>
      </c>
      <c r="D138" s="10" t="str">
        <f t="shared" si="2"/>
        <v>HUYỆN BÀU BÀNG:Đường loại 4:Vị trí 3</v>
      </c>
      <c r="E138" s="10"/>
      <c r="F138" s="10"/>
      <c r="G138" s="10"/>
      <c r="H138" s="10"/>
      <c r="I138" s="10"/>
      <c r="J138" s="5">
        <v>550</v>
      </c>
      <c r="K138" s="10"/>
      <c r="L138" s="5">
        <v>390</v>
      </c>
    </row>
    <row r="139" spans="1:12" ht="15">
      <c r="A139" s="11" t="s">
        <v>31</v>
      </c>
      <c r="B139" s="10" t="s">
        <v>390</v>
      </c>
      <c r="C139" s="10" t="s">
        <v>49</v>
      </c>
      <c r="D139" s="10" t="str">
        <f t="shared" si="2"/>
        <v>HUYỆN BÀU BÀNG:Đường loại 4:Vị trí 4</v>
      </c>
      <c r="E139" s="10"/>
      <c r="F139" s="10"/>
      <c r="G139" s="10"/>
      <c r="H139" s="10"/>
      <c r="I139" s="10"/>
      <c r="J139" s="5">
        <v>450</v>
      </c>
      <c r="K139" s="10"/>
      <c r="L139" s="5">
        <v>320</v>
      </c>
    </row>
    <row r="140" spans="1:12" ht="15">
      <c r="A140" s="11" t="s">
        <v>31</v>
      </c>
      <c r="B140" s="10" t="s">
        <v>314</v>
      </c>
      <c r="C140" s="10" t="s">
        <v>46</v>
      </c>
      <c r="D140" s="10" t="str">
        <f t="shared" si="2"/>
        <v>HUYỆN BÀU BÀNG:Đường loại 5:Vị trí 1</v>
      </c>
      <c r="E140" s="10"/>
      <c r="F140" s="10"/>
      <c r="G140" s="10"/>
      <c r="H140" s="10"/>
      <c r="I140" s="10"/>
      <c r="J140" s="5">
        <v>1300</v>
      </c>
      <c r="K140" s="10"/>
      <c r="L140" s="10">
        <v>850</v>
      </c>
    </row>
    <row r="141" spans="1:12" ht="15">
      <c r="A141" s="11" t="s">
        <v>31</v>
      </c>
      <c r="B141" s="10" t="s">
        <v>314</v>
      </c>
      <c r="C141" s="10" t="s">
        <v>47</v>
      </c>
      <c r="D141" s="10" t="str">
        <f t="shared" si="2"/>
        <v>HUYỆN BÀU BÀNG:Đường loại 5:Vị trí 2</v>
      </c>
      <c r="E141" s="10"/>
      <c r="F141" s="10"/>
      <c r="G141" s="10"/>
      <c r="H141" s="10"/>
      <c r="I141" s="10"/>
      <c r="J141" s="5">
        <v>700</v>
      </c>
      <c r="K141" s="10"/>
      <c r="L141" s="10">
        <v>510</v>
      </c>
    </row>
    <row r="142" spans="1:12" ht="15">
      <c r="A142" s="11" t="s">
        <v>31</v>
      </c>
      <c r="B142" s="10" t="s">
        <v>314</v>
      </c>
      <c r="C142" s="10" t="s">
        <v>48</v>
      </c>
      <c r="D142" s="10" t="str">
        <f t="shared" si="2"/>
        <v>HUYỆN BÀU BÀNG:Đường loại 5:Vị trí 3</v>
      </c>
      <c r="E142" s="10"/>
      <c r="F142" s="10"/>
      <c r="G142" s="10"/>
      <c r="H142" s="10"/>
      <c r="I142" s="10"/>
      <c r="J142" s="5">
        <v>480</v>
      </c>
      <c r="K142" s="10"/>
      <c r="L142" s="10">
        <v>350</v>
      </c>
    </row>
    <row r="143" spans="1:12" ht="15">
      <c r="A143" s="11" t="s">
        <v>31</v>
      </c>
      <c r="B143" s="10" t="s">
        <v>314</v>
      </c>
      <c r="C143" s="10" t="s">
        <v>49</v>
      </c>
      <c r="D143" s="10" t="str">
        <f t="shared" si="2"/>
        <v>HUYỆN BÀU BÀNG:Đường loại 5:Vị trí 4</v>
      </c>
      <c r="E143" s="10"/>
      <c r="F143" s="10"/>
      <c r="G143" s="10"/>
      <c r="H143" s="10"/>
      <c r="I143" s="10"/>
      <c r="J143" s="5">
        <v>380</v>
      </c>
      <c r="K143" s="10"/>
      <c r="L143" s="10">
        <v>280</v>
      </c>
    </row>
    <row r="144" spans="1:12" ht="15">
      <c r="A144" s="11" t="s">
        <v>33</v>
      </c>
      <c r="B144" s="10" t="s">
        <v>39</v>
      </c>
      <c r="C144" s="10" t="s">
        <v>46</v>
      </c>
      <c r="D144" s="10" t="str">
        <f t="shared" si="2"/>
        <v>THỊ XÃ TÂN UYÊN:Khu vực 1Vị trí 1</v>
      </c>
      <c r="E144" s="4"/>
      <c r="F144" s="4"/>
      <c r="G144" s="4"/>
      <c r="H144" s="4"/>
      <c r="I144" s="10">
        <v>1150</v>
      </c>
      <c r="J144" s="10"/>
      <c r="K144" s="10">
        <v>810</v>
      </c>
      <c r="L144" s="10"/>
    </row>
    <row r="145" spans="1:12" ht="15">
      <c r="A145" s="11" t="s">
        <v>33</v>
      </c>
      <c r="B145" s="10" t="s">
        <v>39</v>
      </c>
      <c r="C145" s="10" t="s">
        <v>47</v>
      </c>
      <c r="D145" s="10" t="str">
        <f t="shared" si="2"/>
        <v>THỊ XÃ TÂN UYÊN:Khu vực 1Vị trí 2</v>
      </c>
      <c r="E145" s="4"/>
      <c r="F145" s="4"/>
      <c r="G145" s="10"/>
      <c r="H145" s="10"/>
      <c r="I145" s="10">
        <v>860</v>
      </c>
      <c r="J145" s="10"/>
      <c r="K145" s="10">
        <v>600</v>
      </c>
      <c r="L145" s="10"/>
    </row>
    <row r="146" spans="1:12" ht="15">
      <c r="A146" s="11" t="s">
        <v>33</v>
      </c>
      <c r="B146" s="10" t="s">
        <v>39</v>
      </c>
      <c r="C146" s="10" t="s">
        <v>48</v>
      </c>
      <c r="D146" s="10" t="str">
        <f t="shared" si="2"/>
        <v>THỊ XÃ TÂN UYÊN:Khu vực 1Vị trí 3</v>
      </c>
      <c r="E146" s="4"/>
      <c r="F146" s="4"/>
      <c r="G146" s="10"/>
      <c r="H146" s="10"/>
      <c r="I146" s="10">
        <v>550</v>
      </c>
      <c r="J146" s="10"/>
      <c r="K146" s="10">
        <v>390</v>
      </c>
      <c r="L146" s="10"/>
    </row>
    <row r="147" spans="1:12" ht="15">
      <c r="A147" s="11" t="s">
        <v>33</v>
      </c>
      <c r="B147" s="10" t="s">
        <v>39</v>
      </c>
      <c r="C147" s="10" t="s">
        <v>49</v>
      </c>
      <c r="D147" s="10" t="str">
        <f t="shared" si="2"/>
        <v>THỊ XÃ TÂN UYÊN:Khu vực 1Vị trí 4</v>
      </c>
      <c r="E147" s="4"/>
      <c r="F147" s="4"/>
      <c r="G147" s="10"/>
      <c r="H147" s="10"/>
      <c r="I147" s="10">
        <v>330</v>
      </c>
      <c r="J147" s="10"/>
      <c r="K147" s="10">
        <v>230</v>
      </c>
      <c r="L147" s="10"/>
    </row>
    <row r="148" spans="1:12" ht="15">
      <c r="A148" s="11" t="s">
        <v>33</v>
      </c>
      <c r="B148" s="10" t="s">
        <v>38</v>
      </c>
      <c r="C148" s="10" t="s">
        <v>46</v>
      </c>
      <c r="D148" s="10" t="str">
        <f t="shared" si="2"/>
        <v>THỊ XÃ TÂN UYÊN:Khu vực 2Vị trí 1</v>
      </c>
      <c r="E148" s="4"/>
      <c r="F148" s="4"/>
      <c r="G148" s="4"/>
      <c r="H148" s="4"/>
      <c r="I148" s="10">
        <v>860</v>
      </c>
      <c r="J148" s="10"/>
      <c r="K148" s="10">
        <v>600</v>
      </c>
      <c r="L148" s="10"/>
    </row>
    <row r="149" spans="1:12" ht="15">
      <c r="A149" s="11" t="s">
        <v>33</v>
      </c>
      <c r="B149" s="10" t="s">
        <v>38</v>
      </c>
      <c r="C149" s="10" t="s">
        <v>47</v>
      </c>
      <c r="D149" s="10" t="str">
        <f t="shared" si="2"/>
        <v>THỊ XÃ TÂN UYÊN:Khu vực 2Vị trí 2</v>
      </c>
      <c r="E149" s="4"/>
      <c r="F149" s="4"/>
      <c r="G149" s="10"/>
      <c r="H149" s="10"/>
      <c r="I149" s="10">
        <v>550</v>
      </c>
      <c r="J149" s="10"/>
      <c r="K149" s="10">
        <v>390</v>
      </c>
      <c r="L149" s="10"/>
    </row>
    <row r="150" spans="1:12" ht="15">
      <c r="A150" s="11" t="s">
        <v>33</v>
      </c>
      <c r="B150" s="10" t="s">
        <v>38</v>
      </c>
      <c r="C150" s="10" t="s">
        <v>48</v>
      </c>
      <c r="D150" s="10" t="str">
        <f t="shared" si="2"/>
        <v>THỊ XÃ TÂN UYÊN:Khu vực 2Vị trí 3</v>
      </c>
      <c r="E150" s="4"/>
      <c r="F150" s="4"/>
      <c r="G150" s="10"/>
      <c r="H150" s="10"/>
      <c r="I150" s="10">
        <v>420</v>
      </c>
      <c r="J150" s="10"/>
      <c r="K150" s="10">
        <v>300</v>
      </c>
      <c r="L150" s="10"/>
    </row>
    <row r="151" spans="1:12" ht="15">
      <c r="A151" s="11" t="s">
        <v>33</v>
      </c>
      <c r="B151" s="10" t="s">
        <v>38</v>
      </c>
      <c r="C151" s="10" t="s">
        <v>49</v>
      </c>
      <c r="D151" s="10" t="str">
        <f t="shared" si="2"/>
        <v>THỊ XÃ TÂN UYÊN:Khu vực 2Vị trí 4</v>
      </c>
      <c r="E151" s="4"/>
      <c r="F151" s="4"/>
      <c r="G151" s="10"/>
      <c r="H151" s="10"/>
      <c r="I151" s="10">
        <v>330</v>
      </c>
      <c r="J151" s="10"/>
      <c r="K151" s="10">
        <v>230</v>
      </c>
      <c r="L151" s="10"/>
    </row>
    <row r="152" spans="1:12" ht="15">
      <c r="A152" s="11" t="s">
        <v>33</v>
      </c>
      <c r="B152" s="10" t="s">
        <v>290</v>
      </c>
      <c r="C152" s="10" t="s">
        <v>46</v>
      </c>
      <c r="D152" s="10" t="str">
        <f t="shared" si="2"/>
        <v>THỊ XÃ TÂN UYÊN:Đường loại 1:Vị trí 1</v>
      </c>
      <c r="E152" s="4"/>
      <c r="F152" s="4"/>
      <c r="G152" s="4"/>
      <c r="H152" s="4"/>
      <c r="I152" s="10"/>
      <c r="J152" s="7">
        <v>7500</v>
      </c>
      <c r="K152" s="10"/>
      <c r="L152" s="5">
        <v>4880</v>
      </c>
    </row>
    <row r="153" spans="1:12" ht="15">
      <c r="A153" s="11" t="s">
        <v>33</v>
      </c>
      <c r="B153" s="10" t="s">
        <v>290</v>
      </c>
      <c r="C153" s="10" t="s">
        <v>47</v>
      </c>
      <c r="D153" s="10" t="str">
        <f t="shared" si="2"/>
        <v>THỊ XÃ TÂN UYÊN:Đường loại 1:Vị trí 2</v>
      </c>
      <c r="E153" s="4"/>
      <c r="F153" s="4"/>
      <c r="G153" s="10"/>
      <c r="H153" s="10"/>
      <c r="I153" s="10"/>
      <c r="J153" s="7">
        <v>3200</v>
      </c>
      <c r="K153" s="10"/>
      <c r="L153" s="5">
        <v>2080</v>
      </c>
    </row>
    <row r="154" spans="1:12" ht="15">
      <c r="A154" s="11" t="s">
        <v>33</v>
      </c>
      <c r="B154" s="10" t="s">
        <v>290</v>
      </c>
      <c r="C154" s="10" t="s">
        <v>48</v>
      </c>
      <c r="D154" s="10" t="str">
        <f t="shared" si="2"/>
        <v>THỊ XÃ TÂN UYÊN:Đường loại 1:Vị trí 3</v>
      </c>
      <c r="E154" s="4"/>
      <c r="F154" s="4"/>
      <c r="G154" s="10"/>
      <c r="H154" s="10"/>
      <c r="I154" s="10"/>
      <c r="J154" s="7">
        <v>1150</v>
      </c>
      <c r="K154" s="10"/>
      <c r="L154" s="5">
        <v>750</v>
      </c>
    </row>
    <row r="155" spans="1:12" ht="15">
      <c r="A155" s="11" t="s">
        <v>33</v>
      </c>
      <c r="B155" s="10" t="s">
        <v>290</v>
      </c>
      <c r="C155" s="10" t="s">
        <v>49</v>
      </c>
      <c r="D155" s="10" t="str">
        <f t="shared" si="2"/>
        <v>THỊ XÃ TÂN UYÊN:Đường loại 1:Vị trí 4</v>
      </c>
      <c r="E155" s="4"/>
      <c r="F155" s="4"/>
      <c r="G155" s="10"/>
      <c r="H155" s="10"/>
      <c r="I155" s="10"/>
      <c r="J155" s="7">
        <v>850</v>
      </c>
      <c r="K155" s="10"/>
      <c r="L155" s="5">
        <v>550</v>
      </c>
    </row>
    <row r="156" spans="1:12" ht="15">
      <c r="A156" s="11" t="s">
        <v>33</v>
      </c>
      <c r="B156" s="10" t="s">
        <v>384</v>
      </c>
      <c r="C156" s="10" t="s">
        <v>46</v>
      </c>
      <c r="D156" s="10" t="str">
        <f t="shared" si="2"/>
        <v>THỊ XÃ TÂN UYÊN:Đường loại 2:Vị trí 1</v>
      </c>
      <c r="E156" s="4"/>
      <c r="F156" s="4"/>
      <c r="G156" s="4"/>
      <c r="H156" s="4"/>
      <c r="I156" s="10"/>
      <c r="J156" s="7">
        <v>5200</v>
      </c>
      <c r="K156" s="10"/>
      <c r="L156" s="5">
        <v>3380</v>
      </c>
    </row>
    <row r="157" spans="1:12" ht="15">
      <c r="A157" s="11" t="s">
        <v>33</v>
      </c>
      <c r="B157" s="10" t="s">
        <v>384</v>
      </c>
      <c r="C157" s="10" t="s">
        <v>47</v>
      </c>
      <c r="D157" s="10" t="str">
        <f t="shared" si="2"/>
        <v>THỊ XÃ TÂN UYÊN:Đường loại 2:Vị trí 2</v>
      </c>
      <c r="E157" s="4"/>
      <c r="F157" s="4"/>
      <c r="G157" s="10"/>
      <c r="H157" s="10"/>
      <c r="I157" s="10"/>
      <c r="J157" s="7">
        <v>2000</v>
      </c>
      <c r="K157" s="10"/>
      <c r="L157" s="5">
        <v>1300</v>
      </c>
    </row>
    <row r="158" spans="1:12" ht="15">
      <c r="A158" s="11" t="s">
        <v>33</v>
      </c>
      <c r="B158" s="10" t="s">
        <v>384</v>
      </c>
      <c r="C158" s="10" t="s">
        <v>48</v>
      </c>
      <c r="D158" s="10" t="str">
        <f t="shared" si="2"/>
        <v>THỊ XÃ TÂN UYÊN:Đường loại 2:Vị trí 3</v>
      </c>
      <c r="E158" s="4"/>
      <c r="F158" s="4"/>
      <c r="G158" s="10"/>
      <c r="H158" s="10"/>
      <c r="I158" s="10"/>
      <c r="J158" s="7">
        <v>850</v>
      </c>
      <c r="K158" s="10"/>
      <c r="L158" s="5">
        <v>550</v>
      </c>
    </row>
    <row r="159" spans="1:12" ht="15">
      <c r="A159" s="11" t="s">
        <v>33</v>
      </c>
      <c r="B159" s="10" t="s">
        <v>384</v>
      </c>
      <c r="C159" s="10" t="s">
        <v>49</v>
      </c>
      <c r="D159" s="10" t="str">
        <f t="shared" si="2"/>
        <v>THỊ XÃ TÂN UYÊN:Đường loại 2:Vị trí 4</v>
      </c>
      <c r="E159" s="4"/>
      <c r="F159" s="4"/>
      <c r="G159" s="10"/>
      <c r="H159" s="10"/>
      <c r="I159" s="10"/>
      <c r="J159" s="7">
        <v>650</v>
      </c>
      <c r="K159" s="10"/>
      <c r="L159" s="5">
        <v>420</v>
      </c>
    </row>
    <row r="160" spans="1:12" ht="15">
      <c r="A160" s="11" t="s">
        <v>33</v>
      </c>
      <c r="B160" s="10" t="s">
        <v>298</v>
      </c>
      <c r="C160" s="10" t="s">
        <v>46</v>
      </c>
      <c r="D160" s="10" t="str">
        <f t="shared" si="2"/>
        <v>THỊ XÃ TÂN UYÊN:Đường loại 3:Vị trí 1</v>
      </c>
      <c r="E160" s="4"/>
      <c r="F160" s="4"/>
      <c r="G160" s="4"/>
      <c r="H160" s="4"/>
      <c r="I160" s="10"/>
      <c r="J160" s="7">
        <v>3200</v>
      </c>
      <c r="K160" s="10"/>
      <c r="L160" s="5">
        <v>2080</v>
      </c>
    </row>
    <row r="161" spans="1:12" ht="15">
      <c r="A161" s="11" t="s">
        <v>33</v>
      </c>
      <c r="B161" s="10" t="s">
        <v>298</v>
      </c>
      <c r="C161" s="10" t="s">
        <v>47</v>
      </c>
      <c r="D161" s="10" t="str">
        <f t="shared" si="2"/>
        <v>THỊ XÃ TÂN UYÊN:Đường loại 3:Vị trí 2</v>
      </c>
      <c r="E161" s="4"/>
      <c r="F161" s="4"/>
      <c r="G161" s="10"/>
      <c r="H161" s="10"/>
      <c r="I161" s="10"/>
      <c r="J161" s="7">
        <v>1450</v>
      </c>
      <c r="K161" s="10"/>
      <c r="L161" s="5">
        <v>950</v>
      </c>
    </row>
    <row r="162" spans="1:12" ht="15">
      <c r="A162" s="11" t="s">
        <v>33</v>
      </c>
      <c r="B162" s="10" t="s">
        <v>298</v>
      </c>
      <c r="C162" s="10" t="s">
        <v>48</v>
      </c>
      <c r="D162" s="10" t="str">
        <f t="shared" si="2"/>
        <v>THỊ XÃ TÂN UYÊN:Đường loại 3:Vị trí 3</v>
      </c>
      <c r="E162" s="4"/>
      <c r="F162" s="4"/>
      <c r="G162" s="10"/>
      <c r="H162" s="10"/>
      <c r="I162" s="10"/>
      <c r="J162" s="7">
        <v>650</v>
      </c>
      <c r="K162" s="10"/>
      <c r="L162" s="5">
        <v>420</v>
      </c>
    </row>
    <row r="163" spans="1:12" ht="15">
      <c r="A163" s="11" t="s">
        <v>33</v>
      </c>
      <c r="B163" s="10" t="s">
        <v>298</v>
      </c>
      <c r="C163" s="10" t="s">
        <v>49</v>
      </c>
      <c r="D163" s="10" t="str">
        <f t="shared" si="2"/>
        <v>THỊ XÃ TÂN UYÊN:Đường loại 3:Vị trí 4</v>
      </c>
      <c r="E163" s="4"/>
      <c r="F163" s="4"/>
      <c r="G163" s="10"/>
      <c r="H163" s="10"/>
      <c r="I163" s="10"/>
      <c r="J163" s="7">
        <v>500</v>
      </c>
      <c r="K163" s="10"/>
      <c r="L163" s="5">
        <v>360</v>
      </c>
    </row>
    <row r="164" spans="1:12" ht="15">
      <c r="A164" s="11" t="s">
        <v>33</v>
      </c>
      <c r="B164" s="10" t="s">
        <v>390</v>
      </c>
      <c r="C164" s="10" t="s">
        <v>46</v>
      </c>
      <c r="D164" s="10" t="str">
        <f t="shared" si="2"/>
        <v>THỊ XÃ TÂN UYÊN:Đường loại 4:Vị trí 1</v>
      </c>
      <c r="E164" s="4"/>
      <c r="F164" s="4"/>
      <c r="G164" s="4"/>
      <c r="H164" s="4"/>
      <c r="I164" s="10"/>
      <c r="J164" s="7">
        <v>2000</v>
      </c>
      <c r="K164" s="10"/>
      <c r="L164" s="5">
        <v>1300</v>
      </c>
    </row>
    <row r="165" spans="1:12" ht="15">
      <c r="A165" s="11" t="s">
        <v>33</v>
      </c>
      <c r="B165" s="10" t="s">
        <v>390</v>
      </c>
      <c r="C165" s="10" t="s">
        <v>47</v>
      </c>
      <c r="D165" s="10" t="str">
        <f t="shared" si="2"/>
        <v>THỊ XÃ TÂN UYÊN:Đường loại 4:Vị trí 2</v>
      </c>
      <c r="E165" s="4"/>
      <c r="F165" s="4"/>
      <c r="G165" s="10"/>
      <c r="H165" s="10"/>
      <c r="I165" s="10"/>
      <c r="J165" s="7">
        <v>950</v>
      </c>
      <c r="K165" s="10"/>
      <c r="L165" s="5">
        <v>620</v>
      </c>
    </row>
    <row r="166" spans="1:12" ht="15">
      <c r="A166" s="11" t="s">
        <v>33</v>
      </c>
      <c r="B166" s="10" t="s">
        <v>390</v>
      </c>
      <c r="C166" s="10" t="s">
        <v>48</v>
      </c>
      <c r="D166" s="10" t="str">
        <f t="shared" si="2"/>
        <v>THỊ XÃ TÂN UYÊN:Đường loại 4:Vị trí 3</v>
      </c>
      <c r="E166" s="4"/>
      <c r="F166" s="4"/>
      <c r="G166" s="10"/>
      <c r="H166" s="10"/>
      <c r="I166" s="10"/>
      <c r="J166" s="7">
        <v>500</v>
      </c>
      <c r="K166" s="10"/>
      <c r="L166" s="5">
        <v>370</v>
      </c>
    </row>
    <row r="167" spans="1:12" ht="15">
      <c r="A167" s="11" t="s">
        <v>33</v>
      </c>
      <c r="B167" s="10" t="s">
        <v>390</v>
      </c>
      <c r="C167" s="10" t="s">
        <v>49</v>
      </c>
      <c r="D167" s="10" t="str">
        <f t="shared" si="2"/>
        <v>THỊ XÃ TÂN UYÊN:Đường loại 4:Vị trí 4</v>
      </c>
      <c r="E167" s="4"/>
      <c r="F167" s="4"/>
      <c r="G167" s="10"/>
      <c r="H167" s="10"/>
      <c r="I167" s="10"/>
      <c r="J167" s="7">
        <v>400</v>
      </c>
      <c r="K167" s="10"/>
      <c r="L167" s="5">
        <v>290</v>
      </c>
    </row>
    <row r="168" spans="1:12" ht="15">
      <c r="A168" s="11" t="s">
        <v>33</v>
      </c>
      <c r="B168" s="10" t="s">
        <v>314</v>
      </c>
      <c r="C168" s="10" t="s">
        <v>46</v>
      </c>
      <c r="D168" s="10" t="str">
        <f t="shared" si="2"/>
        <v>THỊ XÃ TÂN UYÊN:Đường loại 5:Vị trí 1</v>
      </c>
      <c r="E168" s="4"/>
      <c r="F168" s="4"/>
      <c r="G168" s="4"/>
      <c r="H168" s="4"/>
      <c r="I168" s="10"/>
      <c r="J168" s="7">
        <v>1200</v>
      </c>
      <c r="K168" s="10"/>
      <c r="L168" s="5">
        <v>820</v>
      </c>
    </row>
    <row r="169" spans="1:12" ht="15">
      <c r="A169" s="11" t="s">
        <v>33</v>
      </c>
      <c r="B169" s="10" t="s">
        <v>314</v>
      </c>
      <c r="C169" s="10" t="s">
        <v>47</v>
      </c>
      <c r="D169" s="10" t="str">
        <f t="shared" si="2"/>
        <v>THỊ XÃ TÂN UYÊN:Đường loại 5:Vị trí 2</v>
      </c>
      <c r="E169" s="4"/>
      <c r="F169" s="4"/>
      <c r="G169" s="10"/>
      <c r="H169" s="10"/>
      <c r="I169" s="10"/>
      <c r="J169" s="7">
        <v>650</v>
      </c>
      <c r="K169" s="10"/>
      <c r="L169" s="5">
        <v>460</v>
      </c>
    </row>
    <row r="170" spans="1:12" ht="15">
      <c r="A170" s="11" t="s">
        <v>33</v>
      </c>
      <c r="B170" s="10" t="s">
        <v>314</v>
      </c>
      <c r="C170" s="10" t="s">
        <v>48</v>
      </c>
      <c r="D170" s="10" t="str">
        <f t="shared" si="2"/>
        <v>THỊ XÃ TÂN UYÊN:Đường loại 5:Vị trí 3</v>
      </c>
      <c r="E170" s="4"/>
      <c r="F170" s="4"/>
      <c r="G170" s="10"/>
      <c r="H170" s="10"/>
      <c r="I170" s="10"/>
      <c r="J170" s="7">
        <v>460</v>
      </c>
      <c r="K170" s="10"/>
      <c r="L170" s="5">
        <v>350</v>
      </c>
    </row>
    <row r="171" spans="1:12" ht="15">
      <c r="A171" s="11" t="s">
        <v>33</v>
      </c>
      <c r="B171" s="10" t="s">
        <v>314</v>
      </c>
      <c r="C171" s="10" t="s">
        <v>49</v>
      </c>
      <c r="D171" s="10" t="str">
        <f t="shared" si="2"/>
        <v>THỊ XÃ TÂN UYÊN:Đường loại 5:Vị trí 4</v>
      </c>
      <c r="E171" s="4"/>
      <c r="F171" s="4"/>
      <c r="G171" s="10"/>
      <c r="H171" s="10"/>
      <c r="I171" s="10"/>
      <c r="J171" s="7">
        <v>360</v>
      </c>
      <c r="K171" s="10"/>
      <c r="L171" s="5">
        <v>270</v>
      </c>
    </row>
    <row r="172" spans="1:12" ht="15">
      <c r="A172" s="13" t="s">
        <v>34</v>
      </c>
      <c r="B172" s="10" t="s">
        <v>39</v>
      </c>
      <c r="C172" s="10" t="s">
        <v>46</v>
      </c>
      <c r="D172" s="10" t="str">
        <f t="shared" si="2"/>
        <v>HUYỆN BẮC TÂN UYÊN:Khu vực 1Vị trí 1</v>
      </c>
      <c r="E172" s="4"/>
      <c r="F172" s="4"/>
      <c r="G172" s="4"/>
      <c r="H172" s="4"/>
      <c r="I172" s="10">
        <v>1150</v>
      </c>
      <c r="J172" s="10"/>
      <c r="K172" s="10">
        <v>810</v>
      </c>
      <c r="L172" s="10"/>
    </row>
    <row r="173" spans="1:12" ht="15">
      <c r="A173" s="13" t="s">
        <v>34</v>
      </c>
      <c r="B173" s="10" t="s">
        <v>39</v>
      </c>
      <c r="C173" s="10" t="s">
        <v>47</v>
      </c>
      <c r="D173" s="10" t="str">
        <f t="shared" si="2"/>
        <v>HUYỆN BẮC TÂN UYÊN:Khu vực 1Vị trí 2</v>
      </c>
      <c r="E173" s="4"/>
      <c r="F173" s="4"/>
      <c r="G173" s="10"/>
      <c r="H173" s="10"/>
      <c r="I173" s="10">
        <v>860</v>
      </c>
      <c r="J173" s="10"/>
      <c r="K173" s="10">
        <v>600</v>
      </c>
      <c r="L173" s="10"/>
    </row>
    <row r="174" spans="1:12" ht="15">
      <c r="A174" s="13" t="s">
        <v>34</v>
      </c>
      <c r="B174" s="10" t="s">
        <v>39</v>
      </c>
      <c r="C174" s="10" t="s">
        <v>48</v>
      </c>
      <c r="D174" s="10" t="str">
        <f t="shared" si="2"/>
        <v>HUYỆN BẮC TÂN UYÊN:Khu vực 1Vị trí 3</v>
      </c>
      <c r="E174" s="4"/>
      <c r="F174" s="4"/>
      <c r="G174" s="10"/>
      <c r="H174" s="10"/>
      <c r="I174" s="10">
        <v>550</v>
      </c>
      <c r="J174" s="10"/>
      <c r="K174" s="10">
        <v>390</v>
      </c>
      <c r="L174" s="10"/>
    </row>
    <row r="175" spans="1:12" ht="15">
      <c r="A175" s="13" t="s">
        <v>34</v>
      </c>
      <c r="B175" s="10" t="s">
        <v>39</v>
      </c>
      <c r="C175" s="10" t="s">
        <v>49</v>
      </c>
      <c r="D175" s="10" t="str">
        <f t="shared" si="2"/>
        <v>HUYỆN BẮC TÂN UYÊN:Khu vực 1Vị trí 4</v>
      </c>
      <c r="E175" s="4"/>
      <c r="F175" s="4"/>
      <c r="G175" s="10"/>
      <c r="H175" s="10"/>
      <c r="I175" s="10">
        <v>330</v>
      </c>
      <c r="J175" s="10"/>
      <c r="K175" s="10">
        <v>230</v>
      </c>
      <c r="L175" s="10"/>
    </row>
    <row r="176" spans="1:12" ht="15">
      <c r="A176" s="13" t="s">
        <v>34</v>
      </c>
      <c r="B176" s="10" t="s">
        <v>38</v>
      </c>
      <c r="C176" s="10" t="s">
        <v>46</v>
      </c>
      <c r="D176" s="10" t="str">
        <f t="shared" si="2"/>
        <v>HUYỆN BẮC TÂN UYÊN:Khu vực 2Vị trí 1</v>
      </c>
      <c r="E176" s="4"/>
      <c r="F176" s="4"/>
      <c r="G176" s="4"/>
      <c r="H176" s="4"/>
      <c r="I176" s="10">
        <v>860</v>
      </c>
      <c r="J176" s="10"/>
      <c r="K176" s="10">
        <v>600</v>
      </c>
      <c r="L176" s="10"/>
    </row>
    <row r="177" spans="1:12" ht="15">
      <c r="A177" s="13" t="s">
        <v>34</v>
      </c>
      <c r="B177" s="10" t="s">
        <v>38</v>
      </c>
      <c r="C177" s="10" t="s">
        <v>47</v>
      </c>
      <c r="D177" s="10" t="str">
        <f t="shared" si="2"/>
        <v>HUYỆN BẮC TÂN UYÊN:Khu vực 2Vị trí 2</v>
      </c>
      <c r="E177" s="4"/>
      <c r="F177" s="4"/>
      <c r="G177" s="10"/>
      <c r="H177" s="10"/>
      <c r="I177" s="10">
        <v>550</v>
      </c>
      <c r="J177" s="10"/>
      <c r="K177" s="10">
        <v>390</v>
      </c>
      <c r="L177" s="10"/>
    </row>
    <row r="178" spans="1:12" ht="15">
      <c r="A178" s="13" t="s">
        <v>34</v>
      </c>
      <c r="B178" s="10" t="s">
        <v>38</v>
      </c>
      <c r="C178" s="10" t="s">
        <v>48</v>
      </c>
      <c r="D178" s="10" t="str">
        <f t="shared" si="2"/>
        <v>HUYỆN BẮC TÂN UYÊN:Khu vực 2Vị trí 3</v>
      </c>
      <c r="E178" s="4"/>
      <c r="F178" s="4"/>
      <c r="G178" s="10"/>
      <c r="H178" s="10"/>
      <c r="I178" s="10">
        <v>420</v>
      </c>
      <c r="J178" s="10"/>
      <c r="K178" s="10">
        <v>300</v>
      </c>
      <c r="L178" s="10"/>
    </row>
    <row r="179" spans="1:12" ht="15">
      <c r="A179" s="13" t="s">
        <v>34</v>
      </c>
      <c r="B179" s="10" t="s">
        <v>38</v>
      </c>
      <c r="C179" s="10" t="s">
        <v>49</v>
      </c>
      <c r="D179" s="10" t="str">
        <f t="shared" si="2"/>
        <v>HUYỆN BẮC TÂN UYÊN:Khu vực 2Vị trí 4</v>
      </c>
      <c r="E179" s="4"/>
      <c r="F179" s="4"/>
      <c r="G179" s="10"/>
      <c r="H179" s="10"/>
      <c r="I179" s="10">
        <v>330</v>
      </c>
      <c r="J179" s="10"/>
      <c r="K179" s="10">
        <v>230</v>
      </c>
      <c r="L179" s="10"/>
    </row>
    <row r="180" spans="1:12" ht="15">
      <c r="A180" s="13" t="s">
        <v>34</v>
      </c>
      <c r="B180" s="10" t="s">
        <v>290</v>
      </c>
      <c r="C180" s="10" t="s">
        <v>46</v>
      </c>
      <c r="D180" s="10" t="str">
        <f t="shared" si="2"/>
        <v>HUYỆN BẮC TÂN UYÊN:Đường loại 1:Vị trí 1</v>
      </c>
      <c r="E180" s="4"/>
      <c r="F180" s="4"/>
      <c r="G180" s="4"/>
      <c r="H180" s="4"/>
      <c r="I180" s="10"/>
      <c r="J180" s="7">
        <v>7500</v>
      </c>
      <c r="K180" s="10"/>
      <c r="L180" s="5">
        <v>4880</v>
      </c>
    </row>
    <row r="181" spans="1:12" ht="15">
      <c r="A181" s="13" t="s">
        <v>34</v>
      </c>
      <c r="B181" s="10" t="s">
        <v>290</v>
      </c>
      <c r="C181" s="10" t="s">
        <v>47</v>
      </c>
      <c r="D181" s="10" t="str">
        <f t="shared" si="2"/>
        <v>HUYỆN BẮC TÂN UYÊN:Đường loại 1:Vị trí 2</v>
      </c>
      <c r="E181" s="4"/>
      <c r="F181" s="4"/>
      <c r="G181" s="10"/>
      <c r="H181" s="10"/>
      <c r="I181" s="10"/>
      <c r="J181" s="7">
        <v>3200</v>
      </c>
      <c r="K181" s="10"/>
      <c r="L181" s="5">
        <v>2080</v>
      </c>
    </row>
    <row r="182" spans="1:12" ht="15">
      <c r="A182" s="13" t="s">
        <v>34</v>
      </c>
      <c r="B182" s="10" t="s">
        <v>290</v>
      </c>
      <c r="C182" s="10" t="s">
        <v>48</v>
      </c>
      <c r="D182" s="10" t="str">
        <f t="shared" si="2"/>
        <v>HUYỆN BẮC TÂN UYÊN:Đường loại 1:Vị trí 3</v>
      </c>
      <c r="E182" s="4"/>
      <c r="F182" s="4"/>
      <c r="G182" s="10"/>
      <c r="H182" s="10"/>
      <c r="I182" s="10"/>
      <c r="J182" s="7">
        <v>1150</v>
      </c>
      <c r="K182" s="10"/>
      <c r="L182" s="5">
        <v>750</v>
      </c>
    </row>
    <row r="183" spans="1:12" ht="15">
      <c r="A183" s="13" t="s">
        <v>34</v>
      </c>
      <c r="B183" s="10" t="s">
        <v>290</v>
      </c>
      <c r="C183" s="10" t="s">
        <v>49</v>
      </c>
      <c r="D183" s="10" t="str">
        <f t="shared" si="2"/>
        <v>HUYỆN BẮC TÂN UYÊN:Đường loại 1:Vị trí 4</v>
      </c>
      <c r="E183" s="4"/>
      <c r="F183" s="4"/>
      <c r="G183" s="10"/>
      <c r="H183" s="10"/>
      <c r="I183" s="10"/>
      <c r="J183" s="7">
        <v>850</v>
      </c>
      <c r="K183" s="10"/>
      <c r="L183" s="5">
        <v>550</v>
      </c>
    </row>
    <row r="184" spans="1:12" ht="15">
      <c r="A184" s="13" t="s">
        <v>34</v>
      </c>
      <c r="B184" s="10" t="s">
        <v>384</v>
      </c>
      <c r="C184" s="10" t="s">
        <v>46</v>
      </c>
      <c r="D184" s="10" t="str">
        <f t="shared" si="2"/>
        <v>HUYỆN BẮC TÂN UYÊN:Đường loại 2:Vị trí 1</v>
      </c>
      <c r="E184" s="4"/>
      <c r="F184" s="4"/>
      <c r="G184" s="4"/>
      <c r="H184" s="4"/>
      <c r="I184" s="10"/>
      <c r="J184" s="7">
        <v>5200</v>
      </c>
      <c r="K184" s="10"/>
      <c r="L184" s="5">
        <v>3380</v>
      </c>
    </row>
    <row r="185" spans="1:12" ht="15">
      <c r="A185" s="13" t="s">
        <v>34</v>
      </c>
      <c r="B185" s="10" t="s">
        <v>384</v>
      </c>
      <c r="C185" s="10" t="s">
        <v>47</v>
      </c>
      <c r="D185" s="10" t="str">
        <f t="shared" si="2"/>
        <v>HUYỆN BẮC TÂN UYÊN:Đường loại 2:Vị trí 2</v>
      </c>
      <c r="E185" s="4"/>
      <c r="F185" s="4"/>
      <c r="G185" s="10"/>
      <c r="H185" s="10"/>
      <c r="I185" s="10"/>
      <c r="J185" s="7">
        <v>2000</v>
      </c>
      <c r="K185" s="10"/>
      <c r="L185" s="5">
        <v>1300</v>
      </c>
    </row>
    <row r="186" spans="1:12" ht="15">
      <c r="A186" s="13" t="s">
        <v>34</v>
      </c>
      <c r="B186" s="10" t="s">
        <v>384</v>
      </c>
      <c r="C186" s="10" t="s">
        <v>48</v>
      </c>
      <c r="D186" s="10" t="str">
        <f t="shared" si="2"/>
        <v>HUYỆN BẮC TÂN UYÊN:Đường loại 2:Vị trí 3</v>
      </c>
      <c r="E186" s="4"/>
      <c r="F186" s="4"/>
      <c r="G186" s="10"/>
      <c r="H186" s="10"/>
      <c r="I186" s="10"/>
      <c r="J186" s="7">
        <v>850</v>
      </c>
      <c r="K186" s="10"/>
      <c r="L186" s="5">
        <v>550</v>
      </c>
    </row>
    <row r="187" spans="1:12" ht="15">
      <c r="A187" s="13" t="s">
        <v>34</v>
      </c>
      <c r="B187" s="10" t="s">
        <v>384</v>
      </c>
      <c r="C187" s="10" t="s">
        <v>49</v>
      </c>
      <c r="D187" s="10" t="str">
        <f t="shared" si="2"/>
        <v>HUYỆN BẮC TÂN UYÊN:Đường loại 2:Vị trí 4</v>
      </c>
      <c r="E187" s="4"/>
      <c r="F187" s="4"/>
      <c r="G187" s="10"/>
      <c r="H187" s="10"/>
      <c r="I187" s="10"/>
      <c r="J187" s="7">
        <v>650</v>
      </c>
      <c r="K187" s="10"/>
      <c r="L187" s="5">
        <v>420</v>
      </c>
    </row>
    <row r="188" spans="1:12" ht="15">
      <c r="A188" s="13" t="s">
        <v>34</v>
      </c>
      <c r="B188" s="10" t="s">
        <v>298</v>
      </c>
      <c r="C188" s="10" t="s">
        <v>46</v>
      </c>
      <c r="D188" s="10" t="str">
        <f t="shared" si="2"/>
        <v>HUYỆN BẮC TÂN UYÊN:Đường loại 3:Vị trí 1</v>
      </c>
      <c r="E188" s="4"/>
      <c r="F188" s="4"/>
      <c r="G188" s="4"/>
      <c r="H188" s="4"/>
      <c r="I188" s="10"/>
      <c r="J188" s="7">
        <v>3200</v>
      </c>
      <c r="K188" s="10"/>
      <c r="L188" s="5">
        <v>2080</v>
      </c>
    </row>
    <row r="189" spans="1:12" ht="15">
      <c r="A189" s="13" t="s">
        <v>34</v>
      </c>
      <c r="B189" s="10" t="s">
        <v>298</v>
      </c>
      <c r="C189" s="10" t="s">
        <v>47</v>
      </c>
      <c r="D189" s="10" t="str">
        <f t="shared" si="2"/>
        <v>HUYỆN BẮC TÂN UYÊN:Đường loại 3:Vị trí 2</v>
      </c>
      <c r="E189" s="4"/>
      <c r="F189" s="4"/>
      <c r="G189" s="10"/>
      <c r="H189" s="10"/>
      <c r="I189" s="10"/>
      <c r="J189" s="7">
        <v>1450</v>
      </c>
      <c r="K189" s="10"/>
      <c r="L189" s="5">
        <v>950</v>
      </c>
    </row>
    <row r="190" spans="1:12" ht="15">
      <c r="A190" s="13" t="s">
        <v>34</v>
      </c>
      <c r="B190" s="10" t="s">
        <v>298</v>
      </c>
      <c r="C190" s="10" t="s">
        <v>48</v>
      </c>
      <c r="D190" s="10" t="str">
        <f t="shared" si="2"/>
        <v>HUYỆN BẮC TÂN UYÊN:Đường loại 3:Vị trí 3</v>
      </c>
      <c r="E190" s="4"/>
      <c r="F190" s="4"/>
      <c r="G190" s="10"/>
      <c r="H190" s="10"/>
      <c r="I190" s="10"/>
      <c r="J190" s="7">
        <v>650</v>
      </c>
      <c r="K190" s="10"/>
      <c r="L190" s="5">
        <v>420</v>
      </c>
    </row>
    <row r="191" spans="1:12" ht="15">
      <c r="A191" s="13" t="s">
        <v>34</v>
      </c>
      <c r="B191" s="10" t="s">
        <v>298</v>
      </c>
      <c r="C191" s="10" t="s">
        <v>49</v>
      </c>
      <c r="D191" s="10" t="str">
        <f t="shared" si="2"/>
        <v>HUYỆN BẮC TÂN UYÊN:Đường loại 3:Vị trí 4</v>
      </c>
      <c r="E191" s="4"/>
      <c r="F191" s="4"/>
      <c r="G191" s="10"/>
      <c r="H191" s="10"/>
      <c r="I191" s="10"/>
      <c r="J191" s="7">
        <v>500</v>
      </c>
      <c r="K191" s="10"/>
      <c r="L191" s="5">
        <v>360</v>
      </c>
    </row>
    <row r="192" spans="1:12" ht="15">
      <c r="A192" s="13" t="s">
        <v>34</v>
      </c>
      <c r="B192" s="10" t="s">
        <v>390</v>
      </c>
      <c r="C192" s="10" t="s">
        <v>46</v>
      </c>
      <c r="D192" s="10" t="str">
        <f t="shared" si="2"/>
        <v>HUYỆN BẮC TÂN UYÊN:Đường loại 4:Vị trí 1</v>
      </c>
      <c r="E192" s="4"/>
      <c r="F192" s="4"/>
      <c r="G192" s="4"/>
      <c r="H192" s="4"/>
      <c r="I192" s="10"/>
      <c r="J192" s="7">
        <v>2000</v>
      </c>
      <c r="K192" s="10"/>
      <c r="L192" s="5">
        <v>1300</v>
      </c>
    </row>
    <row r="193" spans="1:12" ht="15">
      <c r="A193" s="13" t="s">
        <v>34</v>
      </c>
      <c r="B193" s="10" t="s">
        <v>390</v>
      </c>
      <c r="C193" s="10" t="s">
        <v>47</v>
      </c>
      <c r="D193" s="10" t="str">
        <f t="shared" si="2"/>
        <v>HUYỆN BẮC TÂN UYÊN:Đường loại 4:Vị trí 2</v>
      </c>
      <c r="E193" s="4"/>
      <c r="F193" s="4"/>
      <c r="G193" s="10"/>
      <c r="H193" s="10"/>
      <c r="I193" s="10"/>
      <c r="J193" s="7">
        <v>950</v>
      </c>
      <c r="K193" s="10"/>
      <c r="L193" s="5">
        <v>620</v>
      </c>
    </row>
    <row r="194" spans="1:12" ht="15">
      <c r="A194" s="13" t="s">
        <v>34</v>
      </c>
      <c r="B194" s="10" t="s">
        <v>390</v>
      </c>
      <c r="C194" s="10" t="s">
        <v>48</v>
      </c>
      <c r="D194" s="10" t="str">
        <f t="shared" si="2"/>
        <v>HUYỆN BẮC TÂN UYÊN:Đường loại 4:Vị trí 3</v>
      </c>
      <c r="E194" s="4"/>
      <c r="F194" s="4"/>
      <c r="G194" s="10"/>
      <c r="H194" s="10"/>
      <c r="I194" s="10"/>
      <c r="J194" s="7">
        <v>500</v>
      </c>
      <c r="K194" s="10"/>
      <c r="L194" s="5">
        <v>370</v>
      </c>
    </row>
    <row r="195" spans="1:12" ht="15">
      <c r="A195" s="13" t="s">
        <v>34</v>
      </c>
      <c r="B195" s="10" t="s">
        <v>390</v>
      </c>
      <c r="C195" s="10" t="s">
        <v>49</v>
      </c>
      <c r="D195" s="10" t="str">
        <f t="shared" si="2"/>
        <v>HUYỆN BẮC TÂN UYÊN:Đường loại 4:Vị trí 4</v>
      </c>
      <c r="E195" s="4"/>
      <c r="F195" s="4"/>
      <c r="G195" s="10"/>
      <c r="H195" s="10"/>
      <c r="I195" s="10"/>
      <c r="J195" s="7">
        <v>400</v>
      </c>
      <c r="K195" s="10"/>
      <c r="L195" s="5">
        <v>290</v>
      </c>
    </row>
    <row r="196" spans="1:12" ht="15">
      <c r="A196" s="13" t="s">
        <v>34</v>
      </c>
      <c r="B196" s="10" t="s">
        <v>314</v>
      </c>
      <c r="C196" s="10" t="s">
        <v>46</v>
      </c>
      <c r="D196" s="10" t="str">
        <f t="shared" si="2"/>
        <v>HUYỆN BẮC TÂN UYÊN:Đường loại 5:Vị trí 1</v>
      </c>
      <c r="E196" s="4"/>
      <c r="F196" s="4"/>
      <c r="G196" s="4"/>
      <c r="H196" s="4"/>
      <c r="I196" s="10"/>
      <c r="J196" s="7">
        <v>1200</v>
      </c>
      <c r="K196" s="10"/>
      <c r="L196" s="5">
        <v>820</v>
      </c>
    </row>
    <row r="197" spans="1:12" ht="15">
      <c r="A197" s="13" t="s">
        <v>34</v>
      </c>
      <c r="B197" s="10" t="s">
        <v>314</v>
      </c>
      <c r="C197" s="10" t="s">
        <v>47</v>
      </c>
      <c r="D197" s="10" t="str">
        <f aca="true" t="shared" si="3" ref="D197:D255">A197&amp;B197&amp;C197</f>
        <v>HUYỆN BẮC TÂN UYÊN:Đường loại 5:Vị trí 2</v>
      </c>
      <c r="E197" s="4"/>
      <c r="F197" s="4"/>
      <c r="G197" s="10"/>
      <c r="H197" s="10"/>
      <c r="I197" s="10"/>
      <c r="J197" s="7">
        <v>650</v>
      </c>
      <c r="K197" s="10"/>
      <c r="L197" s="5">
        <v>460</v>
      </c>
    </row>
    <row r="198" spans="1:12" ht="15">
      <c r="A198" s="13" t="s">
        <v>34</v>
      </c>
      <c r="B198" s="10" t="s">
        <v>314</v>
      </c>
      <c r="C198" s="10" t="s">
        <v>48</v>
      </c>
      <c r="D198" s="10" t="str">
        <f t="shared" si="3"/>
        <v>HUYỆN BẮC TÂN UYÊN:Đường loại 5:Vị trí 3</v>
      </c>
      <c r="E198" s="4"/>
      <c r="F198" s="4"/>
      <c r="G198" s="10"/>
      <c r="H198" s="10"/>
      <c r="I198" s="10"/>
      <c r="J198" s="7">
        <v>460</v>
      </c>
      <c r="K198" s="10"/>
      <c r="L198" s="5">
        <v>350</v>
      </c>
    </row>
    <row r="199" spans="1:12" ht="15">
      <c r="A199" s="13" t="s">
        <v>34</v>
      </c>
      <c r="B199" s="10" t="s">
        <v>314</v>
      </c>
      <c r="C199" s="10" t="s">
        <v>49</v>
      </c>
      <c r="D199" s="10" t="str">
        <f t="shared" si="3"/>
        <v>HUYỆN BẮC TÂN UYÊN:Đường loại 5:Vị trí 4</v>
      </c>
      <c r="E199" s="4"/>
      <c r="F199" s="4"/>
      <c r="G199" s="10"/>
      <c r="H199" s="10"/>
      <c r="I199" s="10"/>
      <c r="J199" s="7">
        <v>360</v>
      </c>
      <c r="K199" s="10"/>
      <c r="L199" s="5">
        <v>270</v>
      </c>
    </row>
    <row r="200" spans="1:12" ht="15">
      <c r="A200" s="11" t="s">
        <v>327</v>
      </c>
      <c r="B200" s="10" t="s">
        <v>39</v>
      </c>
      <c r="C200" s="10" t="s">
        <v>46</v>
      </c>
      <c r="D200" s="10" t="str">
        <f t="shared" si="3"/>
        <v>HUYỆN PHÚ GIÁO:Khu vực 1Vị trí 1</v>
      </c>
      <c r="E200" s="4"/>
      <c r="F200" s="4"/>
      <c r="G200" s="4"/>
      <c r="H200" s="4"/>
      <c r="I200" s="10">
        <v>660</v>
      </c>
      <c r="J200" s="10"/>
      <c r="K200" s="10">
        <v>460</v>
      </c>
      <c r="L200" s="10"/>
    </row>
    <row r="201" spans="1:12" ht="15">
      <c r="A201" s="11" t="s">
        <v>327</v>
      </c>
      <c r="B201" s="10" t="s">
        <v>39</v>
      </c>
      <c r="C201" s="10" t="s">
        <v>47</v>
      </c>
      <c r="D201" s="10" t="str">
        <f t="shared" si="3"/>
        <v>HUYỆN PHÚ GIÁO:Khu vực 1Vị trí 2</v>
      </c>
      <c r="E201" s="4"/>
      <c r="F201" s="4"/>
      <c r="G201" s="10"/>
      <c r="H201" s="10"/>
      <c r="I201" s="10">
        <v>360</v>
      </c>
      <c r="J201" s="10"/>
      <c r="K201" s="10">
        <v>250</v>
      </c>
      <c r="L201" s="10"/>
    </row>
    <row r="202" spans="1:12" ht="15">
      <c r="A202" s="11" t="s">
        <v>327</v>
      </c>
      <c r="B202" s="10" t="s">
        <v>39</v>
      </c>
      <c r="C202" s="10" t="s">
        <v>48</v>
      </c>
      <c r="D202" s="10" t="str">
        <f t="shared" si="3"/>
        <v>HUYỆN PHÚ GIÁO:Khu vực 1Vị trí 3</v>
      </c>
      <c r="E202" s="4"/>
      <c r="F202" s="4"/>
      <c r="G202" s="10"/>
      <c r="H202" s="10"/>
      <c r="I202" s="10">
        <v>260</v>
      </c>
      <c r="J202" s="10"/>
      <c r="K202" s="10">
        <v>180</v>
      </c>
      <c r="L202" s="10"/>
    </row>
    <row r="203" spans="1:12" ht="15">
      <c r="A203" s="11" t="s">
        <v>327</v>
      </c>
      <c r="B203" s="10" t="s">
        <v>39</v>
      </c>
      <c r="C203" s="10" t="s">
        <v>49</v>
      </c>
      <c r="D203" s="10" t="str">
        <f t="shared" si="3"/>
        <v>HUYỆN PHÚ GIÁO:Khu vực 1Vị trí 4</v>
      </c>
      <c r="E203" s="4"/>
      <c r="F203" s="4"/>
      <c r="G203" s="10"/>
      <c r="H203" s="10"/>
      <c r="I203" s="10">
        <v>150</v>
      </c>
      <c r="J203" s="10"/>
      <c r="K203" s="10">
        <v>105</v>
      </c>
      <c r="L203" s="10"/>
    </row>
    <row r="204" spans="1:12" ht="15">
      <c r="A204" s="11" t="s">
        <v>327</v>
      </c>
      <c r="B204" s="10" t="s">
        <v>38</v>
      </c>
      <c r="C204" s="10" t="s">
        <v>46</v>
      </c>
      <c r="D204" s="10" t="str">
        <f t="shared" si="3"/>
        <v>HUYỆN PHÚ GIÁO:Khu vực 2Vị trí 1</v>
      </c>
      <c r="E204" s="4"/>
      <c r="F204" s="4"/>
      <c r="G204" s="4"/>
      <c r="H204" s="4"/>
      <c r="I204" s="10">
        <v>450</v>
      </c>
      <c r="J204" s="10"/>
      <c r="K204" s="10">
        <v>320</v>
      </c>
      <c r="L204" s="10"/>
    </row>
    <row r="205" spans="1:12" ht="15">
      <c r="A205" s="11" t="s">
        <v>327</v>
      </c>
      <c r="B205" s="10" t="s">
        <v>38</v>
      </c>
      <c r="C205" s="10" t="s">
        <v>47</v>
      </c>
      <c r="D205" s="10" t="str">
        <f t="shared" si="3"/>
        <v>HUYỆN PHÚ GIÁO:Khu vực 2Vị trí 2</v>
      </c>
      <c r="E205" s="4"/>
      <c r="F205" s="4"/>
      <c r="G205" s="10"/>
      <c r="H205" s="10"/>
      <c r="I205" s="10">
        <v>300</v>
      </c>
      <c r="J205" s="10"/>
      <c r="K205" s="10">
        <v>210</v>
      </c>
      <c r="L205" s="10"/>
    </row>
    <row r="206" spans="1:12" ht="15">
      <c r="A206" s="11" t="s">
        <v>327</v>
      </c>
      <c r="B206" s="10" t="s">
        <v>38</v>
      </c>
      <c r="C206" s="10" t="s">
        <v>48</v>
      </c>
      <c r="D206" s="10" t="str">
        <f t="shared" si="3"/>
        <v>HUYỆN PHÚ GIÁO:Khu vực 2Vị trí 3</v>
      </c>
      <c r="E206" s="4"/>
      <c r="F206" s="4"/>
      <c r="G206" s="10"/>
      <c r="H206" s="10"/>
      <c r="I206" s="10">
        <v>200</v>
      </c>
      <c r="J206" s="10"/>
      <c r="K206" s="10">
        <v>140</v>
      </c>
      <c r="L206" s="10"/>
    </row>
    <row r="207" spans="1:12" ht="15">
      <c r="A207" s="11" t="s">
        <v>327</v>
      </c>
      <c r="B207" s="10" t="s">
        <v>38</v>
      </c>
      <c r="C207" s="10" t="s">
        <v>49</v>
      </c>
      <c r="D207" s="10" t="str">
        <f t="shared" si="3"/>
        <v>HUYỆN PHÚ GIÁO:Khu vực 2Vị trí 4</v>
      </c>
      <c r="E207" s="4"/>
      <c r="F207" s="4"/>
      <c r="G207" s="10"/>
      <c r="H207" s="10"/>
      <c r="I207" s="10">
        <v>150</v>
      </c>
      <c r="J207" s="10"/>
      <c r="K207" s="10">
        <v>105</v>
      </c>
      <c r="L207" s="10"/>
    </row>
    <row r="208" spans="1:12" ht="15">
      <c r="A208" s="11" t="s">
        <v>327</v>
      </c>
      <c r="B208" s="10" t="s">
        <v>290</v>
      </c>
      <c r="C208" s="10" t="s">
        <v>46</v>
      </c>
      <c r="D208" s="10" t="str">
        <f t="shared" si="3"/>
        <v>HUYỆN PHÚ GIÁO:Đường loại 1:Vị trí 1</v>
      </c>
      <c r="E208" s="4"/>
      <c r="F208" s="4"/>
      <c r="G208" s="4"/>
      <c r="H208" s="4"/>
      <c r="I208" s="10"/>
      <c r="J208" s="5">
        <v>4500</v>
      </c>
      <c r="K208" s="10"/>
      <c r="L208" s="10">
        <v>2930</v>
      </c>
    </row>
    <row r="209" spans="1:12" ht="15">
      <c r="A209" s="11" t="s">
        <v>327</v>
      </c>
      <c r="B209" s="10" t="s">
        <v>290</v>
      </c>
      <c r="C209" s="10" t="s">
        <v>47</v>
      </c>
      <c r="D209" s="10" t="str">
        <f t="shared" si="3"/>
        <v>HUYỆN PHÚ GIÁO:Đường loại 1:Vị trí 2</v>
      </c>
      <c r="E209" s="4"/>
      <c r="F209" s="4"/>
      <c r="G209" s="10"/>
      <c r="H209" s="10"/>
      <c r="I209" s="10"/>
      <c r="J209" s="5">
        <v>1500</v>
      </c>
      <c r="K209" s="10"/>
      <c r="L209" s="10">
        <v>980</v>
      </c>
    </row>
    <row r="210" spans="1:12" ht="15">
      <c r="A210" s="11" t="s">
        <v>327</v>
      </c>
      <c r="B210" s="10" t="s">
        <v>290</v>
      </c>
      <c r="C210" s="10" t="s">
        <v>48</v>
      </c>
      <c r="D210" s="10" t="str">
        <f t="shared" si="3"/>
        <v>HUYỆN PHÚ GIÁO:Đường loại 1:Vị trí 3</v>
      </c>
      <c r="E210" s="4"/>
      <c r="F210" s="4"/>
      <c r="G210" s="10"/>
      <c r="H210" s="10"/>
      <c r="I210" s="10"/>
      <c r="J210" s="5">
        <v>700</v>
      </c>
      <c r="K210" s="10"/>
      <c r="L210" s="10">
        <v>460</v>
      </c>
    </row>
    <row r="211" spans="1:12" ht="15">
      <c r="A211" s="11" t="s">
        <v>327</v>
      </c>
      <c r="B211" s="10" t="s">
        <v>290</v>
      </c>
      <c r="C211" s="10" t="s">
        <v>49</v>
      </c>
      <c r="D211" s="10" t="str">
        <f t="shared" si="3"/>
        <v>HUYỆN PHÚ GIÁO:Đường loại 1:Vị trí 4</v>
      </c>
      <c r="E211" s="4"/>
      <c r="F211" s="4"/>
      <c r="G211" s="10"/>
      <c r="H211" s="10"/>
      <c r="I211" s="10"/>
      <c r="J211" s="5">
        <v>500</v>
      </c>
      <c r="K211" s="10"/>
      <c r="L211" s="10">
        <v>330</v>
      </c>
    </row>
    <row r="212" spans="1:12" ht="15">
      <c r="A212" s="11" t="s">
        <v>327</v>
      </c>
      <c r="B212" s="10" t="s">
        <v>384</v>
      </c>
      <c r="C212" s="10" t="s">
        <v>46</v>
      </c>
      <c r="D212" s="10" t="str">
        <f t="shared" si="3"/>
        <v>HUYỆN PHÚ GIÁO:Đường loại 2:Vị trí 1</v>
      </c>
      <c r="E212" s="4"/>
      <c r="F212" s="4"/>
      <c r="G212" s="4"/>
      <c r="H212" s="4"/>
      <c r="I212" s="10"/>
      <c r="J212" s="5">
        <v>2500</v>
      </c>
      <c r="K212" s="10"/>
      <c r="L212" s="10">
        <v>1630</v>
      </c>
    </row>
    <row r="213" spans="1:12" ht="15">
      <c r="A213" s="11" t="s">
        <v>327</v>
      </c>
      <c r="B213" s="10" t="s">
        <v>384</v>
      </c>
      <c r="C213" s="10" t="s">
        <v>47</v>
      </c>
      <c r="D213" s="10" t="str">
        <f t="shared" si="3"/>
        <v>HUYỆN PHÚ GIÁO:Đường loại 2:Vị trí 2</v>
      </c>
      <c r="E213" s="4"/>
      <c r="F213" s="4"/>
      <c r="G213" s="10"/>
      <c r="H213" s="10"/>
      <c r="I213" s="10"/>
      <c r="J213" s="5">
        <v>1000</v>
      </c>
      <c r="K213" s="10"/>
      <c r="L213" s="10">
        <v>650</v>
      </c>
    </row>
    <row r="214" spans="1:12" ht="15">
      <c r="A214" s="11" t="s">
        <v>327</v>
      </c>
      <c r="B214" s="10" t="s">
        <v>384</v>
      </c>
      <c r="C214" s="10" t="s">
        <v>48</v>
      </c>
      <c r="D214" s="10" t="str">
        <f t="shared" si="3"/>
        <v>HUYỆN PHÚ GIÁO:Đường loại 2:Vị trí 3</v>
      </c>
      <c r="E214" s="4"/>
      <c r="F214" s="4"/>
      <c r="G214" s="10"/>
      <c r="H214" s="10"/>
      <c r="I214" s="10"/>
      <c r="J214" s="5">
        <v>500</v>
      </c>
      <c r="K214" s="10"/>
      <c r="L214" s="10">
        <v>330</v>
      </c>
    </row>
    <row r="215" spans="1:12" ht="15">
      <c r="A215" s="11" t="s">
        <v>327</v>
      </c>
      <c r="B215" s="10" t="s">
        <v>384</v>
      </c>
      <c r="C215" s="10" t="s">
        <v>49</v>
      </c>
      <c r="D215" s="10" t="str">
        <f t="shared" si="3"/>
        <v>HUYỆN PHÚ GIÁO:Đường loại 2:Vị trí 4</v>
      </c>
      <c r="E215" s="4"/>
      <c r="F215" s="4"/>
      <c r="G215" s="10"/>
      <c r="H215" s="10"/>
      <c r="I215" s="10"/>
      <c r="J215" s="5">
        <v>400</v>
      </c>
      <c r="K215" s="10"/>
      <c r="L215" s="10">
        <v>260</v>
      </c>
    </row>
    <row r="216" spans="1:12" ht="15">
      <c r="A216" s="11" t="s">
        <v>327</v>
      </c>
      <c r="B216" s="10" t="s">
        <v>298</v>
      </c>
      <c r="C216" s="10" t="s">
        <v>46</v>
      </c>
      <c r="D216" s="10" t="str">
        <f t="shared" si="3"/>
        <v>HUYỆN PHÚ GIÁO:Đường loại 3:Vị trí 1</v>
      </c>
      <c r="E216" s="4"/>
      <c r="F216" s="4"/>
      <c r="G216" s="4"/>
      <c r="H216" s="4"/>
      <c r="I216" s="10"/>
      <c r="J216" s="5">
        <v>1500</v>
      </c>
      <c r="K216" s="10"/>
      <c r="L216" s="10">
        <v>980</v>
      </c>
    </row>
    <row r="217" spans="1:12" ht="15">
      <c r="A217" s="11" t="s">
        <v>327</v>
      </c>
      <c r="B217" s="10" t="s">
        <v>298</v>
      </c>
      <c r="C217" s="10" t="s">
        <v>47</v>
      </c>
      <c r="D217" s="10" t="str">
        <f t="shared" si="3"/>
        <v>HUYỆN PHÚ GIÁO:Đường loại 3:Vị trí 2</v>
      </c>
      <c r="E217" s="4"/>
      <c r="F217" s="4"/>
      <c r="G217" s="10"/>
      <c r="H217" s="10"/>
      <c r="I217" s="10"/>
      <c r="J217" s="5">
        <v>700</v>
      </c>
      <c r="K217" s="10"/>
      <c r="L217" s="10">
        <v>460</v>
      </c>
    </row>
    <row r="218" spans="1:12" ht="15">
      <c r="A218" s="11" t="s">
        <v>327</v>
      </c>
      <c r="B218" s="10" t="s">
        <v>298</v>
      </c>
      <c r="C218" s="10" t="s">
        <v>48</v>
      </c>
      <c r="D218" s="10" t="str">
        <f t="shared" si="3"/>
        <v>HUYỆN PHÚ GIÁO:Đường loại 3:Vị trí 3</v>
      </c>
      <c r="E218" s="4"/>
      <c r="F218" s="4"/>
      <c r="G218" s="10"/>
      <c r="H218" s="10"/>
      <c r="I218" s="10"/>
      <c r="J218" s="5">
        <v>400</v>
      </c>
      <c r="K218" s="10"/>
      <c r="L218" s="10">
        <v>260</v>
      </c>
    </row>
    <row r="219" spans="1:12" ht="15">
      <c r="A219" s="11" t="s">
        <v>327</v>
      </c>
      <c r="B219" s="10" t="s">
        <v>298</v>
      </c>
      <c r="C219" s="10" t="s">
        <v>49</v>
      </c>
      <c r="D219" s="10" t="str">
        <f t="shared" si="3"/>
        <v>HUYỆN PHÚ GIÁO:Đường loại 3:Vị trí 4</v>
      </c>
      <c r="E219" s="4"/>
      <c r="F219" s="4"/>
      <c r="G219" s="10"/>
      <c r="H219" s="10"/>
      <c r="I219" s="10"/>
      <c r="J219" s="5">
        <v>300</v>
      </c>
      <c r="K219" s="10"/>
      <c r="L219" s="10">
        <v>200</v>
      </c>
    </row>
    <row r="220" spans="1:12" ht="15">
      <c r="A220" s="11" t="s">
        <v>327</v>
      </c>
      <c r="B220" s="10" t="s">
        <v>390</v>
      </c>
      <c r="C220" s="10" t="s">
        <v>46</v>
      </c>
      <c r="D220" s="10" t="str">
        <f t="shared" si="3"/>
        <v>HUYỆN PHÚ GIÁO:Đường loại 4:Vị trí 1</v>
      </c>
      <c r="E220" s="4"/>
      <c r="F220" s="4"/>
      <c r="G220" s="4"/>
      <c r="H220" s="4"/>
      <c r="I220" s="10"/>
      <c r="J220" s="5">
        <v>1000</v>
      </c>
      <c r="K220" s="10"/>
      <c r="L220" s="10">
        <v>650</v>
      </c>
    </row>
    <row r="221" spans="1:12" ht="15">
      <c r="A221" s="11" t="s">
        <v>327</v>
      </c>
      <c r="B221" s="10" t="s">
        <v>390</v>
      </c>
      <c r="C221" s="10" t="s">
        <v>47</v>
      </c>
      <c r="D221" s="10" t="str">
        <f t="shared" si="3"/>
        <v>HUYỆN PHÚ GIÁO:Đường loại 4:Vị trí 2</v>
      </c>
      <c r="E221" s="4"/>
      <c r="F221" s="4"/>
      <c r="G221" s="10"/>
      <c r="H221" s="10"/>
      <c r="I221" s="10"/>
      <c r="J221" s="5">
        <v>400</v>
      </c>
      <c r="K221" s="10"/>
      <c r="L221" s="10">
        <v>260</v>
      </c>
    </row>
    <row r="222" spans="1:12" ht="15">
      <c r="A222" s="11" t="s">
        <v>327</v>
      </c>
      <c r="B222" s="10" t="s">
        <v>390</v>
      </c>
      <c r="C222" s="10" t="s">
        <v>48</v>
      </c>
      <c r="D222" s="10" t="str">
        <f t="shared" si="3"/>
        <v>HUYỆN PHÚ GIÁO:Đường loại 4:Vị trí 3</v>
      </c>
      <c r="E222" s="4"/>
      <c r="F222" s="4"/>
      <c r="G222" s="10"/>
      <c r="H222" s="10"/>
      <c r="I222" s="10"/>
      <c r="J222" s="5">
        <v>300</v>
      </c>
      <c r="K222" s="10"/>
      <c r="L222" s="10">
        <v>200</v>
      </c>
    </row>
    <row r="223" spans="1:12" ht="15">
      <c r="A223" s="11" t="s">
        <v>327</v>
      </c>
      <c r="B223" s="10" t="s">
        <v>390</v>
      </c>
      <c r="C223" s="10" t="s">
        <v>49</v>
      </c>
      <c r="D223" s="10" t="str">
        <f t="shared" si="3"/>
        <v>HUYỆN PHÚ GIÁO:Đường loại 4:Vị trí 4</v>
      </c>
      <c r="E223" s="4"/>
      <c r="F223" s="4"/>
      <c r="G223" s="10"/>
      <c r="H223" s="10"/>
      <c r="I223" s="10"/>
      <c r="J223" s="5">
        <v>200</v>
      </c>
      <c r="K223" s="10"/>
      <c r="L223" s="10">
        <v>130</v>
      </c>
    </row>
    <row r="224" spans="1:12" ht="15">
      <c r="A224" s="11" t="s">
        <v>327</v>
      </c>
      <c r="B224" s="10" t="s">
        <v>314</v>
      </c>
      <c r="C224" s="10" t="s">
        <v>46</v>
      </c>
      <c r="D224" s="10" t="str">
        <f t="shared" si="3"/>
        <v>HUYỆN PHÚ GIÁO:Đường loại 5:Vị trí 1</v>
      </c>
      <c r="E224" s="10"/>
      <c r="F224" s="10"/>
      <c r="G224" s="10"/>
      <c r="H224" s="10"/>
      <c r="I224" s="10"/>
      <c r="J224" s="10"/>
      <c r="K224" s="10"/>
      <c r="L224" s="10"/>
    </row>
    <row r="225" spans="1:12" ht="15">
      <c r="A225" s="11" t="s">
        <v>327</v>
      </c>
      <c r="B225" s="10" t="s">
        <v>314</v>
      </c>
      <c r="C225" s="10" t="s">
        <v>47</v>
      </c>
      <c r="D225" s="10" t="str">
        <f t="shared" si="3"/>
        <v>HUYỆN PHÚ GIÁO:Đường loại 5:Vị trí 2</v>
      </c>
      <c r="E225" s="10"/>
      <c r="F225" s="10"/>
      <c r="G225" s="10"/>
      <c r="H225" s="10"/>
      <c r="I225" s="10"/>
      <c r="J225" s="10"/>
      <c r="K225" s="10"/>
      <c r="L225" s="10"/>
    </row>
    <row r="226" spans="1:12" ht="15">
      <c r="A226" s="11" t="s">
        <v>327</v>
      </c>
      <c r="B226" s="10" t="s">
        <v>314</v>
      </c>
      <c r="C226" s="10" t="s">
        <v>48</v>
      </c>
      <c r="D226" s="10" t="str">
        <f t="shared" si="3"/>
        <v>HUYỆN PHÚ GIÁO:Đường loại 5:Vị trí 3</v>
      </c>
      <c r="E226" s="10"/>
      <c r="F226" s="10"/>
      <c r="G226" s="10"/>
      <c r="H226" s="10"/>
      <c r="I226" s="10"/>
      <c r="J226" s="10"/>
      <c r="K226" s="10"/>
      <c r="L226" s="10"/>
    </row>
    <row r="227" spans="1:12" ht="15">
      <c r="A227" s="11" t="s">
        <v>327</v>
      </c>
      <c r="B227" s="10" t="s">
        <v>314</v>
      </c>
      <c r="C227" s="10" t="s">
        <v>49</v>
      </c>
      <c r="D227" s="10" t="str">
        <f t="shared" si="3"/>
        <v>HUYỆN PHÚ GIÁO:Đường loại 5:Vị trí 4</v>
      </c>
      <c r="E227" s="10"/>
      <c r="F227" s="10"/>
      <c r="G227" s="10"/>
      <c r="H227" s="10"/>
      <c r="I227" s="10"/>
      <c r="J227" s="10"/>
      <c r="K227" s="10"/>
      <c r="L227" s="10"/>
    </row>
    <row r="228" spans="1:12" ht="15">
      <c r="A228" s="11" t="s">
        <v>415</v>
      </c>
      <c r="B228" s="10" t="s">
        <v>39</v>
      </c>
      <c r="C228" s="10" t="s">
        <v>46</v>
      </c>
      <c r="D228" s="10" t="str">
        <f t="shared" si="3"/>
        <v>HUYỆN DẦU TIẾNG:Khu vực 1Vị trí 1</v>
      </c>
      <c r="E228" s="4"/>
      <c r="F228" s="4"/>
      <c r="G228" s="4"/>
      <c r="H228" s="4"/>
      <c r="I228" s="10">
        <v>660</v>
      </c>
      <c r="J228" s="10"/>
      <c r="K228" s="10">
        <v>460</v>
      </c>
      <c r="L228" s="10"/>
    </row>
    <row r="229" spans="1:12" ht="15">
      <c r="A229" s="11" t="s">
        <v>415</v>
      </c>
      <c r="B229" s="10" t="s">
        <v>39</v>
      </c>
      <c r="C229" s="10" t="s">
        <v>47</v>
      </c>
      <c r="D229" s="10" t="str">
        <f t="shared" si="3"/>
        <v>HUYỆN DẦU TIẾNG:Khu vực 1Vị trí 2</v>
      </c>
      <c r="E229" s="4"/>
      <c r="F229" s="4"/>
      <c r="G229" s="10"/>
      <c r="H229" s="10"/>
      <c r="I229" s="10">
        <v>360</v>
      </c>
      <c r="J229" s="10"/>
      <c r="K229" s="10">
        <v>250</v>
      </c>
      <c r="L229" s="10"/>
    </row>
    <row r="230" spans="1:12" ht="15">
      <c r="A230" s="11" t="s">
        <v>415</v>
      </c>
      <c r="B230" s="10" t="s">
        <v>39</v>
      </c>
      <c r="C230" s="10" t="s">
        <v>48</v>
      </c>
      <c r="D230" s="10" t="str">
        <f t="shared" si="3"/>
        <v>HUYỆN DẦU TIẾNG:Khu vực 1Vị trí 3</v>
      </c>
      <c r="E230" s="4"/>
      <c r="F230" s="4"/>
      <c r="G230" s="10"/>
      <c r="H230" s="10"/>
      <c r="I230" s="10">
        <v>260</v>
      </c>
      <c r="J230" s="10"/>
      <c r="K230" s="10">
        <v>180</v>
      </c>
      <c r="L230" s="10"/>
    </row>
    <row r="231" spans="1:12" ht="15">
      <c r="A231" s="11" t="s">
        <v>415</v>
      </c>
      <c r="B231" s="10" t="s">
        <v>39</v>
      </c>
      <c r="C231" s="10" t="s">
        <v>49</v>
      </c>
      <c r="D231" s="10" t="str">
        <f t="shared" si="3"/>
        <v>HUYỆN DẦU TIẾNG:Khu vực 1Vị trí 4</v>
      </c>
      <c r="E231" s="4"/>
      <c r="F231" s="4"/>
      <c r="G231" s="10"/>
      <c r="H231" s="10"/>
      <c r="I231" s="10">
        <v>150</v>
      </c>
      <c r="J231" s="10"/>
      <c r="K231" s="10">
        <v>105</v>
      </c>
      <c r="L231" s="10"/>
    </row>
    <row r="232" spans="1:12" ht="15">
      <c r="A232" s="11" t="s">
        <v>415</v>
      </c>
      <c r="B232" s="10" t="s">
        <v>38</v>
      </c>
      <c r="C232" s="10" t="s">
        <v>46</v>
      </c>
      <c r="D232" s="10" t="str">
        <f t="shared" si="3"/>
        <v>HUYỆN DẦU TIẾNG:Khu vực 2Vị trí 1</v>
      </c>
      <c r="E232" s="4"/>
      <c r="F232" s="4"/>
      <c r="G232" s="4"/>
      <c r="H232" s="4"/>
      <c r="I232" s="10">
        <v>450</v>
      </c>
      <c r="J232" s="10"/>
      <c r="K232" s="10">
        <v>320</v>
      </c>
      <c r="L232" s="10"/>
    </row>
    <row r="233" spans="1:12" ht="15">
      <c r="A233" s="11" t="s">
        <v>415</v>
      </c>
      <c r="B233" s="10" t="s">
        <v>38</v>
      </c>
      <c r="C233" s="10" t="s">
        <v>47</v>
      </c>
      <c r="D233" s="10" t="str">
        <f t="shared" si="3"/>
        <v>HUYỆN DẦU TIẾNG:Khu vực 2Vị trí 2</v>
      </c>
      <c r="E233" s="4"/>
      <c r="F233" s="4"/>
      <c r="G233" s="10"/>
      <c r="H233" s="10"/>
      <c r="I233" s="10">
        <v>300</v>
      </c>
      <c r="J233" s="10"/>
      <c r="K233" s="10">
        <v>210</v>
      </c>
      <c r="L233" s="10"/>
    </row>
    <row r="234" spans="1:12" ht="15">
      <c r="A234" s="11" t="s">
        <v>415</v>
      </c>
      <c r="B234" s="10" t="s">
        <v>38</v>
      </c>
      <c r="C234" s="10" t="s">
        <v>48</v>
      </c>
      <c r="D234" s="10" t="str">
        <f t="shared" si="3"/>
        <v>HUYỆN DẦU TIẾNG:Khu vực 2Vị trí 3</v>
      </c>
      <c r="E234" s="4"/>
      <c r="F234" s="4"/>
      <c r="G234" s="10"/>
      <c r="H234" s="10"/>
      <c r="I234" s="10">
        <v>200</v>
      </c>
      <c r="J234" s="10"/>
      <c r="K234" s="10">
        <v>140</v>
      </c>
      <c r="L234" s="10"/>
    </row>
    <row r="235" spans="1:12" ht="15">
      <c r="A235" s="11" t="s">
        <v>415</v>
      </c>
      <c r="B235" s="10" t="s">
        <v>38</v>
      </c>
      <c r="C235" s="10" t="s">
        <v>49</v>
      </c>
      <c r="D235" s="10" t="str">
        <f t="shared" si="3"/>
        <v>HUYỆN DẦU TIẾNG:Khu vực 2Vị trí 4</v>
      </c>
      <c r="E235" s="4"/>
      <c r="F235" s="4"/>
      <c r="G235" s="10"/>
      <c r="H235" s="10"/>
      <c r="I235" s="10">
        <v>150</v>
      </c>
      <c r="J235" s="10"/>
      <c r="K235" s="10">
        <v>105</v>
      </c>
      <c r="L235" s="10"/>
    </row>
    <row r="236" spans="1:12" ht="15">
      <c r="A236" s="11" t="s">
        <v>415</v>
      </c>
      <c r="B236" s="10" t="s">
        <v>290</v>
      </c>
      <c r="C236" s="10" t="s">
        <v>46</v>
      </c>
      <c r="D236" s="10" t="str">
        <f t="shared" si="3"/>
        <v>HUYỆN DẦU TIẾNG:Đường loại 1:Vị trí 1</v>
      </c>
      <c r="E236" s="4"/>
      <c r="F236" s="4"/>
      <c r="G236" s="4"/>
      <c r="H236" s="4"/>
      <c r="I236" s="10"/>
      <c r="J236" s="5">
        <v>4500</v>
      </c>
      <c r="K236" s="10"/>
      <c r="L236" s="10">
        <v>2930</v>
      </c>
    </row>
    <row r="237" spans="1:12" ht="15">
      <c r="A237" s="11" t="s">
        <v>415</v>
      </c>
      <c r="B237" s="10" t="s">
        <v>290</v>
      </c>
      <c r="C237" s="10" t="s">
        <v>47</v>
      </c>
      <c r="D237" s="10" t="str">
        <f t="shared" si="3"/>
        <v>HUYỆN DẦU TIẾNG:Đường loại 1:Vị trí 2</v>
      </c>
      <c r="E237" s="4"/>
      <c r="F237" s="4"/>
      <c r="G237" s="10"/>
      <c r="H237" s="10"/>
      <c r="I237" s="10"/>
      <c r="J237" s="5">
        <v>1500</v>
      </c>
      <c r="K237" s="10"/>
      <c r="L237" s="10">
        <v>980</v>
      </c>
    </row>
    <row r="238" spans="1:12" ht="15">
      <c r="A238" s="11" t="s">
        <v>415</v>
      </c>
      <c r="B238" s="10" t="s">
        <v>290</v>
      </c>
      <c r="C238" s="10" t="s">
        <v>48</v>
      </c>
      <c r="D238" s="10" t="str">
        <f t="shared" si="3"/>
        <v>HUYỆN DẦU TIẾNG:Đường loại 1:Vị trí 3</v>
      </c>
      <c r="E238" s="4"/>
      <c r="F238" s="4"/>
      <c r="G238" s="10"/>
      <c r="H238" s="10"/>
      <c r="I238" s="10"/>
      <c r="J238" s="5">
        <v>700</v>
      </c>
      <c r="K238" s="10"/>
      <c r="L238" s="10">
        <v>460</v>
      </c>
    </row>
    <row r="239" spans="1:12" ht="15">
      <c r="A239" s="11" t="s">
        <v>415</v>
      </c>
      <c r="B239" s="10" t="s">
        <v>290</v>
      </c>
      <c r="C239" s="10" t="s">
        <v>49</v>
      </c>
      <c r="D239" s="10" t="str">
        <f t="shared" si="3"/>
        <v>HUYỆN DẦU TIẾNG:Đường loại 1:Vị trí 4</v>
      </c>
      <c r="E239" s="4"/>
      <c r="F239" s="4"/>
      <c r="G239" s="10"/>
      <c r="H239" s="10"/>
      <c r="I239" s="10"/>
      <c r="J239" s="5">
        <v>500</v>
      </c>
      <c r="K239" s="10"/>
      <c r="L239" s="10">
        <v>330</v>
      </c>
    </row>
    <row r="240" spans="1:12" ht="15">
      <c r="A240" s="11" t="s">
        <v>415</v>
      </c>
      <c r="B240" s="10" t="s">
        <v>384</v>
      </c>
      <c r="C240" s="10" t="s">
        <v>46</v>
      </c>
      <c r="D240" s="10" t="str">
        <f t="shared" si="3"/>
        <v>HUYỆN DẦU TIẾNG:Đường loại 2:Vị trí 1</v>
      </c>
      <c r="E240" s="4"/>
      <c r="F240" s="4"/>
      <c r="G240" s="4"/>
      <c r="H240" s="4"/>
      <c r="I240" s="10"/>
      <c r="J240" s="5">
        <v>2500</v>
      </c>
      <c r="K240" s="10"/>
      <c r="L240" s="10">
        <v>1630</v>
      </c>
    </row>
    <row r="241" spans="1:12" ht="15">
      <c r="A241" s="11" t="s">
        <v>415</v>
      </c>
      <c r="B241" s="10" t="s">
        <v>384</v>
      </c>
      <c r="C241" s="10" t="s">
        <v>47</v>
      </c>
      <c r="D241" s="10" t="str">
        <f t="shared" si="3"/>
        <v>HUYỆN DẦU TIẾNG:Đường loại 2:Vị trí 2</v>
      </c>
      <c r="E241" s="4"/>
      <c r="F241" s="4"/>
      <c r="G241" s="10"/>
      <c r="H241" s="10"/>
      <c r="I241" s="10"/>
      <c r="J241" s="5">
        <v>1000</v>
      </c>
      <c r="K241" s="10"/>
      <c r="L241" s="10">
        <v>650</v>
      </c>
    </row>
    <row r="242" spans="1:12" ht="15">
      <c r="A242" s="11" t="s">
        <v>415</v>
      </c>
      <c r="B242" s="10" t="s">
        <v>384</v>
      </c>
      <c r="C242" s="10" t="s">
        <v>48</v>
      </c>
      <c r="D242" s="10" t="str">
        <f t="shared" si="3"/>
        <v>HUYỆN DẦU TIẾNG:Đường loại 2:Vị trí 3</v>
      </c>
      <c r="E242" s="4"/>
      <c r="F242" s="4"/>
      <c r="G242" s="10"/>
      <c r="H242" s="10"/>
      <c r="I242" s="10"/>
      <c r="J242" s="5">
        <v>500</v>
      </c>
      <c r="K242" s="10"/>
      <c r="L242" s="10">
        <v>330</v>
      </c>
    </row>
    <row r="243" spans="1:12" ht="15">
      <c r="A243" s="11" t="s">
        <v>415</v>
      </c>
      <c r="B243" s="10" t="s">
        <v>384</v>
      </c>
      <c r="C243" s="10" t="s">
        <v>49</v>
      </c>
      <c r="D243" s="10" t="str">
        <f t="shared" si="3"/>
        <v>HUYỆN DẦU TIẾNG:Đường loại 2:Vị trí 4</v>
      </c>
      <c r="E243" s="4"/>
      <c r="F243" s="4"/>
      <c r="G243" s="10"/>
      <c r="H243" s="10"/>
      <c r="I243" s="10"/>
      <c r="J243" s="5">
        <v>400</v>
      </c>
      <c r="K243" s="10"/>
      <c r="L243" s="10">
        <v>260</v>
      </c>
    </row>
    <row r="244" spans="1:12" ht="15">
      <c r="A244" s="11" t="s">
        <v>415</v>
      </c>
      <c r="B244" s="10" t="s">
        <v>298</v>
      </c>
      <c r="C244" s="10" t="s">
        <v>46</v>
      </c>
      <c r="D244" s="10" t="str">
        <f t="shared" si="3"/>
        <v>HUYỆN DẦU TIẾNG:Đường loại 3:Vị trí 1</v>
      </c>
      <c r="E244" s="4"/>
      <c r="F244" s="4"/>
      <c r="G244" s="4"/>
      <c r="H244" s="4"/>
      <c r="I244" s="10"/>
      <c r="J244" s="5">
        <v>1500</v>
      </c>
      <c r="K244" s="10"/>
      <c r="L244" s="10">
        <v>980</v>
      </c>
    </row>
    <row r="245" spans="1:12" ht="15">
      <c r="A245" s="11" t="s">
        <v>415</v>
      </c>
      <c r="B245" s="10" t="s">
        <v>298</v>
      </c>
      <c r="C245" s="10" t="s">
        <v>47</v>
      </c>
      <c r="D245" s="10" t="str">
        <f t="shared" si="3"/>
        <v>HUYỆN DẦU TIẾNG:Đường loại 3:Vị trí 2</v>
      </c>
      <c r="E245" s="4"/>
      <c r="F245" s="4"/>
      <c r="G245" s="10"/>
      <c r="H245" s="10"/>
      <c r="I245" s="10"/>
      <c r="J245" s="5">
        <v>700</v>
      </c>
      <c r="K245" s="10"/>
      <c r="L245" s="10">
        <v>460</v>
      </c>
    </row>
    <row r="246" spans="1:12" ht="15">
      <c r="A246" s="11" t="s">
        <v>415</v>
      </c>
      <c r="B246" s="10" t="s">
        <v>298</v>
      </c>
      <c r="C246" s="10" t="s">
        <v>48</v>
      </c>
      <c r="D246" s="10" t="str">
        <f t="shared" si="3"/>
        <v>HUYỆN DẦU TIẾNG:Đường loại 3:Vị trí 3</v>
      </c>
      <c r="E246" s="4"/>
      <c r="F246" s="4"/>
      <c r="G246" s="10"/>
      <c r="H246" s="10"/>
      <c r="I246" s="10"/>
      <c r="J246" s="5">
        <v>400</v>
      </c>
      <c r="K246" s="10"/>
      <c r="L246" s="10">
        <v>260</v>
      </c>
    </row>
    <row r="247" spans="1:12" ht="15">
      <c r="A247" s="11" t="s">
        <v>415</v>
      </c>
      <c r="B247" s="10" t="s">
        <v>298</v>
      </c>
      <c r="C247" s="10" t="s">
        <v>49</v>
      </c>
      <c r="D247" s="10" t="str">
        <f t="shared" si="3"/>
        <v>HUYỆN DẦU TIẾNG:Đường loại 3:Vị trí 4</v>
      </c>
      <c r="E247" s="4"/>
      <c r="F247" s="4"/>
      <c r="G247" s="10"/>
      <c r="H247" s="10"/>
      <c r="I247" s="10"/>
      <c r="J247" s="5">
        <v>300</v>
      </c>
      <c r="K247" s="10"/>
      <c r="L247" s="10">
        <v>200</v>
      </c>
    </row>
    <row r="248" spans="1:12" ht="15">
      <c r="A248" s="11" t="s">
        <v>415</v>
      </c>
      <c r="B248" s="10" t="s">
        <v>390</v>
      </c>
      <c r="C248" s="10" t="s">
        <v>46</v>
      </c>
      <c r="D248" s="10" t="str">
        <f t="shared" si="3"/>
        <v>HUYỆN DẦU TIẾNG:Đường loại 4:Vị trí 1</v>
      </c>
      <c r="E248" s="4"/>
      <c r="F248" s="4"/>
      <c r="G248" s="4"/>
      <c r="H248" s="4"/>
      <c r="I248" s="10"/>
      <c r="J248" s="5">
        <v>1000</v>
      </c>
      <c r="K248" s="10"/>
      <c r="L248" s="10">
        <v>650</v>
      </c>
    </row>
    <row r="249" spans="1:12" ht="15">
      <c r="A249" s="11" t="s">
        <v>415</v>
      </c>
      <c r="B249" s="10" t="s">
        <v>390</v>
      </c>
      <c r="C249" s="10" t="s">
        <v>47</v>
      </c>
      <c r="D249" s="10" t="str">
        <f t="shared" si="3"/>
        <v>HUYỆN DẦU TIẾNG:Đường loại 4:Vị trí 2</v>
      </c>
      <c r="E249" s="4"/>
      <c r="F249" s="4"/>
      <c r="G249" s="10"/>
      <c r="H249" s="10"/>
      <c r="I249" s="10"/>
      <c r="J249" s="5">
        <v>400</v>
      </c>
      <c r="K249" s="10"/>
      <c r="L249" s="10">
        <v>260</v>
      </c>
    </row>
    <row r="250" spans="1:12" ht="15">
      <c r="A250" s="11" t="s">
        <v>415</v>
      </c>
      <c r="B250" s="10" t="s">
        <v>390</v>
      </c>
      <c r="C250" s="10" t="s">
        <v>48</v>
      </c>
      <c r="D250" s="10" t="str">
        <f t="shared" si="3"/>
        <v>HUYỆN DẦU TIẾNG:Đường loại 4:Vị trí 3</v>
      </c>
      <c r="E250" s="4"/>
      <c r="F250" s="4"/>
      <c r="G250" s="10"/>
      <c r="H250" s="10"/>
      <c r="I250" s="10"/>
      <c r="J250" s="5">
        <v>300</v>
      </c>
      <c r="K250" s="10"/>
      <c r="L250" s="10">
        <v>200</v>
      </c>
    </row>
    <row r="251" spans="1:12" ht="15">
      <c r="A251" s="11" t="s">
        <v>415</v>
      </c>
      <c r="B251" s="10" t="s">
        <v>390</v>
      </c>
      <c r="C251" s="10" t="s">
        <v>49</v>
      </c>
      <c r="D251" s="10" t="str">
        <f t="shared" si="3"/>
        <v>HUYỆN DẦU TIẾNG:Đường loại 4:Vị trí 4</v>
      </c>
      <c r="E251" s="4"/>
      <c r="F251" s="4"/>
      <c r="G251" s="10"/>
      <c r="H251" s="10"/>
      <c r="I251" s="10"/>
      <c r="J251" s="5">
        <v>200</v>
      </c>
      <c r="K251" s="10"/>
      <c r="L251" s="10">
        <v>130</v>
      </c>
    </row>
    <row r="252" spans="1:12" ht="15">
      <c r="A252" s="11" t="s">
        <v>415</v>
      </c>
      <c r="B252" s="10" t="s">
        <v>314</v>
      </c>
      <c r="C252" s="10" t="s">
        <v>46</v>
      </c>
      <c r="D252" s="10" t="str">
        <f t="shared" si="3"/>
        <v>HUYỆN DẦU TIẾNG:Đường loại 5:Vị trí 1</v>
      </c>
      <c r="E252" s="10"/>
      <c r="F252" s="10"/>
      <c r="G252" s="10"/>
      <c r="H252" s="10"/>
      <c r="I252" s="10"/>
      <c r="J252" s="10"/>
      <c r="K252" s="10"/>
      <c r="L252" s="10"/>
    </row>
    <row r="253" spans="1:12" ht="15">
      <c r="A253" s="11" t="s">
        <v>415</v>
      </c>
      <c r="B253" s="10" t="s">
        <v>314</v>
      </c>
      <c r="C253" s="10" t="s">
        <v>47</v>
      </c>
      <c r="D253" s="10" t="str">
        <f t="shared" si="3"/>
        <v>HUYỆN DẦU TIẾNG:Đường loại 5:Vị trí 2</v>
      </c>
      <c r="E253" s="10"/>
      <c r="F253" s="10"/>
      <c r="G253" s="10"/>
      <c r="H253" s="10"/>
      <c r="I253" s="10"/>
      <c r="J253" s="10"/>
      <c r="K253" s="10"/>
      <c r="L253" s="10"/>
    </row>
    <row r="254" spans="1:12" ht="15">
      <c r="A254" s="11" t="s">
        <v>415</v>
      </c>
      <c r="B254" s="10" t="s">
        <v>314</v>
      </c>
      <c r="C254" s="10" t="s">
        <v>48</v>
      </c>
      <c r="D254" s="10" t="str">
        <f t="shared" si="3"/>
        <v>HUYỆN DẦU TIẾNG:Đường loại 5:Vị trí 3</v>
      </c>
      <c r="E254" s="10"/>
      <c r="F254" s="10"/>
      <c r="G254" s="10"/>
      <c r="H254" s="10"/>
      <c r="I254" s="10"/>
      <c r="J254" s="10"/>
      <c r="K254" s="10"/>
      <c r="L254" s="10"/>
    </row>
    <row r="255" spans="1:12" ht="15">
      <c r="A255" s="11" t="s">
        <v>415</v>
      </c>
      <c r="B255" s="10" t="s">
        <v>314</v>
      </c>
      <c r="C255" s="10" t="s">
        <v>49</v>
      </c>
      <c r="D255" s="10" t="str">
        <f t="shared" si="3"/>
        <v>HUYỆN DẦU TIẾNG:Đường loại 5:Vị trí 4</v>
      </c>
      <c r="E255" s="10"/>
      <c r="F255" s="10"/>
      <c r="G255" s="10"/>
      <c r="H255" s="10"/>
      <c r="I255" s="10"/>
      <c r="J255" s="10"/>
      <c r="K255" s="10"/>
      <c r="L255" s="10"/>
    </row>
  </sheetData>
  <sheetProtection/>
  <mergeCells count="4">
    <mergeCell ref="C2:C3"/>
    <mergeCell ref="B2:B3"/>
    <mergeCell ref="A2:A3"/>
    <mergeCell ref="E2:L2"/>
  </mergeCells>
  <conditionalFormatting sqref="L12:L31">
    <cfRule type="cellIs" priority="1" dxfId="0" operator="notEqual" stopIfTrue="1">
      <formula>$L$5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55"/>
  <sheetViews>
    <sheetView zoomScale="60" zoomScaleNormal="60" zoomScalePageLayoutView="0" workbookViewId="0" topLeftCell="A235">
      <selection activeCell="I4" sqref="I4:N255"/>
    </sheetView>
  </sheetViews>
  <sheetFormatPr defaultColWidth="8.796875" defaultRowHeight="14.25"/>
  <cols>
    <col min="1" max="1" width="19.3984375" style="1" customWidth="1"/>
    <col min="2" max="2" width="13.59765625" style="1" customWidth="1"/>
    <col min="3" max="3" width="8.3984375" style="1" customWidth="1"/>
    <col min="4" max="4" width="41.8984375" style="1" hidden="1" customWidth="1"/>
    <col min="5" max="8" width="0" style="1" hidden="1" customWidth="1"/>
    <col min="9" max="10" width="9" style="1" customWidth="1"/>
    <col min="11" max="11" width="9.3984375" style="1" customWidth="1"/>
    <col min="12" max="12" width="9" style="1" customWidth="1"/>
    <col min="13" max="13" width="11" style="1" bestFit="1" customWidth="1"/>
    <col min="14" max="14" width="9.3984375" style="1" bestFit="1" customWidth="1"/>
    <col min="15" max="16384" width="9" style="1" customWidth="1"/>
  </cols>
  <sheetData>
    <row r="2" spans="1:14" s="2" customFormat="1" ht="15">
      <c r="A2" s="107" t="s">
        <v>52</v>
      </c>
      <c r="B2" s="108" t="s">
        <v>53</v>
      </c>
      <c r="C2" s="107" t="s">
        <v>54</v>
      </c>
      <c r="D2" s="8"/>
      <c r="E2" s="22" t="s">
        <v>55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s="3" customFormat="1" ht="15">
      <c r="A3" s="107"/>
      <c r="B3" s="108"/>
      <c r="C3" s="107"/>
      <c r="D3" s="8"/>
      <c r="E3" s="8" t="s">
        <v>41</v>
      </c>
      <c r="F3" s="8" t="s">
        <v>40</v>
      </c>
      <c r="G3" s="8" t="s">
        <v>42</v>
      </c>
      <c r="H3" s="8" t="s">
        <v>43</v>
      </c>
      <c r="I3" s="8" t="s">
        <v>44</v>
      </c>
      <c r="J3" s="8" t="s">
        <v>68</v>
      </c>
      <c r="K3" s="8" t="s">
        <v>50</v>
      </c>
      <c r="L3" s="8" t="s">
        <v>45</v>
      </c>
      <c r="M3" s="8" t="s">
        <v>69</v>
      </c>
      <c r="N3" s="8" t="s">
        <v>51</v>
      </c>
    </row>
    <row r="4" spans="1:14" ht="20.25">
      <c r="A4" s="9" t="s">
        <v>317</v>
      </c>
      <c r="B4" s="10" t="s">
        <v>39</v>
      </c>
      <c r="C4" s="10" t="s">
        <v>46</v>
      </c>
      <c r="D4" s="10" t="str">
        <f>A4&amp;B4&amp;C4</f>
        <v>THÀNH PHỐ THỦ DẦU MỘT:Khu vực 1Vị trí 1</v>
      </c>
      <c r="E4" s="21"/>
      <c r="F4" s="10"/>
      <c r="G4" s="4"/>
      <c r="H4" s="4"/>
      <c r="I4" s="10"/>
      <c r="J4" s="10"/>
      <c r="K4" s="10"/>
      <c r="L4" s="10"/>
      <c r="M4" s="10"/>
      <c r="N4" s="10"/>
    </row>
    <row r="5" spans="1:14" ht="20.25">
      <c r="A5" s="9" t="s">
        <v>317</v>
      </c>
      <c r="B5" s="10" t="s">
        <v>39</v>
      </c>
      <c r="C5" s="10" t="s">
        <v>47</v>
      </c>
      <c r="D5" s="10" t="str">
        <f aca="true" t="shared" si="0" ref="D5:D68">A5&amp;B5&amp;C5</f>
        <v>THÀNH PHỐ THỦ DẦU MỘT:Khu vực 1Vị trí 2</v>
      </c>
      <c r="E5" s="21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9" t="s">
        <v>317</v>
      </c>
      <c r="B6" s="10" t="s">
        <v>39</v>
      </c>
      <c r="C6" s="10" t="s">
        <v>48</v>
      </c>
      <c r="D6" s="10" t="str">
        <f t="shared" si="0"/>
        <v>THÀNH PHỐ THỦ DẦU MỘT:Khu vực 1Vị trí 3</v>
      </c>
      <c r="E6" s="21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9" t="s">
        <v>317</v>
      </c>
      <c r="B7" s="10" t="s">
        <v>39</v>
      </c>
      <c r="C7" s="10" t="s">
        <v>49</v>
      </c>
      <c r="D7" s="10" t="str">
        <f t="shared" si="0"/>
        <v>THÀNH PHỐ THỦ DẦU MỘT:Khu vực 1Vị trí 4</v>
      </c>
      <c r="E7" s="21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9" t="s">
        <v>317</v>
      </c>
      <c r="B8" s="10" t="s">
        <v>38</v>
      </c>
      <c r="C8" s="10" t="s">
        <v>46</v>
      </c>
      <c r="D8" s="10" t="str">
        <f t="shared" si="0"/>
        <v>THÀNH PHỐ THỦ DẦU MỘT:Khu vực 2Vị trí 1</v>
      </c>
      <c r="E8" s="4"/>
      <c r="F8" s="10"/>
      <c r="G8" s="4"/>
      <c r="H8" s="4"/>
      <c r="I8" s="10"/>
      <c r="J8" s="10"/>
      <c r="K8" s="10"/>
      <c r="L8" s="10"/>
      <c r="M8" s="10"/>
      <c r="N8" s="10"/>
    </row>
    <row r="9" spans="1:14" ht="15">
      <c r="A9" s="9" t="s">
        <v>317</v>
      </c>
      <c r="B9" s="10" t="s">
        <v>38</v>
      </c>
      <c r="C9" s="10" t="s">
        <v>47</v>
      </c>
      <c r="D9" s="10" t="str">
        <f t="shared" si="0"/>
        <v>THÀNH PHỐ THỦ DẦU MỘT:Khu vực 2Vị trí 2</v>
      </c>
      <c r="E9" s="4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9" t="s">
        <v>317</v>
      </c>
      <c r="B10" s="10" t="s">
        <v>38</v>
      </c>
      <c r="C10" s="10" t="s">
        <v>48</v>
      </c>
      <c r="D10" s="10" t="str">
        <f t="shared" si="0"/>
        <v>THÀNH PHỐ THỦ DẦU MỘT:Khu vực 2Vị trí 3</v>
      </c>
      <c r="E10" s="4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 t="s">
        <v>317</v>
      </c>
      <c r="B11" s="10" t="s">
        <v>38</v>
      </c>
      <c r="C11" s="10" t="s">
        <v>49</v>
      </c>
      <c r="D11" s="10" t="str">
        <f t="shared" si="0"/>
        <v>THÀNH PHỐ THỦ DẦU MỘT:Khu vực 2Vị trí 4</v>
      </c>
      <c r="E11" s="4"/>
      <c r="F11" s="10"/>
      <c r="G11" s="10"/>
      <c r="H11" s="10"/>
      <c r="I11" s="10"/>
      <c r="J11" s="10"/>
      <c r="K11" s="10"/>
      <c r="L11" s="10"/>
      <c r="M11" s="10"/>
      <c r="N11" s="10"/>
    </row>
    <row r="12" spans="1:22" ht="15">
      <c r="A12" s="9" t="s">
        <v>317</v>
      </c>
      <c r="B12" s="10" t="s">
        <v>290</v>
      </c>
      <c r="C12" s="10" t="s">
        <v>46</v>
      </c>
      <c r="D12" s="10" t="str">
        <f t="shared" si="0"/>
        <v>THÀNH PHỐ THỦ DẦU MỘT:Đường loại 1:Vị trí 1</v>
      </c>
      <c r="E12" s="4"/>
      <c r="F12" s="10"/>
      <c r="G12" s="4"/>
      <c r="H12" s="4"/>
      <c r="I12" s="10"/>
      <c r="J12" s="10"/>
      <c r="K12" s="10"/>
      <c r="L12" s="30">
        <v>37800</v>
      </c>
      <c r="M12" s="59">
        <v>30240</v>
      </c>
      <c r="N12" s="59">
        <v>24570</v>
      </c>
      <c r="O12" s="61"/>
      <c r="P12" s="61"/>
      <c r="Q12" s="60"/>
      <c r="U12" s="60"/>
      <c r="V12" s="60"/>
    </row>
    <row r="13" spans="1:22" ht="15">
      <c r="A13" s="9" t="s">
        <v>317</v>
      </c>
      <c r="B13" s="10" t="s">
        <v>290</v>
      </c>
      <c r="C13" s="10" t="s">
        <v>47</v>
      </c>
      <c r="D13" s="10" t="str">
        <f t="shared" si="0"/>
        <v>THÀNH PHỐ THỦ DẦU MỘT:Đường loại 1:Vị trí 2</v>
      </c>
      <c r="E13" s="4"/>
      <c r="F13" s="10"/>
      <c r="G13" s="10"/>
      <c r="H13" s="10"/>
      <c r="I13" s="10"/>
      <c r="J13" s="10"/>
      <c r="K13" s="10"/>
      <c r="L13" s="30">
        <v>15120</v>
      </c>
      <c r="M13" s="59">
        <v>12100</v>
      </c>
      <c r="N13" s="59">
        <v>9830</v>
      </c>
      <c r="O13" s="61"/>
      <c r="P13" s="61"/>
      <c r="Q13" s="60"/>
      <c r="U13" s="60"/>
      <c r="V13" s="60"/>
    </row>
    <row r="14" spans="1:22" ht="15">
      <c r="A14" s="9" t="s">
        <v>317</v>
      </c>
      <c r="B14" s="10" t="s">
        <v>290</v>
      </c>
      <c r="C14" s="10" t="s">
        <v>48</v>
      </c>
      <c r="D14" s="10" t="str">
        <f t="shared" si="0"/>
        <v>THÀNH PHỐ THỦ DẦU MỘT:Đường loại 1:Vị trí 3</v>
      </c>
      <c r="E14" s="4"/>
      <c r="F14" s="10"/>
      <c r="G14" s="10"/>
      <c r="H14" s="10"/>
      <c r="I14" s="10"/>
      <c r="J14" s="10"/>
      <c r="K14" s="10"/>
      <c r="L14" s="30">
        <v>11340</v>
      </c>
      <c r="M14" s="59">
        <v>9070</v>
      </c>
      <c r="N14" s="59">
        <v>7370</v>
      </c>
      <c r="O14" s="61"/>
      <c r="P14" s="61"/>
      <c r="Q14" s="60"/>
      <c r="U14" s="60"/>
      <c r="V14" s="60"/>
    </row>
    <row r="15" spans="1:22" ht="15">
      <c r="A15" s="9" t="s">
        <v>317</v>
      </c>
      <c r="B15" s="10" t="s">
        <v>290</v>
      </c>
      <c r="C15" s="10" t="s">
        <v>49</v>
      </c>
      <c r="D15" s="10" t="str">
        <f t="shared" si="0"/>
        <v>THÀNH PHỐ THỦ DẦU MỘT:Đường loại 1:Vị trí 4</v>
      </c>
      <c r="E15" s="4"/>
      <c r="F15" s="10"/>
      <c r="G15" s="10"/>
      <c r="H15" s="10"/>
      <c r="I15" s="10"/>
      <c r="J15" s="10"/>
      <c r="K15" s="10"/>
      <c r="L15" s="30">
        <v>7560</v>
      </c>
      <c r="M15" s="59">
        <v>6050</v>
      </c>
      <c r="N15" s="59">
        <v>4910</v>
      </c>
      <c r="O15" s="61"/>
      <c r="P15" s="61"/>
      <c r="Q15" s="60"/>
      <c r="U15" s="60"/>
      <c r="V15" s="60"/>
    </row>
    <row r="16" spans="1:22" ht="15">
      <c r="A16" s="9" t="s">
        <v>317</v>
      </c>
      <c r="B16" s="10" t="s">
        <v>384</v>
      </c>
      <c r="C16" s="10" t="s">
        <v>46</v>
      </c>
      <c r="D16" s="10" t="str">
        <f t="shared" si="0"/>
        <v>THÀNH PHỐ THỦ DẦU MỘT:Đường loại 2:Vị trí 1</v>
      </c>
      <c r="E16" s="4"/>
      <c r="F16" s="10"/>
      <c r="G16" s="4"/>
      <c r="H16" s="4"/>
      <c r="I16" s="10"/>
      <c r="J16" s="10"/>
      <c r="K16" s="10"/>
      <c r="L16" s="30">
        <v>25300</v>
      </c>
      <c r="M16" s="59">
        <v>20240</v>
      </c>
      <c r="N16" s="59">
        <v>16450</v>
      </c>
      <c r="O16" s="61"/>
      <c r="P16" s="61"/>
      <c r="Q16" s="60"/>
      <c r="U16" s="60"/>
      <c r="V16" s="60"/>
    </row>
    <row r="17" spans="1:22" ht="15">
      <c r="A17" s="9" t="s">
        <v>317</v>
      </c>
      <c r="B17" s="10" t="s">
        <v>384</v>
      </c>
      <c r="C17" s="10" t="s">
        <v>47</v>
      </c>
      <c r="D17" s="10" t="str">
        <f t="shared" si="0"/>
        <v>THÀNH PHỐ THỦ DẦU MỘT:Đường loại 2:Vị trí 2</v>
      </c>
      <c r="E17" s="4"/>
      <c r="F17" s="10"/>
      <c r="G17" s="10"/>
      <c r="H17" s="10"/>
      <c r="I17" s="10"/>
      <c r="J17" s="10"/>
      <c r="K17" s="10"/>
      <c r="L17" s="30">
        <v>11390</v>
      </c>
      <c r="M17" s="59">
        <v>9110</v>
      </c>
      <c r="N17" s="59">
        <v>7400</v>
      </c>
      <c r="O17" s="61"/>
      <c r="P17" s="61"/>
      <c r="Q17" s="60"/>
      <c r="U17" s="60"/>
      <c r="V17" s="60"/>
    </row>
    <row r="18" spans="1:22" ht="15">
      <c r="A18" s="9" t="s">
        <v>317</v>
      </c>
      <c r="B18" s="10" t="s">
        <v>384</v>
      </c>
      <c r="C18" s="10" t="s">
        <v>48</v>
      </c>
      <c r="D18" s="10" t="str">
        <f t="shared" si="0"/>
        <v>THÀNH PHỐ THỦ DẦU MỘT:Đường loại 2:Vị trí 3</v>
      </c>
      <c r="E18" s="4"/>
      <c r="F18" s="10"/>
      <c r="G18" s="10"/>
      <c r="H18" s="10"/>
      <c r="I18" s="10"/>
      <c r="J18" s="10"/>
      <c r="K18" s="10"/>
      <c r="L18" s="30">
        <v>8860</v>
      </c>
      <c r="M18" s="59">
        <v>7080</v>
      </c>
      <c r="N18" s="59">
        <v>5760</v>
      </c>
      <c r="O18" s="61"/>
      <c r="P18" s="61"/>
      <c r="Q18" s="60"/>
      <c r="U18" s="60"/>
      <c r="V18" s="60"/>
    </row>
    <row r="19" spans="1:22" ht="15">
      <c r="A19" s="9" t="s">
        <v>317</v>
      </c>
      <c r="B19" s="10" t="s">
        <v>384</v>
      </c>
      <c r="C19" s="10" t="s">
        <v>49</v>
      </c>
      <c r="D19" s="10" t="str">
        <f t="shared" si="0"/>
        <v>THÀNH PHỐ THỦ DẦU MỘT:Đường loại 2:Vị trí 4</v>
      </c>
      <c r="E19" s="4"/>
      <c r="F19" s="10"/>
      <c r="G19" s="10"/>
      <c r="H19" s="10"/>
      <c r="I19" s="10"/>
      <c r="J19" s="10"/>
      <c r="K19" s="10"/>
      <c r="L19" s="30">
        <v>6580</v>
      </c>
      <c r="M19" s="59">
        <v>5260</v>
      </c>
      <c r="N19" s="59">
        <v>4280</v>
      </c>
      <c r="O19" s="61"/>
      <c r="P19" s="61"/>
      <c r="Q19" s="60"/>
      <c r="U19" s="60"/>
      <c r="V19" s="60"/>
    </row>
    <row r="20" spans="1:22" ht="15">
      <c r="A20" s="9" t="s">
        <v>317</v>
      </c>
      <c r="B20" s="10" t="s">
        <v>298</v>
      </c>
      <c r="C20" s="10" t="s">
        <v>46</v>
      </c>
      <c r="D20" s="10" t="str">
        <f t="shared" si="0"/>
        <v>THÀNH PHỐ THỦ DẦU MỘT:Đường loại 3:Vị trí 1</v>
      </c>
      <c r="E20" s="4"/>
      <c r="F20" s="10"/>
      <c r="G20" s="4"/>
      <c r="H20" s="4"/>
      <c r="I20" s="10"/>
      <c r="J20" s="10"/>
      <c r="K20" s="10"/>
      <c r="L20" s="30">
        <v>16000</v>
      </c>
      <c r="M20" s="59">
        <v>12800</v>
      </c>
      <c r="N20" s="59">
        <v>10400</v>
      </c>
      <c r="O20" s="61"/>
      <c r="P20" s="61"/>
      <c r="Q20" s="60"/>
      <c r="U20" s="60"/>
      <c r="V20" s="60"/>
    </row>
    <row r="21" spans="1:22" ht="15">
      <c r="A21" s="9" t="s">
        <v>317</v>
      </c>
      <c r="B21" s="10" t="s">
        <v>298</v>
      </c>
      <c r="C21" s="10" t="s">
        <v>47</v>
      </c>
      <c r="D21" s="10" t="str">
        <f t="shared" si="0"/>
        <v>THÀNH PHỐ THỦ DẦU MỘT:Đường loại 3:Vị trí 2</v>
      </c>
      <c r="E21" s="4"/>
      <c r="F21" s="10"/>
      <c r="G21" s="10"/>
      <c r="H21" s="10"/>
      <c r="I21" s="10"/>
      <c r="J21" s="10"/>
      <c r="K21" s="10"/>
      <c r="L21" s="30">
        <v>8800</v>
      </c>
      <c r="M21" s="59">
        <v>7040</v>
      </c>
      <c r="N21" s="59">
        <v>5720</v>
      </c>
      <c r="O21" s="61"/>
      <c r="P21" s="61"/>
      <c r="Q21" s="60"/>
      <c r="U21" s="60"/>
      <c r="V21" s="60"/>
    </row>
    <row r="22" spans="1:22" ht="15">
      <c r="A22" s="9" t="s">
        <v>317</v>
      </c>
      <c r="B22" s="10" t="s">
        <v>298</v>
      </c>
      <c r="C22" s="10" t="s">
        <v>48</v>
      </c>
      <c r="D22" s="10" t="str">
        <f t="shared" si="0"/>
        <v>THÀNH PHỐ THỦ DẦU MỘT:Đường loại 3:Vị trí 3</v>
      </c>
      <c r="E22" s="4"/>
      <c r="F22" s="10"/>
      <c r="G22" s="10"/>
      <c r="H22" s="10"/>
      <c r="I22" s="10"/>
      <c r="J22" s="10"/>
      <c r="K22" s="10"/>
      <c r="L22" s="30">
        <v>7200</v>
      </c>
      <c r="M22" s="59">
        <v>5760</v>
      </c>
      <c r="N22" s="59">
        <v>4680</v>
      </c>
      <c r="O22" s="61"/>
      <c r="P22" s="61"/>
      <c r="Q22" s="60"/>
      <c r="U22" s="60"/>
      <c r="V22" s="60"/>
    </row>
    <row r="23" spans="1:22" ht="15">
      <c r="A23" s="9" t="s">
        <v>317</v>
      </c>
      <c r="B23" s="10" t="s">
        <v>298</v>
      </c>
      <c r="C23" s="10" t="s">
        <v>49</v>
      </c>
      <c r="D23" s="10" t="str">
        <f t="shared" si="0"/>
        <v>THÀNH PHỐ THỦ DẦU MỘT:Đường loại 3:Vị trí 4</v>
      </c>
      <c r="E23" s="4"/>
      <c r="F23" s="10"/>
      <c r="G23" s="10"/>
      <c r="H23" s="10"/>
      <c r="I23" s="10"/>
      <c r="J23" s="10"/>
      <c r="K23" s="10"/>
      <c r="L23" s="30">
        <v>5120</v>
      </c>
      <c r="M23" s="59">
        <v>4100</v>
      </c>
      <c r="N23" s="59">
        <v>3330</v>
      </c>
      <c r="O23" s="61"/>
      <c r="P23" s="61"/>
      <c r="Q23" s="60"/>
      <c r="U23" s="60"/>
      <c r="V23" s="60"/>
    </row>
    <row r="24" spans="1:22" ht="15">
      <c r="A24" s="9" t="s">
        <v>317</v>
      </c>
      <c r="B24" s="10" t="s">
        <v>390</v>
      </c>
      <c r="C24" s="10" t="s">
        <v>46</v>
      </c>
      <c r="D24" s="10" t="str">
        <f t="shared" si="0"/>
        <v>THÀNH PHỐ THỦ DẦU MỘT:Đường loại 4:Vị trí 1</v>
      </c>
      <c r="E24" s="4"/>
      <c r="F24" s="10"/>
      <c r="G24" s="4"/>
      <c r="H24" s="4"/>
      <c r="I24" s="10"/>
      <c r="J24" s="10"/>
      <c r="K24" s="10"/>
      <c r="L24" s="30">
        <v>10700</v>
      </c>
      <c r="M24" s="59">
        <v>8560</v>
      </c>
      <c r="N24" s="59">
        <v>6960</v>
      </c>
      <c r="O24" s="61"/>
      <c r="P24" s="61"/>
      <c r="Q24" s="60"/>
      <c r="U24" s="60"/>
      <c r="V24" s="60"/>
    </row>
    <row r="25" spans="1:22" ht="15">
      <c r="A25" s="9" t="s">
        <v>317</v>
      </c>
      <c r="B25" s="10" t="s">
        <v>390</v>
      </c>
      <c r="C25" s="10" t="s">
        <v>47</v>
      </c>
      <c r="D25" s="10" t="str">
        <f t="shared" si="0"/>
        <v>THÀNH PHỐ THỦ DẦU MỘT:Đường loại 4:Vị trí 2</v>
      </c>
      <c r="E25" s="4"/>
      <c r="F25" s="10"/>
      <c r="G25" s="10"/>
      <c r="H25" s="10"/>
      <c r="I25" s="10"/>
      <c r="J25" s="10"/>
      <c r="K25" s="10"/>
      <c r="L25" s="30">
        <v>6420</v>
      </c>
      <c r="M25" s="59">
        <v>5140</v>
      </c>
      <c r="N25" s="59">
        <v>4180</v>
      </c>
      <c r="O25" s="61"/>
      <c r="P25" s="61"/>
      <c r="Q25" s="60"/>
      <c r="U25" s="60"/>
      <c r="V25" s="60"/>
    </row>
    <row r="26" spans="1:22" ht="15">
      <c r="A26" s="9" t="s">
        <v>317</v>
      </c>
      <c r="B26" s="10" t="s">
        <v>390</v>
      </c>
      <c r="C26" s="10" t="s">
        <v>48</v>
      </c>
      <c r="D26" s="10" t="str">
        <f t="shared" si="0"/>
        <v>THÀNH PHỐ THỦ DẦU MỘT:Đường loại 4:Vị trí 3</v>
      </c>
      <c r="E26" s="4"/>
      <c r="F26" s="10"/>
      <c r="G26" s="10"/>
      <c r="H26" s="10"/>
      <c r="I26" s="10"/>
      <c r="J26" s="10"/>
      <c r="K26" s="10"/>
      <c r="L26" s="30">
        <v>4820</v>
      </c>
      <c r="M26" s="59">
        <v>3850</v>
      </c>
      <c r="N26" s="59">
        <v>3130</v>
      </c>
      <c r="O26" s="61"/>
      <c r="P26" s="61"/>
      <c r="Q26" s="60"/>
      <c r="U26" s="60"/>
      <c r="V26" s="60"/>
    </row>
    <row r="27" spans="1:22" ht="15">
      <c r="A27" s="9" t="s">
        <v>317</v>
      </c>
      <c r="B27" s="10" t="s">
        <v>390</v>
      </c>
      <c r="C27" s="10" t="s">
        <v>49</v>
      </c>
      <c r="D27" s="10" t="str">
        <f t="shared" si="0"/>
        <v>THÀNH PHỐ THỦ DẦU MỘT:Đường loại 4:Vị trí 4</v>
      </c>
      <c r="E27" s="4"/>
      <c r="F27" s="10"/>
      <c r="G27" s="10"/>
      <c r="H27" s="10"/>
      <c r="I27" s="10"/>
      <c r="J27" s="10"/>
      <c r="K27" s="10"/>
      <c r="L27" s="30">
        <v>3420</v>
      </c>
      <c r="M27" s="59">
        <v>2740</v>
      </c>
      <c r="N27" s="59">
        <v>2230</v>
      </c>
      <c r="O27" s="61"/>
      <c r="P27" s="61"/>
      <c r="Q27" s="60"/>
      <c r="U27" s="60"/>
      <c r="V27" s="60"/>
    </row>
    <row r="28" spans="1:22" ht="15">
      <c r="A28" s="9" t="s">
        <v>317</v>
      </c>
      <c r="B28" s="10" t="s">
        <v>314</v>
      </c>
      <c r="C28" s="10" t="s">
        <v>46</v>
      </c>
      <c r="D28" s="10" t="str">
        <f t="shared" si="0"/>
        <v>THÀNH PHỐ THỦ DẦU MỘT:Đường loại 5:Vị trí 1</v>
      </c>
      <c r="E28" s="4"/>
      <c r="F28" s="10"/>
      <c r="G28" s="4"/>
      <c r="H28" s="4"/>
      <c r="I28" s="10"/>
      <c r="J28" s="10"/>
      <c r="K28" s="10"/>
      <c r="L28" s="30">
        <v>5300</v>
      </c>
      <c r="M28" s="59">
        <v>4240</v>
      </c>
      <c r="N28" s="59">
        <v>3450</v>
      </c>
      <c r="O28" s="61"/>
      <c r="P28" s="61"/>
      <c r="Q28" s="60"/>
      <c r="U28" s="60"/>
      <c r="V28" s="60"/>
    </row>
    <row r="29" spans="1:22" ht="15">
      <c r="A29" s="9" t="s">
        <v>317</v>
      </c>
      <c r="B29" s="10" t="s">
        <v>314</v>
      </c>
      <c r="C29" s="10" t="s">
        <v>47</v>
      </c>
      <c r="D29" s="10" t="str">
        <f t="shared" si="0"/>
        <v>THÀNH PHỐ THỦ DẦU MỘT:Đường loại 5:Vị trí 2</v>
      </c>
      <c r="E29" s="4"/>
      <c r="F29" s="10"/>
      <c r="G29" s="10"/>
      <c r="H29" s="10"/>
      <c r="I29" s="10"/>
      <c r="J29" s="10"/>
      <c r="K29" s="10"/>
      <c r="L29" s="30">
        <v>3450</v>
      </c>
      <c r="M29" s="59">
        <v>2760</v>
      </c>
      <c r="N29" s="59">
        <v>2240</v>
      </c>
      <c r="O29" s="61"/>
      <c r="P29" s="61"/>
      <c r="Q29" s="60"/>
      <c r="U29" s="60"/>
      <c r="V29" s="60"/>
    </row>
    <row r="30" spans="1:22" ht="15">
      <c r="A30" s="9" t="s">
        <v>317</v>
      </c>
      <c r="B30" s="10" t="s">
        <v>314</v>
      </c>
      <c r="C30" s="10" t="s">
        <v>48</v>
      </c>
      <c r="D30" s="10" t="str">
        <f t="shared" si="0"/>
        <v>THÀNH PHỐ THỦ DẦU MỘT:Đường loại 5:Vị trí 3</v>
      </c>
      <c r="E30" s="4"/>
      <c r="F30" s="10"/>
      <c r="G30" s="10"/>
      <c r="H30" s="10"/>
      <c r="I30" s="10"/>
      <c r="J30" s="10"/>
      <c r="K30" s="10"/>
      <c r="L30" s="30">
        <v>2650</v>
      </c>
      <c r="M30" s="59">
        <v>2120</v>
      </c>
      <c r="N30" s="59">
        <v>1730</v>
      </c>
      <c r="O30" s="61"/>
      <c r="P30" s="61"/>
      <c r="Q30" s="60"/>
      <c r="U30" s="60"/>
      <c r="V30" s="60"/>
    </row>
    <row r="31" spans="1:22" ht="15">
      <c r="A31" s="9" t="s">
        <v>317</v>
      </c>
      <c r="B31" s="10" t="s">
        <v>314</v>
      </c>
      <c r="C31" s="10" t="s">
        <v>49</v>
      </c>
      <c r="D31" s="10" t="str">
        <f t="shared" si="0"/>
        <v>THÀNH PHỐ THỦ DẦU MỘT:Đường loại 5:Vị trí 4</v>
      </c>
      <c r="E31" s="4"/>
      <c r="F31" s="10"/>
      <c r="G31" s="10"/>
      <c r="H31" s="10"/>
      <c r="I31" s="10"/>
      <c r="J31" s="10"/>
      <c r="K31" s="10"/>
      <c r="L31" s="30">
        <v>2120</v>
      </c>
      <c r="M31" s="59">
        <v>1700</v>
      </c>
      <c r="N31" s="59">
        <v>1380</v>
      </c>
      <c r="O31" s="61"/>
      <c r="P31" s="61"/>
      <c r="Q31" s="60"/>
      <c r="U31" s="60"/>
      <c r="V31" s="60"/>
    </row>
    <row r="32" spans="1:21" ht="20.25">
      <c r="A32" s="11" t="s">
        <v>417</v>
      </c>
      <c r="B32" s="10" t="s">
        <v>39</v>
      </c>
      <c r="C32" s="10" t="s">
        <v>46</v>
      </c>
      <c r="D32" s="10" t="str">
        <f t="shared" si="0"/>
        <v>THỊ XÃ THUẬN AN:Khu vực 1Vị trí 1</v>
      </c>
      <c r="E32" s="21"/>
      <c r="F32" s="4"/>
      <c r="G32" s="4"/>
      <c r="H32" s="4"/>
      <c r="I32" s="10">
        <v>4040</v>
      </c>
      <c r="J32" s="10">
        <v>3230</v>
      </c>
      <c r="K32" s="10">
        <v>2630</v>
      </c>
      <c r="L32" s="36"/>
      <c r="M32" s="36"/>
      <c r="N32" s="10"/>
      <c r="P32" s="62"/>
      <c r="Q32" s="62"/>
      <c r="R32" s="62"/>
      <c r="S32" s="62"/>
      <c r="T32" s="61"/>
      <c r="U32" s="61"/>
    </row>
    <row r="33" spans="1:21" ht="20.25">
      <c r="A33" s="11" t="s">
        <v>417</v>
      </c>
      <c r="B33" s="10" t="s">
        <v>39</v>
      </c>
      <c r="C33" s="10" t="s">
        <v>47</v>
      </c>
      <c r="D33" s="10" t="str">
        <f t="shared" si="0"/>
        <v>THỊ XÃ THUẬN AN:Khu vực 1Vị trí 2</v>
      </c>
      <c r="E33" s="21"/>
      <c r="F33" s="4"/>
      <c r="G33" s="10"/>
      <c r="H33" s="10"/>
      <c r="I33" s="10">
        <v>2630</v>
      </c>
      <c r="J33" s="10">
        <v>2100</v>
      </c>
      <c r="K33" s="10">
        <v>1710</v>
      </c>
      <c r="L33" s="36"/>
      <c r="M33" s="36"/>
      <c r="N33" s="10"/>
      <c r="P33" s="62"/>
      <c r="Q33" s="62"/>
      <c r="R33" s="62"/>
      <c r="S33" s="62"/>
      <c r="T33" s="61"/>
      <c r="U33" s="61"/>
    </row>
    <row r="34" spans="1:21" ht="20.25">
      <c r="A34" s="11" t="s">
        <v>417</v>
      </c>
      <c r="B34" s="10" t="s">
        <v>39</v>
      </c>
      <c r="C34" s="10" t="s">
        <v>48</v>
      </c>
      <c r="D34" s="10" t="str">
        <f t="shared" si="0"/>
        <v>THỊ XÃ THUẬN AN:Khu vực 1Vị trí 3</v>
      </c>
      <c r="E34" s="21"/>
      <c r="F34" s="4"/>
      <c r="G34" s="10"/>
      <c r="H34" s="10"/>
      <c r="I34" s="10">
        <v>2220</v>
      </c>
      <c r="J34" s="10">
        <v>1780</v>
      </c>
      <c r="K34" s="10">
        <v>1440</v>
      </c>
      <c r="L34" s="36"/>
      <c r="M34" s="36"/>
      <c r="N34" s="10"/>
      <c r="P34" s="62"/>
      <c r="Q34" s="62"/>
      <c r="R34" s="62"/>
      <c r="S34" s="62"/>
      <c r="T34" s="61"/>
      <c r="U34" s="61"/>
    </row>
    <row r="35" spans="1:21" ht="20.25">
      <c r="A35" s="11" t="s">
        <v>417</v>
      </c>
      <c r="B35" s="10" t="s">
        <v>39</v>
      </c>
      <c r="C35" s="10" t="s">
        <v>49</v>
      </c>
      <c r="D35" s="10" t="str">
        <f t="shared" si="0"/>
        <v>THỊ XÃ THUẬN AN:Khu vực 1Vị trí 4</v>
      </c>
      <c r="E35" s="21"/>
      <c r="F35" s="4"/>
      <c r="G35" s="10"/>
      <c r="H35" s="10"/>
      <c r="I35" s="10">
        <v>1620</v>
      </c>
      <c r="J35" s="10">
        <v>1300</v>
      </c>
      <c r="K35" s="10">
        <v>1050</v>
      </c>
      <c r="L35" s="36"/>
      <c r="M35" s="36"/>
      <c r="N35" s="10"/>
      <c r="P35" s="62"/>
      <c r="Q35" s="62"/>
      <c r="R35" s="62"/>
      <c r="S35" s="62"/>
      <c r="T35" s="61"/>
      <c r="U35" s="61"/>
    </row>
    <row r="36" spans="1:14" ht="15">
      <c r="A36" s="11" t="s">
        <v>417</v>
      </c>
      <c r="B36" s="10" t="s">
        <v>38</v>
      </c>
      <c r="C36" s="10" t="s">
        <v>46</v>
      </c>
      <c r="D36" s="10" t="str">
        <f t="shared" si="0"/>
        <v>THỊ XÃ THUẬN AN:Khu vực 2Vị trí 1</v>
      </c>
      <c r="E36" s="4"/>
      <c r="F36" s="4"/>
      <c r="G36" s="4"/>
      <c r="H36" s="4"/>
      <c r="I36" s="10">
        <v>2870</v>
      </c>
      <c r="J36" s="10">
        <v>2300</v>
      </c>
      <c r="K36" s="10">
        <v>1870</v>
      </c>
      <c r="L36" s="36"/>
      <c r="M36" s="36"/>
      <c r="N36" s="10"/>
    </row>
    <row r="37" spans="1:14" ht="15">
      <c r="A37" s="11" t="s">
        <v>417</v>
      </c>
      <c r="B37" s="10" t="s">
        <v>38</v>
      </c>
      <c r="C37" s="10" t="s">
        <v>47</v>
      </c>
      <c r="D37" s="10" t="str">
        <f t="shared" si="0"/>
        <v>THỊ XÃ THUẬN AN:Khu vực 2Vị trí 2</v>
      </c>
      <c r="E37" s="4"/>
      <c r="F37" s="4"/>
      <c r="G37" s="10"/>
      <c r="H37" s="10"/>
      <c r="I37" s="10">
        <v>1870</v>
      </c>
      <c r="J37" s="10">
        <v>1500</v>
      </c>
      <c r="K37" s="10">
        <v>1220</v>
      </c>
      <c r="L37" s="36"/>
      <c r="M37" s="36"/>
      <c r="N37" s="10"/>
    </row>
    <row r="38" spans="1:14" ht="15">
      <c r="A38" s="11" t="s">
        <v>417</v>
      </c>
      <c r="B38" s="10" t="s">
        <v>38</v>
      </c>
      <c r="C38" s="10" t="s">
        <v>48</v>
      </c>
      <c r="D38" s="10" t="str">
        <f t="shared" si="0"/>
        <v>THỊ XÃ THUẬN AN:Khu vực 2Vị trí 3</v>
      </c>
      <c r="E38" s="4"/>
      <c r="F38" s="4"/>
      <c r="G38" s="10"/>
      <c r="H38" s="10"/>
      <c r="I38" s="10">
        <v>1580</v>
      </c>
      <c r="J38" s="10">
        <v>1260</v>
      </c>
      <c r="K38" s="10">
        <v>1030</v>
      </c>
      <c r="L38" s="36"/>
      <c r="M38" s="36"/>
      <c r="N38" s="10"/>
    </row>
    <row r="39" spans="1:14" ht="15">
      <c r="A39" s="11" t="s">
        <v>417</v>
      </c>
      <c r="B39" s="10" t="s">
        <v>38</v>
      </c>
      <c r="C39" s="10" t="s">
        <v>49</v>
      </c>
      <c r="D39" s="10" t="str">
        <f t="shared" si="0"/>
        <v>THỊ XÃ THUẬN AN:Khu vực 2Vị trí 4</v>
      </c>
      <c r="E39" s="4"/>
      <c r="F39" s="4"/>
      <c r="G39" s="10"/>
      <c r="H39" s="10"/>
      <c r="I39" s="10">
        <v>1150</v>
      </c>
      <c r="J39" s="10">
        <v>920</v>
      </c>
      <c r="K39" s="10">
        <v>750</v>
      </c>
      <c r="L39" s="36"/>
      <c r="M39" s="36"/>
      <c r="N39" s="10"/>
    </row>
    <row r="40" spans="1:22" ht="15">
      <c r="A40" s="11" t="s">
        <v>417</v>
      </c>
      <c r="B40" s="10" t="s">
        <v>290</v>
      </c>
      <c r="C40" s="10" t="s">
        <v>46</v>
      </c>
      <c r="D40" s="10" t="str">
        <f t="shared" si="0"/>
        <v>THỊ XÃ THUẬN AN:Đường loại 1:Vị trí 1</v>
      </c>
      <c r="E40" s="4"/>
      <c r="F40" s="4"/>
      <c r="G40" s="4"/>
      <c r="H40" s="4"/>
      <c r="I40" s="10"/>
      <c r="J40" s="10"/>
      <c r="K40" s="10"/>
      <c r="L40" s="30">
        <v>19200</v>
      </c>
      <c r="M40" s="59">
        <v>15360</v>
      </c>
      <c r="N40" s="59">
        <v>12480</v>
      </c>
      <c r="O40" s="61"/>
      <c r="P40" s="61"/>
      <c r="Q40" s="60"/>
      <c r="U40" s="60"/>
      <c r="V40" s="60"/>
    </row>
    <row r="41" spans="1:22" ht="15">
      <c r="A41" s="11" t="s">
        <v>417</v>
      </c>
      <c r="B41" s="10" t="s">
        <v>290</v>
      </c>
      <c r="C41" s="10" t="s">
        <v>47</v>
      </c>
      <c r="D41" s="10" t="str">
        <f t="shared" si="0"/>
        <v>THỊ XÃ THUẬN AN:Đường loại 1:Vị trí 2</v>
      </c>
      <c r="E41" s="4"/>
      <c r="F41" s="4"/>
      <c r="G41" s="10"/>
      <c r="H41" s="10"/>
      <c r="I41" s="10"/>
      <c r="J41" s="10"/>
      <c r="K41" s="10"/>
      <c r="L41" s="30">
        <v>10560</v>
      </c>
      <c r="M41" s="59">
        <v>8450</v>
      </c>
      <c r="N41" s="59">
        <v>6860</v>
      </c>
      <c r="O41" s="61"/>
      <c r="P41" s="61"/>
      <c r="Q41" s="60"/>
      <c r="U41" s="60"/>
      <c r="V41" s="60"/>
    </row>
    <row r="42" spans="1:22" ht="15">
      <c r="A42" s="11" t="s">
        <v>417</v>
      </c>
      <c r="B42" s="10" t="s">
        <v>290</v>
      </c>
      <c r="C42" s="10" t="s">
        <v>48</v>
      </c>
      <c r="D42" s="10" t="str">
        <f t="shared" si="0"/>
        <v>THỊ XÃ THUẬN AN:Đường loại 1:Vị trí 3</v>
      </c>
      <c r="E42" s="4"/>
      <c r="F42" s="4"/>
      <c r="G42" s="10"/>
      <c r="H42" s="10"/>
      <c r="I42" s="10"/>
      <c r="J42" s="10"/>
      <c r="K42" s="10"/>
      <c r="L42" s="30">
        <v>8640</v>
      </c>
      <c r="M42" s="59">
        <v>6910</v>
      </c>
      <c r="N42" s="59">
        <v>5620</v>
      </c>
      <c r="O42" s="61"/>
      <c r="P42" s="61"/>
      <c r="Q42" s="60"/>
      <c r="U42" s="60"/>
      <c r="V42" s="60"/>
    </row>
    <row r="43" spans="1:22" ht="15">
      <c r="A43" s="11" t="s">
        <v>417</v>
      </c>
      <c r="B43" s="10" t="s">
        <v>290</v>
      </c>
      <c r="C43" s="10" t="s">
        <v>49</v>
      </c>
      <c r="D43" s="10" t="str">
        <f t="shared" si="0"/>
        <v>THỊ XÃ THUẬN AN:Đường loại 1:Vị trí 4</v>
      </c>
      <c r="E43" s="4"/>
      <c r="F43" s="4"/>
      <c r="G43" s="10"/>
      <c r="H43" s="10"/>
      <c r="I43" s="10"/>
      <c r="J43" s="10"/>
      <c r="K43" s="10"/>
      <c r="L43" s="30">
        <v>6140</v>
      </c>
      <c r="M43" s="59">
        <v>4920</v>
      </c>
      <c r="N43" s="59">
        <v>3990</v>
      </c>
      <c r="O43" s="61"/>
      <c r="P43" s="61"/>
      <c r="Q43" s="60"/>
      <c r="U43" s="60"/>
      <c r="V43" s="60"/>
    </row>
    <row r="44" spans="1:22" ht="15">
      <c r="A44" s="11" t="s">
        <v>417</v>
      </c>
      <c r="B44" s="10" t="s">
        <v>384</v>
      </c>
      <c r="C44" s="10" t="s">
        <v>46</v>
      </c>
      <c r="D44" s="10" t="str">
        <f t="shared" si="0"/>
        <v>THỊ XÃ THUẬN AN:Đường loại 2:Vị trí 1</v>
      </c>
      <c r="E44" s="4"/>
      <c r="F44" s="4"/>
      <c r="G44" s="4"/>
      <c r="H44" s="4"/>
      <c r="I44" s="10"/>
      <c r="J44" s="10"/>
      <c r="K44" s="10"/>
      <c r="L44" s="30">
        <v>14400</v>
      </c>
      <c r="M44" s="59">
        <v>11520</v>
      </c>
      <c r="N44" s="59">
        <v>9360</v>
      </c>
      <c r="O44" s="61"/>
      <c r="P44" s="61"/>
      <c r="Q44" s="60"/>
      <c r="U44" s="60"/>
      <c r="V44" s="60"/>
    </row>
    <row r="45" spans="1:22" ht="15">
      <c r="A45" s="11" t="s">
        <v>417</v>
      </c>
      <c r="B45" s="10" t="s">
        <v>384</v>
      </c>
      <c r="C45" s="10" t="s">
        <v>47</v>
      </c>
      <c r="D45" s="10" t="str">
        <f t="shared" si="0"/>
        <v>THỊ XÃ THUẬN AN:Đường loại 2:Vị trí 2</v>
      </c>
      <c r="E45" s="4"/>
      <c r="F45" s="4"/>
      <c r="G45" s="10"/>
      <c r="H45" s="10"/>
      <c r="I45" s="10"/>
      <c r="J45" s="10"/>
      <c r="K45" s="10"/>
      <c r="L45" s="30">
        <v>7920</v>
      </c>
      <c r="M45" s="59">
        <v>6340</v>
      </c>
      <c r="N45" s="59">
        <v>5150</v>
      </c>
      <c r="O45" s="61"/>
      <c r="P45" s="61"/>
      <c r="Q45" s="60"/>
      <c r="U45" s="60"/>
      <c r="V45" s="60"/>
    </row>
    <row r="46" spans="1:22" ht="15">
      <c r="A46" s="11" t="s">
        <v>417</v>
      </c>
      <c r="B46" s="10" t="s">
        <v>384</v>
      </c>
      <c r="C46" s="10" t="s">
        <v>48</v>
      </c>
      <c r="D46" s="10" t="str">
        <f t="shared" si="0"/>
        <v>THỊ XÃ THUẬN AN:Đường loại 2:Vị trí 3</v>
      </c>
      <c r="E46" s="4"/>
      <c r="F46" s="4"/>
      <c r="G46" s="10"/>
      <c r="H46" s="10"/>
      <c r="I46" s="10"/>
      <c r="J46" s="10"/>
      <c r="K46" s="10"/>
      <c r="L46" s="30">
        <v>6480</v>
      </c>
      <c r="M46" s="59">
        <v>5180</v>
      </c>
      <c r="N46" s="59">
        <v>4210</v>
      </c>
      <c r="O46" s="61"/>
      <c r="P46" s="61"/>
      <c r="Q46" s="60"/>
      <c r="U46" s="60"/>
      <c r="V46" s="60"/>
    </row>
    <row r="47" spans="1:22" ht="15">
      <c r="A47" s="11" t="s">
        <v>417</v>
      </c>
      <c r="B47" s="10" t="s">
        <v>384</v>
      </c>
      <c r="C47" s="10" t="s">
        <v>49</v>
      </c>
      <c r="D47" s="10" t="str">
        <f t="shared" si="0"/>
        <v>THỊ XÃ THUẬN AN:Đường loại 2:Vị trí 4</v>
      </c>
      <c r="E47" s="4"/>
      <c r="F47" s="4"/>
      <c r="G47" s="10"/>
      <c r="H47" s="10"/>
      <c r="I47" s="10"/>
      <c r="J47" s="10"/>
      <c r="K47" s="10"/>
      <c r="L47" s="30">
        <v>4610</v>
      </c>
      <c r="M47" s="59">
        <v>3690</v>
      </c>
      <c r="N47" s="59">
        <v>3000</v>
      </c>
      <c r="O47" s="61"/>
      <c r="P47" s="61"/>
      <c r="Q47" s="60"/>
      <c r="U47" s="60"/>
      <c r="V47" s="60"/>
    </row>
    <row r="48" spans="1:22" ht="15">
      <c r="A48" s="11" t="s">
        <v>417</v>
      </c>
      <c r="B48" s="10" t="s">
        <v>298</v>
      </c>
      <c r="C48" s="10" t="s">
        <v>46</v>
      </c>
      <c r="D48" s="10" t="str">
        <f t="shared" si="0"/>
        <v>THỊ XÃ THUẬN AN:Đường loại 3:Vị trí 1</v>
      </c>
      <c r="E48" s="4"/>
      <c r="F48" s="4"/>
      <c r="G48" s="4"/>
      <c r="H48" s="4"/>
      <c r="I48" s="10"/>
      <c r="J48" s="10"/>
      <c r="K48" s="10"/>
      <c r="L48" s="30">
        <v>9600</v>
      </c>
      <c r="M48" s="59">
        <v>7680</v>
      </c>
      <c r="N48" s="59">
        <v>6240</v>
      </c>
      <c r="O48" s="61"/>
      <c r="P48" s="61"/>
      <c r="Q48" s="60"/>
      <c r="U48" s="60"/>
      <c r="V48" s="60"/>
    </row>
    <row r="49" spans="1:22" ht="15">
      <c r="A49" s="11" t="s">
        <v>417</v>
      </c>
      <c r="B49" s="10" t="s">
        <v>298</v>
      </c>
      <c r="C49" s="10" t="s">
        <v>47</v>
      </c>
      <c r="D49" s="10" t="str">
        <f t="shared" si="0"/>
        <v>THỊ XÃ THUẬN AN:Đường loại 3:Vị trí 2</v>
      </c>
      <c r="E49" s="4"/>
      <c r="F49" s="4"/>
      <c r="G49" s="10"/>
      <c r="H49" s="10"/>
      <c r="I49" s="10"/>
      <c r="J49" s="10"/>
      <c r="K49" s="10"/>
      <c r="L49" s="30">
        <v>5280</v>
      </c>
      <c r="M49" s="59">
        <v>4220</v>
      </c>
      <c r="N49" s="59">
        <v>3430</v>
      </c>
      <c r="O49" s="61"/>
      <c r="P49" s="61"/>
      <c r="Q49" s="60"/>
      <c r="U49" s="60"/>
      <c r="V49" s="60"/>
    </row>
    <row r="50" spans="1:22" ht="15">
      <c r="A50" s="11" t="s">
        <v>417</v>
      </c>
      <c r="B50" s="10" t="s">
        <v>298</v>
      </c>
      <c r="C50" s="10" t="s">
        <v>48</v>
      </c>
      <c r="D50" s="10" t="str">
        <f t="shared" si="0"/>
        <v>THỊ XÃ THUẬN AN:Đường loại 3:Vị trí 3</v>
      </c>
      <c r="E50" s="4"/>
      <c r="F50" s="4"/>
      <c r="G50" s="10"/>
      <c r="H50" s="10"/>
      <c r="I50" s="10"/>
      <c r="J50" s="10"/>
      <c r="K50" s="10"/>
      <c r="L50" s="30">
        <v>4320</v>
      </c>
      <c r="M50" s="59">
        <v>3460</v>
      </c>
      <c r="N50" s="59">
        <v>2810</v>
      </c>
      <c r="O50" s="61"/>
      <c r="P50" s="61"/>
      <c r="Q50" s="60"/>
      <c r="U50" s="60"/>
      <c r="V50" s="60"/>
    </row>
    <row r="51" spans="1:22" ht="15">
      <c r="A51" s="11" t="s">
        <v>417</v>
      </c>
      <c r="B51" s="10" t="s">
        <v>298</v>
      </c>
      <c r="C51" s="10" t="s">
        <v>49</v>
      </c>
      <c r="D51" s="10" t="str">
        <f t="shared" si="0"/>
        <v>THỊ XÃ THUẬN AN:Đường loại 3:Vị trí 4</v>
      </c>
      <c r="E51" s="4"/>
      <c r="F51" s="4"/>
      <c r="G51" s="10"/>
      <c r="H51" s="10"/>
      <c r="I51" s="10"/>
      <c r="J51" s="10"/>
      <c r="K51" s="10"/>
      <c r="L51" s="30">
        <v>3070</v>
      </c>
      <c r="M51" s="59">
        <v>2460</v>
      </c>
      <c r="N51" s="59">
        <v>2000</v>
      </c>
      <c r="O51" s="61"/>
      <c r="P51" s="61"/>
      <c r="Q51" s="60"/>
      <c r="U51" s="60"/>
      <c r="V51" s="60"/>
    </row>
    <row r="52" spans="1:22" ht="15">
      <c r="A52" s="11" t="s">
        <v>417</v>
      </c>
      <c r="B52" s="10" t="s">
        <v>390</v>
      </c>
      <c r="C52" s="10" t="s">
        <v>46</v>
      </c>
      <c r="D52" s="10" t="str">
        <f t="shared" si="0"/>
        <v>THỊ XÃ THUẬN AN:Đường loại 4:Vị trí 1</v>
      </c>
      <c r="E52" s="4"/>
      <c r="F52" s="4"/>
      <c r="G52" s="4"/>
      <c r="H52" s="4"/>
      <c r="I52" s="10"/>
      <c r="J52" s="10"/>
      <c r="K52" s="10"/>
      <c r="L52" s="30">
        <v>4800</v>
      </c>
      <c r="M52" s="59">
        <v>3840</v>
      </c>
      <c r="N52" s="59">
        <v>3120</v>
      </c>
      <c r="O52" s="61"/>
      <c r="P52" s="61"/>
      <c r="Q52" s="60"/>
      <c r="U52" s="60"/>
      <c r="V52" s="60"/>
    </row>
    <row r="53" spans="1:22" ht="15">
      <c r="A53" s="11" t="s">
        <v>417</v>
      </c>
      <c r="B53" s="10" t="s">
        <v>390</v>
      </c>
      <c r="C53" s="10" t="s">
        <v>47</v>
      </c>
      <c r="D53" s="10" t="str">
        <f t="shared" si="0"/>
        <v>THỊ XÃ THUẬN AN:Đường loại 4:Vị trí 2</v>
      </c>
      <c r="E53" s="4"/>
      <c r="F53" s="4"/>
      <c r="G53" s="10"/>
      <c r="H53" s="10"/>
      <c r="I53" s="10"/>
      <c r="J53" s="10"/>
      <c r="K53" s="10"/>
      <c r="L53" s="30">
        <v>3120</v>
      </c>
      <c r="M53" s="59">
        <v>2500</v>
      </c>
      <c r="N53" s="59">
        <v>2030</v>
      </c>
      <c r="O53" s="61"/>
      <c r="P53" s="61"/>
      <c r="Q53" s="60"/>
      <c r="U53" s="60"/>
      <c r="V53" s="60"/>
    </row>
    <row r="54" spans="1:22" ht="15">
      <c r="A54" s="11" t="s">
        <v>417</v>
      </c>
      <c r="B54" s="10" t="s">
        <v>390</v>
      </c>
      <c r="C54" s="10" t="s">
        <v>48</v>
      </c>
      <c r="D54" s="10" t="str">
        <f t="shared" si="0"/>
        <v>THỊ XÃ THUẬN AN:Đường loại 4:Vị trí 3</v>
      </c>
      <c r="E54" s="4"/>
      <c r="F54" s="4"/>
      <c r="G54" s="10"/>
      <c r="H54" s="10"/>
      <c r="I54" s="10"/>
      <c r="J54" s="10"/>
      <c r="K54" s="10"/>
      <c r="L54" s="30">
        <v>2400</v>
      </c>
      <c r="M54" s="59">
        <v>1920</v>
      </c>
      <c r="N54" s="59">
        <v>1560</v>
      </c>
      <c r="O54" s="61"/>
      <c r="P54" s="61"/>
      <c r="Q54" s="60"/>
      <c r="U54" s="60"/>
      <c r="V54" s="60"/>
    </row>
    <row r="55" spans="1:22" ht="15">
      <c r="A55" s="11" t="s">
        <v>417</v>
      </c>
      <c r="B55" s="10" t="s">
        <v>390</v>
      </c>
      <c r="C55" s="10" t="s">
        <v>49</v>
      </c>
      <c r="D55" s="10" t="str">
        <f t="shared" si="0"/>
        <v>THỊ XÃ THUẬN AN:Đường loại 4:Vị trí 4</v>
      </c>
      <c r="E55" s="4"/>
      <c r="F55" s="4"/>
      <c r="G55" s="10"/>
      <c r="H55" s="10"/>
      <c r="I55" s="10"/>
      <c r="J55" s="10"/>
      <c r="K55" s="10"/>
      <c r="L55" s="30">
        <v>1920</v>
      </c>
      <c r="M55" s="59">
        <v>1540</v>
      </c>
      <c r="N55" s="59">
        <v>1250</v>
      </c>
      <c r="O55" s="61"/>
      <c r="P55" s="61"/>
      <c r="Q55" s="60"/>
      <c r="U55" s="60"/>
      <c r="V55" s="60"/>
    </row>
    <row r="56" spans="1:22" ht="15">
      <c r="A56" s="11" t="s">
        <v>417</v>
      </c>
      <c r="B56" s="10" t="s">
        <v>314</v>
      </c>
      <c r="C56" s="10" t="s">
        <v>46</v>
      </c>
      <c r="D56" s="10" t="str">
        <f t="shared" si="0"/>
        <v>THỊ XÃ THUẬN AN:Đường loại 5:Vị trí 1</v>
      </c>
      <c r="E56" s="4"/>
      <c r="F56" s="4"/>
      <c r="G56" s="4"/>
      <c r="H56" s="4"/>
      <c r="I56" s="10"/>
      <c r="J56" s="10"/>
      <c r="K56" s="10"/>
      <c r="L56" s="30">
        <v>3400</v>
      </c>
      <c r="M56" s="59">
        <v>2720</v>
      </c>
      <c r="N56" s="59">
        <v>2210</v>
      </c>
      <c r="O56" s="61"/>
      <c r="P56" s="61"/>
      <c r="Q56" s="60"/>
      <c r="U56" s="60"/>
      <c r="V56" s="60"/>
    </row>
    <row r="57" spans="1:22" ht="15">
      <c r="A57" s="11" t="s">
        <v>417</v>
      </c>
      <c r="B57" s="10" t="s">
        <v>314</v>
      </c>
      <c r="C57" s="10" t="s">
        <v>47</v>
      </c>
      <c r="D57" s="10" t="str">
        <f t="shared" si="0"/>
        <v>THỊ XÃ THUẬN AN:Đường loại 5:Vị trí 2</v>
      </c>
      <c r="E57" s="4"/>
      <c r="F57" s="4"/>
      <c r="G57" s="10"/>
      <c r="H57" s="10"/>
      <c r="I57" s="10"/>
      <c r="J57" s="10"/>
      <c r="K57" s="10"/>
      <c r="L57" s="30">
        <v>2210</v>
      </c>
      <c r="M57" s="59">
        <v>1770</v>
      </c>
      <c r="N57" s="59">
        <v>1440</v>
      </c>
      <c r="O57" s="61"/>
      <c r="P57" s="61"/>
      <c r="Q57" s="60"/>
      <c r="U57" s="60"/>
      <c r="V57" s="60"/>
    </row>
    <row r="58" spans="1:22" ht="15">
      <c r="A58" s="11" t="s">
        <v>417</v>
      </c>
      <c r="B58" s="10" t="s">
        <v>314</v>
      </c>
      <c r="C58" s="10" t="s">
        <v>48</v>
      </c>
      <c r="D58" s="10" t="str">
        <f t="shared" si="0"/>
        <v>THỊ XÃ THUẬN AN:Đường loại 5:Vị trí 3</v>
      </c>
      <c r="E58" s="4"/>
      <c r="F58" s="4"/>
      <c r="G58" s="10"/>
      <c r="H58" s="10"/>
      <c r="I58" s="10"/>
      <c r="J58" s="10"/>
      <c r="K58" s="10"/>
      <c r="L58" s="30">
        <v>1700</v>
      </c>
      <c r="M58" s="59">
        <v>1360</v>
      </c>
      <c r="N58" s="59">
        <v>1110</v>
      </c>
      <c r="O58" s="61"/>
      <c r="P58" s="61"/>
      <c r="Q58" s="60"/>
      <c r="U58" s="60"/>
      <c r="V58" s="60"/>
    </row>
    <row r="59" spans="1:22" ht="15">
      <c r="A59" s="11" t="s">
        <v>417</v>
      </c>
      <c r="B59" s="10" t="s">
        <v>314</v>
      </c>
      <c r="C59" s="10" t="s">
        <v>49</v>
      </c>
      <c r="D59" s="10" t="str">
        <f t="shared" si="0"/>
        <v>THỊ XÃ THUẬN AN:Đường loại 5:Vị trí 4</v>
      </c>
      <c r="E59" s="4"/>
      <c r="F59" s="4"/>
      <c r="G59" s="10"/>
      <c r="H59" s="10"/>
      <c r="I59" s="10"/>
      <c r="J59" s="10"/>
      <c r="K59" s="10"/>
      <c r="L59" s="30">
        <v>1360</v>
      </c>
      <c r="M59" s="59">
        <v>1090</v>
      </c>
      <c r="N59" s="59">
        <v>880</v>
      </c>
      <c r="O59" s="61"/>
      <c r="P59" s="61"/>
      <c r="Q59" s="60"/>
      <c r="U59" s="60"/>
      <c r="V59" s="60"/>
    </row>
    <row r="60" spans="1:14" ht="15">
      <c r="A60" s="12" t="s">
        <v>418</v>
      </c>
      <c r="B60" s="10" t="s">
        <v>39</v>
      </c>
      <c r="C60" s="10" t="s">
        <v>46</v>
      </c>
      <c r="D60" s="10" t="str">
        <f t="shared" si="0"/>
        <v>THỊ XÃ DĨ AN:Khu vực 1Vị trí 1</v>
      </c>
      <c r="E60" s="4"/>
      <c r="F60" s="4"/>
      <c r="G60" s="4"/>
      <c r="H60" s="4"/>
      <c r="I60" s="10"/>
      <c r="J60" s="10"/>
      <c r="K60" s="10"/>
      <c r="L60" s="10"/>
      <c r="M60" s="10"/>
      <c r="N60" s="10"/>
    </row>
    <row r="61" spans="1:14" ht="15">
      <c r="A61" s="12" t="s">
        <v>418</v>
      </c>
      <c r="B61" s="10" t="s">
        <v>39</v>
      </c>
      <c r="C61" s="10" t="s">
        <v>47</v>
      </c>
      <c r="D61" s="10" t="str">
        <f t="shared" si="0"/>
        <v>THỊ XÃ DĨ AN:Khu vực 1Vị trí 2</v>
      </c>
      <c r="E61" s="4"/>
      <c r="F61" s="4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2" t="s">
        <v>418</v>
      </c>
      <c r="B62" s="10" t="s">
        <v>39</v>
      </c>
      <c r="C62" s="10" t="s">
        <v>48</v>
      </c>
      <c r="D62" s="10" t="str">
        <f t="shared" si="0"/>
        <v>THỊ XÃ DĨ AN:Khu vực 1Vị trí 3</v>
      </c>
      <c r="E62" s="4"/>
      <c r="F62" s="4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12" t="s">
        <v>418</v>
      </c>
      <c r="B63" s="10" t="s">
        <v>39</v>
      </c>
      <c r="C63" s="10" t="s">
        <v>49</v>
      </c>
      <c r="D63" s="10" t="str">
        <f t="shared" si="0"/>
        <v>THỊ XÃ DĨ AN:Khu vực 1Vị trí 4</v>
      </c>
      <c r="E63" s="4"/>
      <c r="F63" s="4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2" t="s">
        <v>418</v>
      </c>
      <c r="B64" s="10" t="s">
        <v>38</v>
      </c>
      <c r="C64" s="10" t="s">
        <v>46</v>
      </c>
      <c r="D64" s="10" t="str">
        <f t="shared" si="0"/>
        <v>THỊ XÃ DĨ AN:Khu vực 2Vị trí 1</v>
      </c>
      <c r="E64" s="4"/>
      <c r="F64" s="4"/>
      <c r="G64" s="4"/>
      <c r="H64" s="4"/>
      <c r="I64" s="10"/>
      <c r="J64" s="10"/>
      <c r="K64" s="10"/>
      <c r="L64" s="10"/>
      <c r="M64" s="10"/>
      <c r="N64" s="10"/>
    </row>
    <row r="65" spans="1:14" ht="15">
      <c r="A65" s="12" t="s">
        <v>418</v>
      </c>
      <c r="B65" s="10" t="s">
        <v>38</v>
      </c>
      <c r="C65" s="10" t="s">
        <v>47</v>
      </c>
      <c r="D65" s="10" t="str">
        <f t="shared" si="0"/>
        <v>THỊ XÃ DĨ AN:Khu vực 2Vị trí 2</v>
      </c>
      <c r="E65" s="4"/>
      <c r="F65" s="4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2" t="s">
        <v>418</v>
      </c>
      <c r="B66" s="10" t="s">
        <v>38</v>
      </c>
      <c r="C66" s="10" t="s">
        <v>48</v>
      </c>
      <c r="D66" s="10" t="str">
        <f t="shared" si="0"/>
        <v>THỊ XÃ DĨ AN:Khu vực 2Vị trí 3</v>
      </c>
      <c r="E66" s="4"/>
      <c r="F66" s="4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12" t="s">
        <v>418</v>
      </c>
      <c r="B67" s="10" t="s">
        <v>38</v>
      </c>
      <c r="C67" s="10" t="s">
        <v>49</v>
      </c>
      <c r="D67" s="10" t="str">
        <f t="shared" si="0"/>
        <v>THỊ XÃ DĨ AN:Khu vực 2Vị trí 4</v>
      </c>
      <c r="E67" s="4"/>
      <c r="F67" s="4"/>
      <c r="G67" s="10"/>
      <c r="H67" s="10"/>
      <c r="I67" s="10"/>
      <c r="J67" s="10"/>
      <c r="K67" s="10"/>
      <c r="L67" s="10"/>
      <c r="M67" s="10"/>
      <c r="N67" s="10"/>
    </row>
    <row r="68" spans="1:22" ht="15">
      <c r="A68" s="12" t="s">
        <v>418</v>
      </c>
      <c r="B68" s="10" t="s">
        <v>290</v>
      </c>
      <c r="C68" s="10" t="s">
        <v>46</v>
      </c>
      <c r="D68" s="10" t="str">
        <f t="shared" si="0"/>
        <v>THỊ XÃ DĨ AN:Đường loại 1:Vị trí 1</v>
      </c>
      <c r="E68" s="4"/>
      <c r="F68" s="4"/>
      <c r="G68" s="4"/>
      <c r="H68" s="4"/>
      <c r="I68" s="10"/>
      <c r="J68" s="10"/>
      <c r="K68" s="10"/>
      <c r="L68" s="30">
        <f>L40</f>
        <v>19200</v>
      </c>
      <c r="M68" s="30">
        <f>M40</f>
        <v>15360</v>
      </c>
      <c r="N68" s="30">
        <f>N40</f>
        <v>12480</v>
      </c>
      <c r="O68" s="61"/>
      <c r="P68" s="61"/>
      <c r="Q68" s="60"/>
      <c r="U68" s="60"/>
      <c r="V68" s="60"/>
    </row>
    <row r="69" spans="1:22" ht="15">
      <c r="A69" s="12" t="s">
        <v>418</v>
      </c>
      <c r="B69" s="10" t="s">
        <v>290</v>
      </c>
      <c r="C69" s="10" t="s">
        <v>47</v>
      </c>
      <c r="D69" s="10" t="str">
        <f aca="true" t="shared" si="1" ref="D69:D160">A69&amp;B69&amp;C69</f>
        <v>THỊ XÃ DĨ AN:Đường loại 1:Vị trí 2</v>
      </c>
      <c r="E69" s="4"/>
      <c r="F69" s="4"/>
      <c r="G69" s="10"/>
      <c r="H69" s="10"/>
      <c r="I69" s="10"/>
      <c r="J69" s="10"/>
      <c r="K69" s="10"/>
      <c r="L69" s="30">
        <f aca="true" t="shared" si="2" ref="L69:N84">L41</f>
        <v>10560</v>
      </c>
      <c r="M69" s="30">
        <f t="shared" si="2"/>
        <v>8450</v>
      </c>
      <c r="N69" s="30">
        <f t="shared" si="2"/>
        <v>6860</v>
      </c>
      <c r="O69" s="61"/>
      <c r="P69" s="61"/>
      <c r="Q69" s="60"/>
      <c r="U69" s="60"/>
      <c r="V69" s="60"/>
    </row>
    <row r="70" spans="1:22" ht="15">
      <c r="A70" s="12" t="s">
        <v>418</v>
      </c>
      <c r="B70" s="10" t="s">
        <v>290</v>
      </c>
      <c r="C70" s="10" t="s">
        <v>48</v>
      </c>
      <c r="D70" s="10" t="str">
        <f t="shared" si="1"/>
        <v>THỊ XÃ DĨ AN:Đường loại 1:Vị trí 3</v>
      </c>
      <c r="E70" s="4"/>
      <c r="F70" s="4"/>
      <c r="G70" s="10"/>
      <c r="H70" s="10"/>
      <c r="I70" s="10"/>
      <c r="J70" s="10"/>
      <c r="K70" s="10"/>
      <c r="L70" s="30">
        <f t="shared" si="2"/>
        <v>8640</v>
      </c>
      <c r="M70" s="30">
        <f t="shared" si="2"/>
        <v>6910</v>
      </c>
      <c r="N70" s="30">
        <f t="shared" si="2"/>
        <v>5620</v>
      </c>
      <c r="O70" s="61"/>
      <c r="P70" s="61"/>
      <c r="Q70" s="60"/>
      <c r="U70" s="60"/>
      <c r="V70" s="60"/>
    </row>
    <row r="71" spans="1:22" ht="15">
      <c r="A71" s="12" t="s">
        <v>418</v>
      </c>
      <c r="B71" s="10" t="s">
        <v>290</v>
      </c>
      <c r="C71" s="10" t="s">
        <v>49</v>
      </c>
      <c r="D71" s="10" t="str">
        <f t="shared" si="1"/>
        <v>THỊ XÃ DĨ AN:Đường loại 1:Vị trí 4</v>
      </c>
      <c r="E71" s="4"/>
      <c r="F71" s="4"/>
      <c r="G71" s="10"/>
      <c r="H71" s="10"/>
      <c r="I71" s="10"/>
      <c r="J71" s="10"/>
      <c r="K71" s="10"/>
      <c r="L71" s="30">
        <f t="shared" si="2"/>
        <v>6140</v>
      </c>
      <c r="M71" s="30">
        <f t="shared" si="2"/>
        <v>4920</v>
      </c>
      <c r="N71" s="30">
        <f t="shared" si="2"/>
        <v>3990</v>
      </c>
      <c r="O71" s="61"/>
      <c r="P71" s="61"/>
      <c r="Q71" s="60"/>
      <c r="U71" s="60"/>
      <c r="V71" s="60"/>
    </row>
    <row r="72" spans="1:22" ht="15">
      <c r="A72" s="12" t="s">
        <v>418</v>
      </c>
      <c r="B72" s="10" t="s">
        <v>384</v>
      </c>
      <c r="C72" s="10" t="s">
        <v>46</v>
      </c>
      <c r="D72" s="10" t="str">
        <f t="shared" si="1"/>
        <v>THỊ XÃ DĨ AN:Đường loại 2:Vị trí 1</v>
      </c>
      <c r="E72" s="4"/>
      <c r="F72" s="4"/>
      <c r="G72" s="4"/>
      <c r="H72" s="4"/>
      <c r="I72" s="10"/>
      <c r="J72" s="10"/>
      <c r="K72" s="10"/>
      <c r="L72" s="30">
        <f t="shared" si="2"/>
        <v>14400</v>
      </c>
      <c r="M72" s="30">
        <f t="shared" si="2"/>
        <v>11520</v>
      </c>
      <c r="N72" s="30">
        <f t="shared" si="2"/>
        <v>9360</v>
      </c>
      <c r="O72" s="61"/>
      <c r="P72" s="61"/>
      <c r="Q72" s="60"/>
      <c r="U72" s="60"/>
      <c r="V72" s="60"/>
    </row>
    <row r="73" spans="1:22" ht="15">
      <c r="A73" s="12" t="s">
        <v>418</v>
      </c>
      <c r="B73" s="10" t="s">
        <v>384</v>
      </c>
      <c r="C73" s="10" t="s">
        <v>47</v>
      </c>
      <c r="D73" s="10" t="str">
        <f t="shared" si="1"/>
        <v>THỊ XÃ DĨ AN:Đường loại 2:Vị trí 2</v>
      </c>
      <c r="E73" s="4"/>
      <c r="F73" s="4"/>
      <c r="G73" s="10"/>
      <c r="H73" s="10"/>
      <c r="I73" s="10"/>
      <c r="J73" s="10"/>
      <c r="K73" s="10"/>
      <c r="L73" s="30">
        <f t="shared" si="2"/>
        <v>7920</v>
      </c>
      <c r="M73" s="30">
        <f t="shared" si="2"/>
        <v>6340</v>
      </c>
      <c r="N73" s="30">
        <f t="shared" si="2"/>
        <v>5150</v>
      </c>
      <c r="O73" s="61"/>
      <c r="P73" s="61"/>
      <c r="Q73" s="60"/>
      <c r="U73" s="60"/>
      <c r="V73" s="60"/>
    </row>
    <row r="74" spans="1:22" ht="15">
      <c r="A74" s="12" t="s">
        <v>418</v>
      </c>
      <c r="B74" s="10" t="s">
        <v>384</v>
      </c>
      <c r="C74" s="10" t="s">
        <v>48</v>
      </c>
      <c r="D74" s="10" t="str">
        <f t="shared" si="1"/>
        <v>THỊ XÃ DĨ AN:Đường loại 2:Vị trí 3</v>
      </c>
      <c r="E74" s="4"/>
      <c r="F74" s="4"/>
      <c r="G74" s="10"/>
      <c r="H74" s="10"/>
      <c r="I74" s="10"/>
      <c r="J74" s="10"/>
      <c r="K74" s="10"/>
      <c r="L74" s="30">
        <f t="shared" si="2"/>
        <v>6480</v>
      </c>
      <c r="M74" s="30">
        <f t="shared" si="2"/>
        <v>5180</v>
      </c>
      <c r="N74" s="30">
        <f t="shared" si="2"/>
        <v>4210</v>
      </c>
      <c r="O74" s="61"/>
      <c r="P74" s="61"/>
      <c r="Q74" s="60"/>
      <c r="U74" s="60"/>
      <c r="V74" s="60"/>
    </row>
    <row r="75" spans="1:22" ht="15">
      <c r="A75" s="12" t="s">
        <v>418</v>
      </c>
      <c r="B75" s="10" t="s">
        <v>384</v>
      </c>
      <c r="C75" s="10" t="s">
        <v>49</v>
      </c>
      <c r="D75" s="10" t="str">
        <f t="shared" si="1"/>
        <v>THỊ XÃ DĨ AN:Đường loại 2:Vị trí 4</v>
      </c>
      <c r="E75" s="4"/>
      <c r="F75" s="4"/>
      <c r="G75" s="10"/>
      <c r="H75" s="10"/>
      <c r="I75" s="10"/>
      <c r="J75" s="10"/>
      <c r="K75" s="10"/>
      <c r="L75" s="30">
        <f t="shared" si="2"/>
        <v>4610</v>
      </c>
      <c r="M75" s="30">
        <f t="shared" si="2"/>
        <v>3690</v>
      </c>
      <c r="N75" s="30">
        <f t="shared" si="2"/>
        <v>3000</v>
      </c>
      <c r="O75" s="61"/>
      <c r="P75" s="61"/>
      <c r="Q75" s="60"/>
      <c r="U75" s="60"/>
      <c r="V75" s="60"/>
    </row>
    <row r="76" spans="1:22" ht="15">
      <c r="A76" s="12" t="s">
        <v>418</v>
      </c>
      <c r="B76" s="10" t="s">
        <v>298</v>
      </c>
      <c r="C76" s="10" t="s">
        <v>46</v>
      </c>
      <c r="D76" s="10" t="str">
        <f t="shared" si="1"/>
        <v>THỊ XÃ DĨ AN:Đường loại 3:Vị trí 1</v>
      </c>
      <c r="E76" s="4"/>
      <c r="F76" s="4"/>
      <c r="G76" s="4"/>
      <c r="H76" s="4"/>
      <c r="I76" s="10"/>
      <c r="J76" s="10"/>
      <c r="K76" s="10"/>
      <c r="L76" s="30">
        <f t="shared" si="2"/>
        <v>9600</v>
      </c>
      <c r="M76" s="30">
        <f t="shared" si="2"/>
        <v>7680</v>
      </c>
      <c r="N76" s="30">
        <f t="shared" si="2"/>
        <v>6240</v>
      </c>
      <c r="O76" s="61"/>
      <c r="P76" s="61"/>
      <c r="Q76" s="60"/>
      <c r="U76" s="60"/>
      <c r="V76" s="60"/>
    </row>
    <row r="77" spans="1:22" ht="15">
      <c r="A77" s="12" t="s">
        <v>418</v>
      </c>
      <c r="B77" s="10" t="s">
        <v>298</v>
      </c>
      <c r="C77" s="10" t="s">
        <v>47</v>
      </c>
      <c r="D77" s="10" t="str">
        <f t="shared" si="1"/>
        <v>THỊ XÃ DĨ AN:Đường loại 3:Vị trí 2</v>
      </c>
      <c r="E77" s="4"/>
      <c r="F77" s="4"/>
      <c r="G77" s="10"/>
      <c r="H77" s="10"/>
      <c r="I77" s="10"/>
      <c r="J77" s="10"/>
      <c r="K77" s="10"/>
      <c r="L77" s="30">
        <f t="shared" si="2"/>
        <v>5280</v>
      </c>
      <c r="M77" s="30">
        <f t="shared" si="2"/>
        <v>4220</v>
      </c>
      <c r="N77" s="30">
        <f t="shared" si="2"/>
        <v>3430</v>
      </c>
      <c r="O77" s="61"/>
      <c r="P77" s="61"/>
      <c r="Q77" s="60"/>
      <c r="U77" s="60"/>
      <c r="V77" s="60"/>
    </row>
    <row r="78" spans="1:22" ht="15">
      <c r="A78" s="12" t="s">
        <v>418</v>
      </c>
      <c r="B78" s="10" t="s">
        <v>298</v>
      </c>
      <c r="C78" s="10" t="s">
        <v>48</v>
      </c>
      <c r="D78" s="10" t="str">
        <f t="shared" si="1"/>
        <v>THỊ XÃ DĨ AN:Đường loại 3:Vị trí 3</v>
      </c>
      <c r="E78" s="4"/>
      <c r="F78" s="4"/>
      <c r="G78" s="10"/>
      <c r="H78" s="10"/>
      <c r="I78" s="10"/>
      <c r="J78" s="10"/>
      <c r="K78" s="10"/>
      <c r="L78" s="30">
        <f t="shared" si="2"/>
        <v>4320</v>
      </c>
      <c r="M78" s="30">
        <f t="shared" si="2"/>
        <v>3460</v>
      </c>
      <c r="N78" s="30">
        <f t="shared" si="2"/>
        <v>2810</v>
      </c>
      <c r="O78" s="61"/>
      <c r="P78" s="61"/>
      <c r="Q78" s="60"/>
      <c r="U78" s="60"/>
      <c r="V78" s="60"/>
    </row>
    <row r="79" spans="1:22" ht="15">
      <c r="A79" s="12" t="s">
        <v>418</v>
      </c>
      <c r="B79" s="10" t="s">
        <v>298</v>
      </c>
      <c r="C79" s="10" t="s">
        <v>49</v>
      </c>
      <c r="D79" s="10" t="str">
        <f t="shared" si="1"/>
        <v>THỊ XÃ DĨ AN:Đường loại 3:Vị trí 4</v>
      </c>
      <c r="E79" s="4"/>
      <c r="F79" s="4"/>
      <c r="G79" s="10"/>
      <c r="H79" s="10"/>
      <c r="I79" s="10"/>
      <c r="J79" s="10"/>
      <c r="K79" s="10"/>
      <c r="L79" s="30">
        <f t="shared" si="2"/>
        <v>3070</v>
      </c>
      <c r="M79" s="30">
        <f t="shared" si="2"/>
        <v>2460</v>
      </c>
      <c r="N79" s="30">
        <f t="shared" si="2"/>
        <v>2000</v>
      </c>
      <c r="O79" s="61"/>
      <c r="P79" s="61"/>
      <c r="Q79" s="60"/>
      <c r="U79" s="60"/>
      <c r="V79" s="60"/>
    </row>
    <row r="80" spans="1:22" ht="15">
      <c r="A80" s="12" t="s">
        <v>418</v>
      </c>
      <c r="B80" s="10" t="s">
        <v>390</v>
      </c>
      <c r="C80" s="10" t="s">
        <v>46</v>
      </c>
      <c r="D80" s="10" t="str">
        <f t="shared" si="1"/>
        <v>THỊ XÃ DĨ AN:Đường loại 4:Vị trí 1</v>
      </c>
      <c r="E80" s="4"/>
      <c r="F80" s="4"/>
      <c r="G80" s="4"/>
      <c r="H80" s="4"/>
      <c r="I80" s="10"/>
      <c r="J80" s="10"/>
      <c r="K80" s="10"/>
      <c r="L80" s="30">
        <f t="shared" si="2"/>
        <v>4800</v>
      </c>
      <c r="M80" s="30">
        <f t="shared" si="2"/>
        <v>3840</v>
      </c>
      <c r="N80" s="30">
        <f t="shared" si="2"/>
        <v>3120</v>
      </c>
      <c r="O80" s="61"/>
      <c r="P80" s="61"/>
      <c r="Q80" s="60"/>
      <c r="U80" s="60"/>
      <c r="V80" s="60"/>
    </row>
    <row r="81" spans="1:22" ht="15">
      <c r="A81" s="12" t="s">
        <v>418</v>
      </c>
      <c r="B81" s="10" t="s">
        <v>390</v>
      </c>
      <c r="C81" s="10" t="s">
        <v>47</v>
      </c>
      <c r="D81" s="10" t="str">
        <f t="shared" si="1"/>
        <v>THỊ XÃ DĨ AN:Đường loại 4:Vị trí 2</v>
      </c>
      <c r="E81" s="4"/>
      <c r="F81" s="4"/>
      <c r="G81" s="10"/>
      <c r="H81" s="10"/>
      <c r="I81" s="10"/>
      <c r="J81" s="10"/>
      <c r="K81" s="10"/>
      <c r="L81" s="30">
        <f t="shared" si="2"/>
        <v>3120</v>
      </c>
      <c r="M81" s="30">
        <f t="shared" si="2"/>
        <v>2500</v>
      </c>
      <c r="N81" s="30">
        <f t="shared" si="2"/>
        <v>2030</v>
      </c>
      <c r="O81" s="61"/>
      <c r="P81" s="61"/>
      <c r="Q81" s="60"/>
      <c r="U81" s="60"/>
      <c r="V81" s="60"/>
    </row>
    <row r="82" spans="1:22" ht="15">
      <c r="A82" s="12" t="s">
        <v>418</v>
      </c>
      <c r="B82" s="10" t="s">
        <v>390</v>
      </c>
      <c r="C82" s="10" t="s">
        <v>48</v>
      </c>
      <c r="D82" s="10" t="str">
        <f t="shared" si="1"/>
        <v>THỊ XÃ DĨ AN:Đường loại 4:Vị trí 3</v>
      </c>
      <c r="E82" s="4"/>
      <c r="F82" s="4"/>
      <c r="G82" s="10"/>
      <c r="H82" s="10"/>
      <c r="I82" s="10"/>
      <c r="J82" s="10"/>
      <c r="K82" s="10"/>
      <c r="L82" s="30">
        <f t="shared" si="2"/>
        <v>2400</v>
      </c>
      <c r="M82" s="30">
        <f t="shared" si="2"/>
        <v>1920</v>
      </c>
      <c r="N82" s="30">
        <f t="shared" si="2"/>
        <v>1560</v>
      </c>
      <c r="O82" s="61"/>
      <c r="P82" s="61"/>
      <c r="Q82" s="60"/>
      <c r="U82" s="60"/>
      <c r="V82" s="60"/>
    </row>
    <row r="83" spans="1:22" ht="15">
      <c r="A83" s="12" t="s">
        <v>418</v>
      </c>
      <c r="B83" s="10" t="s">
        <v>390</v>
      </c>
      <c r="C83" s="10" t="s">
        <v>49</v>
      </c>
      <c r="D83" s="10" t="str">
        <f t="shared" si="1"/>
        <v>THỊ XÃ DĨ AN:Đường loại 4:Vị trí 4</v>
      </c>
      <c r="E83" s="4"/>
      <c r="F83" s="4"/>
      <c r="G83" s="10"/>
      <c r="H83" s="10"/>
      <c r="I83" s="10"/>
      <c r="J83" s="10"/>
      <c r="K83" s="10"/>
      <c r="L83" s="30">
        <f t="shared" si="2"/>
        <v>1920</v>
      </c>
      <c r="M83" s="30">
        <f t="shared" si="2"/>
        <v>1540</v>
      </c>
      <c r="N83" s="30">
        <f t="shared" si="2"/>
        <v>1250</v>
      </c>
      <c r="O83" s="61"/>
      <c r="P83" s="61"/>
      <c r="Q83" s="60"/>
      <c r="U83" s="60"/>
      <c r="V83" s="60"/>
    </row>
    <row r="84" spans="1:22" ht="15">
      <c r="A84" s="12" t="s">
        <v>418</v>
      </c>
      <c r="B84" s="10" t="s">
        <v>314</v>
      </c>
      <c r="C84" s="10" t="s">
        <v>46</v>
      </c>
      <c r="D84" s="10" t="str">
        <f t="shared" si="1"/>
        <v>THỊ XÃ DĨ AN:Đường loại 5:Vị trí 1</v>
      </c>
      <c r="E84" s="4"/>
      <c r="F84" s="4"/>
      <c r="G84" s="4"/>
      <c r="H84" s="4"/>
      <c r="I84" s="10"/>
      <c r="J84" s="10"/>
      <c r="K84" s="10"/>
      <c r="L84" s="30">
        <f t="shared" si="2"/>
        <v>3400</v>
      </c>
      <c r="M84" s="30">
        <f t="shared" si="2"/>
        <v>2720</v>
      </c>
      <c r="N84" s="30">
        <f t="shared" si="2"/>
        <v>2210</v>
      </c>
      <c r="O84" s="61"/>
      <c r="P84" s="61"/>
      <c r="Q84" s="60"/>
      <c r="U84" s="60"/>
      <c r="V84" s="60"/>
    </row>
    <row r="85" spans="1:22" ht="15">
      <c r="A85" s="12" t="s">
        <v>418</v>
      </c>
      <c r="B85" s="10" t="s">
        <v>314</v>
      </c>
      <c r="C85" s="10" t="s">
        <v>47</v>
      </c>
      <c r="D85" s="10" t="str">
        <f t="shared" si="1"/>
        <v>THỊ XÃ DĨ AN:Đường loại 5:Vị trí 2</v>
      </c>
      <c r="E85" s="4"/>
      <c r="F85" s="4"/>
      <c r="G85" s="10"/>
      <c r="H85" s="10"/>
      <c r="I85" s="10"/>
      <c r="J85" s="10"/>
      <c r="K85" s="10"/>
      <c r="L85" s="30">
        <f aca="true" t="shared" si="3" ref="L85:N87">L57</f>
        <v>2210</v>
      </c>
      <c r="M85" s="30">
        <f t="shared" si="3"/>
        <v>1770</v>
      </c>
      <c r="N85" s="30">
        <f t="shared" si="3"/>
        <v>1440</v>
      </c>
      <c r="O85" s="61"/>
      <c r="P85" s="61"/>
      <c r="Q85" s="60"/>
      <c r="U85" s="60"/>
      <c r="V85" s="60"/>
    </row>
    <row r="86" spans="1:22" ht="15">
      <c r="A86" s="12" t="s">
        <v>418</v>
      </c>
      <c r="B86" s="10" t="s">
        <v>314</v>
      </c>
      <c r="C86" s="10" t="s">
        <v>48</v>
      </c>
      <c r="D86" s="10" t="str">
        <f t="shared" si="1"/>
        <v>THỊ XÃ DĨ AN:Đường loại 5:Vị trí 3</v>
      </c>
      <c r="E86" s="4"/>
      <c r="F86" s="4"/>
      <c r="G86" s="10"/>
      <c r="H86" s="10"/>
      <c r="I86" s="10"/>
      <c r="J86" s="10"/>
      <c r="K86" s="10"/>
      <c r="L86" s="30">
        <f t="shared" si="3"/>
        <v>1700</v>
      </c>
      <c r="M86" s="30">
        <f t="shared" si="3"/>
        <v>1360</v>
      </c>
      <c r="N86" s="30">
        <f t="shared" si="3"/>
        <v>1110</v>
      </c>
      <c r="O86" s="61"/>
      <c r="P86" s="61"/>
      <c r="Q86" s="60"/>
      <c r="U86" s="60"/>
      <c r="V86" s="60"/>
    </row>
    <row r="87" spans="1:22" ht="15">
      <c r="A87" s="12" t="s">
        <v>418</v>
      </c>
      <c r="B87" s="10" t="s">
        <v>314</v>
      </c>
      <c r="C87" s="10" t="s">
        <v>49</v>
      </c>
      <c r="D87" s="10" t="str">
        <f t="shared" si="1"/>
        <v>THỊ XÃ DĨ AN:Đường loại 5:Vị trí 4</v>
      </c>
      <c r="E87" s="4"/>
      <c r="F87" s="4"/>
      <c r="G87" s="10"/>
      <c r="H87" s="10"/>
      <c r="I87" s="10"/>
      <c r="J87" s="10"/>
      <c r="K87" s="10"/>
      <c r="L87" s="30">
        <f t="shared" si="3"/>
        <v>1360</v>
      </c>
      <c r="M87" s="30">
        <f t="shared" si="3"/>
        <v>1090</v>
      </c>
      <c r="N87" s="30">
        <f t="shared" si="3"/>
        <v>880</v>
      </c>
      <c r="O87" s="61"/>
      <c r="P87" s="61"/>
      <c r="Q87" s="60"/>
      <c r="U87" s="60"/>
      <c r="V87" s="60"/>
    </row>
    <row r="88" spans="1:21" ht="15">
      <c r="A88" s="11" t="s">
        <v>30</v>
      </c>
      <c r="B88" s="10" t="s">
        <v>39</v>
      </c>
      <c r="C88" s="10" t="s">
        <v>46</v>
      </c>
      <c r="D88" s="10" t="str">
        <f t="shared" si="1"/>
        <v>THỊ XÃ BẾN CÁT:Khu vực 1Vị trí 1</v>
      </c>
      <c r="E88" s="10"/>
      <c r="F88" s="10"/>
      <c r="G88" s="10"/>
      <c r="H88" s="10"/>
      <c r="I88" s="10">
        <v>2320</v>
      </c>
      <c r="J88" s="10">
        <v>1860</v>
      </c>
      <c r="K88" s="10">
        <v>1510</v>
      </c>
      <c r="L88" s="36"/>
      <c r="M88" s="36"/>
      <c r="N88" s="10"/>
      <c r="P88" s="62"/>
      <c r="Q88" s="62"/>
      <c r="R88" s="62"/>
      <c r="S88" s="62"/>
      <c r="T88" s="61"/>
      <c r="U88" s="61"/>
    </row>
    <row r="89" spans="1:21" ht="15">
      <c r="A89" s="11" t="s">
        <v>30</v>
      </c>
      <c r="B89" s="10" t="s">
        <v>39</v>
      </c>
      <c r="C89" s="10" t="s">
        <v>47</v>
      </c>
      <c r="D89" s="10" t="str">
        <f t="shared" si="1"/>
        <v>THỊ XÃ BẾN CÁT:Khu vực 1Vị trí 2</v>
      </c>
      <c r="E89" s="10"/>
      <c r="F89" s="10"/>
      <c r="G89" s="10"/>
      <c r="H89" s="10"/>
      <c r="I89" s="10">
        <v>1510</v>
      </c>
      <c r="J89" s="10">
        <v>1210</v>
      </c>
      <c r="K89" s="10">
        <v>980</v>
      </c>
      <c r="L89" s="36"/>
      <c r="M89" s="36"/>
      <c r="N89" s="10"/>
      <c r="P89" s="62"/>
      <c r="Q89" s="62"/>
      <c r="R89" s="62"/>
      <c r="S89" s="62"/>
      <c r="T89" s="61"/>
      <c r="U89" s="61"/>
    </row>
    <row r="90" spans="1:21" ht="15">
      <c r="A90" s="11" t="s">
        <v>30</v>
      </c>
      <c r="B90" s="10" t="s">
        <v>39</v>
      </c>
      <c r="C90" s="10" t="s">
        <v>48</v>
      </c>
      <c r="D90" s="10" t="str">
        <f t="shared" si="1"/>
        <v>THỊ XÃ BẾN CÁT:Khu vực 1Vị trí 3</v>
      </c>
      <c r="E90" s="10"/>
      <c r="F90" s="10"/>
      <c r="G90" s="10"/>
      <c r="H90" s="10"/>
      <c r="I90" s="10">
        <v>1280</v>
      </c>
      <c r="J90" s="10">
        <v>1020</v>
      </c>
      <c r="K90" s="10">
        <v>830</v>
      </c>
      <c r="L90" s="36"/>
      <c r="M90" s="36"/>
      <c r="N90" s="10"/>
      <c r="P90" s="62"/>
      <c r="Q90" s="62"/>
      <c r="R90" s="62"/>
      <c r="S90" s="62"/>
      <c r="T90" s="61"/>
      <c r="U90" s="61"/>
    </row>
    <row r="91" spans="1:21" ht="15">
      <c r="A91" s="11" t="s">
        <v>30</v>
      </c>
      <c r="B91" s="10" t="s">
        <v>39</v>
      </c>
      <c r="C91" s="10" t="s">
        <v>49</v>
      </c>
      <c r="D91" s="10" t="str">
        <f t="shared" si="1"/>
        <v>THỊ XÃ BẾN CÁT:Khu vực 1Vị trí 4</v>
      </c>
      <c r="E91" s="10"/>
      <c r="F91" s="10"/>
      <c r="G91" s="10"/>
      <c r="H91" s="10"/>
      <c r="I91" s="10">
        <v>930</v>
      </c>
      <c r="J91" s="10">
        <v>740</v>
      </c>
      <c r="K91" s="10">
        <v>600</v>
      </c>
      <c r="L91" s="36"/>
      <c r="M91" s="36"/>
      <c r="N91" s="10"/>
      <c r="P91" s="62"/>
      <c r="Q91" s="62"/>
      <c r="R91" s="62"/>
      <c r="S91" s="62"/>
      <c r="T91" s="61"/>
      <c r="U91" s="61"/>
    </row>
    <row r="92" spans="1:19" ht="15">
      <c r="A92" s="11" t="s">
        <v>30</v>
      </c>
      <c r="B92" s="10" t="s">
        <v>38</v>
      </c>
      <c r="C92" s="10" t="s">
        <v>46</v>
      </c>
      <c r="D92" s="10" t="str">
        <f t="shared" si="1"/>
        <v>THỊ XÃ BẾN CÁT:Khu vực 2Vị trí 1</v>
      </c>
      <c r="E92" s="10"/>
      <c r="F92" s="10"/>
      <c r="G92" s="10"/>
      <c r="H92" s="10"/>
      <c r="I92" s="10">
        <v>1730</v>
      </c>
      <c r="J92" s="10">
        <v>1380</v>
      </c>
      <c r="K92" s="10">
        <v>1120</v>
      </c>
      <c r="L92" s="36"/>
      <c r="M92" s="36"/>
      <c r="N92" s="10"/>
      <c r="P92" s="62"/>
      <c r="Q92" s="62"/>
      <c r="R92" s="62"/>
      <c r="S92" s="62"/>
    </row>
    <row r="93" spans="1:19" ht="15">
      <c r="A93" s="11" t="s">
        <v>30</v>
      </c>
      <c r="B93" s="10" t="s">
        <v>38</v>
      </c>
      <c r="C93" s="10" t="s">
        <v>47</v>
      </c>
      <c r="D93" s="10" t="str">
        <f t="shared" si="1"/>
        <v>THỊ XÃ BẾN CÁT:Khu vực 2Vị trí 2</v>
      </c>
      <c r="E93" s="10"/>
      <c r="F93" s="10"/>
      <c r="G93" s="10"/>
      <c r="H93" s="10"/>
      <c r="I93" s="10">
        <v>1120</v>
      </c>
      <c r="J93" s="10">
        <v>900</v>
      </c>
      <c r="K93" s="10">
        <v>730</v>
      </c>
      <c r="L93" s="36"/>
      <c r="M93" s="36"/>
      <c r="N93" s="10"/>
      <c r="P93" s="62"/>
      <c r="Q93" s="62"/>
      <c r="R93" s="62"/>
      <c r="S93" s="62"/>
    </row>
    <row r="94" spans="1:19" ht="15">
      <c r="A94" s="11" t="s">
        <v>30</v>
      </c>
      <c r="B94" s="10" t="s">
        <v>38</v>
      </c>
      <c r="C94" s="10" t="s">
        <v>48</v>
      </c>
      <c r="D94" s="10" t="str">
        <f t="shared" si="1"/>
        <v>THỊ XÃ BẾN CÁT:Khu vực 2Vị trí 3</v>
      </c>
      <c r="E94" s="10"/>
      <c r="F94" s="10"/>
      <c r="G94" s="10"/>
      <c r="H94" s="10"/>
      <c r="I94" s="10">
        <v>950</v>
      </c>
      <c r="J94" s="10">
        <v>760</v>
      </c>
      <c r="K94" s="10">
        <v>620</v>
      </c>
      <c r="L94" s="36"/>
      <c r="M94" s="36"/>
      <c r="N94" s="10"/>
      <c r="P94" s="62"/>
      <c r="Q94" s="62"/>
      <c r="R94" s="62"/>
      <c r="S94" s="62"/>
    </row>
    <row r="95" spans="1:19" ht="15">
      <c r="A95" s="11" t="s">
        <v>30</v>
      </c>
      <c r="B95" s="10" t="s">
        <v>38</v>
      </c>
      <c r="C95" s="10" t="s">
        <v>49</v>
      </c>
      <c r="D95" s="10" t="str">
        <f t="shared" si="1"/>
        <v>THỊ XÃ BẾN CÁT:Khu vực 2Vị trí 4</v>
      </c>
      <c r="E95" s="10"/>
      <c r="F95" s="10"/>
      <c r="G95" s="10"/>
      <c r="H95" s="10"/>
      <c r="I95" s="10">
        <v>690</v>
      </c>
      <c r="J95" s="10">
        <v>550</v>
      </c>
      <c r="K95" s="10">
        <v>450</v>
      </c>
      <c r="L95" s="36"/>
      <c r="M95" s="36"/>
      <c r="N95" s="10"/>
      <c r="P95" s="62"/>
      <c r="Q95" s="62"/>
      <c r="R95" s="62"/>
      <c r="S95" s="62"/>
    </row>
    <row r="96" spans="1:22" ht="15">
      <c r="A96" s="11" t="s">
        <v>30</v>
      </c>
      <c r="B96" s="10" t="s">
        <v>290</v>
      </c>
      <c r="C96" s="10" t="s">
        <v>46</v>
      </c>
      <c r="D96" s="10" t="str">
        <f t="shared" si="1"/>
        <v>THỊ XÃ BẾN CÁT:Đường loại 1:Vị trí 1</v>
      </c>
      <c r="E96" s="10"/>
      <c r="F96" s="10"/>
      <c r="G96" s="10"/>
      <c r="H96" s="10"/>
      <c r="I96" s="10"/>
      <c r="J96" s="10"/>
      <c r="K96" s="10"/>
      <c r="L96" s="30">
        <v>13200</v>
      </c>
      <c r="M96" s="30">
        <v>10560</v>
      </c>
      <c r="N96" s="30">
        <v>8580</v>
      </c>
      <c r="O96" s="61"/>
      <c r="P96" s="63"/>
      <c r="Q96" s="62"/>
      <c r="R96" s="62"/>
      <c r="S96" s="62"/>
      <c r="U96" s="60"/>
      <c r="V96" s="60"/>
    </row>
    <row r="97" spans="1:22" ht="15">
      <c r="A97" s="11" t="s">
        <v>30</v>
      </c>
      <c r="B97" s="10" t="s">
        <v>290</v>
      </c>
      <c r="C97" s="10" t="s">
        <v>47</v>
      </c>
      <c r="D97" s="10" t="str">
        <f t="shared" si="1"/>
        <v>THỊ XÃ BẾN CÁT:Đường loại 1:Vị trí 2</v>
      </c>
      <c r="E97" s="10"/>
      <c r="F97" s="10"/>
      <c r="G97" s="10"/>
      <c r="H97" s="10"/>
      <c r="I97" s="10"/>
      <c r="J97" s="10"/>
      <c r="K97" s="10"/>
      <c r="L97" s="30">
        <v>7260</v>
      </c>
      <c r="M97" s="30">
        <v>5810</v>
      </c>
      <c r="N97" s="30">
        <v>4720</v>
      </c>
      <c r="O97" s="61"/>
      <c r="P97" s="63"/>
      <c r="Q97" s="62"/>
      <c r="R97" s="62"/>
      <c r="S97" s="62"/>
      <c r="U97" s="60"/>
      <c r="V97" s="60"/>
    </row>
    <row r="98" spans="1:22" ht="15">
      <c r="A98" s="11" t="s">
        <v>30</v>
      </c>
      <c r="B98" s="10" t="s">
        <v>290</v>
      </c>
      <c r="C98" s="10" t="s">
        <v>48</v>
      </c>
      <c r="D98" s="10" t="str">
        <f t="shared" si="1"/>
        <v>THỊ XÃ BẾN CÁT:Đường loại 1:Vị trí 3</v>
      </c>
      <c r="E98" s="10"/>
      <c r="F98" s="10"/>
      <c r="G98" s="10"/>
      <c r="H98" s="10"/>
      <c r="I98" s="10"/>
      <c r="J98" s="10"/>
      <c r="K98" s="10"/>
      <c r="L98" s="30">
        <v>5940</v>
      </c>
      <c r="M98" s="30">
        <v>4750</v>
      </c>
      <c r="N98" s="30">
        <v>3860</v>
      </c>
      <c r="O98" s="61"/>
      <c r="P98" s="63"/>
      <c r="Q98" s="62"/>
      <c r="R98" s="62"/>
      <c r="S98" s="62"/>
      <c r="U98" s="60"/>
      <c r="V98" s="60"/>
    </row>
    <row r="99" spans="1:22" ht="15">
      <c r="A99" s="11" t="s">
        <v>30</v>
      </c>
      <c r="B99" s="10" t="s">
        <v>290</v>
      </c>
      <c r="C99" s="10" t="s">
        <v>49</v>
      </c>
      <c r="D99" s="10" t="str">
        <f t="shared" si="1"/>
        <v>THỊ XÃ BẾN CÁT:Đường loại 1:Vị trí 4</v>
      </c>
      <c r="E99" s="10"/>
      <c r="F99" s="10"/>
      <c r="G99" s="10"/>
      <c r="H99" s="10"/>
      <c r="I99" s="10"/>
      <c r="J99" s="10"/>
      <c r="K99" s="10"/>
      <c r="L99" s="30">
        <v>4220</v>
      </c>
      <c r="M99" s="30">
        <v>3380</v>
      </c>
      <c r="N99" s="30">
        <v>2750</v>
      </c>
      <c r="O99" s="61"/>
      <c r="P99" s="63"/>
      <c r="Q99" s="62"/>
      <c r="R99" s="62"/>
      <c r="S99" s="62"/>
      <c r="U99" s="60"/>
      <c r="V99" s="60"/>
    </row>
    <row r="100" spans="1:22" ht="15">
      <c r="A100" s="11" t="s">
        <v>30</v>
      </c>
      <c r="B100" s="10" t="s">
        <v>384</v>
      </c>
      <c r="C100" s="10" t="s">
        <v>46</v>
      </c>
      <c r="D100" s="10" t="str">
        <f t="shared" si="1"/>
        <v>THỊ XÃ BẾN CÁT:Đường loại 2:Vị trí 1</v>
      </c>
      <c r="E100" s="10"/>
      <c r="F100" s="10"/>
      <c r="G100" s="10"/>
      <c r="H100" s="10"/>
      <c r="I100" s="10"/>
      <c r="J100" s="10"/>
      <c r="K100" s="10"/>
      <c r="L100" s="30">
        <v>9200</v>
      </c>
      <c r="M100" s="30">
        <v>7360</v>
      </c>
      <c r="N100" s="30">
        <v>5980</v>
      </c>
      <c r="O100" s="61"/>
      <c r="P100" s="63"/>
      <c r="Q100" s="62"/>
      <c r="R100" s="62"/>
      <c r="S100" s="62"/>
      <c r="U100" s="60"/>
      <c r="V100" s="60"/>
    </row>
    <row r="101" spans="1:22" ht="15">
      <c r="A101" s="11" t="s">
        <v>30</v>
      </c>
      <c r="B101" s="10" t="s">
        <v>384</v>
      </c>
      <c r="C101" s="10" t="s">
        <v>47</v>
      </c>
      <c r="D101" s="10" t="str">
        <f t="shared" si="1"/>
        <v>THỊ XÃ BẾN CÁT:Đường loại 2:Vị trí 2</v>
      </c>
      <c r="E101" s="10"/>
      <c r="F101" s="10"/>
      <c r="G101" s="10"/>
      <c r="H101" s="10"/>
      <c r="I101" s="10"/>
      <c r="J101" s="10"/>
      <c r="K101" s="10"/>
      <c r="L101" s="30">
        <v>5060</v>
      </c>
      <c r="M101" s="30">
        <v>4050</v>
      </c>
      <c r="N101" s="30">
        <v>3290</v>
      </c>
      <c r="O101" s="61"/>
      <c r="P101" s="63"/>
      <c r="Q101" s="62"/>
      <c r="R101" s="62"/>
      <c r="S101" s="62"/>
      <c r="U101" s="60"/>
      <c r="V101" s="60"/>
    </row>
    <row r="102" spans="1:22" ht="15">
      <c r="A102" s="11" t="s">
        <v>30</v>
      </c>
      <c r="B102" s="10" t="s">
        <v>384</v>
      </c>
      <c r="C102" s="10" t="s">
        <v>48</v>
      </c>
      <c r="D102" s="10" t="str">
        <f t="shared" si="1"/>
        <v>THỊ XÃ BẾN CÁT:Đường loại 2:Vị trí 3</v>
      </c>
      <c r="E102" s="10"/>
      <c r="F102" s="10"/>
      <c r="G102" s="10"/>
      <c r="H102" s="10"/>
      <c r="I102" s="10"/>
      <c r="J102" s="10"/>
      <c r="K102" s="10"/>
      <c r="L102" s="30">
        <v>4140</v>
      </c>
      <c r="M102" s="30">
        <v>3310</v>
      </c>
      <c r="N102" s="30">
        <v>2690</v>
      </c>
      <c r="O102" s="61"/>
      <c r="P102" s="63"/>
      <c r="Q102" s="62"/>
      <c r="R102" s="62"/>
      <c r="S102" s="62"/>
      <c r="U102" s="60"/>
      <c r="V102" s="60"/>
    </row>
    <row r="103" spans="1:22" ht="15">
      <c r="A103" s="11" t="s">
        <v>30</v>
      </c>
      <c r="B103" s="10" t="s">
        <v>384</v>
      </c>
      <c r="C103" s="10" t="s">
        <v>49</v>
      </c>
      <c r="D103" s="10" t="str">
        <f t="shared" si="1"/>
        <v>THỊ XÃ BẾN CÁT:Đường loại 2:Vị trí 4</v>
      </c>
      <c r="E103" s="10"/>
      <c r="F103" s="10"/>
      <c r="G103" s="10"/>
      <c r="H103" s="10"/>
      <c r="I103" s="10"/>
      <c r="J103" s="10"/>
      <c r="K103" s="10"/>
      <c r="L103" s="30">
        <v>2940</v>
      </c>
      <c r="M103" s="30">
        <v>2360</v>
      </c>
      <c r="N103" s="30">
        <v>1910</v>
      </c>
      <c r="O103" s="61"/>
      <c r="P103" s="63"/>
      <c r="Q103" s="62"/>
      <c r="R103" s="62"/>
      <c r="S103" s="62"/>
      <c r="U103" s="60"/>
      <c r="V103" s="60"/>
    </row>
    <row r="104" spans="1:22" ht="15">
      <c r="A104" s="11" t="s">
        <v>30</v>
      </c>
      <c r="B104" s="10" t="s">
        <v>298</v>
      </c>
      <c r="C104" s="10" t="s">
        <v>46</v>
      </c>
      <c r="D104" s="10" t="str">
        <f t="shared" si="1"/>
        <v>THỊ XÃ BẾN CÁT:Đường loại 3:Vị trí 1</v>
      </c>
      <c r="E104" s="10"/>
      <c r="F104" s="10"/>
      <c r="G104" s="10"/>
      <c r="H104" s="10"/>
      <c r="I104" s="10"/>
      <c r="J104" s="10"/>
      <c r="K104" s="10"/>
      <c r="L104" s="30">
        <v>5600</v>
      </c>
      <c r="M104" s="30">
        <v>4480</v>
      </c>
      <c r="N104" s="30">
        <v>3640</v>
      </c>
      <c r="O104" s="61"/>
      <c r="P104" s="63"/>
      <c r="Q104" s="62"/>
      <c r="R104" s="62"/>
      <c r="S104" s="62"/>
      <c r="U104" s="60"/>
      <c r="V104" s="60"/>
    </row>
    <row r="105" spans="1:22" ht="15">
      <c r="A105" s="11" t="s">
        <v>30</v>
      </c>
      <c r="B105" s="10" t="s">
        <v>298</v>
      </c>
      <c r="C105" s="10" t="s">
        <v>47</v>
      </c>
      <c r="D105" s="10" t="str">
        <f t="shared" si="1"/>
        <v>THỊ XÃ BẾN CÁT:Đường loại 3:Vị trí 2</v>
      </c>
      <c r="E105" s="10"/>
      <c r="F105" s="10"/>
      <c r="G105" s="10"/>
      <c r="H105" s="10"/>
      <c r="I105" s="10"/>
      <c r="J105" s="10"/>
      <c r="K105" s="10"/>
      <c r="L105" s="30">
        <v>3640</v>
      </c>
      <c r="M105" s="30">
        <v>2910</v>
      </c>
      <c r="N105" s="30">
        <v>2370</v>
      </c>
      <c r="O105" s="61"/>
      <c r="P105" s="63"/>
      <c r="Q105" s="62"/>
      <c r="R105" s="62"/>
      <c r="S105" s="62"/>
      <c r="U105" s="60"/>
      <c r="V105" s="60"/>
    </row>
    <row r="106" spans="1:22" ht="15">
      <c r="A106" s="11" t="s">
        <v>30</v>
      </c>
      <c r="B106" s="10" t="s">
        <v>298</v>
      </c>
      <c r="C106" s="10" t="s">
        <v>48</v>
      </c>
      <c r="D106" s="10" t="str">
        <f t="shared" si="1"/>
        <v>THỊ XÃ BẾN CÁT:Đường loại 3:Vị trí 3</v>
      </c>
      <c r="E106" s="10"/>
      <c r="F106" s="10"/>
      <c r="G106" s="10"/>
      <c r="H106" s="10"/>
      <c r="I106" s="10"/>
      <c r="J106" s="10"/>
      <c r="K106" s="10"/>
      <c r="L106" s="30">
        <v>2800</v>
      </c>
      <c r="M106" s="30">
        <v>2240</v>
      </c>
      <c r="N106" s="30">
        <v>1820</v>
      </c>
      <c r="O106" s="61"/>
      <c r="P106" s="63"/>
      <c r="Q106" s="62"/>
      <c r="R106" s="62"/>
      <c r="S106" s="62"/>
      <c r="U106" s="60"/>
      <c r="V106" s="60"/>
    </row>
    <row r="107" spans="1:22" ht="15">
      <c r="A107" s="11" t="s">
        <v>30</v>
      </c>
      <c r="B107" s="10" t="s">
        <v>298</v>
      </c>
      <c r="C107" s="10" t="s">
        <v>49</v>
      </c>
      <c r="D107" s="10" t="str">
        <f t="shared" si="1"/>
        <v>THỊ XÃ BẾN CÁT:Đường loại 3:Vị trí 4</v>
      </c>
      <c r="E107" s="10"/>
      <c r="F107" s="10"/>
      <c r="G107" s="10"/>
      <c r="H107" s="10"/>
      <c r="I107" s="10"/>
      <c r="J107" s="10"/>
      <c r="K107" s="10"/>
      <c r="L107" s="30">
        <v>2240</v>
      </c>
      <c r="M107" s="30">
        <v>1790</v>
      </c>
      <c r="N107" s="30">
        <v>1460</v>
      </c>
      <c r="O107" s="61"/>
      <c r="P107" s="63"/>
      <c r="Q107" s="62"/>
      <c r="R107" s="62"/>
      <c r="S107" s="62"/>
      <c r="U107" s="60"/>
      <c r="V107" s="60"/>
    </row>
    <row r="108" spans="1:22" ht="15">
      <c r="A108" s="11" t="s">
        <v>30</v>
      </c>
      <c r="B108" s="10" t="s">
        <v>390</v>
      </c>
      <c r="C108" s="10" t="s">
        <v>46</v>
      </c>
      <c r="D108" s="10" t="str">
        <f t="shared" si="1"/>
        <v>THỊ XÃ BẾN CÁT:Đường loại 4:Vị trí 1</v>
      </c>
      <c r="E108" s="10"/>
      <c r="F108" s="10"/>
      <c r="G108" s="10"/>
      <c r="H108" s="10"/>
      <c r="I108" s="10"/>
      <c r="J108" s="10"/>
      <c r="K108" s="10"/>
      <c r="L108" s="30">
        <v>3500</v>
      </c>
      <c r="M108" s="30">
        <v>2800</v>
      </c>
      <c r="N108" s="30">
        <v>2280</v>
      </c>
      <c r="O108" s="61"/>
      <c r="P108" s="63"/>
      <c r="Q108" s="62"/>
      <c r="R108" s="62"/>
      <c r="S108" s="62"/>
      <c r="U108" s="60"/>
      <c r="V108" s="60"/>
    </row>
    <row r="109" spans="1:22" ht="15">
      <c r="A109" s="11" t="s">
        <v>30</v>
      </c>
      <c r="B109" s="10" t="s">
        <v>390</v>
      </c>
      <c r="C109" s="10" t="s">
        <v>47</v>
      </c>
      <c r="D109" s="10" t="str">
        <f t="shared" si="1"/>
        <v>THỊ XÃ BẾN CÁT:Đường loại 4:Vị trí 2</v>
      </c>
      <c r="E109" s="10"/>
      <c r="F109" s="10"/>
      <c r="G109" s="10"/>
      <c r="H109" s="10"/>
      <c r="I109" s="10"/>
      <c r="J109" s="10"/>
      <c r="K109" s="10"/>
      <c r="L109" s="30">
        <v>2280</v>
      </c>
      <c r="M109" s="30">
        <v>1820</v>
      </c>
      <c r="N109" s="30">
        <v>1480</v>
      </c>
      <c r="O109" s="61"/>
      <c r="P109" s="63"/>
      <c r="Q109" s="62"/>
      <c r="R109" s="62"/>
      <c r="S109" s="62"/>
      <c r="U109" s="60"/>
      <c r="V109" s="60"/>
    </row>
    <row r="110" spans="1:22" ht="15">
      <c r="A110" s="11" t="s">
        <v>30</v>
      </c>
      <c r="B110" s="10" t="s">
        <v>390</v>
      </c>
      <c r="C110" s="10" t="s">
        <v>48</v>
      </c>
      <c r="D110" s="10" t="str">
        <f t="shared" si="1"/>
        <v>THỊ XÃ BẾN CÁT:Đường loại 4:Vị trí 3</v>
      </c>
      <c r="E110" s="10"/>
      <c r="F110" s="10"/>
      <c r="G110" s="10"/>
      <c r="H110" s="10"/>
      <c r="I110" s="10"/>
      <c r="J110" s="10"/>
      <c r="K110" s="10"/>
      <c r="L110" s="30">
        <v>1750</v>
      </c>
      <c r="M110" s="30">
        <v>1400</v>
      </c>
      <c r="N110" s="30">
        <v>1140</v>
      </c>
      <c r="O110" s="61"/>
      <c r="P110" s="63"/>
      <c r="Q110" s="62"/>
      <c r="R110" s="62"/>
      <c r="S110" s="62"/>
      <c r="U110" s="60"/>
      <c r="V110" s="60"/>
    </row>
    <row r="111" spans="1:22" ht="15">
      <c r="A111" s="11" t="s">
        <v>30</v>
      </c>
      <c r="B111" s="10" t="s">
        <v>390</v>
      </c>
      <c r="C111" s="10" t="s">
        <v>49</v>
      </c>
      <c r="D111" s="10" t="str">
        <f t="shared" si="1"/>
        <v>THỊ XÃ BẾN CÁT:Đường loại 4:Vị trí 4</v>
      </c>
      <c r="E111" s="10"/>
      <c r="F111" s="10"/>
      <c r="G111" s="10"/>
      <c r="H111" s="10"/>
      <c r="I111" s="10"/>
      <c r="J111" s="10"/>
      <c r="K111" s="10"/>
      <c r="L111" s="30">
        <v>1400</v>
      </c>
      <c r="M111" s="30">
        <v>1120</v>
      </c>
      <c r="N111" s="30">
        <v>910</v>
      </c>
      <c r="O111" s="61"/>
      <c r="P111" s="63"/>
      <c r="Q111" s="62"/>
      <c r="R111" s="62"/>
      <c r="S111" s="62"/>
      <c r="U111" s="60"/>
      <c r="V111" s="60"/>
    </row>
    <row r="112" spans="1:22" ht="15">
      <c r="A112" s="11" t="s">
        <v>30</v>
      </c>
      <c r="B112" s="10" t="s">
        <v>314</v>
      </c>
      <c r="C112" s="10" t="s">
        <v>46</v>
      </c>
      <c r="D112" s="10" t="str">
        <f t="shared" si="1"/>
        <v>THỊ XÃ BẾN CÁT:Đường loại 5:Vị trí 1</v>
      </c>
      <c r="E112" s="10"/>
      <c r="F112" s="10"/>
      <c r="G112" s="10"/>
      <c r="H112" s="10"/>
      <c r="I112" s="10"/>
      <c r="J112" s="10"/>
      <c r="K112" s="10"/>
      <c r="L112" s="30">
        <v>2100</v>
      </c>
      <c r="M112" s="30">
        <v>1680</v>
      </c>
      <c r="N112" s="30">
        <v>1370</v>
      </c>
      <c r="O112" s="61"/>
      <c r="P112" s="63"/>
      <c r="Q112" s="62"/>
      <c r="R112" s="62"/>
      <c r="S112" s="62"/>
      <c r="U112" s="60"/>
      <c r="V112" s="60"/>
    </row>
    <row r="113" spans="1:22" ht="15">
      <c r="A113" s="11" t="s">
        <v>30</v>
      </c>
      <c r="B113" s="10" t="s">
        <v>314</v>
      </c>
      <c r="C113" s="10" t="s">
        <v>47</v>
      </c>
      <c r="D113" s="10" t="str">
        <f t="shared" si="1"/>
        <v>THỊ XÃ BẾN CÁT:Đường loại 5:Vị trí 2</v>
      </c>
      <c r="E113" s="10"/>
      <c r="F113" s="10"/>
      <c r="G113" s="10"/>
      <c r="H113" s="10"/>
      <c r="I113" s="10"/>
      <c r="J113" s="10"/>
      <c r="K113" s="10"/>
      <c r="L113" s="30">
        <v>1370</v>
      </c>
      <c r="M113" s="30">
        <v>1090</v>
      </c>
      <c r="N113" s="30">
        <v>890</v>
      </c>
      <c r="O113" s="61"/>
      <c r="P113" s="63"/>
      <c r="Q113" s="62"/>
      <c r="R113" s="62"/>
      <c r="S113" s="62"/>
      <c r="U113" s="60"/>
      <c r="V113" s="60"/>
    </row>
    <row r="114" spans="1:22" ht="15">
      <c r="A114" s="11" t="s">
        <v>30</v>
      </c>
      <c r="B114" s="10" t="s">
        <v>314</v>
      </c>
      <c r="C114" s="10" t="s">
        <v>48</v>
      </c>
      <c r="D114" s="10" t="str">
        <f t="shared" si="1"/>
        <v>THỊ XÃ BẾN CÁT:Đường loại 5:Vị trí 3</v>
      </c>
      <c r="E114" s="10"/>
      <c r="F114" s="10"/>
      <c r="G114" s="10"/>
      <c r="H114" s="10"/>
      <c r="I114" s="10"/>
      <c r="J114" s="10"/>
      <c r="K114" s="10"/>
      <c r="L114" s="30">
        <v>1050</v>
      </c>
      <c r="M114" s="30">
        <v>840</v>
      </c>
      <c r="N114" s="30">
        <v>690</v>
      </c>
      <c r="O114" s="61"/>
      <c r="P114" s="63"/>
      <c r="Q114" s="62"/>
      <c r="R114" s="62"/>
      <c r="S114" s="62"/>
      <c r="U114" s="60"/>
      <c r="V114" s="60"/>
    </row>
    <row r="115" spans="1:22" ht="15">
      <c r="A115" s="11" t="s">
        <v>30</v>
      </c>
      <c r="B115" s="10" t="s">
        <v>314</v>
      </c>
      <c r="C115" s="10" t="s">
        <v>49</v>
      </c>
      <c r="D115" s="10" t="str">
        <f t="shared" si="1"/>
        <v>THỊ XÃ BẾN CÁT:Đường loại 5:Vị trí 4</v>
      </c>
      <c r="E115" s="10"/>
      <c r="F115" s="10"/>
      <c r="G115" s="10"/>
      <c r="H115" s="10"/>
      <c r="I115" s="10"/>
      <c r="J115" s="10"/>
      <c r="K115" s="10"/>
      <c r="L115" s="30">
        <v>840</v>
      </c>
      <c r="M115" s="30">
        <v>670</v>
      </c>
      <c r="N115" s="30">
        <v>550</v>
      </c>
      <c r="O115" s="61"/>
      <c r="P115" s="63"/>
      <c r="Q115" s="62"/>
      <c r="R115" s="62"/>
      <c r="S115" s="62"/>
      <c r="U115" s="60"/>
      <c r="V115" s="60"/>
    </row>
    <row r="116" spans="1:21" ht="15">
      <c r="A116" s="11" t="s">
        <v>33</v>
      </c>
      <c r="B116" s="10" t="s">
        <v>39</v>
      </c>
      <c r="C116" s="10" t="s">
        <v>46</v>
      </c>
      <c r="D116" s="10" t="str">
        <f aca="true" t="shared" si="4" ref="D116:D143">A116&amp;B116&amp;C116</f>
        <v>THỊ XÃ TÂN UYÊN:Khu vực 1Vị trí 1</v>
      </c>
      <c r="E116" s="4"/>
      <c r="F116" s="4"/>
      <c r="G116" s="4"/>
      <c r="H116" s="4"/>
      <c r="I116" s="10">
        <f>I88</f>
        <v>2320</v>
      </c>
      <c r="J116" s="10">
        <f>J88</f>
        <v>1860</v>
      </c>
      <c r="K116" s="10">
        <f>K88</f>
        <v>1510</v>
      </c>
      <c r="L116" s="36"/>
      <c r="M116" s="36"/>
      <c r="N116" s="10"/>
      <c r="P116" s="62"/>
      <c r="Q116" s="62"/>
      <c r="R116" s="62"/>
      <c r="S116" s="62"/>
      <c r="T116" s="61"/>
      <c r="U116" s="61"/>
    </row>
    <row r="117" spans="1:21" ht="15">
      <c r="A117" s="11" t="s">
        <v>33</v>
      </c>
      <c r="B117" s="10" t="s">
        <v>39</v>
      </c>
      <c r="C117" s="10" t="s">
        <v>47</v>
      </c>
      <c r="D117" s="10" t="str">
        <f t="shared" si="4"/>
        <v>THỊ XÃ TÂN UYÊN:Khu vực 1Vị trí 2</v>
      </c>
      <c r="E117" s="4"/>
      <c r="F117" s="4"/>
      <c r="G117" s="10"/>
      <c r="H117" s="10"/>
      <c r="I117" s="10">
        <f aca="true" t="shared" si="5" ref="I117:K123">I89</f>
        <v>1510</v>
      </c>
      <c r="J117" s="10">
        <f t="shared" si="5"/>
        <v>1210</v>
      </c>
      <c r="K117" s="10">
        <f t="shared" si="5"/>
        <v>980</v>
      </c>
      <c r="L117" s="36"/>
      <c r="M117" s="36"/>
      <c r="N117" s="10"/>
      <c r="P117" s="62"/>
      <c r="Q117" s="62"/>
      <c r="R117" s="62"/>
      <c r="S117" s="62"/>
      <c r="T117" s="61"/>
      <c r="U117" s="61"/>
    </row>
    <row r="118" spans="1:21" ht="15">
      <c r="A118" s="11" t="s">
        <v>33</v>
      </c>
      <c r="B118" s="10" t="s">
        <v>39</v>
      </c>
      <c r="C118" s="10" t="s">
        <v>48</v>
      </c>
      <c r="D118" s="10" t="str">
        <f t="shared" si="4"/>
        <v>THỊ XÃ TÂN UYÊN:Khu vực 1Vị trí 3</v>
      </c>
      <c r="E118" s="4"/>
      <c r="F118" s="4"/>
      <c r="G118" s="10"/>
      <c r="H118" s="10"/>
      <c r="I118" s="10">
        <f t="shared" si="5"/>
        <v>1280</v>
      </c>
      <c r="J118" s="10">
        <f t="shared" si="5"/>
        <v>1020</v>
      </c>
      <c r="K118" s="10">
        <f t="shared" si="5"/>
        <v>830</v>
      </c>
      <c r="L118" s="36"/>
      <c r="M118" s="36"/>
      <c r="N118" s="10"/>
      <c r="P118" s="62"/>
      <c r="Q118" s="62"/>
      <c r="R118" s="62"/>
      <c r="S118" s="62"/>
      <c r="T118" s="61"/>
      <c r="U118" s="61"/>
    </row>
    <row r="119" spans="1:21" ht="15">
      <c r="A119" s="11" t="s">
        <v>33</v>
      </c>
      <c r="B119" s="10" t="s">
        <v>39</v>
      </c>
      <c r="C119" s="10" t="s">
        <v>49</v>
      </c>
      <c r="D119" s="10" t="str">
        <f t="shared" si="4"/>
        <v>THỊ XÃ TÂN UYÊN:Khu vực 1Vị trí 4</v>
      </c>
      <c r="E119" s="4"/>
      <c r="F119" s="4"/>
      <c r="G119" s="10"/>
      <c r="H119" s="10"/>
      <c r="I119" s="10">
        <f t="shared" si="5"/>
        <v>930</v>
      </c>
      <c r="J119" s="10">
        <f t="shared" si="5"/>
        <v>740</v>
      </c>
      <c r="K119" s="10">
        <f t="shared" si="5"/>
        <v>600</v>
      </c>
      <c r="L119" s="36"/>
      <c r="M119" s="36"/>
      <c r="N119" s="10"/>
      <c r="P119" s="62"/>
      <c r="Q119" s="62"/>
      <c r="R119" s="62"/>
      <c r="S119" s="62"/>
      <c r="T119" s="61"/>
      <c r="U119" s="61"/>
    </row>
    <row r="120" spans="1:19" ht="15">
      <c r="A120" s="11" t="s">
        <v>33</v>
      </c>
      <c r="B120" s="10" t="s">
        <v>38</v>
      </c>
      <c r="C120" s="10" t="s">
        <v>46</v>
      </c>
      <c r="D120" s="10" t="str">
        <f t="shared" si="4"/>
        <v>THỊ XÃ TÂN UYÊN:Khu vực 2Vị trí 1</v>
      </c>
      <c r="E120" s="4"/>
      <c r="F120" s="4"/>
      <c r="G120" s="4"/>
      <c r="H120" s="4"/>
      <c r="I120" s="10">
        <f t="shared" si="5"/>
        <v>1730</v>
      </c>
      <c r="J120" s="10">
        <f t="shared" si="5"/>
        <v>1380</v>
      </c>
      <c r="K120" s="10">
        <f t="shared" si="5"/>
        <v>1120</v>
      </c>
      <c r="L120" s="36"/>
      <c r="M120" s="36"/>
      <c r="N120" s="10"/>
      <c r="P120" s="62"/>
      <c r="Q120" s="62"/>
      <c r="R120" s="62"/>
      <c r="S120" s="62"/>
    </row>
    <row r="121" spans="1:19" ht="15">
      <c r="A121" s="11" t="s">
        <v>33</v>
      </c>
      <c r="B121" s="10" t="s">
        <v>38</v>
      </c>
      <c r="C121" s="10" t="s">
        <v>47</v>
      </c>
      <c r="D121" s="10" t="str">
        <f t="shared" si="4"/>
        <v>THỊ XÃ TÂN UYÊN:Khu vực 2Vị trí 2</v>
      </c>
      <c r="E121" s="4"/>
      <c r="F121" s="4"/>
      <c r="G121" s="10"/>
      <c r="H121" s="10"/>
      <c r="I121" s="10">
        <f t="shared" si="5"/>
        <v>1120</v>
      </c>
      <c r="J121" s="10">
        <f t="shared" si="5"/>
        <v>900</v>
      </c>
      <c r="K121" s="10">
        <f t="shared" si="5"/>
        <v>730</v>
      </c>
      <c r="L121" s="36"/>
      <c r="M121" s="36"/>
      <c r="N121" s="10"/>
      <c r="P121" s="62"/>
      <c r="Q121" s="62"/>
      <c r="R121" s="62"/>
      <c r="S121" s="62"/>
    </row>
    <row r="122" spans="1:19" ht="15">
      <c r="A122" s="11" t="s">
        <v>33</v>
      </c>
      <c r="B122" s="10" t="s">
        <v>38</v>
      </c>
      <c r="C122" s="10" t="s">
        <v>48</v>
      </c>
      <c r="D122" s="10" t="str">
        <f t="shared" si="4"/>
        <v>THỊ XÃ TÂN UYÊN:Khu vực 2Vị trí 3</v>
      </c>
      <c r="E122" s="4"/>
      <c r="F122" s="4"/>
      <c r="G122" s="10"/>
      <c r="H122" s="10"/>
      <c r="I122" s="10">
        <f t="shared" si="5"/>
        <v>950</v>
      </c>
      <c r="J122" s="10">
        <f t="shared" si="5"/>
        <v>760</v>
      </c>
      <c r="K122" s="10">
        <f t="shared" si="5"/>
        <v>620</v>
      </c>
      <c r="L122" s="36"/>
      <c r="M122" s="36"/>
      <c r="N122" s="10"/>
      <c r="P122" s="62"/>
      <c r="Q122" s="62"/>
      <c r="R122" s="62"/>
      <c r="S122" s="62"/>
    </row>
    <row r="123" spans="1:19" ht="15">
      <c r="A123" s="11" t="s">
        <v>33</v>
      </c>
      <c r="B123" s="10" t="s">
        <v>38</v>
      </c>
      <c r="C123" s="10" t="s">
        <v>49</v>
      </c>
      <c r="D123" s="10" t="str">
        <f t="shared" si="4"/>
        <v>THỊ XÃ TÂN UYÊN:Khu vực 2Vị trí 4</v>
      </c>
      <c r="E123" s="4"/>
      <c r="F123" s="4"/>
      <c r="G123" s="10"/>
      <c r="H123" s="10"/>
      <c r="I123" s="10">
        <f t="shared" si="5"/>
        <v>690</v>
      </c>
      <c r="J123" s="10">
        <f t="shared" si="5"/>
        <v>550</v>
      </c>
      <c r="K123" s="10">
        <f t="shared" si="5"/>
        <v>450</v>
      </c>
      <c r="L123" s="36"/>
      <c r="M123" s="36"/>
      <c r="N123" s="10"/>
      <c r="P123" s="62"/>
      <c r="Q123" s="62"/>
      <c r="R123" s="62"/>
      <c r="S123" s="62"/>
    </row>
    <row r="124" spans="1:22" ht="15">
      <c r="A124" s="11" t="s">
        <v>33</v>
      </c>
      <c r="B124" s="10" t="s">
        <v>290</v>
      </c>
      <c r="C124" s="10" t="s">
        <v>46</v>
      </c>
      <c r="D124" s="10" t="str">
        <f t="shared" si="4"/>
        <v>THỊ XÃ TÂN UYÊN:Đường loại 1:Vị trí 1</v>
      </c>
      <c r="E124" s="4"/>
      <c r="F124" s="4"/>
      <c r="G124" s="4"/>
      <c r="H124" s="4"/>
      <c r="I124" s="10"/>
      <c r="J124" s="10"/>
      <c r="K124" s="10"/>
      <c r="L124" s="30">
        <f>L96</f>
        <v>13200</v>
      </c>
      <c r="M124" s="30">
        <f>M96</f>
        <v>10560</v>
      </c>
      <c r="N124" s="30">
        <f>N96</f>
        <v>8580</v>
      </c>
      <c r="O124" s="61"/>
      <c r="P124" s="63"/>
      <c r="Q124" s="62"/>
      <c r="R124" s="62"/>
      <c r="S124" s="62"/>
      <c r="U124" s="60"/>
      <c r="V124" s="60"/>
    </row>
    <row r="125" spans="1:22" ht="15">
      <c r="A125" s="11" t="s">
        <v>33</v>
      </c>
      <c r="B125" s="10" t="s">
        <v>290</v>
      </c>
      <c r="C125" s="10" t="s">
        <v>47</v>
      </c>
      <c r="D125" s="10" t="str">
        <f t="shared" si="4"/>
        <v>THỊ XÃ TÂN UYÊN:Đường loại 1:Vị trí 2</v>
      </c>
      <c r="E125" s="4"/>
      <c r="F125" s="4"/>
      <c r="G125" s="10"/>
      <c r="H125" s="10"/>
      <c r="I125" s="10"/>
      <c r="J125" s="10"/>
      <c r="K125" s="10"/>
      <c r="L125" s="30">
        <f aca="true" t="shared" si="6" ref="L125:N140">L97</f>
        <v>7260</v>
      </c>
      <c r="M125" s="30">
        <f t="shared" si="6"/>
        <v>5810</v>
      </c>
      <c r="N125" s="30">
        <f t="shared" si="6"/>
        <v>4720</v>
      </c>
      <c r="O125" s="61"/>
      <c r="P125" s="63"/>
      <c r="Q125" s="62"/>
      <c r="R125" s="62"/>
      <c r="S125" s="62"/>
      <c r="U125" s="60"/>
      <c r="V125" s="60"/>
    </row>
    <row r="126" spans="1:22" ht="15">
      <c r="A126" s="11" t="s">
        <v>33</v>
      </c>
      <c r="B126" s="10" t="s">
        <v>290</v>
      </c>
      <c r="C126" s="10" t="s">
        <v>48</v>
      </c>
      <c r="D126" s="10" t="str">
        <f t="shared" si="4"/>
        <v>THỊ XÃ TÂN UYÊN:Đường loại 1:Vị trí 3</v>
      </c>
      <c r="E126" s="4"/>
      <c r="F126" s="4"/>
      <c r="G126" s="10"/>
      <c r="H126" s="10"/>
      <c r="I126" s="10"/>
      <c r="J126" s="10"/>
      <c r="K126" s="10"/>
      <c r="L126" s="30">
        <f t="shared" si="6"/>
        <v>5940</v>
      </c>
      <c r="M126" s="30">
        <f t="shared" si="6"/>
        <v>4750</v>
      </c>
      <c r="N126" s="30">
        <f t="shared" si="6"/>
        <v>3860</v>
      </c>
      <c r="O126" s="61"/>
      <c r="P126" s="63"/>
      <c r="Q126" s="62"/>
      <c r="R126" s="62"/>
      <c r="S126" s="62"/>
      <c r="U126" s="60"/>
      <c r="V126" s="60"/>
    </row>
    <row r="127" spans="1:22" ht="15">
      <c r="A127" s="11" t="s">
        <v>33</v>
      </c>
      <c r="B127" s="10" t="s">
        <v>290</v>
      </c>
      <c r="C127" s="10" t="s">
        <v>49</v>
      </c>
      <c r="D127" s="10" t="str">
        <f t="shared" si="4"/>
        <v>THỊ XÃ TÂN UYÊN:Đường loại 1:Vị trí 4</v>
      </c>
      <c r="E127" s="4"/>
      <c r="F127" s="4"/>
      <c r="G127" s="10"/>
      <c r="H127" s="10"/>
      <c r="I127" s="10"/>
      <c r="J127" s="10"/>
      <c r="K127" s="10"/>
      <c r="L127" s="30">
        <f t="shared" si="6"/>
        <v>4220</v>
      </c>
      <c r="M127" s="30">
        <f t="shared" si="6"/>
        <v>3380</v>
      </c>
      <c r="N127" s="30">
        <f t="shared" si="6"/>
        <v>2750</v>
      </c>
      <c r="O127" s="61"/>
      <c r="P127" s="63"/>
      <c r="Q127" s="62"/>
      <c r="R127" s="62"/>
      <c r="S127" s="62"/>
      <c r="U127" s="60"/>
      <c r="V127" s="60"/>
    </row>
    <row r="128" spans="1:22" ht="15">
      <c r="A128" s="11" t="s">
        <v>33</v>
      </c>
      <c r="B128" s="10" t="s">
        <v>384</v>
      </c>
      <c r="C128" s="10" t="s">
        <v>46</v>
      </c>
      <c r="D128" s="10" t="str">
        <f t="shared" si="4"/>
        <v>THỊ XÃ TÂN UYÊN:Đường loại 2:Vị trí 1</v>
      </c>
      <c r="E128" s="4"/>
      <c r="F128" s="4"/>
      <c r="G128" s="4"/>
      <c r="H128" s="4"/>
      <c r="I128" s="10"/>
      <c r="J128" s="10"/>
      <c r="K128" s="10"/>
      <c r="L128" s="30">
        <f t="shared" si="6"/>
        <v>9200</v>
      </c>
      <c r="M128" s="30">
        <f t="shared" si="6"/>
        <v>7360</v>
      </c>
      <c r="N128" s="30">
        <f t="shared" si="6"/>
        <v>5980</v>
      </c>
      <c r="O128" s="61"/>
      <c r="P128" s="63"/>
      <c r="Q128" s="62"/>
      <c r="R128" s="62"/>
      <c r="S128" s="62"/>
      <c r="U128" s="60"/>
      <c r="V128" s="60"/>
    </row>
    <row r="129" spans="1:22" ht="15">
      <c r="A129" s="11" t="s">
        <v>33</v>
      </c>
      <c r="B129" s="10" t="s">
        <v>384</v>
      </c>
      <c r="C129" s="10" t="s">
        <v>47</v>
      </c>
      <c r="D129" s="10" t="str">
        <f t="shared" si="4"/>
        <v>THỊ XÃ TÂN UYÊN:Đường loại 2:Vị trí 2</v>
      </c>
      <c r="E129" s="4"/>
      <c r="F129" s="4"/>
      <c r="G129" s="10"/>
      <c r="H129" s="10"/>
      <c r="I129" s="10"/>
      <c r="J129" s="10"/>
      <c r="K129" s="10"/>
      <c r="L129" s="30">
        <f t="shared" si="6"/>
        <v>5060</v>
      </c>
      <c r="M129" s="30">
        <f t="shared" si="6"/>
        <v>4050</v>
      </c>
      <c r="N129" s="30">
        <f t="shared" si="6"/>
        <v>3290</v>
      </c>
      <c r="O129" s="61"/>
      <c r="P129" s="63"/>
      <c r="Q129" s="62"/>
      <c r="R129" s="62"/>
      <c r="S129" s="62"/>
      <c r="U129" s="60"/>
      <c r="V129" s="60"/>
    </row>
    <row r="130" spans="1:22" ht="15">
      <c r="A130" s="11" t="s">
        <v>33</v>
      </c>
      <c r="B130" s="10" t="s">
        <v>384</v>
      </c>
      <c r="C130" s="10" t="s">
        <v>48</v>
      </c>
      <c r="D130" s="10" t="str">
        <f t="shared" si="4"/>
        <v>THỊ XÃ TÂN UYÊN:Đường loại 2:Vị trí 3</v>
      </c>
      <c r="E130" s="4"/>
      <c r="F130" s="4"/>
      <c r="G130" s="10"/>
      <c r="H130" s="10"/>
      <c r="I130" s="10"/>
      <c r="J130" s="10"/>
      <c r="K130" s="10"/>
      <c r="L130" s="30">
        <f t="shared" si="6"/>
        <v>4140</v>
      </c>
      <c r="M130" s="30">
        <f t="shared" si="6"/>
        <v>3310</v>
      </c>
      <c r="N130" s="30">
        <f t="shared" si="6"/>
        <v>2690</v>
      </c>
      <c r="O130" s="61"/>
      <c r="P130" s="63"/>
      <c r="Q130" s="62"/>
      <c r="R130" s="62"/>
      <c r="S130" s="62"/>
      <c r="U130" s="60"/>
      <c r="V130" s="60"/>
    </row>
    <row r="131" spans="1:22" ht="15">
      <c r="A131" s="11" t="s">
        <v>33</v>
      </c>
      <c r="B131" s="10" t="s">
        <v>384</v>
      </c>
      <c r="C131" s="10" t="s">
        <v>49</v>
      </c>
      <c r="D131" s="10" t="str">
        <f t="shared" si="4"/>
        <v>THỊ XÃ TÂN UYÊN:Đường loại 2:Vị trí 4</v>
      </c>
      <c r="E131" s="4"/>
      <c r="F131" s="4"/>
      <c r="G131" s="10"/>
      <c r="H131" s="10"/>
      <c r="I131" s="10"/>
      <c r="J131" s="10"/>
      <c r="K131" s="10"/>
      <c r="L131" s="30">
        <f t="shared" si="6"/>
        <v>2940</v>
      </c>
      <c r="M131" s="30">
        <f t="shared" si="6"/>
        <v>2360</v>
      </c>
      <c r="N131" s="30">
        <f t="shared" si="6"/>
        <v>1910</v>
      </c>
      <c r="O131" s="61"/>
      <c r="P131" s="63"/>
      <c r="Q131" s="62"/>
      <c r="R131" s="62"/>
      <c r="S131" s="62"/>
      <c r="U131" s="60"/>
      <c r="V131" s="60"/>
    </row>
    <row r="132" spans="1:22" ht="15">
      <c r="A132" s="11" t="s">
        <v>33</v>
      </c>
      <c r="B132" s="10" t="s">
        <v>298</v>
      </c>
      <c r="C132" s="10" t="s">
        <v>46</v>
      </c>
      <c r="D132" s="10" t="str">
        <f t="shared" si="4"/>
        <v>THỊ XÃ TÂN UYÊN:Đường loại 3:Vị trí 1</v>
      </c>
      <c r="E132" s="4"/>
      <c r="F132" s="4"/>
      <c r="G132" s="4"/>
      <c r="H132" s="4"/>
      <c r="I132" s="10"/>
      <c r="J132" s="10"/>
      <c r="K132" s="10"/>
      <c r="L132" s="30">
        <f t="shared" si="6"/>
        <v>5600</v>
      </c>
      <c r="M132" s="30">
        <f t="shared" si="6"/>
        <v>4480</v>
      </c>
      <c r="N132" s="30">
        <f t="shared" si="6"/>
        <v>3640</v>
      </c>
      <c r="O132" s="61"/>
      <c r="P132" s="63"/>
      <c r="Q132" s="62"/>
      <c r="R132" s="62"/>
      <c r="S132" s="62"/>
      <c r="U132" s="60"/>
      <c r="V132" s="60"/>
    </row>
    <row r="133" spans="1:22" ht="15">
      <c r="A133" s="11" t="s">
        <v>33</v>
      </c>
      <c r="B133" s="10" t="s">
        <v>298</v>
      </c>
      <c r="C133" s="10" t="s">
        <v>47</v>
      </c>
      <c r="D133" s="10" t="str">
        <f t="shared" si="4"/>
        <v>THỊ XÃ TÂN UYÊN:Đường loại 3:Vị trí 2</v>
      </c>
      <c r="E133" s="4"/>
      <c r="F133" s="4"/>
      <c r="G133" s="10"/>
      <c r="H133" s="10"/>
      <c r="I133" s="10"/>
      <c r="J133" s="10"/>
      <c r="K133" s="10"/>
      <c r="L133" s="30">
        <f t="shared" si="6"/>
        <v>3640</v>
      </c>
      <c r="M133" s="30">
        <f t="shared" si="6"/>
        <v>2910</v>
      </c>
      <c r="N133" s="30">
        <f t="shared" si="6"/>
        <v>2370</v>
      </c>
      <c r="O133" s="61"/>
      <c r="P133" s="63"/>
      <c r="Q133" s="62"/>
      <c r="R133" s="62"/>
      <c r="S133" s="62"/>
      <c r="U133" s="60"/>
      <c r="V133" s="60"/>
    </row>
    <row r="134" spans="1:22" ht="15">
      <c r="A134" s="11" t="s">
        <v>33</v>
      </c>
      <c r="B134" s="10" t="s">
        <v>298</v>
      </c>
      <c r="C134" s="10" t="s">
        <v>48</v>
      </c>
      <c r="D134" s="10" t="str">
        <f t="shared" si="4"/>
        <v>THỊ XÃ TÂN UYÊN:Đường loại 3:Vị trí 3</v>
      </c>
      <c r="E134" s="4"/>
      <c r="F134" s="4"/>
      <c r="G134" s="10"/>
      <c r="H134" s="10"/>
      <c r="I134" s="10"/>
      <c r="J134" s="10"/>
      <c r="K134" s="10"/>
      <c r="L134" s="30">
        <f t="shared" si="6"/>
        <v>2800</v>
      </c>
      <c r="M134" s="30">
        <f t="shared" si="6"/>
        <v>2240</v>
      </c>
      <c r="N134" s="30">
        <f t="shared" si="6"/>
        <v>1820</v>
      </c>
      <c r="O134" s="61"/>
      <c r="P134" s="63"/>
      <c r="Q134" s="62"/>
      <c r="R134" s="62"/>
      <c r="S134" s="62"/>
      <c r="U134" s="60"/>
      <c r="V134" s="60"/>
    </row>
    <row r="135" spans="1:22" ht="15">
      <c r="A135" s="11" t="s">
        <v>33</v>
      </c>
      <c r="B135" s="10" t="s">
        <v>298</v>
      </c>
      <c r="C135" s="10" t="s">
        <v>49</v>
      </c>
      <c r="D135" s="10" t="str">
        <f t="shared" si="4"/>
        <v>THỊ XÃ TÂN UYÊN:Đường loại 3:Vị trí 4</v>
      </c>
      <c r="E135" s="4"/>
      <c r="F135" s="4"/>
      <c r="G135" s="10"/>
      <c r="H135" s="10"/>
      <c r="I135" s="10"/>
      <c r="J135" s="10"/>
      <c r="K135" s="10"/>
      <c r="L135" s="30">
        <f t="shared" si="6"/>
        <v>2240</v>
      </c>
      <c r="M135" s="30">
        <f t="shared" si="6"/>
        <v>1790</v>
      </c>
      <c r="N135" s="30">
        <f t="shared" si="6"/>
        <v>1460</v>
      </c>
      <c r="O135" s="61"/>
      <c r="P135" s="63"/>
      <c r="Q135" s="62"/>
      <c r="R135" s="62"/>
      <c r="S135" s="62"/>
      <c r="U135" s="60"/>
      <c r="V135" s="60"/>
    </row>
    <row r="136" spans="1:22" ht="15">
      <c r="A136" s="11" t="s">
        <v>33</v>
      </c>
      <c r="B136" s="10" t="s">
        <v>390</v>
      </c>
      <c r="C136" s="10" t="s">
        <v>46</v>
      </c>
      <c r="D136" s="10" t="str">
        <f t="shared" si="4"/>
        <v>THỊ XÃ TÂN UYÊN:Đường loại 4:Vị trí 1</v>
      </c>
      <c r="E136" s="4"/>
      <c r="F136" s="4"/>
      <c r="G136" s="4"/>
      <c r="H136" s="4"/>
      <c r="I136" s="10"/>
      <c r="J136" s="10"/>
      <c r="K136" s="10"/>
      <c r="L136" s="30">
        <f t="shared" si="6"/>
        <v>3500</v>
      </c>
      <c r="M136" s="30">
        <f t="shared" si="6"/>
        <v>2800</v>
      </c>
      <c r="N136" s="30">
        <f t="shared" si="6"/>
        <v>2280</v>
      </c>
      <c r="O136" s="61"/>
      <c r="P136" s="63"/>
      <c r="Q136" s="62"/>
      <c r="R136" s="62"/>
      <c r="S136" s="62"/>
      <c r="U136" s="60"/>
      <c r="V136" s="60"/>
    </row>
    <row r="137" spans="1:22" ht="15">
      <c r="A137" s="11" t="s">
        <v>33</v>
      </c>
      <c r="B137" s="10" t="s">
        <v>390</v>
      </c>
      <c r="C137" s="10" t="s">
        <v>47</v>
      </c>
      <c r="D137" s="10" t="str">
        <f t="shared" si="4"/>
        <v>THỊ XÃ TÂN UYÊN:Đường loại 4:Vị trí 2</v>
      </c>
      <c r="E137" s="4"/>
      <c r="F137" s="4"/>
      <c r="G137" s="10"/>
      <c r="H137" s="10"/>
      <c r="I137" s="10"/>
      <c r="J137" s="10"/>
      <c r="K137" s="10"/>
      <c r="L137" s="30">
        <f t="shared" si="6"/>
        <v>2280</v>
      </c>
      <c r="M137" s="30">
        <f t="shared" si="6"/>
        <v>1820</v>
      </c>
      <c r="N137" s="30">
        <f t="shared" si="6"/>
        <v>1480</v>
      </c>
      <c r="O137" s="61"/>
      <c r="P137" s="63"/>
      <c r="Q137" s="62"/>
      <c r="R137" s="62"/>
      <c r="S137" s="62"/>
      <c r="U137" s="60"/>
      <c r="V137" s="60"/>
    </row>
    <row r="138" spans="1:22" ht="15">
      <c r="A138" s="11" t="s">
        <v>33</v>
      </c>
      <c r="B138" s="10" t="s">
        <v>390</v>
      </c>
      <c r="C138" s="10" t="s">
        <v>48</v>
      </c>
      <c r="D138" s="10" t="str">
        <f t="shared" si="4"/>
        <v>THỊ XÃ TÂN UYÊN:Đường loại 4:Vị trí 3</v>
      </c>
      <c r="E138" s="4"/>
      <c r="F138" s="4"/>
      <c r="G138" s="10"/>
      <c r="H138" s="10"/>
      <c r="I138" s="10"/>
      <c r="J138" s="10"/>
      <c r="K138" s="10"/>
      <c r="L138" s="30">
        <f t="shared" si="6"/>
        <v>1750</v>
      </c>
      <c r="M138" s="30">
        <f t="shared" si="6"/>
        <v>1400</v>
      </c>
      <c r="N138" s="30">
        <f t="shared" si="6"/>
        <v>1140</v>
      </c>
      <c r="O138" s="61"/>
      <c r="P138" s="63"/>
      <c r="Q138" s="62"/>
      <c r="R138" s="62"/>
      <c r="S138" s="62"/>
      <c r="U138" s="60"/>
      <c r="V138" s="60"/>
    </row>
    <row r="139" spans="1:22" ht="15">
      <c r="A139" s="11" t="s">
        <v>33</v>
      </c>
      <c r="B139" s="10" t="s">
        <v>390</v>
      </c>
      <c r="C139" s="10" t="s">
        <v>49</v>
      </c>
      <c r="D139" s="10" t="str">
        <f t="shared" si="4"/>
        <v>THỊ XÃ TÂN UYÊN:Đường loại 4:Vị trí 4</v>
      </c>
      <c r="E139" s="4"/>
      <c r="F139" s="4"/>
      <c r="G139" s="10"/>
      <c r="H139" s="10"/>
      <c r="I139" s="10"/>
      <c r="J139" s="10"/>
      <c r="K139" s="10"/>
      <c r="L139" s="30">
        <f t="shared" si="6"/>
        <v>1400</v>
      </c>
      <c r="M139" s="30">
        <f t="shared" si="6"/>
        <v>1120</v>
      </c>
      <c r="N139" s="30">
        <f t="shared" si="6"/>
        <v>910</v>
      </c>
      <c r="O139" s="61"/>
      <c r="P139" s="63"/>
      <c r="Q139" s="62"/>
      <c r="R139" s="62"/>
      <c r="S139" s="62"/>
      <c r="U139" s="60"/>
      <c r="V139" s="60"/>
    </row>
    <row r="140" spans="1:22" ht="15">
      <c r="A140" s="11" t="s">
        <v>33</v>
      </c>
      <c r="B140" s="10" t="s">
        <v>314</v>
      </c>
      <c r="C140" s="10" t="s">
        <v>46</v>
      </c>
      <c r="D140" s="10" t="str">
        <f t="shared" si="4"/>
        <v>THỊ XÃ TÂN UYÊN:Đường loại 5:Vị trí 1</v>
      </c>
      <c r="E140" s="4"/>
      <c r="F140" s="4"/>
      <c r="G140" s="4"/>
      <c r="H140" s="4"/>
      <c r="I140" s="10"/>
      <c r="J140" s="10"/>
      <c r="K140" s="10"/>
      <c r="L140" s="30">
        <f t="shared" si="6"/>
        <v>2100</v>
      </c>
      <c r="M140" s="30">
        <f t="shared" si="6"/>
        <v>1680</v>
      </c>
      <c r="N140" s="30">
        <f t="shared" si="6"/>
        <v>1370</v>
      </c>
      <c r="O140" s="61"/>
      <c r="P140" s="63"/>
      <c r="Q140" s="62"/>
      <c r="R140" s="62"/>
      <c r="S140" s="62"/>
      <c r="U140" s="60"/>
      <c r="V140" s="60"/>
    </row>
    <row r="141" spans="1:22" ht="15">
      <c r="A141" s="11" t="s">
        <v>33</v>
      </c>
      <c r="B141" s="10" t="s">
        <v>314</v>
      </c>
      <c r="C141" s="10" t="s">
        <v>47</v>
      </c>
      <c r="D141" s="10" t="str">
        <f t="shared" si="4"/>
        <v>THỊ XÃ TÂN UYÊN:Đường loại 5:Vị trí 2</v>
      </c>
      <c r="E141" s="4"/>
      <c r="F141" s="4"/>
      <c r="G141" s="10"/>
      <c r="H141" s="10"/>
      <c r="I141" s="10"/>
      <c r="J141" s="10"/>
      <c r="K141" s="10"/>
      <c r="L141" s="30">
        <f aca="true" t="shared" si="7" ref="L141:N143">L113</f>
        <v>1370</v>
      </c>
      <c r="M141" s="30">
        <f t="shared" si="7"/>
        <v>1090</v>
      </c>
      <c r="N141" s="30">
        <f t="shared" si="7"/>
        <v>890</v>
      </c>
      <c r="O141" s="61"/>
      <c r="P141" s="63"/>
      <c r="Q141" s="62"/>
      <c r="R141" s="62"/>
      <c r="S141" s="62"/>
      <c r="U141" s="60"/>
      <c r="V141" s="60"/>
    </row>
    <row r="142" spans="1:22" ht="15">
      <c r="A142" s="11" t="s">
        <v>33</v>
      </c>
      <c r="B142" s="10" t="s">
        <v>314</v>
      </c>
      <c r="C142" s="10" t="s">
        <v>48</v>
      </c>
      <c r="D142" s="10" t="str">
        <f t="shared" si="4"/>
        <v>THỊ XÃ TÂN UYÊN:Đường loại 5:Vị trí 3</v>
      </c>
      <c r="E142" s="4"/>
      <c r="F142" s="4"/>
      <c r="G142" s="10"/>
      <c r="H142" s="10"/>
      <c r="I142" s="10"/>
      <c r="J142" s="10"/>
      <c r="K142" s="10"/>
      <c r="L142" s="30">
        <f t="shared" si="7"/>
        <v>1050</v>
      </c>
      <c r="M142" s="30">
        <f t="shared" si="7"/>
        <v>840</v>
      </c>
      <c r="N142" s="30">
        <f t="shared" si="7"/>
        <v>690</v>
      </c>
      <c r="O142" s="61"/>
      <c r="P142" s="63"/>
      <c r="Q142" s="62"/>
      <c r="R142" s="62"/>
      <c r="S142" s="62"/>
      <c r="U142" s="60"/>
      <c r="V142" s="60"/>
    </row>
    <row r="143" spans="1:22" ht="15">
      <c r="A143" s="11" t="s">
        <v>33</v>
      </c>
      <c r="B143" s="10" t="s">
        <v>314</v>
      </c>
      <c r="C143" s="10" t="s">
        <v>49</v>
      </c>
      <c r="D143" s="10" t="str">
        <f t="shared" si="4"/>
        <v>THỊ XÃ TÂN UYÊN:Đường loại 5:Vị trí 4</v>
      </c>
      <c r="E143" s="4"/>
      <c r="F143" s="4"/>
      <c r="G143" s="10"/>
      <c r="H143" s="10"/>
      <c r="I143" s="10"/>
      <c r="J143" s="10"/>
      <c r="K143" s="10"/>
      <c r="L143" s="30">
        <f t="shared" si="7"/>
        <v>840</v>
      </c>
      <c r="M143" s="30">
        <f t="shared" si="7"/>
        <v>670</v>
      </c>
      <c r="N143" s="30">
        <f t="shared" si="7"/>
        <v>550</v>
      </c>
      <c r="O143" s="61"/>
      <c r="P143" s="63"/>
      <c r="Q143" s="62"/>
      <c r="R143" s="62"/>
      <c r="S143" s="62"/>
      <c r="U143" s="60"/>
      <c r="V143" s="60"/>
    </row>
    <row r="144" spans="1:21" ht="15">
      <c r="A144" s="11" t="s">
        <v>31</v>
      </c>
      <c r="B144" s="10" t="s">
        <v>39</v>
      </c>
      <c r="C144" s="10" t="s">
        <v>46</v>
      </c>
      <c r="D144" s="10" t="str">
        <f t="shared" si="1"/>
        <v>HUYỆN BÀU BÀNG:Khu vực 1Vị trí 1</v>
      </c>
      <c r="E144" s="10"/>
      <c r="F144" s="10"/>
      <c r="G144" s="10"/>
      <c r="H144" s="10"/>
      <c r="I144" s="10">
        <v>1800</v>
      </c>
      <c r="J144" s="10">
        <v>1440</v>
      </c>
      <c r="K144" s="10">
        <v>1170</v>
      </c>
      <c r="L144" s="36"/>
      <c r="M144" s="36"/>
      <c r="N144" s="10"/>
      <c r="P144" s="62"/>
      <c r="Q144" s="62"/>
      <c r="R144" s="62"/>
      <c r="S144" s="62"/>
      <c r="T144" s="61"/>
      <c r="U144" s="61"/>
    </row>
    <row r="145" spans="1:21" ht="15">
      <c r="A145" s="11" t="s">
        <v>31</v>
      </c>
      <c r="B145" s="10" t="s">
        <v>39</v>
      </c>
      <c r="C145" s="10" t="s">
        <v>47</v>
      </c>
      <c r="D145" s="10" t="str">
        <f t="shared" si="1"/>
        <v>HUYỆN BÀU BÀNG:Khu vực 1Vị trí 2</v>
      </c>
      <c r="E145" s="10"/>
      <c r="F145" s="10"/>
      <c r="G145" s="10"/>
      <c r="H145" s="10"/>
      <c r="I145" s="10">
        <v>1170</v>
      </c>
      <c r="J145" s="10">
        <v>940</v>
      </c>
      <c r="K145" s="10">
        <v>760</v>
      </c>
      <c r="L145" s="36"/>
      <c r="M145" s="36"/>
      <c r="N145" s="10"/>
      <c r="P145" s="62"/>
      <c r="Q145" s="62"/>
      <c r="R145" s="62"/>
      <c r="S145" s="62"/>
      <c r="T145" s="61"/>
      <c r="U145" s="61"/>
    </row>
    <row r="146" spans="1:21" ht="15">
      <c r="A146" s="11" t="s">
        <v>31</v>
      </c>
      <c r="B146" s="10" t="s">
        <v>39</v>
      </c>
      <c r="C146" s="10" t="s">
        <v>48</v>
      </c>
      <c r="D146" s="10" t="str">
        <f t="shared" si="1"/>
        <v>HUYỆN BÀU BÀNG:Khu vực 1Vị trí 3</v>
      </c>
      <c r="E146" s="10"/>
      <c r="F146" s="10"/>
      <c r="G146" s="10"/>
      <c r="H146" s="10"/>
      <c r="I146" s="10">
        <v>990</v>
      </c>
      <c r="J146" s="10">
        <v>790</v>
      </c>
      <c r="K146" s="10">
        <v>640</v>
      </c>
      <c r="L146" s="36"/>
      <c r="M146" s="36"/>
      <c r="N146" s="10"/>
      <c r="P146" s="62"/>
      <c r="Q146" s="62"/>
      <c r="R146" s="62"/>
      <c r="S146" s="62"/>
      <c r="T146" s="61"/>
      <c r="U146" s="61"/>
    </row>
    <row r="147" spans="1:21" ht="15">
      <c r="A147" s="11" t="s">
        <v>31</v>
      </c>
      <c r="B147" s="10" t="s">
        <v>39</v>
      </c>
      <c r="C147" s="10" t="s">
        <v>49</v>
      </c>
      <c r="D147" s="10" t="str">
        <f t="shared" si="1"/>
        <v>HUYỆN BÀU BÀNG:Khu vực 1Vị trí 4</v>
      </c>
      <c r="E147" s="10"/>
      <c r="F147" s="10"/>
      <c r="G147" s="10"/>
      <c r="H147" s="10"/>
      <c r="I147" s="10">
        <v>720</v>
      </c>
      <c r="J147" s="10">
        <v>580</v>
      </c>
      <c r="K147" s="10">
        <v>470</v>
      </c>
      <c r="L147" s="36"/>
      <c r="M147" s="36"/>
      <c r="N147" s="10"/>
      <c r="P147" s="62"/>
      <c r="Q147" s="62"/>
      <c r="R147" s="62"/>
      <c r="S147" s="62"/>
      <c r="T147" s="61"/>
      <c r="U147" s="61"/>
    </row>
    <row r="148" spans="1:19" ht="15">
      <c r="A148" s="11" t="s">
        <v>31</v>
      </c>
      <c r="B148" s="10" t="s">
        <v>38</v>
      </c>
      <c r="C148" s="10" t="s">
        <v>46</v>
      </c>
      <c r="D148" s="10" t="str">
        <f t="shared" si="1"/>
        <v>HUYỆN BÀU BÀNG:Khu vực 2Vị trí 1</v>
      </c>
      <c r="E148" s="10"/>
      <c r="F148" s="10"/>
      <c r="G148" s="10"/>
      <c r="H148" s="10"/>
      <c r="I148" s="10">
        <v>1340</v>
      </c>
      <c r="J148" s="10">
        <v>1070</v>
      </c>
      <c r="K148" s="10">
        <v>870</v>
      </c>
      <c r="L148" s="36"/>
      <c r="M148" s="36"/>
      <c r="N148" s="10"/>
      <c r="P148" s="62"/>
      <c r="Q148" s="62"/>
      <c r="R148" s="62"/>
      <c r="S148" s="62"/>
    </row>
    <row r="149" spans="1:19" ht="15">
      <c r="A149" s="11" t="s">
        <v>31</v>
      </c>
      <c r="B149" s="10" t="s">
        <v>38</v>
      </c>
      <c r="C149" s="10" t="s">
        <v>47</v>
      </c>
      <c r="D149" s="10" t="str">
        <f t="shared" si="1"/>
        <v>HUYỆN BÀU BÀNG:Khu vực 2Vị trí 2</v>
      </c>
      <c r="E149" s="10"/>
      <c r="F149" s="10"/>
      <c r="G149" s="10"/>
      <c r="H149" s="10"/>
      <c r="I149" s="10">
        <v>870</v>
      </c>
      <c r="J149" s="10">
        <v>700</v>
      </c>
      <c r="K149" s="10">
        <v>570</v>
      </c>
      <c r="L149" s="36"/>
      <c r="M149" s="36"/>
      <c r="N149" s="10"/>
      <c r="P149" s="62"/>
      <c r="Q149" s="62"/>
      <c r="R149" s="62"/>
      <c r="S149" s="62"/>
    </row>
    <row r="150" spans="1:19" ht="15">
      <c r="A150" s="11" t="s">
        <v>31</v>
      </c>
      <c r="B150" s="10" t="s">
        <v>38</v>
      </c>
      <c r="C150" s="10" t="s">
        <v>48</v>
      </c>
      <c r="D150" s="10" t="str">
        <f t="shared" si="1"/>
        <v>HUYỆN BÀU BÀNG:Khu vực 2Vị trí 3</v>
      </c>
      <c r="E150" s="10"/>
      <c r="F150" s="10"/>
      <c r="G150" s="10"/>
      <c r="H150" s="10"/>
      <c r="I150" s="10">
        <v>740</v>
      </c>
      <c r="J150" s="10">
        <v>590</v>
      </c>
      <c r="K150" s="10">
        <v>480</v>
      </c>
      <c r="L150" s="36"/>
      <c r="M150" s="36"/>
      <c r="N150" s="10"/>
      <c r="P150" s="62"/>
      <c r="Q150" s="62"/>
      <c r="R150" s="62"/>
      <c r="S150" s="62"/>
    </row>
    <row r="151" spans="1:19" ht="15">
      <c r="A151" s="11" t="s">
        <v>31</v>
      </c>
      <c r="B151" s="10" t="s">
        <v>38</v>
      </c>
      <c r="C151" s="10" t="s">
        <v>49</v>
      </c>
      <c r="D151" s="10" t="str">
        <f t="shared" si="1"/>
        <v>HUYỆN BÀU BÀNG:Khu vực 2Vị trí 4</v>
      </c>
      <c r="E151" s="10"/>
      <c r="F151" s="10"/>
      <c r="G151" s="10"/>
      <c r="H151" s="10"/>
      <c r="I151" s="10">
        <v>540</v>
      </c>
      <c r="J151" s="10">
        <v>430</v>
      </c>
      <c r="K151" s="10">
        <v>350</v>
      </c>
      <c r="L151" s="36"/>
      <c r="M151" s="36"/>
      <c r="N151" s="10"/>
      <c r="P151" s="62"/>
      <c r="Q151" s="62"/>
      <c r="R151" s="62"/>
      <c r="S151" s="62"/>
    </row>
    <row r="152" spans="1:22" ht="15">
      <c r="A152" s="11" t="s">
        <v>31</v>
      </c>
      <c r="B152" s="10" t="s">
        <v>290</v>
      </c>
      <c r="C152" s="10" t="s">
        <v>46</v>
      </c>
      <c r="D152" s="10" t="str">
        <f t="shared" si="1"/>
        <v>HUYỆN BÀU BÀNG:Đường loại 1:Vị trí 1</v>
      </c>
      <c r="E152" s="10"/>
      <c r="F152" s="10"/>
      <c r="G152" s="10"/>
      <c r="H152" s="10"/>
      <c r="I152" s="10"/>
      <c r="J152" s="10"/>
      <c r="K152" s="10"/>
      <c r="L152" s="30">
        <v>3200</v>
      </c>
      <c r="M152" s="30">
        <v>2560</v>
      </c>
      <c r="N152" s="30">
        <v>2080</v>
      </c>
      <c r="O152" s="61"/>
      <c r="P152" s="63"/>
      <c r="Q152" s="62"/>
      <c r="R152" s="62"/>
      <c r="S152" s="62"/>
      <c r="U152" s="60"/>
      <c r="V152" s="60"/>
    </row>
    <row r="153" spans="1:22" ht="15">
      <c r="A153" s="11" t="s">
        <v>31</v>
      </c>
      <c r="B153" s="10" t="s">
        <v>290</v>
      </c>
      <c r="C153" s="10" t="s">
        <v>47</v>
      </c>
      <c r="D153" s="10" t="str">
        <f t="shared" si="1"/>
        <v>HUYỆN BÀU BÀNG:Đường loại 1:Vị trí 2</v>
      </c>
      <c r="E153" s="10"/>
      <c r="F153" s="10"/>
      <c r="G153" s="10"/>
      <c r="H153" s="10"/>
      <c r="I153" s="10"/>
      <c r="J153" s="10"/>
      <c r="K153" s="10"/>
      <c r="L153" s="30">
        <v>2080</v>
      </c>
      <c r="M153" s="30">
        <v>1660</v>
      </c>
      <c r="N153" s="30">
        <v>1350</v>
      </c>
      <c r="O153" s="61"/>
      <c r="P153" s="63"/>
      <c r="Q153" s="62"/>
      <c r="R153" s="62"/>
      <c r="S153" s="62"/>
      <c r="U153" s="60"/>
      <c r="V153" s="60"/>
    </row>
    <row r="154" spans="1:22" ht="15">
      <c r="A154" s="11" t="s">
        <v>31</v>
      </c>
      <c r="B154" s="10" t="s">
        <v>290</v>
      </c>
      <c r="C154" s="10" t="s">
        <v>48</v>
      </c>
      <c r="D154" s="10" t="str">
        <f t="shared" si="1"/>
        <v>HUYỆN BÀU BÀNG:Đường loại 1:Vị trí 3</v>
      </c>
      <c r="E154" s="10"/>
      <c r="F154" s="10"/>
      <c r="G154" s="10"/>
      <c r="H154" s="10"/>
      <c r="I154" s="10"/>
      <c r="J154" s="10"/>
      <c r="K154" s="10"/>
      <c r="L154" s="30">
        <v>1600</v>
      </c>
      <c r="M154" s="30">
        <v>1280</v>
      </c>
      <c r="N154" s="30">
        <v>1040</v>
      </c>
      <c r="O154" s="61"/>
      <c r="P154" s="63"/>
      <c r="Q154" s="62"/>
      <c r="R154" s="62"/>
      <c r="S154" s="62"/>
      <c r="U154" s="60"/>
      <c r="V154" s="60"/>
    </row>
    <row r="155" spans="1:22" ht="15">
      <c r="A155" s="11" t="s">
        <v>31</v>
      </c>
      <c r="B155" s="10" t="s">
        <v>290</v>
      </c>
      <c r="C155" s="10" t="s">
        <v>49</v>
      </c>
      <c r="D155" s="10" t="str">
        <f t="shared" si="1"/>
        <v>HUYỆN BÀU BÀNG:Đường loại 1:Vị trí 4</v>
      </c>
      <c r="E155" s="10"/>
      <c r="F155" s="10"/>
      <c r="G155" s="10"/>
      <c r="H155" s="10"/>
      <c r="I155" s="10"/>
      <c r="J155" s="10"/>
      <c r="K155" s="10"/>
      <c r="L155" s="30">
        <v>1280</v>
      </c>
      <c r="M155" s="30">
        <v>1020</v>
      </c>
      <c r="N155" s="30">
        <v>830</v>
      </c>
      <c r="O155" s="61"/>
      <c r="P155" s="63"/>
      <c r="Q155" s="62"/>
      <c r="R155" s="62"/>
      <c r="S155" s="62"/>
      <c r="U155" s="60"/>
      <c r="V155" s="60"/>
    </row>
    <row r="156" spans="1:22" ht="15">
      <c r="A156" s="11" t="s">
        <v>31</v>
      </c>
      <c r="B156" s="10" t="s">
        <v>384</v>
      </c>
      <c r="C156" s="10" t="s">
        <v>46</v>
      </c>
      <c r="D156" s="10" t="str">
        <f t="shared" si="1"/>
        <v>HUYỆN BÀU BÀNG:Đường loại 2:Vị trí 1</v>
      </c>
      <c r="E156" s="10"/>
      <c r="F156" s="10"/>
      <c r="G156" s="10"/>
      <c r="H156" s="10"/>
      <c r="I156" s="10"/>
      <c r="J156" s="10"/>
      <c r="K156" s="10"/>
      <c r="L156" s="30">
        <v>2200</v>
      </c>
      <c r="M156" s="30">
        <v>1760</v>
      </c>
      <c r="N156" s="30">
        <v>1430</v>
      </c>
      <c r="O156" s="61"/>
      <c r="P156" s="63"/>
      <c r="Q156" s="62"/>
      <c r="R156" s="62"/>
      <c r="S156" s="62"/>
      <c r="U156" s="60"/>
      <c r="V156" s="60"/>
    </row>
    <row r="157" spans="1:22" ht="15">
      <c r="A157" s="11" t="s">
        <v>31</v>
      </c>
      <c r="B157" s="10" t="s">
        <v>384</v>
      </c>
      <c r="C157" s="10" t="s">
        <v>47</v>
      </c>
      <c r="D157" s="10" t="str">
        <f t="shared" si="1"/>
        <v>HUYỆN BÀU BÀNG:Đường loại 2:Vị trí 2</v>
      </c>
      <c r="E157" s="10"/>
      <c r="F157" s="10"/>
      <c r="G157" s="10"/>
      <c r="H157" s="10"/>
      <c r="I157" s="10"/>
      <c r="J157" s="10"/>
      <c r="K157" s="10"/>
      <c r="L157" s="30">
        <v>1430</v>
      </c>
      <c r="M157" s="30">
        <v>1140</v>
      </c>
      <c r="N157" s="30">
        <v>930</v>
      </c>
      <c r="O157" s="61"/>
      <c r="P157" s="63"/>
      <c r="Q157" s="62"/>
      <c r="R157" s="62"/>
      <c r="S157" s="62"/>
      <c r="U157" s="60"/>
      <c r="V157" s="60"/>
    </row>
    <row r="158" spans="1:22" ht="15">
      <c r="A158" s="11" t="s">
        <v>31</v>
      </c>
      <c r="B158" s="10" t="s">
        <v>384</v>
      </c>
      <c r="C158" s="10" t="s">
        <v>48</v>
      </c>
      <c r="D158" s="10" t="str">
        <f t="shared" si="1"/>
        <v>HUYỆN BÀU BÀNG:Đường loại 2:Vị trí 3</v>
      </c>
      <c r="E158" s="10"/>
      <c r="F158" s="10"/>
      <c r="G158" s="10"/>
      <c r="H158" s="10"/>
      <c r="I158" s="10"/>
      <c r="J158" s="10"/>
      <c r="K158" s="10"/>
      <c r="L158" s="30">
        <v>1100</v>
      </c>
      <c r="M158" s="30">
        <v>880</v>
      </c>
      <c r="N158" s="30">
        <v>720</v>
      </c>
      <c r="O158" s="61"/>
      <c r="P158" s="63"/>
      <c r="Q158" s="62"/>
      <c r="R158" s="62"/>
      <c r="S158" s="62"/>
      <c r="U158" s="60"/>
      <c r="V158" s="60"/>
    </row>
    <row r="159" spans="1:22" ht="15">
      <c r="A159" s="11" t="s">
        <v>31</v>
      </c>
      <c r="B159" s="10" t="s">
        <v>384</v>
      </c>
      <c r="C159" s="10" t="s">
        <v>49</v>
      </c>
      <c r="D159" s="10" t="str">
        <f t="shared" si="1"/>
        <v>HUYỆN BÀU BÀNG:Đường loại 2:Vị trí 4</v>
      </c>
      <c r="E159" s="10"/>
      <c r="F159" s="10"/>
      <c r="G159" s="10"/>
      <c r="H159" s="10"/>
      <c r="I159" s="10"/>
      <c r="J159" s="10"/>
      <c r="K159" s="10"/>
      <c r="L159" s="30">
        <v>880</v>
      </c>
      <c r="M159" s="30">
        <v>700</v>
      </c>
      <c r="N159" s="30">
        <v>570</v>
      </c>
      <c r="O159" s="61"/>
      <c r="P159" s="63"/>
      <c r="Q159" s="62"/>
      <c r="R159" s="62"/>
      <c r="S159" s="62"/>
      <c r="U159" s="60"/>
      <c r="V159" s="60"/>
    </row>
    <row r="160" spans="1:22" ht="15">
      <c r="A160" s="11" t="s">
        <v>31</v>
      </c>
      <c r="B160" s="10" t="s">
        <v>298</v>
      </c>
      <c r="C160" s="10" t="s">
        <v>46</v>
      </c>
      <c r="D160" s="10" t="str">
        <f t="shared" si="1"/>
        <v>HUYỆN BÀU BÀNG:Đường loại 3:Vị trí 1</v>
      </c>
      <c r="E160" s="10"/>
      <c r="F160" s="10"/>
      <c r="G160" s="10"/>
      <c r="H160" s="10"/>
      <c r="I160" s="10"/>
      <c r="J160" s="10"/>
      <c r="K160" s="10"/>
      <c r="L160" s="30">
        <v>1600</v>
      </c>
      <c r="M160" s="30">
        <v>1280</v>
      </c>
      <c r="N160" s="30">
        <v>1040</v>
      </c>
      <c r="O160" s="61"/>
      <c r="P160" s="63"/>
      <c r="Q160" s="62"/>
      <c r="R160" s="62"/>
      <c r="S160" s="62"/>
      <c r="U160" s="60"/>
      <c r="V160" s="60"/>
    </row>
    <row r="161" spans="1:22" ht="15">
      <c r="A161" s="11" t="s">
        <v>31</v>
      </c>
      <c r="B161" s="10" t="s">
        <v>298</v>
      </c>
      <c r="C161" s="10" t="s">
        <v>47</v>
      </c>
      <c r="D161" s="10" t="str">
        <f aca="true" t="shared" si="8" ref="D161:D196">A161&amp;B161&amp;C161</f>
        <v>HUYỆN BÀU BÀNG:Đường loại 3:Vị trí 2</v>
      </c>
      <c r="E161" s="10"/>
      <c r="F161" s="10"/>
      <c r="G161" s="10"/>
      <c r="H161" s="10"/>
      <c r="I161" s="10"/>
      <c r="J161" s="10"/>
      <c r="K161" s="10"/>
      <c r="L161" s="30">
        <v>1040</v>
      </c>
      <c r="M161" s="30">
        <v>830</v>
      </c>
      <c r="N161" s="30">
        <v>680</v>
      </c>
      <c r="O161" s="61"/>
      <c r="P161" s="63"/>
      <c r="Q161" s="62"/>
      <c r="R161" s="62"/>
      <c r="S161" s="62"/>
      <c r="U161" s="60"/>
      <c r="V161" s="60"/>
    </row>
    <row r="162" spans="1:22" ht="15">
      <c r="A162" s="11" t="s">
        <v>31</v>
      </c>
      <c r="B162" s="10" t="s">
        <v>298</v>
      </c>
      <c r="C162" s="10" t="s">
        <v>48</v>
      </c>
      <c r="D162" s="10" t="str">
        <f t="shared" si="8"/>
        <v>HUYỆN BÀU BÀNG:Đường loại 3:Vị trí 3</v>
      </c>
      <c r="E162" s="10"/>
      <c r="F162" s="10"/>
      <c r="G162" s="10"/>
      <c r="H162" s="10"/>
      <c r="I162" s="10"/>
      <c r="J162" s="10"/>
      <c r="K162" s="10"/>
      <c r="L162" s="30">
        <v>800</v>
      </c>
      <c r="M162" s="30">
        <v>640</v>
      </c>
      <c r="N162" s="30">
        <v>520</v>
      </c>
      <c r="O162" s="61"/>
      <c r="P162" s="63"/>
      <c r="Q162" s="62"/>
      <c r="R162" s="62"/>
      <c r="S162" s="62"/>
      <c r="U162" s="60"/>
      <c r="V162" s="60"/>
    </row>
    <row r="163" spans="1:22" ht="15">
      <c r="A163" s="11" t="s">
        <v>31</v>
      </c>
      <c r="B163" s="10" t="s">
        <v>298</v>
      </c>
      <c r="C163" s="10" t="s">
        <v>49</v>
      </c>
      <c r="D163" s="10" t="str">
        <f t="shared" si="8"/>
        <v>HUYỆN BÀU BÀNG:Đường loại 3:Vị trí 4</v>
      </c>
      <c r="E163" s="10"/>
      <c r="F163" s="10"/>
      <c r="G163" s="10"/>
      <c r="H163" s="10"/>
      <c r="I163" s="10"/>
      <c r="J163" s="10"/>
      <c r="K163" s="10"/>
      <c r="L163" s="30">
        <v>640</v>
      </c>
      <c r="M163" s="30">
        <v>510</v>
      </c>
      <c r="N163" s="30">
        <v>420</v>
      </c>
      <c r="O163" s="61"/>
      <c r="P163" s="63"/>
      <c r="Q163" s="62"/>
      <c r="R163" s="62"/>
      <c r="S163" s="62"/>
      <c r="U163" s="60"/>
      <c r="V163" s="60"/>
    </row>
    <row r="164" spans="1:22" ht="15">
      <c r="A164" s="11" t="s">
        <v>31</v>
      </c>
      <c r="B164" s="10" t="s">
        <v>390</v>
      </c>
      <c r="C164" s="10" t="s">
        <v>46</v>
      </c>
      <c r="D164" s="10" t="str">
        <f t="shared" si="8"/>
        <v>HUYỆN BÀU BÀNG:Đường loại 4:Vị trí 1</v>
      </c>
      <c r="E164" s="10"/>
      <c r="F164" s="10"/>
      <c r="G164" s="10"/>
      <c r="H164" s="10"/>
      <c r="I164" s="10"/>
      <c r="J164" s="10"/>
      <c r="K164" s="10"/>
      <c r="L164" s="30">
        <v>1400</v>
      </c>
      <c r="M164" s="30">
        <v>1120</v>
      </c>
      <c r="N164" s="30">
        <v>910</v>
      </c>
      <c r="O164" s="61"/>
      <c r="P164" s="63"/>
      <c r="Q164" s="62"/>
      <c r="R164" s="62"/>
      <c r="S164" s="62"/>
      <c r="U164" s="60"/>
      <c r="V164" s="60"/>
    </row>
    <row r="165" spans="1:22" ht="15">
      <c r="A165" s="11" t="s">
        <v>31</v>
      </c>
      <c r="B165" s="10" t="s">
        <v>390</v>
      </c>
      <c r="C165" s="10" t="s">
        <v>47</v>
      </c>
      <c r="D165" s="10" t="str">
        <f t="shared" si="8"/>
        <v>HUYỆN BÀU BÀNG:Đường loại 4:Vị trí 2</v>
      </c>
      <c r="E165" s="10"/>
      <c r="F165" s="10"/>
      <c r="G165" s="10"/>
      <c r="H165" s="10"/>
      <c r="I165" s="10"/>
      <c r="J165" s="10"/>
      <c r="K165" s="10"/>
      <c r="L165" s="30">
        <v>910</v>
      </c>
      <c r="M165" s="30">
        <v>730</v>
      </c>
      <c r="N165" s="30">
        <v>590</v>
      </c>
      <c r="O165" s="61"/>
      <c r="P165" s="63"/>
      <c r="Q165" s="62"/>
      <c r="R165" s="62"/>
      <c r="S165" s="62"/>
      <c r="U165" s="60"/>
      <c r="V165" s="60"/>
    </row>
    <row r="166" spans="1:22" ht="15">
      <c r="A166" s="11" t="s">
        <v>31</v>
      </c>
      <c r="B166" s="10" t="s">
        <v>390</v>
      </c>
      <c r="C166" s="10" t="s">
        <v>48</v>
      </c>
      <c r="D166" s="10" t="str">
        <f t="shared" si="8"/>
        <v>HUYỆN BÀU BÀNG:Đường loại 4:Vị trí 3</v>
      </c>
      <c r="E166" s="10"/>
      <c r="F166" s="10"/>
      <c r="G166" s="10"/>
      <c r="H166" s="10"/>
      <c r="I166" s="10"/>
      <c r="J166" s="10"/>
      <c r="K166" s="10"/>
      <c r="L166" s="30">
        <v>700</v>
      </c>
      <c r="M166" s="30">
        <v>560</v>
      </c>
      <c r="N166" s="30">
        <v>460</v>
      </c>
      <c r="O166" s="61"/>
      <c r="P166" s="63"/>
      <c r="Q166" s="62"/>
      <c r="R166" s="62"/>
      <c r="S166" s="62"/>
      <c r="U166" s="60"/>
      <c r="V166" s="60"/>
    </row>
    <row r="167" spans="1:22" ht="15">
      <c r="A167" s="11" t="s">
        <v>31</v>
      </c>
      <c r="B167" s="10" t="s">
        <v>390</v>
      </c>
      <c r="C167" s="10" t="s">
        <v>49</v>
      </c>
      <c r="D167" s="10" t="str">
        <f t="shared" si="8"/>
        <v>HUYỆN BÀU BÀNG:Đường loại 4:Vị trí 4</v>
      </c>
      <c r="E167" s="10"/>
      <c r="F167" s="10"/>
      <c r="G167" s="10"/>
      <c r="H167" s="10"/>
      <c r="I167" s="10"/>
      <c r="J167" s="10"/>
      <c r="K167" s="10"/>
      <c r="L167" s="30">
        <v>560</v>
      </c>
      <c r="M167" s="30">
        <v>450</v>
      </c>
      <c r="N167" s="30">
        <v>360</v>
      </c>
      <c r="O167" s="61"/>
      <c r="P167" s="63"/>
      <c r="Q167" s="62"/>
      <c r="R167" s="62"/>
      <c r="S167" s="62"/>
      <c r="U167" s="60"/>
      <c r="V167" s="60"/>
    </row>
    <row r="168" spans="1:22" ht="15">
      <c r="A168" s="11" t="s">
        <v>31</v>
      </c>
      <c r="B168" s="10" t="s">
        <v>314</v>
      </c>
      <c r="C168" s="10" t="s">
        <v>46</v>
      </c>
      <c r="D168" s="10" t="str">
        <f t="shared" si="8"/>
        <v>HUYỆN BÀU BÀNG:Đường loại 5:Vị trí 1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61"/>
      <c r="P168" s="63"/>
      <c r="Q168" s="62"/>
      <c r="R168" s="62"/>
      <c r="S168" s="62"/>
      <c r="U168" s="60"/>
      <c r="V168" s="60"/>
    </row>
    <row r="169" spans="1:22" ht="15">
      <c r="A169" s="11" t="s">
        <v>31</v>
      </c>
      <c r="B169" s="10" t="s">
        <v>314</v>
      </c>
      <c r="C169" s="10" t="s">
        <v>47</v>
      </c>
      <c r="D169" s="10" t="str">
        <f t="shared" si="8"/>
        <v>HUYỆN BÀU BÀNG:Đường loại 5:Vị trí 2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61"/>
      <c r="P169" s="63"/>
      <c r="Q169" s="62"/>
      <c r="R169" s="62"/>
      <c r="S169" s="62"/>
      <c r="U169" s="60"/>
      <c r="V169" s="60"/>
    </row>
    <row r="170" spans="1:22" ht="15">
      <c r="A170" s="11" t="s">
        <v>31</v>
      </c>
      <c r="B170" s="10" t="s">
        <v>314</v>
      </c>
      <c r="C170" s="10" t="s">
        <v>48</v>
      </c>
      <c r="D170" s="10" t="str">
        <f t="shared" si="8"/>
        <v>HUYỆN BÀU BÀNG:Đường loại 5:Vị trí 3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61"/>
      <c r="P170" s="63"/>
      <c r="Q170" s="62"/>
      <c r="R170" s="62"/>
      <c r="S170" s="62"/>
      <c r="U170" s="60"/>
      <c r="V170" s="60"/>
    </row>
    <row r="171" spans="1:22" ht="15">
      <c r="A171" s="11" t="s">
        <v>31</v>
      </c>
      <c r="B171" s="10" t="s">
        <v>314</v>
      </c>
      <c r="C171" s="10" t="s">
        <v>49</v>
      </c>
      <c r="D171" s="10" t="str">
        <f t="shared" si="8"/>
        <v>HUYỆN BÀU BÀNG:Đường loại 5:Vị trí 4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61"/>
      <c r="P171" s="63"/>
      <c r="Q171" s="62"/>
      <c r="R171" s="62"/>
      <c r="S171" s="62"/>
      <c r="U171" s="60"/>
      <c r="V171" s="60"/>
    </row>
    <row r="172" spans="1:21" ht="15">
      <c r="A172" s="13" t="s">
        <v>34</v>
      </c>
      <c r="B172" s="10" t="s">
        <v>39</v>
      </c>
      <c r="C172" s="10" t="s">
        <v>46</v>
      </c>
      <c r="D172" s="10" t="str">
        <f t="shared" si="8"/>
        <v>HUYỆN BẮC TÂN UYÊN:Khu vực 1Vị trí 1</v>
      </c>
      <c r="E172" s="4"/>
      <c r="F172" s="4"/>
      <c r="G172" s="4"/>
      <c r="H172" s="4"/>
      <c r="I172" s="10">
        <f>I144</f>
        <v>1800</v>
      </c>
      <c r="J172" s="10">
        <f>J144</f>
        <v>1440</v>
      </c>
      <c r="K172" s="10">
        <f>K144</f>
        <v>1170</v>
      </c>
      <c r="L172" s="36"/>
      <c r="M172" s="36"/>
      <c r="N172" s="10"/>
      <c r="P172" s="62"/>
      <c r="Q172" s="62"/>
      <c r="R172" s="62"/>
      <c r="S172" s="62"/>
      <c r="T172" s="61"/>
      <c r="U172" s="61"/>
    </row>
    <row r="173" spans="1:21" ht="15">
      <c r="A173" s="13" t="s">
        <v>34</v>
      </c>
      <c r="B173" s="10" t="s">
        <v>39</v>
      </c>
      <c r="C173" s="10" t="s">
        <v>47</v>
      </c>
      <c r="D173" s="10" t="str">
        <f t="shared" si="8"/>
        <v>HUYỆN BẮC TÂN UYÊN:Khu vực 1Vị trí 2</v>
      </c>
      <c r="E173" s="4"/>
      <c r="F173" s="4"/>
      <c r="G173" s="10"/>
      <c r="H173" s="10"/>
      <c r="I173" s="10">
        <f aca="true" t="shared" si="9" ref="I173:K179">I145</f>
        <v>1170</v>
      </c>
      <c r="J173" s="10">
        <f t="shared" si="9"/>
        <v>940</v>
      </c>
      <c r="K173" s="10">
        <f t="shared" si="9"/>
        <v>760</v>
      </c>
      <c r="L173" s="36"/>
      <c r="M173" s="36"/>
      <c r="N173" s="10"/>
      <c r="P173" s="62"/>
      <c r="Q173" s="62"/>
      <c r="R173" s="62"/>
      <c r="S173" s="62"/>
      <c r="T173" s="61"/>
      <c r="U173" s="61"/>
    </row>
    <row r="174" spans="1:21" ht="15">
      <c r="A174" s="13" t="s">
        <v>34</v>
      </c>
      <c r="B174" s="10" t="s">
        <v>39</v>
      </c>
      <c r="C174" s="10" t="s">
        <v>48</v>
      </c>
      <c r="D174" s="10" t="str">
        <f t="shared" si="8"/>
        <v>HUYỆN BẮC TÂN UYÊN:Khu vực 1Vị trí 3</v>
      </c>
      <c r="E174" s="4"/>
      <c r="F174" s="4"/>
      <c r="G174" s="10"/>
      <c r="H174" s="10"/>
      <c r="I174" s="10">
        <f t="shared" si="9"/>
        <v>990</v>
      </c>
      <c r="J174" s="10">
        <f t="shared" si="9"/>
        <v>790</v>
      </c>
      <c r="K174" s="10">
        <f t="shared" si="9"/>
        <v>640</v>
      </c>
      <c r="L174" s="36"/>
      <c r="M174" s="36"/>
      <c r="N174" s="10"/>
      <c r="P174" s="62"/>
      <c r="Q174" s="62"/>
      <c r="R174" s="62"/>
      <c r="S174" s="62"/>
      <c r="T174" s="61"/>
      <c r="U174" s="61"/>
    </row>
    <row r="175" spans="1:21" ht="15">
      <c r="A175" s="13" t="s">
        <v>34</v>
      </c>
      <c r="B175" s="10" t="s">
        <v>39</v>
      </c>
      <c r="C175" s="10" t="s">
        <v>49</v>
      </c>
      <c r="D175" s="10" t="str">
        <f t="shared" si="8"/>
        <v>HUYỆN BẮC TÂN UYÊN:Khu vực 1Vị trí 4</v>
      </c>
      <c r="E175" s="4"/>
      <c r="F175" s="4"/>
      <c r="G175" s="10"/>
      <c r="H175" s="10"/>
      <c r="I175" s="10">
        <f t="shared" si="9"/>
        <v>720</v>
      </c>
      <c r="J175" s="10">
        <f t="shared" si="9"/>
        <v>580</v>
      </c>
      <c r="K175" s="10">
        <f t="shared" si="9"/>
        <v>470</v>
      </c>
      <c r="L175" s="36"/>
      <c r="M175" s="36"/>
      <c r="N175" s="10"/>
      <c r="P175" s="62"/>
      <c r="Q175" s="62"/>
      <c r="R175" s="62"/>
      <c r="S175" s="62"/>
      <c r="T175" s="61"/>
      <c r="U175" s="61"/>
    </row>
    <row r="176" spans="1:19" ht="15">
      <c r="A176" s="13" t="s">
        <v>34</v>
      </c>
      <c r="B176" s="10" t="s">
        <v>38</v>
      </c>
      <c r="C176" s="10" t="s">
        <v>46</v>
      </c>
      <c r="D176" s="10" t="str">
        <f t="shared" si="8"/>
        <v>HUYỆN BẮC TÂN UYÊN:Khu vực 2Vị trí 1</v>
      </c>
      <c r="E176" s="4"/>
      <c r="F176" s="4"/>
      <c r="G176" s="4"/>
      <c r="H176" s="4"/>
      <c r="I176" s="10">
        <f t="shared" si="9"/>
        <v>1340</v>
      </c>
      <c r="J176" s="10">
        <f t="shared" si="9"/>
        <v>1070</v>
      </c>
      <c r="K176" s="10">
        <f t="shared" si="9"/>
        <v>870</v>
      </c>
      <c r="L176" s="36"/>
      <c r="M176" s="36"/>
      <c r="N176" s="10"/>
      <c r="P176" s="62"/>
      <c r="Q176" s="62"/>
      <c r="R176" s="62"/>
      <c r="S176" s="62"/>
    </row>
    <row r="177" spans="1:19" ht="15">
      <c r="A177" s="13" t="s">
        <v>34</v>
      </c>
      <c r="B177" s="10" t="s">
        <v>38</v>
      </c>
      <c r="C177" s="10" t="s">
        <v>47</v>
      </c>
      <c r="D177" s="10" t="str">
        <f t="shared" si="8"/>
        <v>HUYỆN BẮC TÂN UYÊN:Khu vực 2Vị trí 2</v>
      </c>
      <c r="E177" s="4"/>
      <c r="F177" s="4"/>
      <c r="G177" s="10"/>
      <c r="H177" s="10"/>
      <c r="I177" s="10">
        <f t="shared" si="9"/>
        <v>870</v>
      </c>
      <c r="J177" s="10">
        <f t="shared" si="9"/>
        <v>700</v>
      </c>
      <c r="K177" s="10">
        <f t="shared" si="9"/>
        <v>570</v>
      </c>
      <c r="L177" s="36"/>
      <c r="M177" s="36"/>
      <c r="N177" s="10"/>
      <c r="P177" s="62"/>
      <c r="Q177" s="62"/>
      <c r="R177" s="62"/>
      <c r="S177" s="62"/>
    </row>
    <row r="178" spans="1:19" ht="15">
      <c r="A178" s="13" t="s">
        <v>34</v>
      </c>
      <c r="B178" s="10" t="s">
        <v>38</v>
      </c>
      <c r="C178" s="10" t="s">
        <v>48</v>
      </c>
      <c r="D178" s="10" t="str">
        <f t="shared" si="8"/>
        <v>HUYỆN BẮC TÂN UYÊN:Khu vực 2Vị trí 3</v>
      </c>
      <c r="E178" s="4"/>
      <c r="F178" s="4"/>
      <c r="G178" s="10"/>
      <c r="H178" s="10"/>
      <c r="I178" s="10">
        <f t="shared" si="9"/>
        <v>740</v>
      </c>
      <c r="J178" s="10">
        <f t="shared" si="9"/>
        <v>590</v>
      </c>
      <c r="K178" s="10">
        <f t="shared" si="9"/>
        <v>480</v>
      </c>
      <c r="L178" s="36"/>
      <c r="M178" s="36"/>
      <c r="N178" s="10"/>
      <c r="P178" s="62"/>
      <c r="Q178" s="62"/>
      <c r="R178" s="62"/>
      <c r="S178" s="62"/>
    </row>
    <row r="179" spans="1:19" ht="15">
      <c r="A179" s="13" t="s">
        <v>34</v>
      </c>
      <c r="B179" s="10" t="s">
        <v>38</v>
      </c>
      <c r="C179" s="10" t="s">
        <v>49</v>
      </c>
      <c r="D179" s="10" t="str">
        <f t="shared" si="8"/>
        <v>HUYỆN BẮC TÂN UYÊN:Khu vực 2Vị trí 4</v>
      </c>
      <c r="E179" s="4"/>
      <c r="F179" s="4"/>
      <c r="G179" s="10"/>
      <c r="H179" s="10"/>
      <c r="I179" s="10">
        <f t="shared" si="9"/>
        <v>540</v>
      </c>
      <c r="J179" s="10">
        <f t="shared" si="9"/>
        <v>430</v>
      </c>
      <c r="K179" s="10">
        <f t="shared" si="9"/>
        <v>350</v>
      </c>
      <c r="L179" s="36"/>
      <c r="M179" s="36"/>
      <c r="N179" s="10"/>
      <c r="P179" s="62"/>
      <c r="Q179" s="62"/>
      <c r="R179" s="62"/>
      <c r="S179" s="62"/>
    </row>
    <row r="180" spans="1:22" ht="15">
      <c r="A180" s="13" t="s">
        <v>34</v>
      </c>
      <c r="B180" s="10" t="s">
        <v>290</v>
      </c>
      <c r="C180" s="10" t="s">
        <v>46</v>
      </c>
      <c r="D180" s="10" t="str">
        <f t="shared" si="8"/>
        <v>HUYỆN BẮC TÂN UYÊN:Đường loại 1:Vị trí 1</v>
      </c>
      <c r="E180" s="4"/>
      <c r="F180" s="4"/>
      <c r="G180" s="4"/>
      <c r="H180" s="4"/>
      <c r="I180" s="10"/>
      <c r="J180" s="10"/>
      <c r="K180" s="10"/>
      <c r="L180" s="30">
        <f>L152</f>
        <v>3200</v>
      </c>
      <c r="M180" s="30">
        <f>M152</f>
        <v>2560</v>
      </c>
      <c r="N180" s="30">
        <f>N152</f>
        <v>2080</v>
      </c>
      <c r="O180" s="61"/>
      <c r="P180" s="63"/>
      <c r="Q180" s="62"/>
      <c r="R180" s="62"/>
      <c r="S180" s="62"/>
      <c r="U180" s="60"/>
      <c r="V180" s="60"/>
    </row>
    <row r="181" spans="1:22" ht="15">
      <c r="A181" s="13" t="s">
        <v>34</v>
      </c>
      <c r="B181" s="10" t="s">
        <v>290</v>
      </c>
      <c r="C181" s="10" t="s">
        <v>47</v>
      </c>
      <c r="D181" s="10" t="str">
        <f t="shared" si="8"/>
        <v>HUYỆN BẮC TÂN UYÊN:Đường loại 1:Vị trí 2</v>
      </c>
      <c r="E181" s="4"/>
      <c r="F181" s="4"/>
      <c r="G181" s="10"/>
      <c r="H181" s="10"/>
      <c r="I181" s="10"/>
      <c r="J181" s="10"/>
      <c r="K181" s="10"/>
      <c r="L181" s="30">
        <f aca="true" t="shared" si="10" ref="L181:N195">L153</f>
        <v>2080</v>
      </c>
      <c r="M181" s="30">
        <f t="shared" si="10"/>
        <v>1660</v>
      </c>
      <c r="N181" s="30">
        <f t="shared" si="10"/>
        <v>1350</v>
      </c>
      <c r="O181" s="61"/>
      <c r="P181" s="63"/>
      <c r="Q181" s="62"/>
      <c r="R181" s="62"/>
      <c r="S181" s="62"/>
      <c r="U181" s="60"/>
      <c r="V181" s="60"/>
    </row>
    <row r="182" spans="1:22" ht="15">
      <c r="A182" s="13" t="s">
        <v>34</v>
      </c>
      <c r="B182" s="10" t="s">
        <v>290</v>
      </c>
      <c r="C182" s="10" t="s">
        <v>48</v>
      </c>
      <c r="D182" s="10" t="str">
        <f t="shared" si="8"/>
        <v>HUYỆN BẮC TÂN UYÊN:Đường loại 1:Vị trí 3</v>
      </c>
      <c r="E182" s="4"/>
      <c r="F182" s="4"/>
      <c r="G182" s="10"/>
      <c r="H182" s="10"/>
      <c r="I182" s="10"/>
      <c r="J182" s="10"/>
      <c r="K182" s="10"/>
      <c r="L182" s="30">
        <f t="shared" si="10"/>
        <v>1600</v>
      </c>
      <c r="M182" s="30">
        <f t="shared" si="10"/>
        <v>1280</v>
      </c>
      <c r="N182" s="30">
        <f t="shared" si="10"/>
        <v>1040</v>
      </c>
      <c r="O182" s="61"/>
      <c r="P182" s="63"/>
      <c r="Q182" s="62"/>
      <c r="R182" s="62"/>
      <c r="S182" s="62"/>
      <c r="U182" s="60"/>
      <c r="V182" s="60"/>
    </row>
    <row r="183" spans="1:22" ht="15">
      <c r="A183" s="13" t="s">
        <v>34</v>
      </c>
      <c r="B183" s="10" t="s">
        <v>290</v>
      </c>
      <c r="C183" s="10" t="s">
        <v>49</v>
      </c>
      <c r="D183" s="10" t="str">
        <f t="shared" si="8"/>
        <v>HUYỆN BẮC TÂN UYÊN:Đường loại 1:Vị trí 4</v>
      </c>
      <c r="E183" s="4"/>
      <c r="F183" s="4"/>
      <c r="G183" s="10"/>
      <c r="H183" s="10"/>
      <c r="I183" s="10"/>
      <c r="J183" s="10"/>
      <c r="K183" s="10"/>
      <c r="L183" s="30">
        <f t="shared" si="10"/>
        <v>1280</v>
      </c>
      <c r="M183" s="30">
        <f t="shared" si="10"/>
        <v>1020</v>
      </c>
      <c r="N183" s="30">
        <f t="shared" si="10"/>
        <v>830</v>
      </c>
      <c r="O183" s="61"/>
      <c r="P183" s="63"/>
      <c r="Q183" s="62"/>
      <c r="R183" s="62"/>
      <c r="S183" s="62"/>
      <c r="U183" s="60"/>
      <c r="V183" s="60"/>
    </row>
    <row r="184" spans="1:22" ht="15">
      <c r="A184" s="13" t="s">
        <v>34</v>
      </c>
      <c r="B184" s="10" t="s">
        <v>384</v>
      </c>
      <c r="C184" s="10" t="s">
        <v>46</v>
      </c>
      <c r="D184" s="10" t="str">
        <f t="shared" si="8"/>
        <v>HUYỆN BẮC TÂN UYÊN:Đường loại 2:Vị trí 1</v>
      </c>
      <c r="E184" s="4"/>
      <c r="F184" s="4"/>
      <c r="G184" s="4"/>
      <c r="H184" s="4"/>
      <c r="I184" s="10"/>
      <c r="J184" s="10"/>
      <c r="K184" s="10"/>
      <c r="L184" s="30">
        <f t="shared" si="10"/>
        <v>2200</v>
      </c>
      <c r="M184" s="30">
        <f t="shared" si="10"/>
        <v>1760</v>
      </c>
      <c r="N184" s="30">
        <f t="shared" si="10"/>
        <v>1430</v>
      </c>
      <c r="O184" s="61"/>
      <c r="P184" s="63"/>
      <c r="Q184" s="62"/>
      <c r="R184" s="62"/>
      <c r="S184" s="62"/>
      <c r="U184" s="60"/>
      <c r="V184" s="60"/>
    </row>
    <row r="185" spans="1:22" ht="15">
      <c r="A185" s="13" t="s">
        <v>34</v>
      </c>
      <c r="B185" s="10" t="s">
        <v>384</v>
      </c>
      <c r="C185" s="10" t="s">
        <v>47</v>
      </c>
      <c r="D185" s="10" t="str">
        <f t="shared" si="8"/>
        <v>HUYỆN BẮC TÂN UYÊN:Đường loại 2:Vị trí 2</v>
      </c>
      <c r="E185" s="4"/>
      <c r="F185" s="4"/>
      <c r="G185" s="10"/>
      <c r="H185" s="10"/>
      <c r="I185" s="10"/>
      <c r="J185" s="10"/>
      <c r="K185" s="10"/>
      <c r="L185" s="30">
        <f t="shared" si="10"/>
        <v>1430</v>
      </c>
      <c r="M185" s="30">
        <f t="shared" si="10"/>
        <v>1140</v>
      </c>
      <c r="N185" s="30">
        <f t="shared" si="10"/>
        <v>930</v>
      </c>
      <c r="O185" s="61"/>
      <c r="P185" s="63"/>
      <c r="Q185" s="62"/>
      <c r="R185" s="62"/>
      <c r="S185" s="62"/>
      <c r="U185" s="60"/>
      <c r="V185" s="60"/>
    </row>
    <row r="186" spans="1:22" ht="15">
      <c r="A186" s="13" t="s">
        <v>34</v>
      </c>
      <c r="B186" s="10" t="s">
        <v>384</v>
      </c>
      <c r="C186" s="10" t="s">
        <v>48</v>
      </c>
      <c r="D186" s="10" t="str">
        <f t="shared" si="8"/>
        <v>HUYỆN BẮC TÂN UYÊN:Đường loại 2:Vị trí 3</v>
      </c>
      <c r="E186" s="4"/>
      <c r="F186" s="4"/>
      <c r="G186" s="10"/>
      <c r="H186" s="10"/>
      <c r="I186" s="10"/>
      <c r="J186" s="10"/>
      <c r="K186" s="10"/>
      <c r="L186" s="30">
        <f t="shared" si="10"/>
        <v>1100</v>
      </c>
      <c r="M186" s="30">
        <f t="shared" si="10"/>
        <v>880</v>
      </c>
      <c r="N186" s="30">
        <f t="shared" si="10"/>
        <v>720</v>
      </c>
      <c r="O186" s="61"/>
      <c r="P186" s="63"/>
      <c r="Q186" s="62"/>
      <c r="R186" s="62"/>
      <c r="S186" s="62"/>
      <c r="U186" s="60"/>
      <c r="V186" s="60"/>
    </row>
    <row r="187" spans="1:22" ht="15">
      <c r="A187" s="13" t="s">
        <v>34</v>
      </c>
      <c r="B187" s="10" t="s">
        <v>384</v>
      </c>
      <c r="C187" s="10" t="s">
        <v>49</v>
      </c>
      <c r="D187" s="10" t="str">
        <f t="shared" si="8"/>
        <v>HUYỆN BẮC TÂN UYÊN:Đường loại 2:Vị trí 4</v>
      </c>
      <c r="E187" s="4"/>
      <c r="F187" s="4"/>
      <c r="G187" s="10"/>
      <c r="H187" s="10"/>
      <c r="I187" s="10"/>
      <c r="J187" s="10"/>
      <c r="K187" s="10"/>
      <c r="L187" s="30">
        <f t="shared" si="10"/>
        <v>880</v>
      </c>
      <c r="M187" s="30">
        <f t="shared" si="10"/>
        <v>700</v>
      </c>
      <c r="N187" s="30">
        <f t="shared" si="10"/>
        <v>570</v>
      </c>
      <c r="O187" s="61"/>
      <c r="P187" s="63"/>
      <c r="Q187" s="62"/>
      <c r="R187" s="62"/>
      <c r="S187" s="62"/>
      <c r="U187" s="60"/>
      <c r="V187" s="60"/>
    </row>
    <row r="188" spans="1:22" ht="15">
      <c r="A188" s="13" t="s">
        <v>34</v>
      </c>
      <c r="B188" s="10" t="s">
        <v>298</v>
      </c>
      <c r="C188" s="10" t="s">
        <v>46</v>
      </c>
      <c r="D188" s="10" t="str">
        <f t="shared" si="8"/>
        <v>HUYỆN BẮC TÂN UYÊN:Đường loại 3:Vị trí 1</v>
      </c>
      <c r="E188" s="4"/>
      <c r="F188" s="4"/>
      <c r="G188" s="4"/>
      <c r="H188" s="4"/>
      <c r="I188" s="10"/>
      <c r="J188" s="10"/>
      <c r="K188" s="10"/>
      <c r="L188" s="30">
        <f t="shared" si="10"/>
        <v>1600</v>
      </c>
      <c r="M188" s="30">
        <f t="shared" si="10"/>
        <v>1280</v>
      </c>
      <c r="N188" s="30">
        <f t="shared" si="10"/>
        <v>1040</v>
      </c>
      <c r="O188" s="61"/>
      <c r="P188" s="63"/>
      <c r="Q188" s="62"/>
      <c r="R188" s="62"/>
      <c r="S188" s="62"/>
      <c r="U188" s="60"/>
      <c r="V188" s="60"/>
    </row>
    <row r="189" spans="1:22" ht="15">
      <c r="A189" s="13" t="s">
        <v>34</v>
      </c>
      <c r="B189" s="10" t="s">
        <v>298</v>
      </c>
      <c r="C189" s="10" t="s">
        <v>47</v>
      </c>
      <c r="D189" s="10" t="str">
        <f t="shared" si="8"/>
        <v>HUYỆN BẮC TÂN UYÊN:Đường loại 3:Vị trí 2</v>
      </c>
      <c r="E189" s="4"/>
      <c r="F189" s="4"/>
      <c r="G189" s="10"/>
      <c r="H189" s="10"/>
      <c r="I189" s="10"/>
      <c r="J189" s="10"/>
      <c r="K189" s="10"/>
      <c r="L189" s="30">
        <f t="shared" si="10"/>
        <v>1040</v>
      </c>
      <c r="M189" s="30">
        <f t="shared" si="10"/>
        <v>830</v>
      </c>
      <c r="N189" s="30">
        <f t="shared" si="10"/>
        <v>680</v>
      </c>
      <c r="O189" s="61"/>
      <c r="P189" s="63"/>
      <c r="Q189" s="62"/>
      <c r="R189" s="62"/>
      <c r="S189" s="62"/>
      <c r="U189" s="60"/>
      <c r="V189" s="60"/>
    </row>
    <row r="190" spans="1:22" ht="15">
      <c r="A190" s="13" t="s">
        <v>34</v>
      </c>
      <c r="B190" s="10" t="s">
        <v>298</v>
      </c>
      <c r="C190" s="10" t="s">
        <v>48</v>
      </c>
      <c r="D190" s="10" t="str">
        <f t="shared" si="8"/>
        <v>HUYỆN BẮC TÂN UYÊN:Đường loại 3:Vị trí 3</v>
      </c>
      <c r="E190" s="4"/>
      <c r="F190" s="4"/>
      <c r="G190" s="10"/>
      <c r="H190" s="10"/>
      <c r="I190" s="10"/>
      <c r="J190" s="10"/>
      <c r="K190" s="10"/>
      <c r="L190" s="30">
        <f t="shared" si="10"/>
        <v>800</v>
      </c>
      <c r="M190" s="30">
        <f t="shared" si="10"/>
        <v>640</v>
      </c>
      <c r="N190" s="30">
        <f t="shared" si="10"/>
        <v>520</v>
      </c>
      <c r="O190" s="61"/>
      <c r="P190" s="63"/>
      <c r="Q190" s="62"/>
      <c r="R190" s="62"/>
      <c r="S190" s="62"/>
      <c r="U190" s="60"/>
      <c r="V190" s="60"/>
    </row>
    <row r="191" spans="1:22" ht="15">
      <c r="A191" s="13" t="s">
        <v>34</v>
      </c>
      <c r="B191" s="10" t="s">
        <v>298</v>
      </c>
      <c r="C191" s="10" t="s">
        <v>49</v>
      </c>
      <c r="D191" s="10" t="str">
        <f t="shared" si="8"/>
        <v>HUYỆN BẮC TÂN UYÊN:Đường loại 3:Vị trí 4</v>
      </c>
      <c r="E191" s="4"/>
      <c r="F191" s="4"/>
      <c r="G191" s="10"/>
      <c r="H191" s="10"/>
      <c r="I191" s="10"/>
      <c r="J191" s="10"/>
      <c r="K191" s="10"/>
      <c r="L191" s="30">
        <f t="shared" si="10"/>
        <v>640</v>
      </c>
      <c r="M191" s="30">
        <f t="shared" si="10"/>
        <v>510</v>
      </c>
      <c r="N191" s="30">
        <f t="shared" si="10"/>
        <v>420</v>
      </c>
      <c r="O191" s="61"/>
      <c r="P191" s="63"/>
      <c r="Q191" s="62"/>
      <c r="R191" s="62"/>
      <c r="S191" s="62"/>
      <c r="U191" s="60"/>
      <c r="V191" s="60"/>
    </row>
    <row r="192" spans="1:22" ht="15">
      <c r="A192" s="13" t="s">
        <v>34</v>
      </c>
      <c r="B192" s="10" t="s">
        <v>390</v>
      </c>
      <c r="C192" s="10" t="s">
        <v>46</v>
      </c>
      <c r="D192" s="10" t="str">
        <f t="shared" si="8"/>
        <v>HUYỆN BẮC TÂN UYÊN:Đường loại 4:Vị trí 1</v>
      </c>
      <c r="E192" s="4"/>
      <c r="F192" s="4"/>
      <c r="G192" s="4"/>
      <c r="H192" s="4"/>
      <c r="I192" s="10"/>
      <c r="J192" s="10"/>
      <c r="K192" s="10"/>
      <c r="L192" s="30">
        <f t="shared" si="10"/>
        <v>1400</v>
      </c>
      <c r="M192" s="30">
        <f t="shared" si="10"/>
        <v>1120</v>
      </c>
      <c r="N192" s="30">
        <f t="shared" si="10"/>
        <v>910</v>
      </c>
      <c r="O192" s="61"/>
      <c r="P192" s="63"/>
      <c r="Q192" s="62"/>
      <c r="R192" s="62"/>
      <c r="S192" s="62"/>
      <c r="U192" s="60"/>
      <c r="V192" s="60"/>
    </row>
    <row r="193" spans="1:22" ht="15">
      <c r="A193" s="13" t="s">
        <v>34</v>
      </c>
      <c r="B193" s="10" t="s">
        <v>390</v>
      </c>
      <c r="C193" s="10" t="s">
        <v>47</v>
      </c>
      <c r="D193" s="10" t="str">
        <f t="shared" si="8"/>
        <v>HUYỆN BẮC TÂN UYÊN:Đường loại 4:Vị trí 2</v>
      </c>
      <c r="E193" s="4"/>
      <c r="F193" s="4"/>
      <c r="G193" s="10"/>
      <c r="H193" s="10"/>
      <c r="I193" s="10"/>
      <c r="J193" s="10"/>
      <c r="K193" s="10"/>
      <c r="L193" s="30">
        <f t="shared" si="10"/>
        <v>910</v>
      </c>
      <c r="M193" s="30">
        <f t="shared" si="10"/>
        <v>730</v>
      </c>
      <c r="N193" s="30">
        <f t="shared" si="10"/>
        <v>590</v>
      </c>
      <c r="O193" s="61"/>
      <c r="P193" s="63"/>
      <c r="Q193" s="62"/>
      <c r="R193" s="62"/>
      <c r="S193" s="62"/>
      <c r="U193" s="60"/>
      <c r="V193" s="60"/>
    </row>
    <row r="194" spans="1:22" ht="15">
      <c r="A194" s="13" t="s">
        <v>34</v>
      </c>
      <c r="B194" s="10" t="s">
        <v>390</v>
      </c>
      <c r="C194" s="10" t="s">
        <v>48</v>
      </c>
      <c r="D194" s="10" t="str">
        <f t="shared" si="8"/>
        <v>HUYỆN BẮC TÂN UYÊN:Đường loại 4:Vị trí 3</v>
      </c>
      <c r="E194" s="4"/>
      <c r="F194" s="4"/>
      <c r="G194" s="10"/>
      <c r="H194" s="10"/>
      <c r="I194" s="10"/>
      <c r="J194" s="10"/>
      <c r="K194" s="10"/>
      <c r="L194" s="30">
        <f t="shared" si="10"/>
        <v>700</v>
      </c>
      <c r="M194" s="30">
        <f t="shared" si="10"/>
        <v>560</v>
      </c>
      <c r="N194" s="30">
        <f t="shared" si="10"/>
        <v>460</v>
      </c>
      <c r="O194" s="61"/>
      <c r="P194" s="63"/>
      <c r="Q194" s="62"/>
      <c r="R194" s="62"/>
      <c r="S194" s="62"/>
      <c r="U194" s="60"/>
      <c r="V194" s="60"/>
    </row>
    <row r="195" spans="1:22" ht="15">
      <c r="A195" s="13" t="s">
        <v>34</v>
      </c>
      <c r="B195" s="10" t="s">
        <v>390</v>
      </c>
      <c r="C195" s="10" t="s">
        <v>49</v>
      </c>
      <c r="D195" s="10" t="str">
        <f t="shared" si="8"/>
        <v>HUYỆN BẮC TÂN UYÊN:Đường loại 4:Vị trí 4</v>
      </c>
      <c r="E195" s="4"/>
      <c r="F195" s="4"/>
      <c r="G195" s="10"/>
      <c r="H195" s="10"/>
      <c r="I195" s="10"/>
      <c r="J195" s="10"/>
      <c r="K195" s="10"/>
      <c r="L195" s="30">
        <f t="shared" si="10"/>
        <v>560</v>
      </c>
      <c r="M195" s="30">
        <f t="shared" si="10"/>
        <v>450</v>
      </c>
      <c r="N195" s="30">
        <f t="shared" si="10"/>
        <v>360</v>
      </c>
      <c r="O195" s="61"/>
      <c r="P195" s="63"/>
      <c r="Q195" s="62"/>
      <c r="R195" s="62"/>
      <c r="S195" s="62"/>
      <c r="U195" s="60"/>
      <c r="V195" s="60"/>
    </row>
    <row r="196" spans="1:22" ht="15">
      <c r="A196" s="13" t="s">
        <v>34</v>
      </c>
      <c r="B196" s="10" t="s">
        <v>314</v>
      </c>
      <c r="C196" s="10" t="s">
        <v>46</v>
      </c>
      <c r="D196" s="10" t="str">
        <f t="shared" si="8"/>
        <v>HUYỆN BẮC TÂN UYÊN:Đường loại 5:Vị trí 1</v>
      </c>
      <c r="E196" s="4"/>
      <c r="F196" s="4"/>
      <c r="G196" s="4"/>
      <c r="H196" s="4"/>
      <c r="I196" s="10"/>
      <c r="J196" s="10"/>
      <c r="K196" s="10"/>
      <c r="L196" s="10"/>
      <c r="M196" s="10"/>
      <c r="N196" s="10"/>
      <c r="O196" s="61"/>
      <c r="P196" s="63"/>
      <c r="Q196" s="62"/>
      <c r="R196" s="62"/>
      <c r="S196" s="62"/>
      <c r="U196" s="60"/>
      <c r="V196" s="60"/>
    </row>
    <row r="197" spans="1:22" ht="15">
      <c r="A197" s="13" t="s">
        <v>34</v>
      </c>
      <c r="B197" s="10" t="s">
        <v>314</v>
      </c>
      <c r="C197" s="10" t="s">
        <v>47</v>
      </c>
      <c r="D197" s="10" t="str">
        <f aca="true" t="shared" si="11" ref="D197:D255">A197&amp;B197&amp;C197</f>
        <v>HUYỆN BẮC TÂN UYÊN:Đường loại 5:Vị trí 2</v>
      </c>
      <c r="E197" s="4"/>
      <c r="F197" s="4"/>
      <c r="G197" s="10"/>
      <c r="H197" s="10"/>
      <c r="I197" s="10"/>
      <c r="J197" s="10"/>
      <c r="K197" s="10"/>
      <c r="L197" s="10"/>
      <c r="M197" s="10"/>
      <c r="N197" s="10"/>
      <c r="O197" s="61"/>
      <c r="P197" s="63"/>
      <c r="Q197" s="62"/>
      <c r="R197" s="62"/>
      <c r="S197" s="62"/>
      <c r="U197" s="60"/>
      <c r="V197" s="60"/>
    </row>
    <row r="198" spans="1:22" ht="15">
      <c r="A198" s="13" t="s">
        <v>34</v>
      </c>
      <c r="B198" s="10" t="s">
        <v>314</v>
      </c>
      <c r="C198" s="10" t="s">
        <v>48</v>
      </c>
      <c r="D198" s="10" t="str">
        <f t="shared" si="11"/>
        <v>HUYỆN BẮC TÂN UYÊN:Đường loại 5:Vị trí 3</v>
      </c>
      <c r="E198" s="4"/>
      <c r="F198" s="4"/>
      <c r="G198" s="10"/>
      <c r="H198" s="10"/>
      <c r="I198" s="10"/>
      <c r="J198" s="10"/>
      <c r="K198" s="10"/>
      <c r="L198" s="10"/>
      <c r="M198" s="10"/>
      <c r="N198" s="10"/>
      <c r="O198" s="61"/>
      <c r="P198" s="63"/>
      <c r="Q198" s="62"/>
      <c r="R198" s="62"/>
      <c r="S198" s="62"/>
      <c r="U198" s="60"/>
      <c r="V198" s="60"/>
    </row>
    <row r="199" spans="1:22" ht="15">
      <c r="A199" s="13" t="s">
        <v>34</v>
      </c>
      <c r="B199" s="10" t="s">
        <v>314</v>
      </c>
      <c r="C199" s="10" t="s">
        <v>49</v>
      </c>
      <c r="D199" s="10" t="str">
        <f t="shared" si="11"/>
        <v>HUYỆN BẮC TÂN UYÊN:Đường loại 5:Vị trí 4</v>
      </c>
      <c r="E199" s="4"/>
      <c r="F199" s="4"/>
      <c r="G199" s="10"/>
      <c r="H199" s="10"/>
      <c r="I199" s="10"/>
      <c r="J199" s="10"/>
      <c r="K199" s="10"/>
      <c r="L199" s="10"/>
      <c r="M199" s="10"/>
      <c r="N199" s="10"/>
      <c r="O199" s="61"/>
      <c r="P199" s="63"/>
      <c r="Q199" s="62"/>
      <c r="R199" s="62"/>
      <c r="S199" s="62"/>
      <c r="U199" s="60"/>
      <c r="V199" s="60"/>
    </row>
    <row r="200" spans="1:21" ht="15">
      <c r="A200" s="11" t="s">
        <v>327</v>
      </c>
      <c r="B200" s="10" t="s">
        <v>39</v>
      </c>
      <c r="C200" s="10" t="s">
        <v>46</v>
      </c>
      <c r="D200" s="10" t="str">
        <f t="shared" si="11"/>
        <v>HUYỆN PHÚ GIÁO:Khu vực 1Vị trí 1</v>
      </c>
      <c r="E200" s="4"/>
      <c r="F200" s="4"/>
      <c r="G200" s="4"/>
      <c r="H200" s="4"/>
      <c r="I200" s="10">
        <v>950</v>
      </c>
      <c r="J200" s="10">
        <v>760</v>
      </c>
      <c r="K200" s="10">
        <v>620</v>
      </c>
      <c r="L200" s="36"/>
      <c r="M200" s="36"/>
      <c r="N200" s="10"/>
      <c r="P200" s="62"/>
      <c r="Q200" s="62"/>
      <c r="R200" s="62"/>
      <c r="S200" s="62"/>
      <c r="T200" s="61"/>
      <c r="U200" s="61"/>
    </row>
    <row r="201" spans="1:21" ht="15">
      <c r="A201" s="11" t="s">
        <v>327</v>
      </c>
      <c r="B201" s="10" t="s">
        <v>39</v>
      </c>
      <c r="C201" s="10" t="s">
        <v>47</v>
      </c>
      <c r="D201" s="10" t="str">
        <f t="shared" si="11"/>
        <v>HUYỆN PHÚ GIÁO:Khu vực 1Vị trí 2</v>
      </c>
      <c r="E201" s="4"/>
      <c r="F201" s="4"/>
      <c r="G201" s="10"/>
      <c r="H201" s="10"/>
      <c r="I201" s="10">
        <v>620</v>
      </c>
      <c r="J201" s="10">
        <v>500</v>
      </c>
      <c r="K201" s="10">
        <v>400</v>
      </c>
      <c r="L201" s="36"/>
      <c r="M201" s="36"/>
      <c r="N201" s="10"/>
      <c r="P201" s="62"/>
      <c r="Q201" s="62"/>
      <c r="R201" s="62"/>
      <c r="S201" s="62"/>
      <c r="T201" s="61"/>
      <c r="U201" s="61"/>
    </row>
    <row r="202" spans="1:21" ht="15">
      <c r="A202" s="11" t="s">
        <v>327</v>
      </c>
      <c r="B202" s="10" t="s">
        <v>39</v>
      </c>
      <c r="C202" s="10" t="s">
        <v>48</v>
      </c>
      <c r="D202" s="10" t="str">
        <f t="shared" si="11"/>
        <v>HUYỆN PHÚ GIÁO:Khu vực 1Vị trí 3</v>
      </c>
      <c r="E202" s="4"/>
      <c r="F202" s="4"/>
      <c r="G202" s="10"/>
      <c r="H202" s="10"/>
      <c r="I202" s="10">
        <v>520</v>
      </c>
      <c r="J202" s="10">
        <v>420</v>
      </c>
      <c r="K202" s="10">
        <v>340</v>
      </c>
      <c r="L202" s="36"/>
      <c r="M202" s="36"/>
      <c r="N202" s="10"/>
      <c r="P202" s="62"/>
      <c r="Q202" s="62"/>
      <c r="R202" s="62"/>
      <c r="S202" s="62"/>
      <c r="T202" s="61"/>
      <c r="U202" s="61"/>
    </row>
    <row r="203" spans="1:21" ht="15">
      <c r="A203" s="11" t="s">
        <v>327</v>
      </c>
      <c r="B203" s="10" t="s">
        <v>39</v>
      </c>
      <c r="C203" s="10" t="s">
        <v>49</v>
      </c>
      <c r="D203" s="10" t="str">
        <f t="shared" si="11"/>
        <v>HUYỆN PHÚ GIÁO:Khu vực 1Vị trí 4</v>
      </c>
      <c r="E203" s="4"/>
      <c r="F203" s="4"/>
      <c r="G203" s="10"/>
      <c r="H203" s="10"/>
      <c r="I203" s="10">
        <v>380</v>
      </c>
      <c r="J203" s="10">
        <v>300</v>
      </c>
      <c r="K203" s="10">
        <v>250</v>
      </c>
      <c r="L203" s="36"/>
      <c r="M203" s="36"/>
      <c r="N203" s="10"/>
      <c r="P203" s="62"/>
      <c r="Q203" s="62"/>
      <c r="R203" s="62"/>
      <c r="S203" s="62"/>
      <c r="T203" s="61"/>
      <c r="U203" s="61"/>
    </row>
    <row r="204" spans="1:19" ht="15">
      <c r="A204" s="11" t="s">
        <v>327</v>
      </c>
      <c r="B204" s="10" t="s">
        <v>38</v>
      </c>
      <c r="C204" s="10" t="s">
        <v>46</v>
      </c>
      <c r="D204" s="10" t="str">
        <f t="shared" si="11"/>
        <v>HUYỆN PHÚ GIÁO:Khu vực 2Vị trí 1</v>
      </c>
      <c r="E204" s="4"/>
      <c r="F204" s="4"/>
      <c r="G204" s="4"/>
      <c r="H204" s="4"/>
      <c r="I204" s="10">
        <v>650</v>
      </c>
      <c r="J204" s="10">
        <v>520</v>
      </c>
      <c r="K204" s="10">
        <v>420</v>
      </c>
      <c r="L204" s="36"/>
      <c r="M204" s="36"/>
      <c r="N204" s="10"/>
      <c r="P204" s="62"/>
      <c r="Q204" s="62"/>
      <c r="R204" s="62"/>
      <c r="S204" s="62"/>
    </row>
    <row r="205" spans="1:19" ht="15">
      <c r="A205" s="11" t="s">
        <v>327</v>
      </c>
      <c r="B205" s="10" t="s">
        <v>38</v>
      </c>
      <c r="C205" s="10" t="s">
        <v>47</v>
      </c>
      <c r="D205" s="10" t="str">
        <f t="shared" si="11"/>
        <v>HUYỆN PHÚ GIÁO:Khu vực 2Vị trí 2</v>
      </c>
      <c r="E205" s="4"/>
      <c r="F205" s="4"/>
      <c r="G205" s="10"/>
      <c r="H205" s="10"/>
      <c r="I205" s="10">
        <v>420</v>
      </c>
      <c r="J205" s="10">
        <v>340</v>
      </c>
      <c r="K205" s="10">
        <v>270</v>
      </c>
      <c r="L205" s="36"/>
      <c r="M205" s="36"/>
      <c r="N205" s="10"/>
      <c r="P205" s="62"/>
      <c r="Q205" s="62"/>
      <c r="R205" s="62"/>
      <c r="S205" s="62"/>
    </row>
    <row r="206" spans="1:19" ht="15">
      <c r="A206" s="11" t="s">
        <v>327</v>
      </c>
      <c r="B206" s="10" t="s">
        <v>38</v>
      </c>
      <c r="C206" s="10" t="s">
        <v>48</v>
      </c>
      <c r="D206" s="10" t="str">
        <f t="shared" si="11"/>
        <v>HUYỆN PHÚ GIÁO:Khu vực 2Vị trí 3</v>
      </c>
      <c r="E206" s="4"/>
      <c r="F206" s="4"/>
      <c r="G206" s="10"/>
      <c r="H206" s="10"/>
      <c r="I206" s="10">
        <v>360</v>
      </c>
      <c r="J206" s="10">
        <v>290</v>
      </c>
      <c r="K206" s="10">
        <v>230</v>
      </c>
      <c r="L206" s="36"/>
      <c r="M206" s="36"/>
      <c r="N206" s="10"/>
      <c r="P206" s="62"/>
      <c r="Q206" s="62"/>
      <c r="R206" s="62"/>
      <c r="S206" s="62"/>
    </row>
    <row r="207" spans="1:19" ht="15">
      <c r="A207" s="11" t="s">
        <v>327</v>
      </c>
      <c r="B207" s="10" t="s">
        <v>38</v>
      </c>
      <c r="C207" s="10" t="s">
        <v>49</v>
      </c>
      <c r="D207" s="10" t="str">
        <f t="shared" si="11"/>
        <v>HUYỆN PHÚ GIÁO:Khu vực 2Vị trí 4</v>
      </c>
      <c r="E207" s="4"/>
      <c r="F207" s="4"/>
      <c r="G207" s="10"/>
      <c r="H207" s="10"/>
      <c r="I207" s="10">
        <v>260</v>
      </c>
      <c r="J207" s="10">
        <v>210</v>
      </c>
      <c r="K207" s="10">
        <v>170</v>
      </c>
      <c r="L207" s="36"/>
      <c r="M207" s="36"/>
      <c r="N207" s="10"/>
      <c r="P207" s="62"/>
      <c r="Q207" s="62"/>
      <c r="R207" s="62"/>
      <c r="S207" s="62"/>
    </row>
    <row r="208" spans="1:22" ht="15">
      <c r="A208" s="11" t="s">
        <v>327</v>
      </c>
      <c r="B208" s="10" t="s">
        <v>290</v>
      </c>
      <c r="C208" s="10" t="s">
        <v>46</v>
      </c>
      <c r="D208" s="10" t="str">
        <f t="shared" si="11"/>
        <v>HUYỆN PHÚ GIÁO:Đường loại 1:Vị trí 1</v>
      </c>
      <c r="E208" s="4"/>
      <c r="F208" s="4"/>
      <c r="G208" s="4"/>
      <c r="H208" s="4"/>
      <c r="I208" s="10"/>
      <c r="J208" s="10"/>
      <c r="K208" s="10"/>
      <c r="L208" s="30">
        <v>6400</v>
      </c>
      <c r="M208" s="30">
        <v>5120</v>
      </c>
      <c r="N208" s="30">
        <v>4160</v>
      </c>
      <c r="O208" s="61"/>
      <c r="P208" s="63"/>
      <c r="Q208" s="62"/>
      <c r="R208" s="62"/>
      <c r="S208" s="62"/>
      <c r="U208" s="60"/>
      <c r="V208" s="60"/>
    </row>
    <row r="209" spans="1:22" ht="15">
      <c r="A209" s="11" t="s">
        <v>327</v>
      </c>
      <c r="B209" s="10" t="s">
        <v>290</v>
      </c>
      <c r="C209" s="10" t="s">
        <v>47</v>
      </c>
      <c r="D209" s="10" t="str">
        <f t="shared" si="11"/>
        <v>HUYỆN PHÚ GIÁO:Đường loại 1:Vị trí 2</v>
      </c>
      <c r="E209" s="4"/>
      <c r="F209" s="4"/>
      <c r="G209" s="10"/>
      <c r="H209" s="10"/>
      <c r="I209" s="10"/>
      <c r="J209" s="10"/>
      <c r="K209" s="10"/>
      <c r="L209" s="30">
        <v>4160</v>
      </c>
      <c r="M209" s="30">
        <v>3330</v>
      </c>
      <c r="N209" s="30">
        <v>2700</v>
      </c>
      <c r="O209" s="61"/>
      <c r="P209" s="63"/>
      <c r="Q209" s="62"/>
      <c r="R209" s="62"/>
      <c r="S209" s="62"/>
      <c r="U209" s="60"/>
      <c r="V209" s="60"/>
    </row>
    <row r="210" spans="1:22" ht="15">
      <c r="A210" s="11" t="s">
        <v>327</v>
      </c>
      <c r="B210" s="10" t="s">
        <v>290</v>
      </c>
      <c r="C210" s="10" t="s">
        <v>48</v>
      </c>
      <c r="D210" s="10" t="str">
        <f t="shared" si="11"/>
        <v>HUYỆN PHÚ GIÁO:Đường loại 1:Vị trí 3</v>
      </c>
      <c r="E210" s="4"/>
      <c r="F210" s="4"/>
      <c r="G210" s="10"/>
      <c r="H210" s="10"/>
      <c r="I210" s="10"/>
      <c r="J210" s="10"/>
      <c r="K210" s="10"/>
      <c r="L210" s="30">
        <v>3200</v>
      </c>
      <c r="M210" s="30">
        <v>2560</v>
      </c>
      <c r="N210" s="30">
        <v>2080</v>
      </c>
      <c r="O210" s="61"/>
      <c r="P210" s="63"/>
      <c r="Q210" s="62"/>
      <c r="R210" s="62"/>
      <c r="S210" s="62"/>
      <c r="U210" s="60"/>
      <c r="V210" s="60"/>
    </row>
    <row r="211" spans="1:22" ht="15">
      <c r="A211" s="11" t="s">
        <v>327</v>
      </c>
      <c r="B211" s="10" t="s">
        <v>290</v>
      </c>
      <c r="C211" s="10" t="s">
        <v>49</v>
      </c>
      <c r="D211" s="10" t="str">
        <f t="shared" si="11"/>
        <v>HUYỆN PHÚ GIÁO:Đường loại 1:Vị trí 4</v>
      </c>
      <c r="E211" s="4"/>
      <c r="F211" s="4"/>
      <c r="G211" s="10"/>
      <c r="H211" s="10"/>
      <c r="I211" s="10"/>
      <c r="J211" s="10"/>
      <c r="K211" s="10"/>
      <c r="L211" s="30">
        <v>2560</v>
      </c>
      <c r="M211" s="30">
        <v>2050</v>
      </c>
      <c r="N211" s="30">
        <v>1660</v>
      </c>
      <c r="O211" s="61"/>
      <c r="P211" s="63"/>
      <c r="Q211" s="62"/>
      <c r="R211" s="62"/>
      <c r="S211" s="62"/>
      <c r="U211" s="60"/>
      <c r="V211" s="60"/>
    </row>
    <row r="212" spans="1:22" ht="15">
      <c r="A212" s="11" t="s">
        <v>327</v>
      </c>
      <c r="B212" s="10" t="s">
        <v>384</v>
      </c>
      <c r="C212" s="10" t="s">
        <v>46</v>
      </c>
      <c r="D212" s="10" t="str">
        <f t="shared" si="11"/>
        <v>HUYỆN PHÚ GIÁO:Đường loại 2:Vị trí 1</v>
      </c>
      <c r="E212" s="4"/>
      <c r="F212" s="4"/>
      <c r="G212" s="4"/>
      <c r="H212" s="4"/>
      <c r="I212" s="10"/>
      <c r="J212" s="10"/>
      <c r="K212" s="10"/>
      <c r="L212" s="30">
        <v>3600</v>
      </c>
      <c r="M212" s="30">
        <v>2880</v>
      </c>
      <c r="N212" s="30">
        <v>2340</v>
      </c>
      <c r="O212" s="61"/>
      <c r="P212" s="63"/>
      <c r="Q212" s="62"/>
      <c r="R212" s="62"/>
      <c r="S212" s="62"/>
      <c r="U212" s="60"/>
      <c r="V212" s="60"/>
    </row>
    <row r="213" spans="1:22" ht="15">
      <c r="A213" s="11" t="s">
        <v>327</v>
      </c>
      <c r="B213" s="10" t="s">
        <v>384</v>
      </c>
      <c r="C213" s="10" t="s">
        <v>47</v>
      </c>
      <c r="D213" s="10" t="str">
        <f t="shared" si="11"/>
        <v>HUYỆN PHÚ GIÁO:Đường loại 2:Vị trí 2</v>
      </c>
      <c r="E213" s="4"/>
      <c r="F213" s="4"/>
      <c r="G213" s="10"/>
      <c r="H213" s="10"/>
      <c r="I213" s="10"/>
      <c r="J213" s="10"/>
      <c r="K213" s="10"/>
      <c r="L213" s="30">
        <v>2340</v>
      </c>
      <c r="M213" s="30">
        <v>1870</v>
      </c>
      <c r="N213" s="30">
        <v>1520</v>
      </c>
      <c r="O213" s="61"/>
      <c r="P213" s="63"/>
      <c r="Q213" s="62"/>
      <c r="R213" s="62"/>
      <c r="S213" s="62"/>
      <c r="U213" s="60"/>
      <c r="V213" s="60"/>
    </row>
    <row r="214" spans="1:22" ht="15">
      <c r="A214" s="11" t="s">
        <v>327</v>
      </c>
      <c r="B214" s="10" t="s">
        <v>384</v>
      </c>
      <c r="C214" s="10" t="s">
        <v>48</v>
      </c>
      <c r="D214" s="10" t="str">
        <f t="shared" si="11"/>
        <v>HUYỆN PHÚ GIÁO:Đường loại 2:Vị trí 3</v>
      </c>
      <c r="E214" s="4"/>
      <c r="F214" s="4"/>
      <c r="G214" s="10"/>
      <c r="H214" s="10"/>
      <c r="I214" s="10"/>
      <c r="J214" s="10"/>
      <c r="K214" s="10"/>
      <c r="L214" s="30">
        <v>1800</v>
      </c>
      <c r="M214" s="30">
        <v>1440</v>
      </c>
      <c r="N214" s="30">
        <v>1170</v>
      </c>
      <c r="O214" s="61"/>
      <c r="P214" s="63"/>
      <c r="Q214" s="62"/>
      <c r="R214" s="62"/>
      <c r="S214" s="62"/>
      <c r="U214" s="60"/>
      <c r="V214" s="60"/>
    </row>
    <row r="215" spans="1:22" ht="15">
      <c r="A215" s="11" t="s">
        <v>327</v>
      </c>
      <c r="B215" s="10" t="s">
        <v>384</v>
      </c>
      <c r="C215" s="10" t="s">
        <v>49</v>
      </c>
      <c r="D215" s="10" t="str">
        <f t="shared" si="11"/>
        <v>HUYỆN PHÚ GIÁO:Đường loại 2:Vị trí 4</v>
      </c>
      <c r="E215" s="4"/>
      <c r="F215" s="4"/>
      <c r="G215" s="10"/>
      <c r="H215" s="10"/>
      <c r="I215" s="10"/>
      <c r="J215" s="10"/>
      <c r="K215" s="10"/>
      <c r="L215" s="30">
        <v>1440</v>
      </c>
      <c r="M215" s="30">
        <v>1150</v>
      </c>
      <c r="N215" s="30">
        <v>940</v>
      </c>
      <c r="O215" s="61"/>
      <c r="P215" s="63"/>
      <c r="Q215" s="62"/>
      <c r="R215" s="62"/>
      <c r="S215" s="62"/>
      <c r="U215" s="60"/>
      <c r="V215" s="60"/>
    </row>
    <row r="216" spans="1:22" ht="15">
      <c r="A216" s="11" t="s">
        <v>327</v>
      </c>
      <c r="B216" s="10" t="s">
        <v>298</v>
      </c>
      <c r="C216" s="10" t="s">
        <v>46</v>
      </c>
      <c r="D216" s="10" t="str">
        <f t="shared" si="11"/>
        <v>HUYỆN PHÚ GIÁO:Đường loại 3:Vị trí 1</v>
      </c>
      <c r="E216" s="4"/>
      <c r="F216" s="4"/>
      <c r="G216" s="4"/>
      <c r="H216" s="4"/>
      <c r="I216" s="10"/>
      <c r="J216" s="10"/>
      <c r="K216" s="10"/>
      <c r="L216" s="30">
        <v>2100</v>
      </c>
      <c r="M216" s="30">
        <v>1680</v>
      </c>
      <c r="N216" s="30">
        <v>1370</v>
      </c>
      <c r="O216" s="61"/>
      <c r="P216" s="63"/>
      <c r="Q216" s="62"/>
      <c r="R216" s="62"/>
      <c r="S216" s="62"/>
      <c r="U216" s="60"/>
      <c r="V216" s="60"/>
    </row>
    <row r="217" spans="1:22" ht="15">
      <c r="A217" s="11" t="s">
        <v>327</v>
      </c>
      <c r="B217" s="10" t="s">
        <v>298</v>
      </c>
      <c r="C217" s="10" t="s">
        <v>47</v>
      </c>
      <c r="D217" s="10" t="str">
        <f t="shared" si="11"/>
        <v>HUYỆN PHÚ GIÁO:Đường loại 3:Vị trí 2</v>
      </c>
      <c r="E217" s="4"/>
      <c r="F217" s="4"/>
      <c r="G217" s="10"/>
      <c r="H217" s="10"/>
      <c r="I217" s="10"/>
      <c r="J217" s="10"/>
      <c r="K217" s="10"/>
      <c r="L217" s="30">
        <v>1370</v>
      </c>
      <c r="M217" s="30">
        <v>1090</v>
      </c>
      <c r="N217" s="30">
        <v>890</v>
      </c>
      <c r="O217" s="61"/>
      <c r="P217" s="63"/>
      <c r="Q217" s="62"/>
      <c r="R217" s="62"/>
      <c r="S217" s="62"/>
      <c r="U217" s="60"/>
      <c r="V217" s="60"/>
    </row>
    <row r="218" spans="1:22" ht="15">
      <c r="A218" s="11" t="s">
        <v>327</v>
      </c>
      <c r="B218" s="10" t="s">
        <v>298</v>
      </c>
      <c r="C218" s="10" t="s">
        <v>48</v>
      </c>
      <c r="D218" s="10" t="str">
        <f t="shared" si="11"/>
        <v>HUYỆN PHÚ GIÁO:Đường loại 3:Vị trí 3</v>
      </c>
      <c r="E218" s="4"/>
      <c r="F218" s="4"/>
      <c r="G218" s="10"/>
      <c r="H218" s="10"/>
      <c r="I218" s="10"/>
      <c r="J218" s="10"/>
      <c r="K218" s="10"/>
      <c r="L218" s="30">
        <v>1050</v>
      </c>
      <c r="M218" s="30">
        <v>840</v>
      </c>
      <c r="N218" s="30">
        <v>690</v>
      </c>
      <c r="O218" s="61"/>
      <c r="P218" s="63"/>
      <c r="Q218" s="62"/>
      <c r="R218" s="62"/>
      <c r="S218" s="62"/>
      <c r="U218" s="60"/>
      <c r="V218" s="60"/>
    </row>
    <row r="219" spans="1:22" ht="15">
      <c r="A219" s="11" t="s">
        <v>327</v>
      </c>
      <c r="B219" s="10" t="s">
        <v>298</v>
      </c>
      <c r="C219" s="10" t="s">
        <v>49</v>
      </c>
      <c r="D219" s="10" t="str">
        <f t="shared" si="11"/>
        <v>HUYỆN PHÚ GIÁO:Đường loại 3:Vị trí 4</v>
      </c>
      <c r="E219" s="4"/>
      <c r="F219" s="4"/>
      <c r="G219" s="10"/>
      <c r="H219" s="10"/>
      <c r="I219" s="10"/>
      <c r="J219" s="10"/>
      <c r="K219" s="10"/>
      <c r="L219" s="30">
        <v>840</v>
      </c>
      <c r="M219" s="30">
        <v>670</v>
      </c>
      <c r="N219" s="30">
        <v>550</v>
      </c>
      <c r="O219" s="61"/>
      <c r="P219" s="63"/>
      <c r="Q219" s="62"/>
      <c r="R219" s="62"/>
      <c r="S219" s="62"/>
      <c r="U219" s="60"/>
      <c r="V219" s="60"/>
    </row>
    <row r="220" spans="1:22" ht="15">
      <c r="A220" s="11" t="s">
        <v>327</v>
      </c>
      <c r="B220" s="10" t="s">
        <v>390</v>
      </c>
      <c r="C220" s="10" t="s">
        <v>46</v>
      </c>
      <c r="D220" s="10" t="str">
        <f t="shared" si="11"/>
        <v>HUYỆN PHÚ GIÁO:Đường loại 4:Vị trí 1</v>
      </c>
      <c r="E220" s="4"/>
      <c r="F220" s="4"/>
      <c r="G220" s="4"/>
      <c r="H220" s="4"/>
      <c r="I220" s="10"/>
      <c r="J220" s="10"/>
      <c r="K220" s="10"/>
      <c r="L220" s="30">
        <v>1400</v>
      </c>
      <c r="M220" s="30">
        <v>1120</v>
      </c>
      <c r="N220" s="30">
        <v>910</v>
      </c>
      <c r="O220" s="61"/>
      <c r="P220" s="63"/>
      <c r="Q220" s="62"/>
      <c r="R220" s="62"/>
      <c r="S220" s="62"/>
      <c r="U220" s="60"/>
      <c r="V220" s="60"/>
    </row>
    <row r="221" spans="1:22" ht="15">
      <c r="A221" s="11" t="s">
        <v>327</v>
      </c>
      <c r="B221" s="10" t="s">
        <v>390</v>
      </c>
      <c r="C221" s="10" t="s">
        <v>47</v>
      </c>
      <c r="D221" s="10" t="str">
        <f t="shared" si="11"/>
        <v>HUYỆN PHÚ GIÁO:Đường loại 4:Vị trí 2</v>
      </c>
      <c r="E221" s="4"/>
      <c r="F221" s="4"/>
      <c r="G221" s="10"/>
      <c r="H221" s="10"/>
      <c r="I221" s="10"/>
      <c r="J221" s="10"/>
      <c r="K221" s="10"/>
      <c r="L221" s="30">
        <v>910</v>
      </c>
      <c r="M221" s="30">
        <v>730</v>
      </c>
      <c r="N221" s="30">
        <v>590</v>
      </c>
      <c r="O221" s="61"/>
      <c r="P221" s="63"/>
      <c r="Q221" s="62"/>
      <c r="R221" s="62"/>
      <c r="S221" s="62"/>
      <c r="U221" s="60"/>
      <c r="V221" s="60"/>
    </row>
    <row r="222" spans="1:22" ht="15">
      <c r="A222" s="11" t="s">
        <v>327</v>
      </c>
      <c r="B222" s="10" t="s">
        <v>390</v>
      </c>
      <c r="C222" s="10" t="s">
        <v>48</v>
      </c>
      <c r="D222" s="10" t="str">
        <f t="shared" si="11"/>
        <v>HUYỆN PHÚ GIÁO:Đường loại 4:Vị trí 3</v>
      </c>
      <c r="E222" s="4"/>
      <c r="F222" s="4"/>
      <c r="G222" s="10"/>
      <c r="H222" s="10"/>
      <c r="I222" s="10"/>
      <c r="J222" s="10"/>
      <c r="K222" s="10"/>
      <c r="L222" s="30">
        <v>700</v>
      </c>
      <c r="M222" s="30">
        <v>560</v>
      </c>
      <c r="N222" s="30">
        <v>460</v>
      </c>
      <c r="O222" s="61"/>
      <c r="P222" s="63"/>
      <c r="Q222" s="62"/>
      <c r="R222" s="62"/>
      <c r="S222" s="62"/>
      <c r="U222" s="60"/>
      <c r="V222" s="60"/>
    </row>
    <row r="223" spans="1:22" ht="15">
      <c r="A223" s="11" t="s">
        <v>327</v>
      </c>
      <c r="B223" s="10" t="s">
        <v>390</v>
      </c>
      <c r="C223" s="10" t="s">
        <v>49</v>
      </c>
      <c r="D223" s="10" t="str">
        <f t="shared" si="11"/>
        <v>HUYỆN PHÚ GIÁO:Đường loại 4:Vị trí 4</v>
      </c>
      <c r="E223" s="4"/>
      <c r="F223" s="4"/>
      <c r="G223" s="10"/>
      <c r="H223" s="10"/>
      <c r="I223" s="10"/>
      <c r="J223" s="10"/>
      <c r="K223" s="10"/>
      <c r="L223" s="30">
        <v>560</v>
      </c>
      <c r="M223" s="30">
        <v>450</v>
      </c>
      <c r="N223" s="30">
        <v>360</v>
      </c>
      <c r="O223" s="61"/>
      <c r="P223" s="63"/>
      <c r="Q223" s="62"/>
      <c r="R223" s="62"/>
      <c r="S223" s="62"/>
      <c r="U223" s="60"/>
      <c r="V223" s="60"/>
    </row>
    <row r="224" spans="1:22" ht="15">
      <c r="A224" s="11" t="s">
        <v>327</v>
      </c>
      <c r="B224" s="10" t="s">
        <v>314</v>
      </c>
      <c r="C224" s="10" t="s">
        <v>46</v>
      </c>
      <c r="D224" s="10" t="str">
        <f t="shared" si="11"/>
        <v>HUYỆN PHÚ GIÁO:Đường loại 5:Vị trí 1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61"/>
      <c r="P224" s="63"/>
      <c r="Q224" s="62"/>
      <c r="R224" s="62"/>
      <c r="S224" s="62"/>
      <c r="U224" s="60"/>
      <c r="V224" s="60"/>
    </row>
    <row r="225" spans="1:22" ht="15">
      <c r="A225" s="11" t="s">
        <v>327</v>
      </c>
      <c r="B225" s="10" t="s">
        <v>314</v>
      </c>
      <c r="C225" s="10" t="s">
        <v>47</v>
      </c>
      <c r="D225" s="10" t="str">
        <f t="shared" si="11"/>
        <v>HUYỆN PHÚ GIÁO:Đường loại 5:Vị trí 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61"/>
      <c r="P225" s="63"/>
      <c r="Q225" s="62"/>
      <c r="R225" s="62"/>
      <c r="S225" s="62"/>
      <c r="U225" s="60"/>
      <c r="V225" s="60"/>
    </row>
    <row r="226" spans="1:22" ht="15">
      <c r="A226" s="11" t="s">
        <v>327</v>
      </c>
      <c r="B226" s="10" t="s">
        <v>314</v>
      </c>
      <c r="C226" s="10" t="s">
        <v>48</v>
      </c>
      <c r="D226" s="10" t="str">
        <f t="shared" si="11"/>
        <v>HUYỆN PHÚ GIÁO:Đường loại 5:Vị trí 3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61"/>
      <c r="P226" s="63"/>
      <c r="Q226" s="62"/>
      <c r="R226" s="62"/>
      <c r="S226" s="62"/>
      <c r="U226" s="60"/>
      <c r="V226" s="60"/>
    </row>
    <row r="227" spans="1:22" ht="15">
      <c r="A227" s="11" t="s">
        <v>327</v>
      </c>
      <c r="B227" s="10" t="s">
        <v>314</v>
      </c>
      <c r="C227" s="10" t="s">
        <v>49</v>
      </c>
      <c r="D227" s="10" t="str">
        <f t="shared" si="11"/>
        <v>HUYỆN PHÚ GIÁO:Đường loại 5:Vị trí 4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61"/>
      <c r="P227" s="63"/>
      <c r="Q227" s="62"/>
      <c r="R227" s="62"/>
      <c r="S227" s="62"/>
      <c r="U227" s="60"/>
      <c r="V227" s="60"/>
    </row>
    <row r="228" spans="1:21" ht="15">
      <c r="A228" s="11" t="s">
        <v>415</v>
      </c>
      <c r="B228" s="10" t="s">
        <v>39</v>
      </c>
      <c r="C228" s="10" t="s">
        <v>46</v>
      </c>
      <c r="D228" s="10" t="str">
        <f t="shared" si="11"/>
        <v>HUYỆN DẦU TIẾNG:Khu vực 1Vị trí 1</v>
      </c>
      <c r="E228" s="4"/>
      <c r="F228" s="4"/>
      <c r="G228" s="4"/>
      <c r="H228" s="4"/>
      <c r="I228" s="10">
        <f>I200</f>
        <v>950</v>
      </c>
      <c r="J228" s="10">
        <f>J200</f>
        <v>760</v>
      </c>
      <c r="K228" s="10">
        <f>K200</f>
        <v>620</v>
      </c>
      <c r="L228" s="36"/>
      <c r="M228" s="36"/>
      <c r="N228" s="10"/>
      <c r="P228" s="62"/>
      <c r="Q228" s="62"/>
      <c r="R228" s="62"/>
      <c r="S228" s="62"/>
      <c r="T228" s="61"/>
      <c r="U228" s="61"/>
    </row>
    <row r="229" spans="1:21" ht="15">
      <c r="A229" s="11" t="s">
        <v>415</v>
      </c>
      <c r="B229" s="10" t="s">
        <v>39</v>
      </c>
      <c r="C229" s="10" t="s">
        <v>47</v>
      </c>
      <c r="D229" s="10" t="str">
        <f t="shared" si="11"/>
        <v>HUYỆN DẦU TIẾNG:Khu vực 1Vị trí 2</v>
      </c>
      <c r="E229" s="4"/>
      <c r="F229" s="4"/>
      <c r="G229" s="10"/>
      <c r="H229" s="10"/>
      <c r="I229" s="10">
        <f aca="true" t="shared" si="12" ref="I229:K235">I201</f>
        <v>620</v>
      </c>
      <c r="J229" s="10">
        <f t="shared" si="12"/>
        <v>500</v>
      </c>
      <c r="K229" s="10">
        <f t="shared" si="12"/>
        <v>400</v>
      </c>
      <c r="L229" s="36"/>
      <c r="M229" s="36"/>
      <c r="N229" s="10"/>
      <c r="P229" s="62"/>
      <c r="Q229" s="62"/>
      <c r="R229" s="62"/>
      <c r="S229" s="62"/>
      <c r="T229" s="61"/>
      <c r="U229" s="61"/>
    </row>
    <row r="230" spans="1:21" ht="15">
      <c r="A230" s="11" t="s">
        <v>415</v>
      </c>
      <c r="B230" s="10" t="s">
        <v>39</v>
      </c>
      <c r="C230" s="10" t="s">
        <v>48</v>
      </c>
      <c r="D230" s="10" t="str">
        <f t="shared" si="11"/>
        <v>HUYỆN DẦU TIẾNG:Khu vực 1Vị trí 3</v>
      </c>
      <c r="E230" s="4"/>
      <c r="F230" s="4"/>
      <c r="G230" s="10"/>
      <c r="H230" s="10"/>
      <c r="I230" s="10">
        <f t="shared" si="12"/>
        <v>520</v>
      </c>
      <c r="J230" s="10">
        <f t="shared" si="12"/>
        <v>420</v>
      </c>
      <c r="K230" s="10">
        <f t="shared" si="12"/>
        <v>340</v>
      </c>
      <c r="L230" s="36"/>
      <c r="M230" s="36"/>
      <c r="N230" s="10"/>
      <c r="P230" s="62"/>
      <c r="Q230" s="62"/>
      <c r="R230" s="62"/>
      <c r="S230" s="62"/>
      <c r="T230" s="61"/>
      <c r="U230" s="61"/>
    </row>
    <row r="231" spans="1:21" ht="15">
      <c r="A231" s="11" t="s">
        <v>415</v>
      </c>
      <c r="B231" s="10" t="s">
        <v>39</v>
      </c>
      <c r="C231" s="10" t="s">
        <v>49</v>
      </c>
      <c r="D231" s="10" t="str">
        <f t="shared" si="11"/>
        <v>HUYỆN DẦU TIẾNG:Khu vực 1Vị trí 4</v>
      </c>
      <c r="E231" s="4"/>
      <c r="F231" s="4"/>
      <c r="G231" s="10"/>
      <c r="H231" s="10"/>
      <c r="I231" s="10">
        <f t="shared" si="12"/>
        <v>380</v>
      </c>
      <c r="J231" s="10">
        <f t="shared" si="12"/>
        <v>300</v>
      </c>
      <c r="K231" s="10">
        <f t="shared" si="12"/>
        <v>250</v>
      </c>
      <c r="L231" s="36"/>
      <c r="M231" s="36"/>
      <c r="N231" s="10"/>
      <c r="P231" s="62"/>
      <c r="Q231" s="62"/>
      <c r="R231" s="62"/>
      <c r="S231" s="62"/>
      <c r="T231" s="61"/>
      <c r="U231" s="61"/>
    </row>
    <row r="232" spans="1:14" ht="15">
      <c r="A232" s="11" t="s">
        <v>415</v>
      </c>
      <c r="B232" s="10" t="s">
        <v>38</v>
      </c>
      <c r="C232" s="10" t="s">
        <v>46</v>
      </c>
      <c r="D232" s="10" t="str">
        <f t="shared" si="11"/>
        <v>HUYỆN DẦU TIẾNG:Khu vực 2Vị trí 1</v>
      </c>
      <c r="E232" s="4"/>
      <c r="F232" s="4"/>
      <c r="G232" s="4"/>
      <c r="H232" s="4"/>
      <c r="I232" s="10">
        <f t="shared" si="12"/>
        <v>650</v>
      </c>
      <c r="J232" s="10">
        <f t="shared" si="12"/>
        <v>520</v>
      </c>
      <c r="K232" s="10">
        <f t="shared" si="12"/>
        <v>420</v>
      </c>
      <c r="L232" s="36"/>
      <c r="M232" s="36"/>
      <c r="N232" s="10"/>
    </row>
    <row r="233" spans="1:14" ht="15">
      <c r="A233" s="11" t="s">
        <v>415</v>
      </c>
      <c r="B233" s="10" t="s">
        <v>38</v>
      </c>
      <c r="C233" s="10" t="s">
        <v>47</v>
      </c>
      <c r="D233" s="10" t="str">
        <f t="shared" si="11"/>
        <v>HUYỆN DẦU TIẾNG:Khu vực 2Vị trí 2</v>
      </c>
      <c r="E233" s="4"/>
      <c r="F233" s="4"/>
      <c r="G233" s="10"/>
      <c r="H233" s="10"/>
      <c r="I233" s="10">
        <f t="shared" si="12"/>
        <v>420</v>
      </c>
      <c r="J233" s="10">
        <f t="shared" si="12"/>
        <v>340</v>
      </c>
      <c r="K233" s="10">
        <f t="shared" si="12"/>
        <v>270</v>
      </c>
      <c r="L233" s="36"/>
      <c r="M233" s="36"/>
      <c r="N233" s="10"/>
    </row>
    <row r="234" spans="1:14" ht="15">
      <c r="A234" s="11" t="s">
        <v>415</v>
      </c>
      <c r="B234" s="10" t="s">
        <v>38</v>
      </c>
      <c r="C234" s="10" t="s">
        <v>48</v>
      </c>
      <c r="D234" s="10" t="str">
        <f t="shared" si="11"/>
        <v>HUYỆN DẦU TIẾNG:Khu vực 2Vị trí 3</v>
      </c>
      <c r="E234" s="4"/>
      <c r="F234" s="4"/>
      <c r="G234" s="10"/>
      <c r="H234" s="10"/>
      <c r="I234" s="10">
        <f t="shared" si="12"/>
        <v>360</v>
      </c>
      <c r="J234" s="10">
        <f t="shared" si="12"/>
        <v>290</v>
      </c>
      <c r="K234" s="10">
        <f t="shared" si="12"/>
        <v>230</v>
      </c>
      <c r="L234" s="36"/>
      <c r="M234" s="36"/>
      <c r="N234" s="10"/>
    </row>
    <row r="235" spans="1:14" ht="15">
      <c r="A235" s="11" t="s">
        <v>415</v>
      </c>
      <c r="B235" s="10" t="s">
        <v>38</v>
      </c>
      <c r="C235" s="10" t="s">
        <v>49</v>
      </c>
      <c r="D235" s="10" t="str">
        <f t="shared" si="11"/>
        <v>HUYỆN DẦU TIẾNG:Khu vực 2Vị trí 4</v>
      </c>
      <c r="E235" s="4"/>
      <c r="F235" s="4"/>
      <c r="G235" s="10"/>
      <c r="H235" s="10"/>
      <c r="I235" s="10">
        <f t="shared" si="12"/>
        <v>260</v>
      </c>
      <c r="J235" s="10">
        <f t="shared" si="12"/>
        <v>210</v>
      </c>
      <c r="K235" s="10">
        <f t="shared" si="12"/>
        <v>170</v>
      </c>
      <c r="L235" s="36"/>
      <c r="M235" s="36"/>
      <c r="N235" s="10"/>
    </row>
    <row r="236" spans="1:22" ht="15">
      <c r="A236" s="11" t="s">
        <v>415</v>
      </c>
      <c r="B236" s="10" t="s">
        <v>290</v>
      </c>
      <c r="C236" s="10" t="s">
        <v>46</v>
      </c>
      <c r="D236" s="10" t="str">
        <f t="shared" si="11"/>
        <v>HUYỆN DẦU TIẾNG:Đường loại 1:Vị trí 1</v>
      </c>
      <c r="E236" s="4"/>
      <c r="F236" s="4"/>
      <c r="G236" s="4"/>
      <c r="H236" s="4"/>
      <c r="I236" s="10"/>
      <c r="J236" s="10"/>
      <c r="K236" s="10"/>
      <c r="L236" s="30">
        <f>L208</f>
        <v>6400</v>
      </c>
      <c r="M236" s="30">
        <f>M208</f>
        <v>5120</v>
      </c>
      <c r="N236" s="30">
        <f>N208</f>
        <v>4160</v>
      </c>
      <c r="O236" s="61"/>
      <c r="P236" s="61"/>
      <c r="Q236" s="60"/>
      <c r="U236" s="60"/>
      <c r="V236" s="60"/>
    </row>
    <row r="237" spans="1:22" ht="15">
      <c r="A237" s="11" t="s">
        <v>415</v>
      </c>
      <c r="B237" s="10" t="s">
        <v>290</v>
      </c>
      <c r="C237" s="10" t="s">
        <v>47</v>
      </c>
      <c r="D237" s="10" t="str">
        <f t="shared" si="11"/>
        <v>HUYỆN DẦU TIẾNG:Đường loại 1:Vị trí 2</v>
      </c>
      <c r="E237" s="4"/>
      <c r="F237" s="4"/>
      <c r="G237" s="10"/>
      <c r="H237" s="10"/>
      <c r="I237" s="10"/>
      <c r="J237" s="10"/>
      <c r="K237" s="10"/>
      <c r="L237" s="30">
        <f aca="true" t="shared" si="13" ref="L237:N251">L209</f>
        <v>4160</v>
      </c>
      <c r="M237" s="30">
        <f t="shared" si="13"/>
        <v>3330</v>
      </c>
      <c r="N237" s="30">
        <f t="shared" si="13"/>
        <v>2700</v>
      </c>
      <c r="O237" s="61"/>
      <c r="P237" s="61"/>
      <c r="Q237" s="60"/>
      <c r="U237" s="60"/>
      <c r="V237" s="60"/>
    </row>
    <row r="238" spans="1:22" ht="15">
      <c r="A238" s="11" t="s">
        <v>415</v>
      </c>
      <c r="B238" s="10" t="s">
        <v>290</v>
      </c>
      <c r="C238" s="10" t="s">
        <v>48</v>
      </c>
      <c r="D238" s="10" t="str">
        <f t="shared" si="11"/>
        <v>HUYỆN DẦU TIẾNG:Đường loại 1:Vị trí 3</v>
      </c>
      <c r="E238" s="4"/>
      <c r="F238" s="4"/>
      <c r="G238" s="10"/>
      <c r="H238" s="10"/>
      <c r="I238" s="10"/>
      <c r="J238" s="10"/>
      <c r="K238" s="10"/>
      <c r="L238" s="30">
        <f t="shared" si="13"/>
        <v>3200</v>
      </c>
      <c r="M238" s="30">
        <f t="shared" si="13"/>
        <v>2560</v>
      </c>
      <c r="N238" s="30">
        <f t="shared" si="13"/>
        <v>2080</v>
      </c>
      <c r="O238" s="61"/>
      <c r="P238" s="61"/>
      <c r="Q238" s="60"/>
      <c r="U238" s="60"/>
      <c r="V238" s="60"/>
    </row>
    <row r="239" spans="1:22" ht="15">
      <c r="A239" s="11" t="s">
        <v>415</v>
      </c>
      <c r="B239" s="10" t="s">
        <v>290</v>
      </c>
      <c r="C239" s="10" t="s">
        <v>49</v>
      </c>
      <c r="D239" s="10" t="str">
        <f t="shared" si="11"/>
        <v>HUYỆN DẦU TIẾNG:Đường loại 1:Vị trí 4</v>
      </c>
      <c r="E239" s="4"/>
      <c r="F239" s="4"/>
      <c r="G239" s="10"/>
      <c r="H239" s="10"/>
      <c r="I239" s="10"/>
      <c r="J239" s="10"/>
      <c r="K239" s="10"/>
      <c r="L239" s="30">
        <f t="shared" si="13"/>
        <v>2560</v>
      </c>
      <c r="M239" s="30">
        <f t="shared" si="13"/>
        <v>2050</v>
      </c>
      <c r="N239" s="30">
        <f t="shared" si="13"/>
        <v>1660</v>
      </c>
      <c r="O239" s="61"/>
      <c r="P239" s="61"/>
      <c r="Q239" s="60"/>
      <c r="U239" s="60"/>
      <c r="V239" s="60"/>
    </row>
    <row r="240" spans="1:22" ht="15">
      <c r="A240" s="11" t="s">
        <v>415</v>
      </c>
      <c r="B240" s="10" t="s">
        <v>384</v>
      </c>
      <c r="C240" s="10" t="s">
        <v>46</v>
      </c>
      <c r="D240" s="10" t="str">
        <f t="shared" si="11"/>
        <v>HUYỆN DẦU TIẾNG:Đường loại 2:Vị trí 1</v>
      </c>
      <c r="E240" s="4"/>
      <c r="F240" s="4"/>
      <c r="G240" s="4"/>
      <c r="H240" s="4"/>
      <c r="I240" s="10"/>
      <c r="J240" s="10"/>
      <c r="K240" s="10"/>
      <c r="L240" s="30">
        <f t="shared" si="13"/>
        <v>3600</v>
      </c>
      <c r="M240" s="30">
        <f t="shared" si="13"/>
        <v>2880</v>
      </c>
      <c r="N240" s="30">
        <f t="shared" si="13"/>
        <v>2340</v>
      </c>
      <c r="O240" s="61"/>
      <c r="P240" s="61"/>
      <c r="Q240" s="60"/>
      <c r="U240" s="60"/>
      <c r="V240" s="60"/>
    </row>
    <row r="241" spans="1:22" ht="15">
      <c r="A241" s="11" t="s">
        <v>415</v>
      </c>
      <c r="B241" s="10" t="s">
        <v>384</v>
      </c>
      <c r="C241" s="10" t="s">
        <v>47</v>
      </c>
      <c r="D241" s="10" t="str">
        <f t="shared" si="11"/>
        <v>HUYỆN DẦU TIẾNG:Đường loại 2:Vị trí 2</v>
      </c>
      <c r="E241" s="4"/>
      <c r="F241" s="4"/>
      <c r="G241" s="10"/>
      <c r="H241" s="10"/>
      <c r="I241" s="10"/>
      <c r="J241" s="10"/>
      <c r="K241" s="10"/>
      <c r="L241" s="30">
        <f t="shared" si="13"/>
        <v>2340</v>
      </c>
      <c r="M241" s="30">
        <f t="shared" si="13"/>
        <v>1870</v>
      </c>
      <c r="N241" s="30">
        <f t="shared" si="13"/>
        <v>1520</v>
      </c>
      <c r="O241" s="61"/>
      <c r="P241" s="61"/>
      <c r="Q241" s="60"/>
      <c r="U241" s="60"/>
      <c r="V241" s="60"/>
    </row>
    <row r="242" spans="1:22" ht="15">
      <c r="A242" s="11" t="s">
        <v>415</v>
      </c>
      <c r="B242" s="10" t="s">
        <v>384</v>
      </c>
      <c r="C242" s="10" t="s">
        <v>48</v>
      </c>
      <c r="D242" s="10" t="str">
        <f t="shared" si="11"/>
        <v>HUYỆN DẦU TIẾNG:Đường loại 2:Vị trí 3</v>
      </c>
      <c r="E242" s="4"/>
      <c r="F242" s="4"/>
      <c r="G242" s="10"/>
      <c r="H242" s="10"/>
      <c r="I242" s="10"/>
      <c r="J242" s="10"/>
      <c r="K242" s="10"/>
      <c r="L242" s="30">
        <f t="shared" si="13"/>
        <v>1800</v>
      </c>
      <c r="M242" s="30">
        <f t="shared" si="13"/>
        <v>1440</v>
      </c>
      <c r="N242" s="30">
        <f t="shared" si="13"/>
        <v>1170</v>
      </c>
      <c r="O242" s="61"/>
      <c r="P242" s="61"/>
      <c r="Q242" s="60"/>
      <c r="U242" s="60"/>
      <c r="V242" s="60"/>
    </row>
    <row r="243" spans="1:22" ht="15">
      <c r="A243" s="11" t="s">
        <v>415</v>
      </c>
      <c r="B243" s="10" t="s">
        <v>384</v>
      </c>
      <c r="C243" s="10" t="s">
        <v>49</v>
      </c>
      <c r="D243" s="10" t="str">
        <f t="shared" si="11"/>
        <v>HUYỆN DẦU TIẾNG:Đường loại 2:Vị trí 4</v>
      </c>
      <c r="E243" s="4"/>
      <c r="F243" s="4"/>
      <c r="G243" s="10"/>
      <c r="H243" s="10"/>
      <c r="I243" s="10"/>
      <c r="J243" s="10"/>
      <c r="K243" s="10"/>
      <c r="L243" s="30">
        <f t="shared" si="13"/>
        <v>1440</v>
      </c>
      <c r="M243" s="30">
        <f t="shared" si="13"/>
        <v>1150</v>
      </c>
      <c r="N243" s="30">
        <f t="shared" si="13"/>
        <v>940</v>
      </c>
      <c r="O243" s="61"/>
      <c r="P243" s="61"/>
      <c r="Q243" s="60"/>
      <c r="U243" s="60"/>
      <c r="V243" s="60"/>
    </row>
    <row r="244" spans="1:22" ht="15">
      <c r="A244" s="11" t="s">
        <v>415</v>
      </c>
      <c r="B244" s="10" t="s">
        <v>298</v>
      </c>
      <c r="C244" s="10" t="s">
        <v>46</v>
      </c>
      <c r="D244" s="10" t="str">
        <f t="shared" si="11"/>
        <v>HUYỆN DẦU TIẾNG:Đường loại 3:Vị trí 1</v>
      </c>
      <c r="E244" s="4"/>
      <c r="F244" s="4"/>
      <c r="G244" s="4"/>
      <c r="H244" s="4"/>
      <c r="I244" s="10"/>
      <c r="J244" s="10"/>
      <c r="K244" s="10"/>
      <c r="L244" s="30">
        <f t="shared" si="13"/>
        <v>2100</v>
      </c>
      <c r="M244" s="30">
        <f t="shared" si="13"/>
        <v>1680</v>
      </c>
      <c r="N244" s="30">
        <f t="shared" si="13"/>
        <v>1370</v>
      </c>
      <c r="O244" s="61"/>
      <c r="P244" s="61"/>
      <c r="Q244" s="60"/>
      <c r="U244" s="60"/>
      <c r="V244" s="60"/>
    </row>
    <row r="245" spans="1:22" ht="15">
      <c r="A245" s="11" t="s">
        <v>415</v>
      </c>
      <c r="B245" s="10" t="s">
        <v>298</v>
      </c>
      <c r="C245" s="10" t="s">
        <v>47</v>
      </c>
      <c r="D245" s="10" t="str">
        <f t="shared" si="11"/>
        <v>HUYỆN DẦU TIẾNG:Đường loại 3:Vị trí 2</v>
      </c>
      <c r="E245" s="4"/>
      <c r="F245" s="4"/>
      <c r="G245" s="10"/>
      <c r="H245" s="10"/>
      <c r="I245" s="10"/>
      <c r="J245" s="10"/>
      <c r="K245" s="10"/>
      <c r="L245" s="30">
        <f t="shared" si="13"/>
        <v>1370</v>
      </c>
      <c r="M245" s="30">
        <f t="shared" si="13"/>
        <v>1090</v>
      </c>
      <c r="N245" s="30">
        <f t="shared" si="13"/>
        <v>890</v>
      </c>
      <c r="O245" s="61"/>
      <c r="P245" s="61"/>
      <c r="Q245" s="60"/>
      <c r="U245" s="60"/>
      <c r="V245" s="60"/>
    </row>
    <row r="246" spans="1:22" ht="15">
      <c r="A246" s="11" t="s">
        <v>415</v>
      </c>
      <c r="B246" s="10" t="s">
        <v>298</v>
      </c>
      <c r="C246" s="10" t="s">
        <v>48</v>
      </c>
      <c r="D246" s="10" t="str">
        <f t="shared" si="11"/>
        <v>HUYỆN DẦU TIẾNG:Đường loại 3:Vị trí 3</v>
      </c>
      <c r="E246" s="4"/>
      <c r="F246" s="4"/>
      <c r="G246" s="10"/>
      <c r="H246" s="10"/>
      <c r="I246" s="10"/>
      <c r="J246" s="10"/>
      <c r="K246" s="10"/>
      <c r="L246" s="30">
        <f t="shared" si="13"/>
        <v>1050</v>
      </c>
      <c r="M246" s="30">
        <f t="shared" si="13"/>
        <v>840</v>
      </c>
      <c r="N246" s="30">
        <f t="shared" si="13"/>
        <v>690</v>
      </c>
      <c r="O246" s="61"/>
      <c r="P246" s="61"/>
      <c r="Q246" s="60"/>
      <c r="U246" s="60"/>
      <c r="V246" s="60"/>
    </row>
    <row r="247" spans="1:22" ht="15">
      <c r="A247" s="11" t="s">
        <v>415</v>
      </c>
      <c r="B247" s="10" t="s">
        <v>298</v>
      </c>
      <c r="C247" s="10" t="s">
        <v>49</v>
      </c>
      <c r="D247" s="10" t="str">
        <f t="shared" si="11"/>
        <v>HUYỆN DẦU TIẾNG:Đường loại 3:Vị trí 4</v>
      </c>
      <c r="E247" s="4"/>
      <c r="F247" s="4"/>
      <c r="G247" s="10"/>
      <c r="H247" s="10"/>
      <c r="I247" s="10"/>
      <c r="J247" s="10"/>
      <c r="K247" s="10"/>
      <c r="L247" s="30">
        <f t="shared" si="13"/>
        <v>840</v>
      </c>
      <c r="M247" s="30">
        <f t="shared" si="13"/>
        <v>670</v>
      </c>
      <c r="N247" s="30">
        <f t="shared" si="13"/>
        <v>550</v>
      </c>
      <c r="O247" s="61"/>
      <c r="P247" s="61"/>
      <c r="Q247" s="60"/>
      <c r="U247" s="60"/>
      <c r="V247" s="60"/>
    </row>
    <row r="248" spans="1:22" ht="15">
      <c r="A248" s="11" t="s">
        <v>415</v>
      </c>
      <c r="B248" s="10" t="s">
        <v>390</v>
      </c>
      <c r="C248" s="10" t="s">
        <v>46</v>
      </c>
      <c r="D248" s="10" t="str">
        <f t="shared" si="11"/>
        <v>HUYỆN DẦU TIẾNG:Đường loại 4:Vị trí 1</v>
      </c>
      <c r="E248" s="4"/>
      <c r="F248" s="4"/>
      <c r="G248" s="4"/>
      <c r="H248" s="4"/>
      <c r="I248" s="10"/>
      <c r="J248" s="10"/>
      <c r="K248" s="10"/>
      <c r="L248" s="30">
        <f t="shared" si="13"/>
        <v>1400</v>
      </c>
      <c r="M248" s="30">
        <f t="shared" si="13"/>
        <v>1120</v>
      </c>
      <c r="N248" s="30">
        <f t="shared" si="13"/>
        <v>910</v>
      </c>
      <c r="O248" s="61"/>
      <c r="P248" s="61"/>
      <c r="Q248" s="60"/>
      <c r="U248" s="60"/>
      <c r="V248" s="60"/>
    </row>
    <row r="249" spans="1:22" ht="15">
      <c r="A249" s="11" t="s">
        <v>415</v>
      </c>
      <c r="B249" s="10" t="s">
        <v>390</v>
      </c>
      <c r="C249" s="10" t="s">
        <v>47</v>
      </c>
      <c r="D249" s="10" t="str">
        <f t="shared" si="11"/>
        <v>HUYỆN DẦU TIẾNG:Đường loại 4:Vị trí 2</v>
      </c>
      <c r="E249" s="4"/>
      <c r="F249" s="4"/>
      <c r="G249" s="10"/>
      <c r="H249" s="10"/>
      <c r="I249" s="10"/>
      <c r="J249" s="10"/>
      <c r="K249" s="10"/>
      <c r="L249" s="30">
        <f t="shared" si="13"/>
        <v>910</v>
      </c>
      <c r="M249" s="30">
        <f t="shared" si="13"/>
        <v>730</v>
      </c>
      <c r="N249" s="30">
        <f t="shared" si="13"/>
        <v>590</v>
      </c>
      <c r="O249" s="61"/>
      <c r="P249" s="61"/>
      <c r="Q249" s="60"/>
      <c r="U249" s="60"/>
      <c r="V249" s="60"/>
    </row>
    <row r="250" spans="1:22" ht="15">
      <c r="A250" s="11" t="s">
        <v>415</v>
      </c>
      <c r="B250" s="10" t="s">
        <v>390</v>
      </c>
      <c r="C250" s="10" t="s">
        <v>48</v>
      </c>
      <c r="D250" s="10" t="str">
        <f t="shared" si="11"/>
        <v>HUYỆN DẦU TIẾNG:Đường loại 4:Vị trí 3</v>
      </c>
      <c r="E250" s="4"/>
      <c r="F250" s="4"/>
      <c r="G250" s="10"/>
      <c r="H250" s="10"/>
      <c r="I250" s="10"/>
      <c r="J250" s="10"/>
      <c r="K250" s="10"/>
      <c r="L250" s="30">
        <f t="shared" si="13"/>
        <v>700</v>
      </c>
      <c r="M250" s="30">
        <f t="shared" si="13"/>
        <v>560</v>
      </c>
      <c r="N250" s="30">
        <f t="shared" si="13"/>
        <v>460</v>
      </c>
      <c r="O250" s="61"/>
      <c r="P250" s="61"/>
      <c r="Q250" s="60"/>
      <c r="U250" s="60"/>
      <c r="V250" s="60"/>
    </row>
    <row r="251" spans="1:22" ht="15">
      <c r="A251" s="11" t="s">
        <v>415</v>
      </c>
      <c r="B251" s="10" t="s">
        <v>390</v>
      </c>
      <c r="C251" s="10" t="s">
        <v>49</v>
      </c>
      <c r="D251" s="10" t="str">
        <f t="shared" si="11"/>
        <v>HUYỆN DẦU TIẾNG:Đường loại 4:Vị trí 4</v>
      </c>
      <c r="E251" s="4"/>
      <c r="F251" s="4"/>
      <c r="G251" s="10"/>
      <c r="H251" s="10"/>
      <c r="I251" s="10"/>
      <c r="J251" s="10"/>
      <c r="K251" s="10"/>
      <c r="L251" s="30">
        <f t="shared" si="13"/>
        <v>560</v>
      </c>
      <c r="M251" s="30">
        <f t="shared" si="13"/>
        <v>450</v>
      </c>
      <c r="N251" s="30">
        <f t="shared" si="13"/>
        <v>360</v>
      </c>
      <c r="O251" s="61"/>
      <c r="P251" s="61"/>
      <c r="Q251" s="60"/>
      <c r="U251" s="60"/>
      <c r="V251" s="60"/>
    </row>
    <row r="252" spans="1:22" ht="15">
      <c r="A252" s="11" t="s">
        <v>415</v>
      </c>
      <c r="B252" s="10" t="s">
        <v>314</v>
      </c>
      <c r="C252" s="10" t="s">
        <v>46</v>
      </c>
      <c r="D252" s="10" t="str">
        <f t="shared" si="11"/>
        <v>HUYỆN DẦU TIẾNG:Đường loại 5:Vị trí 1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61"/>
      <c r="P252" s="61"/>
      <c r="Q252" s="60"/>
      <c r="U252" s="60"/>
      <c r="V252" s="60"/>
    </row>
    <row r="253" spans="1:22" ht="15">
      <c r="A253" s="11" t="s">
        <v>415</v>
      </c>
      <c r="B253" s="10" t="s">
        <v>314</v>
      </c>
      <c r="C253" s="10" t="s">
        <v>47</v>
      </c>
      <c r="D253" s="10" t="str">
        <f t="shared" si="11"/>
        <v>HUYỆN DẦU TIẾNG:Đường loại 5:Vị trí 2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61"/>
      <c r="P253" s="61"/>
      <c r="Q253" s="60"/>
      <c r="U253" s="60"/>
      <c r="V253" s="60"/>
    </row>
    <row r="254" spans="1:22" ht="15">
      <c r="A254" s="11" t="s">
        <v>415</v>
      </c>
      <c r="B254" s="10" t="s">
        <v>314</v>
      </c>
      <c r="C254" s="10" t="s">
        <v>48</v>
      </c>
      <c r="D254" s="10" t="str">
        <f t="shared" si="11"/>
        <v>HUYỆN DẦU TIẾNG:Đường loại 5:Vị trí 3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61"/>
      <c r="P254" s="61"/>
      <c r="Q254" s="60"/>
      <c r="U254" s="60"/>
      <c r="V254" s="60"/>
    </row>
    <row r="255" spans="1:22" ht="15">
      <c r="A255" s="11" t="s">
        <v>415</v>
      </c>
      <c r="B255" s="10" t="s">
        <v>314</v>
      </c>
      <c r="C255" s="10" t="s">
        <v>49</v>
      </c>
      <c r="D255" s="10" t="str">
        <f t="shared" si="11"/>
        <v>HUYỆN DẦU TIẾNG:Đường loại 5:Vị trí 4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61"/>
      <c r="P255" s="61"/>
      <c r="Q255" s="60"/>
      <c r="U255" s="60"/>
      <c r="V255" s="60"/>
    </row>
  </sheetData>
  <sheetProtection/>
  <mergeCells count="3">
    <mergeCell ref="A2:A3"/>
    <mergeCell ref="B2:B3"/>
    <mergeCell ref="C2:C3"/>
  </mergeCells>
  <conditionalFormatting sqref="L12">
    <cfRule type="cellIs" priority="73" dxfId="0" operator="notEqual" stopIfTrue="1">
      <formula>$K$5</formula>
    </cfRule>
  </conditionalFormatting>
  <conditionalFormatting sqref="L16">
    <cfRule type="cellIs" priority="72" dxfId="0" operator="notEqual" stopIfTrue="1">
      <formula>$K$5</formula>
    </cfRule>
  </conditionalFormatting>
  <conditionalFormatting sqref="L20">
    <cfRule type="cellIs" priority="71" dxfId="0" operator="notEqual" stopIfTrue="1">
      <formula>$K$5</formula>
    </cfRule>
  </conditionalFormatting>
  <conditionalFormatting sqref="L24">
    <cfRule type="cellIs" priority="70" dxfId="0" operator="notEqual" stopIfTrue="1">
      <formula>$K$5</formula>
    </cfRule>
  </conditionalFormatting>
  <conditionalFormatting sqref="L28">
    <cfRule type="cellIs" priority="69" dxfId="0" operator="notEqual" stopIfTrue="1">
      <formula>$K$5</formula>
    </cfRule>
  </conditionalFormatting>
  <conditionalFormatting sqref="M12">
    <cfRule type="cellIs" priority="68" dxfId="0" operator="notEqual" stopIfTrue="1">
      <formula>$K$5</formula>
    </cfRule>
  </conditionalFormatting>
  <conditionalFormatting sqref="M16">
    <cfRule type="cellIs" priority="67" dxfId="0" operator="notEqual" stopIfTrue="1">
      <formula>$K$5</formula>
    </cfRule>
  </conditionalFormatting>
  <conditionalFormatting sqref="M20">
    <cfRule type="cellIs" priority="66" dxfId="0" operator="notEqual" stopIfTrue="1">
      <formula>$K$5</formula>
    </cfRule>
  </conditionalFormatting>
  <conditionalFormatting sqref="M24">
    <cfRule type="cellIs" priority="65" dxfId="0" operator="notEqual" stopIfTrue="1">
      <formula>$K$5</formula>
    </cfRule>
  </conditionalFormatting>
  <conditionalFormatting sqref="M28">
    <cfRule type="cellIs" priority="64" dxfId="0" operator="notEqual" stopIfTrue="1">
      <formula>$K$5</formula>
    </cfRule>
  </conditionalFormatting>
  <conditionalFormatting sqref="N12">
    <cfRule type="cellIs" priority="63" dxfId="0" operator="notEqual" stopIfTrue="1">
      <formula>$K$5</formula>
    </cfRule>
  </conditionalFormatting>
  <conditionalFormatting sqref="N16">
    <cfRule type="cellIs" priority="62" dxfId="0" operator="notEqual" stopIfTrue="1">
      <formula>$K$5</formula>
    </cfRule>
  </conditionalFormatting>
  <conditionalFormatting sqref="N20">
    <cfRule type="cellIs" priority="61" dxfId="0" operator="notEqual" stopIfTrue="1">
      <formula>$K$5</formula>
    </cfRule>
  </conditionalFormatting>
  <conditionalFormatting sqref="N24">
    <cfRule type="cellIs" priority="60" dxfId="0" operator="notEqual" stopIfTrue="1">
      <formula>$K$5</formula>
    </cfRule>
  </conditionalFormatting>
  <conditionalFormatting sqref="N28">
    <cfRule type="cellIs" priority="59" dxfId="0" operator="notEqual" stopIfTrue="1">
      <formula>$K$5</formula>
    </cfRule>
  </conditionalFormatting>
  <conditionalFormatting sqref="L40">
    <cfRule type="cellIs" priority="58" dxfId="0" operator="notEqual" stopIfTrue="1">
      <formula>$K$5</formula>
    </cfRule>
  </conditionalFormatting>
  <conditionalFormatting sqref="L44">
    <cfRule type="cellIs" priority="57" dxfId="0" operator="notEqual" stopIfTrue="1">
      <formula>$K$5</formula>
    </cfRule>
  </conditionalFormatting>
  <conditionalFormatting sqref="L48">
    <cfRule type="cellIs" priority="56" dxfId="0" operator="notEqual" stopIfTrue="1">
      <formula>$K$5</formula>
    </cfRule>
  </conditionalFormatting>
  <conditionalFormatting sqref="L52">
    <cfRule type="cellIs" priority="55" dxfId="0" operator="notEqual" stopIfTrue="1">
      <formula>$K$5</formula>
    </cfRule>
  </conditionalFormatting>
  <conditionalFormatting sqref="L56">
    <cfRule type="cellIs" priority="54" dxfId="0" operator="notEqual" stopIfTrue="1">
      <formula>$K$5</formula>
    </cfRule>
  </conditionalFormatting>
  <conditionalFormatting sqref="M40">
    <cfRule type="cellIs" priority="53" dxfId="0" operator="notEqual" stopIfTrue="1">
      <formula>$K$5</formula>
    </cfRule>
  </conditionalFormatting>
  <conditionalFormatting sqref="M48">
    <cfRule type="cellIs" priority="52" dxfId="0" operator="notEqual" stopIfTrue="1">
      <formula>$K$5</formula>
    </cfRule>
  </conditionalFormatting>
  <conditionalFormatting sqref="M52">
    <cfRule type="cellIs" priority="51" dxfId="0" operator="notEqual" stopIfTrue="1">
      <formula>$K$5</formula>
    </cfRule>
  </conditionalFormatting>
  <conditionalFormatting sqref="M56">
    <cfRule type="cellIs" priority="50" dxfId="0" operator="notEqual" stopIfTrue="1">
      <formula>$K$5</formula>
    </cfRule>
  </conditionalFormatting>
  <conditionalFormatting sqref="M44">
    <cfRule type="cellIs" priority="49" dxfId="0" operator="notEqual" stopIfTrue="1">
      <formula>$K$5</formula>
    </cfRule>
  </conditionalFormatting>
  <conditionalFormatting sqref="N40">
    <cfRule type="cellIs" priority="48" dxfId="0" operator="notEqual" stopIfTrue="1">
      <formula>$K$5</formula>
    </cfRule>
  </conditionalFormatting>
  <conditionalFormatting sqref="N48">
    <cfRule type="cellIs" priority="47" dxfId="0" operator="notEqual" stopIfTrue="1">
      <formula>$K$5</formula>
    </cfRule>
  </conditionalFormatting>
  <conditionalFormatting sqref="N52">
    <cfRule type="cellIs" priority="46" dxfId="0" operator="notEqual" stopIfTrue="1">
      <formula>$K$5</formula>
    </cfRule>
  </conditionalFormatting>
  <conditionalFormatting sqref="N56">
    <cfRule type="cellIs" priority="45" dxfId="0" operator="notEqual" stopIfTrue="1">
      <formula>$K$5</formula>
    </cfRule>
  </conditionalFormatting>
  <conditionalFormatting sqref="N44">
    <cfRule type="cellIs" priority="44" dxfId="0" operator="notEqual" stopIfTrue="1">
      <formula>$K$5</formula>
    </cfRule>
  </conditionalFormatting>
  <conditionalFormatting sqref="L68:N87">
    <cfRule type="cellIs" priority="43" dxfId="0" operator="notEqual" stopIfTrue="1">
      <formula>$K$5</formula>
    </cfRule>
  </conditionalFormatting>
  <conditionalFormatting sqref="L96">
    <cfRule type="cellIs" priority="42" dxfId="0" operator="notEqual" stopIfTrue="1">
      <formula>$K$5</formula>
    </cfRule>
  </conditionalFormatting>
  <conditionalFormatting sqref="L100">
    <cfRule type="cellIs" priority="41" dxfId="0" operator="notEqual" stopIfTrue="1">
      <formula>$K$5</formula>
    </cfRule>
  </conditionalFormatting>
  <conditionalFormatting sqref="L104">
    <cfRule type="cellIs" priority="40" dxfId="0" operator="notEqual" stopIfTrue="1">
      <formula>$K$5</formula>
    </cfRule>
  </conditionalFormatting>
  <conditionalFormatting sqref="L108">
    <cfRule type="cellIs" priority="39" dxfId="0" operator="notEqual" stopIfTrue="1">
      <formula>$K$5</formula>
    </cfRule>
  </conditionalFormatting>
  <conditionalFormatting sqref="L112">
    <cfRule type="cellIs" priority="38" dxfId="0" operator="notEqual" stopIfTrue="1">
      <formula>$K$5</formula>
    </cfRule>
  </conditionalFormatting>
  <conditionalFormatting sqref="M96">
    <cfRule type="cellIs" priority="37" dxfId="0" operator="notEqual" stopIfTrue="1">
      <formula>$K$5</formula>
    </cfRule>
  </conditionalFormatting>
  <conditionalFormatting sqref="M100">
    <cfRule type="cellIs" priority="36" dxfId="0" operator="notEqual" stopIfTrue="1">
      <formula>$K$5</formula>
    </cfRule>
  </conditionalFormatting>
  <conditionalFormatting sqref="M104">
    <cfRule type="cellIs" priority="35" dxfId="0" operator="notEqual" stopIfTrue="1">
      <formula>$K$5</formula>
    </cfRule>
  </conditionalFormatting>
  <conditionalFormatting sqref="M108">
    <cfRule type="cellIs" priority="34" dxfId="0" operator="notEqual" stopIfTrue="1">
      <formula>$K$5</formula>
    </cfRule>
  </conditionalFormatting>
  <conditionalFormatting sqref="M112">
    <cfRule type="cellIs" priority="33" dxfId="0" operator="notEqual" stopIfTrue="1">
      <formula>$K$5</formula>
    </cfRule>
  </conditionalFormatting>
  <conditionalFormatting sqref="N96">
    <cfRule type="cellIs" priority="32" dxfId="0" operator="notEqual" stopIfTrue="1">
      <formula>$K$5</formula>
    </cfRule>
  </conditionalFormatting>
  <conditionalFormatting sqref="N100">
    <cfRule type="cellIs" priority="31" dxfId="0" operator="notEqual" stopIfTrue="1">
      <formula>$K$5</formula>
    </cfRule>
  </conditionalFormatting>
  <conditionalFormatting sqref="N104">
    <cfRule type="cellIs" priority="30" dxfId="0" operator="notEqual" stopIfTrue="1">
      <formula>$K$5</formula>
    </cfRule>
  </conditionalFormatting>
  <conditionalFormatting sqref="N108">
    <cfRule type="cellIs" priority="29" dxfId="0" operator="notEqual" stopIfTrue="1">
      <formula>$K$5</formula>
    </cfRule>
  </conditionalFormatting>
  <conditionalFormatting sqref="N112">
    <cfRule type="cellIs" priority="28" dxfId="0" operator="notEqual" stopIfTrue="1">
      <formula>$K$5</formula>
    </cfRule>
  </conditionalFormatting>
  <conditionalFormatting sqref="L124:N143">
    <cfRule type="cellIs" priority="27" dxfId="0" operator="notEqual" stopIfTrue="1">
      <formula>$K$5</formula>
    </cfRule>
  </conditionalFormatting>
  <conditionalFormatting sqref="L152">
    <cfRule type="cellIs" priority="26" dxfId="0" operator="notEqual" stopIfTrue="1">
      <formula>$K$5</formula>
    </cfRule>
  </conditionalFormatting>
  <conditionalFormatting sqref="L156">
    <cfRule type="cellIs" priority="25" dxfId="0" operator="notEqual" stopIfTrue="1">
      <formula>$K$5</formula>
    </cfRule>
  </conditionalFormatting>
  <conditionalFormatting sqref="L160">
    <cfRule type="cellIs" priority="24" dxfId="0" operator="notEqual" stopIfTrue="1">
      <formula>$K$5</formula>
    </cfRule>
  </conditionalFormatting>
  <conditionalFormatting sqref="L164">
    <cfRule type="cellIs" priority="23" dxfId="0" operator="notEqual" stopIfTrue="1">
      <formula>$K$5</formula>
    </cfRule>
  </conditionalFormatting>
  <conditionalFormatting sqref="M152">
    <cfRule type="cellIs" priority="22" dxfId="0" operator="notEqual" stopIfTrue="1">
      <formula>$K$5</formula>
    </cfRule>
  </conditionalFormatting>
  <conditionalFormatting sqref="M156">
    <cfRule type="cellIs" priority="21" dxfId="0" operator="notEqual" stopIfTrue="1">
      <formula>$K$5</formula>
    </cfRule>
  </conditionalFormatting>
  <conditionalFormatting sqref="M160">
    <cfRule type="cellIs" priority="20" dxfId="0" operator="notEqual" stopIfTrue="1">
      <formula>$K$5</formula>
    </cfRule>
  </conditionalFormatting>
  <conditionalFormatting sqref="M164">
    <cfRule type="cellIs" priority="19" dxfId="0" operator="notEqual" stopIfTrue="1">
      <formula>$K$5</formula>
    </cfRule>
  </conditionalFormatting>
  <conditionalFormatting sqref="N152">
    <cfRule type="cellIs" priority="18" dxfId="0" operator="notEqual" stopIfTrue="1">
      <formula>$K$5</formula>
    </cfRule>
  </conditionalFormatting>
  <conditionalFormatting sqref="N156">
    <cfRule type="cellIs" priority="17" dxfId="0" operator="notEqual" stopIfTrue="1">
      <formula>$K$5</formula>
    </cfRule>
  </conditionalFormatting>
  <conditionalFormatting sqref="N160">
    <cfRule type="cellIs" priority="16" dxfId="0" operator="notEqual" stopIfTrue="1">
      <formula>$K$5</formula>
    </cfRule>
  </conditionalFormatting>
  <conditionalFormatting sqref="N164">
    <cfRule type="cellIs" priority="15" dxfId="0" operator="notEqual" stopIfTrue="1">
      <formula>$K$5</formula>
    </cfRule>
  </conditionalFormatting>
  <conditionalFormatting sqref="L180:N195">
    <cfRule type="cellIs" priority="14" dxfId="0" operator="notEqual" stopIfTrue="1">
      <formula>$K$5</formula>
    </cfRule>
  </conditionalFormatting>
  <conditionalFormatting sqref="L208">
    <cfRule type="cellIs" priority="13" dxfId="0" operator="notEqual" stopIfTrue="1">
      <formula>$K$5</formula>
    </cfRule>
  </conditionalFormatting>
  <conditionalFormatting sqref="L212">
    <cfRule type="cellIs" priority="12" dxfId="0" operator="notEqual" stopIfTrue="1">
      <formula>$K$5</formula>
    </cfRule>
  </conditionalFormatting>
  <conditionalFormatting sqref="L216">
    <cfRule type="cellIs" priority="11" dxfId="0" operator="notEqual" stopIfTrue="1">
      <formula>$K$5</formula>
    </cfRule>
  </conditionalFormatting>
  <conditionalFormatting sqref="L220">
    <cfRule type="cellIs" priority="10" dxfId="0" operator="notEqual" stopIfTrue="1">
      <formula>$K$5</formula>
    </cfRule>
  </conditionalFormatting>
  <conditionalFormatting sqref="M208">
    <cfRule type="cellIs" priority="9" dxfId="0" operator="notEqual" stopIfTrue="1">
      <formula>$K$5</formula>
    </cfRule>
  </conditionalFormatting>
  <conditionalFormatting sqref="M212">
    <cfRule type="cellIs" priority="8" dxfId="0" operator="notEqual" stopIfTrue="1">
      <formula>$K$5</formula>
    </cfRule>
  </conditionalFormatting>
  <conditionalFormatting sqref="M216">
    <cfRule type="cellIs" priority="7" dxfId="0" operator="notEqual" stopIfTrue="1">
      <formula>$K$5</formula>
    </cfRule>
  </conditionalFormatting>
  <conditionalFormatting sqref="M220">
    <cfRule type="cellIs" priority="6" dxfId="0" operator="notEqual" stopIfTrue="1">
      <formula>$K$5</formula>
    </cfRule>
  </conditionalFormatting>
  <conditionalFormatting sqref="N208">
    <cfRule type="cellIs" priority="5" dxfId="0" operator="notEqual" stopIfTrue="1">
      <formula>$K$5</formula>
    </cfRule>
  </conditionalFormatting>
  <conditionalFormatting sqref="N212">
    <cfRule type="cellIs" priority="4" dxfId="0" operator="notEqual" stopIfTrue="1">
      <formula>$K$5</formula>
    </cfRule>
  </conditionalFormatting>
  <conditionalFormatting sqref="N216">
    <cfRule type="cellIs" priority="3" dxfId="0" operator="notEqual" stopIfTrue="1">
      <formula>$K$5</formula>
    </cfRule>
  </conditionalFormatting>
  <conditionalFormatting sqref="N220">
    <cfRule type="cellIs" priority="2" dxfId="0" operator="notEqual" stopIfTrue="1">
      <formula>$K$5</formula>
    </cfRule>
  </conditionalFormatting>
  <conditionalFormatting sqref="L236:N251">
    <cfRule type="cellIs" priority="1" dxfId="0" operator="notEqual" stopIfTrue="1">
      <formula>$K$5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55"/>
  <sheetViews>
    <sheetView zoomScale="60" zoomScaleNormal="60" zoomScalePageLayoutView="0" workbookViewId="0" topLeftCell="A1">
      <selection activeCell="U25" sqref="U25"/>
    </sheetView>
  </sheetViews>
  <sheetFormatPr defaultColWidth="8.796875" defaultRowHeight="14.25"/>
  <cols>
    <col min="1" max="1" width="19.3984375" style="1" customWidth="1"/>
    <col min="2" max="2" width="13.59765625" style="1" customWidth="1"/>
    <col min="3" max="3" width="8.3984375" style="1" customWidth="1"/>
    <col min="4" max="4" width="41.8984375" style="1" hidden="1" customWidth="1"/>
    <col min="5" max="8" width="0" style="1" hidden="1" customWidth="1"/>
    <col min="9" max="10" width="9" style="1" customWidth="1"/>
    <col min="11" max="11" width="9.3984375" style="1" customWidth="1"/>
    <col min="12" max="12" width="9" style="1" customWidth="1"/>
    <col min="13" max="13" width="11" style="1" bestFit="1" customWidth="1"/>
    <col min="14" max="14" width="9.3984375" style="1" bestFit="1" customWidth="1"/>
    <col min="15" max="16384" width="9" style="1" customWidth="1"/>
  </cols>
  <sheetData>
    <row r="2" spans="1:14" s="2" customFormat="1" ht="15">
      <c r="A2" s="107" t="s">
        <v>52</v>
      </c>
      <c r="B2" s="108" t="s">
        <v>53</v>
      </c>
      <c r="C2" s="107" t="s">
        <v>54</v>
      </c>
      <c r="D2" s="8"/>
      <c r="E2" s="22" t="s">
        <v>55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s="3" customFormat="1" ht="15">
      <c r="A3" s="107"/>
      <c r="B3" s="108"/>
      <c r="C3" s="107"/>
      <c r="D3" s="8"/>
      <c r="E3" s="8" t="s">
        <v>41</v>
      </c>
      <c r="F3" s="8" t="s">
        <v>40</v>
      </c>
      <c r="G3" s="8" t="s">
        <v>42</v>
      </c>
      <c r="H3" s="8" t="s">
        <v>43</v>
      </c>
      <c r="I3" s="8" t="s">
        <v>44</v>
      </c>
      <c r="J3" s="8" t="s">
        <v>68</v>
      </c>
      <c r="K3" s="8" t="s">
        <v>50</v>
      </c>
      <c r="L3" s="8" t="s">
        <v>45</v>
      </c>
      <c r="M3" s="8" t="s">
        <v>69</v>
      </c>
      <c r="N3" s="8" t="s">
        <v>51</v>
      </c>
    </row>
    <row r="4" spans="1:14" ht="20.25">
      <c r="A4" s="9" t="s">
        <v>317</v>
      </c>
      <c r="B4" s="10" t="s">
        <v>39</v>
      </c>
      <c r="C4" s="10" t="s">
        <v>46</v>
      </c>
      <c r="D4" s="10" t="str">
        <f>A4&amp;B4&amp;C4</f>
        <v>THÀNH PHỐ THỦ DẦU MỘT:Khu vực 1Vị trí 1</v>
      </c>
      <c r="E4" s="21"/>
      <c r="F4" s="10"/>
      <c r="G4" s="4"/>
      <c r="H4" s="4"/>
      <c r="I4" s="10"/>
      <c r="J4" s="10"/>
      <c r="K4" s="10"/>
      <c r="L4" s="10"/>
      <c r="M4" s="10"/>
      <c r="N4" s="10"/>
    </row>
    <row r="5" spans="1:14" ht="20.25">
      <c r="A5" s="9" t="s">
        <v>317</v>
      </c>
      <c r="B5" s="10" t="s">
        <v>39</v>
      </c>
      <c r="C5" s="10" t="s">
        <v>47</v>
      </c>
      <c r="D5" s="10" t="str">
        <f aca="true" t="shared" si="0" ref="D5:D68">A5&amp;B5&amp;C5</f>
        <v>THÀNH PHỐ THỦ DẦU MỘT:Khu vực 1Vị trí 2</v>
      </c>
      <c r="E5" s="21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9" t="s">
        <v>317</v>
      </c>
      <c r="B6" s="10" t="s">
        <v>39</v>
      </c>
      <c r="C6" s="10" t="s">
        <v>48</v>
      </c>
      <c r="D6" s="10" t="str">
        <f t="shared" si="0"/>
        <v>THÀNH PHỐ THỦ DẦU MỘT:Khu vực 1Vị trí 3</v>
      </c>
      <c r="E6" s="21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9" t="s">
        <v>317</v>
      </c>
      <c r="B7" s="10" t="s">
        <v>39</v>
      </c>
      <c r="C7" s="10" t="s">
        <v>49</v>
      </c>
      <c r="D7" s="10" t="str">
        <f t="shared" si="0"/>
        <v>THÀNH PHỐ THỦ DẦU MỘT:Khu vực 1Vị trí 4</v>
      </c>
      <c r="E7" s="21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9" t="s">
        <v>317</v>
      </c>
      <c r="B8" s="10" t="s">
        <v>38</v>
      </c>
      <c r="C8" s="10" t="s">
        <v>46</v>
      </c>
      <c r="D8" s="10" t="str">
        <f t="shared" si="0"/>
        <v>THÀNH PHỐ THỦ DẦU MỘT:Khu vực 2Vị trí 1</v>
      </c>
      <c r="E8" s="4"/>
      <c r="F8" s="10"/>
      <c r="G8" s="4"/>
      <c r="H8" s="4"/>
      <c r="I8" s="10"/>
      <c r="J8" s="10"/>
      <c r="K8" s="10"/>
      <c r="L8" s="10"/>
      <c r="M8" s="10"/>
      <c r="N8" s="10"/>
    </row>
    <row r="9" spans="1:14" ht="15">
      <c r="A9" s="9" t="s">
        <v>317</v>
      </c>
      <c r="B9" s="10" t="s">
        <v>38</v>
      </c>
      <c r="C9" s="10" t="s">
        <v>47</v>
      </c>
      <c r="D9" s="10" t="str">
        <f t="shared" si="0"/>
        <v>THÀNH PHỐ THỦ DẦU MỘT:Khu vực 2Vị trí 2</v>
      </c>
      <c r="E9" s="4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9" t="s">
        <v>317</v>
      </c>
      <c r="B10" s="10" t="s">
        <v>38</v>
      </c>
      <c r="C10" s="10" t="s">
        <v>48</v>
      </c>
      <c r="D10" s="10" t="str">
        <f t="shared" si="0"/>
        <v>THÀNH PHỐ THỦ DẦU MỘT:Khu vực 2Vị trí 3</v>
      </c>
      <c r="E10" s="4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 t="s">
        <v>317</v>
      </c>
      <c r="B11" s="10" t="s">
        <v>38</v>
      </c>
      <c r="C11" s="10" t="s">
        <v>49</v>
      </c>
      <c r="D11" s="10" t="str">
        <f t="shared" si="0"/>
        <v>THÀNH PHỐ THỦ DẦU MỘT:Khu vực 2Vị trí 4</v>
      </c>
      <c r="E11" s="4"/>
      <c r="F11" s="10"/>
      <c r="G11" s="10"/>
      <c r="H11" s="10"/>
      <c r="I11" s="10"/>
      <c r="J11" s="10"/>
      <c r="K11" s="10"/>
      <c r="L11" s="10"/>
      <c r="M11" s="10"/>
      <c r="N11" s="10"/>
    </row>
    <row r="12" spans="1:22" ht="15">
      <c r="A12" s="9" t="s">
        <v>317</v>
      </c>
      <c r="B12" s="10" t="s">
        <v>290</v>
      </c>
      <c r="C12" s="10" t="s">
        <v>46</v>
      </c>
      <c r="D12" s="10" t="str">
        <f t="shared" si="0"/>
        <v>THÀNH PHỐ THỦ DẦU MỘT:Đường loại 1:Vị trí 1</v>
      </c>
      <c r="E12" s="4"/>
      <c r="F12" s="10"/>
      <c r="G12" s="4"/>
      <c r="H12" s="4"/>
      <c r="I12" s="10"/>
      <c r="J12" s="10"/>
      <c r="K12" s="10"/>
      <c r="L12" s="30">
        <v>34400</v>
      </c>
      <c r="M12" s="59">
        <v>27520</v>
      </c>
      <c r="N12" s="59">
        <v>22360</v>
      </c>
      <c r="O12" s="61"/>
      <c r="P12" s="61"/>
      <c r="Q12" s="60"/>
      <c r="U12" s="60"/>
      <c r="V12" s="60"/>
    </row>
    <row r="13" spans="1:22" ht="15">
      <c r="A13" s="9" t="s">
        <v>317</v>
      </c>
      <c r="B13" s="10" t="s">
        <v>290</v>
      </c>
      <c r="C13" s="10" t="s">
        <v>47</v>
      </c>
      <c r="D13" s="10" t="str">
        <f t="shared" si="0"/>
        <v>THÀNH PHỐ THỦ DẦU MỘT:Đường loại 1:Vị trí 2</v>
      </c>
      <c r="E13" s="4"/>
      <c r="F13" s="10"/>
      <c r="G13" s="10"/>
      <c r="H13" s="10"/>
      <c r="I13" s="10"/>
      <c r="J13" s="10"/>
      <c r="K13" s="10"/>
      <c r="L13" s="30">
        <v>22360</v>
      </c>
      <c r="M13" s="59">
        <v>17890</v>
      </c>
      <c r="N13" s="59">
        <v>14530</v>
      </c>
      <c r="O13" s="61"/>
      <c r="P13" s="61"/>
      <c r="Q13" s="60"/>
      <c r="U13" s="60"/>
      <c r="V13" s="60"/>
    </row>
    <row r="14" spans="1:22" ht="15">
      <c r="A14" s="9" t="s">
        <v>317</v>
      </c>
      <c r="B14" s="10" t="s">
        <v>290</v>
      </c>
      <c r="C14" s="10" t="s">
        <v>48</v>
      </c>
      <c r="D14" s="10" t="str">
        <f t="shared" si="0"/>
        <v>THÀNH PHỐ THỦ DẦU MỘT:Đường loại 1:Vị trí 3</v>
      </c>
      <c r="E14" s="4"/>
      <c r="F14" s="10"/>
      <c r="G14" s="10"/>
      <c r="H14" s="10"/>
      <c r="I14" s="10"/>
      <c r="J14" s="10"/>
      <c r="K14" s="10"/>
      <c r="L14" s="30">
        <v>17200</v>
      </c>
      <c r="M14" s="59">
        <v>13760</v>
      </c>
      <c r="N14" s="59">
        <v>11180</v>
      </c>
      <c r="O14" s="61"/>
      <c r="P14" s="61"/>
      <c r="Q14" s="60"/>
      <c r="U14" s="60"/>
      <c r="V14" s="60"/>
    </row>
    <row r="15" spans="1:22" ht="15">
      <c r="A15" s="9" t="s">
        <v>317</v>
      </c>
      <c r="B15" s="10" t="s">
        <v>290</v>
      </c>
      <c r="C15" s="10" t="s">
        <v>49</v>
      </c>
      <c r="D15" s="10" t="str">
        <f t="shared" si="0"/>
        <v>THÀNH PHỐ THỦ DẦU MỘT:Đường loại 1:Vị trí 4</v>
      </c>
      <c r="E15" s="4"/>
      <c r="F15" s="10"/>
      <c r="G15" s="10"/>
      <c r="H15" s="10"/>
      <c r="I15" s="10"/>
      <c r="J15" s="10"/>
      <c r="K15" s="10"/>
      <c r="L15" s="30">
        <v>13760</v>
      </c>
      <c r="M15" s="59">
        <v>11010</v>
      </c>
      <c r="N15" s="59">
        <v>8940</v>
      </c>
      <c r="O15" s="61"/>
      <c r="P15" s="61"/>
      <c r="Q15" s="60"/>
      <c r="U15" s="60"/>
      <c r="V15" s="60"/>
    </row>
    <row r="16" spans="1:22" ht="15">
      <c r="A16" s="9" t="s">
        <v>317</v>
      </c>
      <c r="B16" s="10" t="s">
        <v>384</v>
      </c>
      <c r="C16" s="10" t="s">
        <v>46</v>
      </c>
      <c r="D16" s="10" t="str">
        <f t="shared" si="0"/>
        <v>THÀNH PHỐ THỦ DẦU MỘT:Đường loại 2:Vị trí 1</v>
      </c>
      <c r="E16" s="4"/>
      <c r="F16" s="10"/>
      <c r="G16" s="4"/>
      <c r="H16" s="4"/>
      <c r="I16" s="10"/>
      <c r="J16" s="10"/>
      <c r="K16" s="10"/>
      <c r="L16" s="30">
        <v>23000</v>
      </c>
      <c r="M16" s="59">
        <v>18400</v>
      </c>
      <c r="N16" s="59">
        <v>14950</v>
      </c>
      <c r="O16" s="61"/>
      <c r="P16" s="61"/>
      <c r="Q16" s="60"/>
      <c r="U16" s="60"/>
      <c r="V16" s="60"/>
    </row>
    <row r="17" spans="1:22" ht="15">
      <c r="A17" s="9" t="s">
        <v>317</v>
      </c>
      <c r="B17" s="10" t="s">
        <v>384</v>
      </c>
      <c r="C17" s="10" t="s">
        <v>47</v>
      </c>
      <c r="D17" s="10" t="str">
        <f t="shared" si="0"/>
        <v>THÀNH PHỐ THỦ DẦU MỘT:Đường loại 2:Vị trí 2</v>
      </c>
      <c r="E17" s="4"/>
      <c r="F17" s="10"/>
      <c r="G17" s="10"/>
      <c r="H17" s="10"/>
      <c r="I17" s="10"/>
      <c r="J17" s="10"/>
      <c r="K17" s="10"/>
      <c r="L17" s="30">
        <v>14950</v>
      </c>
      <c r="M17" s="59">
        <v>11960</v>
      </c>
      <c r="N17" s="59">
        <v>9720</v>
      </c>
      <c r="O17" s="61"/>
      <c r="P17" s="61"/>
      <c r="Q17" s="60"/>
      <c r="U17" s="60"/>
      <c r="V17" s="60"/>
    </row>
    <row r="18" spans="1:22" ht="15">
      <c r="A18" s="9" t="s">
        <v>317</v>
      </c>
      <c r="B18" s="10" t="s">
        <v>384</v>
      </c>
      <c r="C18" s="10" t="s">
        <v>48</v>
      </c>
      <c r="D18" s="10" t="str">
        <f t="shared" si="0"/>
        <v>THÀNH PHỐ THỦ DẦU MỘT:Đường loại 2:Vị trí 3</v>
      </c>
      <c r="E18" s="4"/>
      <c r="F18" s="10"/>
      <c r="G18" s="10"/>
      <c r="H18" s="10"/>
      <c r="I18" s="10"/>
      <c r="J18" s="10"/>
      <c r="K18" s="10"/>
      <c r="L18" s="30">
        <v>11500</v>
      </c>
      <c r="M18" s="59">
        <v>9200</v>
      </c>
      <c r="N18" s="59">
        <v>7480</v>
      </c>
      <c r="O18" s="61"/>
      <c r="P18" s="61"/>
      <c r="Q18" s="60"/>
      <c r="U18" s="60"/>
      <c r="V18" s="60"/>
    </row>
    <row r="19" spans="1:22" ht="15">
      <c r="A19" s="9" t="s">
        <v>317</v>
      </c>
      <c r="B19" s="10" t="s">
        <v>384</v>
      </c>
      <c r="C19" s="10" t="s">
        <v>49</v>
      </c>
      <c r="D19" s="10" t="str">
        <f t="shared" si="0"/>
        <v>THÀNH PHỐ THỦ DẦU MỘT:Đường loại 2:Vị trí 4</v>
      </c>
      <c r="E19" s="4"/>
      <c r="F19" s="10"/>
      <c r="G19" s="10"/>
      <c r="H19" s="10"/>
      <c r="I19" s="10"/>
      <c r="J19" s="10"/>
      <c r="K19" s="10"/>
      <c r="L19" s="30">
        <v>9200</v>
      </c>
      <c r="M19" s="59">
        <v>7360</v>
      </c>
      <c r="N19" s="59">
        <v>5980</v>
      </c>
      <c r="O19" s="61"/>
      <c r="P19" s="61"/>
      <c r="Q19" s="60"/>
      <c r="U19" s="60"/>
      <c r="V19" s="60"/>
    </row>
    <row r="20" spans="1:22" ht="15">
      <c r="A20" s="9" t="s">
        <v>317</v>
      </c>
      <c r="B20" s="10" t="s">
        <v>298</v>
      </c>
      <c r="C20" s="10" t="s">
        <v>46</v>
      </c>
      <c r="D20" s="10" t="str">
        <f t="shared" si="0"/>
        <v>THÀNH PHỐ THỦ DẦU MỘT:Đường loại 3:Vị trí 1</v>
      </c>
      <c r="E20" s="4"/>
      <c r="F20" s="10"/>
      <c r="G20" s="4"/>
      <c r="H20" s="4"/>
      <c r="I20" s="10"/>
      <c r="J20" s="10"/>
      <c r="K20" s="10"/>
      <c r="L20" s="30">
        <v>14500</v>
      </c>
      <c r="M20" s="59">
        <v>11600</v>
      </c>
      <c r="N20" s="59">
        <v>9430</v>
      </c>
      <c r="O20" s="61"/>
      <c r="P20" s="61"/>
      <c r="Q20" s="60"/>
      <c r="U20" s="60"/>
      <c r="V20" s="60"/>
    </row>
    <row r="21" spans="1:22" ht="15">
      <c r="A21" s="9" t="s">
        <v>317</v>
      </c>
      <c r="B21" s="10" t="s">
        <v>298</v>
      </c>
      <c r="C21" s="10" t="s">
        <v>47</v>
      </c>
      <c r="D21" s="10" t="str">
        <f t="shared" si="0"/>
        <v>THÀNH PHỐ THỦ DẦU MỘT:Đường loại 3:Vị trí 2</v>
      </c>
      <c r="E21" s="4"/>
      <c r="F21" s="10"/>
      <c r="G21" s="10"/>
      <c r="H21" s="10"/>
      <c r="I21" s="10"/>
      <c r="J21" s="10"/>
      <c r="K21" s="10"/>
      <c r="L21" s="30">
        <v>9430</v>
      </c>
      <c r="M21" s="59">
        <v>7540</v>
      </c>
      <c r="N21" s="59">
        <v>6130</v>
      </c>
      <c r="O21" s="61"/>
      <c r="P21" s="61"/>
      <c r="Q21" s="60"/>
      <c r="U21" s="60"/>
      <c r="V21" s="60"/>
    </row>
    <row r="22" spans="1:22" ht="15">
      <c r="A22" s="9" t="s">
        <v>317</v>
      </c>
      <c r="B22" s="10" t="s">
        <v>298</v>
      </c>
      <c r="C22" s="10" t="s">
        <v>48</v>
      </c>
      <c r="D22" s="10" t="str">
        <f t="shared" si="0"/>
        <v>THÀNH PHỐ THỦ DẦU MỘT:Đường loại 3:Vị trí 3</v>
      </c>
      <c r="E22" s="4"/>
      <c r="F22" s="10"/>
      <c r="G22" s="10"/>
      <c r="H22" s="10"/>
      <c r="I22" s="10"/>
      <c r="J22" s="10"/>
      <c r="K22" s="10"/>
      <c r="L22" s="30">
        <v>7250</v>
      </c>
      <c r="M22" s="59">
        <v>5800</v>
      </c>
      <c r="N22" s="59">
        <v>4720</v>
      </c>
      <c r="O22" s="61"/>
      <c r="P22" s="61"/>
      <c r="Q22" s="60"/>
      <c r="U22" s="60"/>
      <c r="V22" s="60"/>
    </row>
    <row r="23" spans="1:22" ht="15">
      <c r="A23" s="9" t="s">
        <v>317</v>
      </c>
      <c r="B23" s="10" t="s">
        <v>298</v>
      </c>
      <c r="C23" s="10" t="s">
        <v>49</v>
      </c>
      <c r="D23" s="10" t="str">
        <f t="shared" si="0"/>
        <v>THÀNH PHỐ THỦ DẦU MỘT:Đường loại 3:Vị trí 4</v>
      </c>
      <c r="E23" s="4"/>
      <c r="F23" s="10"/>
      <c r="G23" s="10"/>
      <c r="H23" s="10"/>
      <c r="I23" s="10"/>
      <c r="J23" s="10"/>
      <c r="K23" s="10"/>
      <c r="L23" s="30">
        <v>5800</v>
      </c>
      <c r="M23" s="59">
        <v>4640</v>
      </c>
      <c r="N23" s="59">
        <v>3770</v>
      </c>
      <c r="O23" s="61"/>
      <c r="P23" s="61"/>
      <c r="Q23" s="60"/>
      <c r="U23" s="60"/>
      <c r="V23" s="60"/>
    </row>
    <row r="24" spans="1:22" ht="15">
      <c r="A24" s="9" t="s">
        <v>317</v>
      </c>
      <c r="B24" s="10" t="s">
        <v>390</v>
      </c>
      <c r="C24" s="10" t="s">
        <v>46</v>
      </c>
      <c r="D24" s="10" t="str">
        <f t="shared" si="0"/>
        <v>THÀNH PHỐ THỦ DẦU MỘT:Đường loại 4:Vị trí 1</v>
      </c>
      <c r="E24" s="4"/>
      <c r="F24" s="10"/>
      <c r="G24" s="4"/>
      <c r="H24" s="4"/>
      <c r="I24" s="10"/>
      <c r="J24" s="10"/>
      <c r="K24" s="10"/>
      <c r="L24" s="30">
        <v>9700</v>
      </c>
      <c r="M24" s="59">
        <v>7760</v>
      </c>
      <c r="N24" s="59">
        <v>6310</v>
      </c>
      <c r="O24" s="61"/>
      <c r="P24" s="61"/>
      <c r="Q24" s="60"/>
      <c r="U24" s="60"/>
      <c r="V24" s="60"/>
    </row>
    <row r="25" spans="1:22" ht="15">
      <c r="A25" s="9" t="s">
        <v>317</v>
      </c>
      <c r="B25" s="10" t="s">
        <v>390</v>
      </c>
      <c r="C25" s="10" t="s">
        <v>47</v>
      </c>
      <c r="D25" s="10" t="str">
        <f t="shared" si="0"/>
        <v>THÀNH PHỐ THỦ DẦU MỘT:Đường loại 4:Vị trí 2</v>
      </c>
      <c r="E25" s="4"/>
      <c r="F25" s="10"/>
      <c r="G25" s="10"/>
      <c r="H25" s="10"/>
      <c r="I25" s="10"/>
      <c r="J25" s="10"/>
      <c r="K25" s="10"/>
      <c r="L25" s="30">
        <v>6310</v>
      </c>
      <c r="M25" s="59">
        <v>5040</v>
      </c>
      <c r="N25" s="59">
        <v>4100</v>
      </c>
      <c r="O25" s="61"/>
      <c r="P25" s="61"/>
      <c r="Q25" s="60"/>
      <c r="U25" s="60"/>
      <c r="V25" s="60"/>
    </row>
    <row r="26" spans="1:22" ht="15">
      <c r="A26" s="9" t="s">
        <v>317</v>
      </c>
      <c r="B26" s="10" t="s">
        <v>390</v>
      </c>
      <c r="C26" s="10" t="s">
        <v>48</v>
      </c>
      <c r="D26" s="10" t="str">
        <f t="shared" si="0"/>
        <v>THÀNH PHỐ THỦ DẦU MỘT:Đường loại 4:Vị trí 3</v>
      </c>
      <c r="E26" s="4"/>
      <c r="F26" s="10"/>
      <c r="G26" s="10"/>
      <c r="H26" s="10"/>
      <c r="I26" s="10"/>
      <c r="J26" s="10"/>
      <c r="K26" s="10"/>
      <c r="L26" s="30">
        <v>4850</v>
      </c>
      <c r="M26" s="59">
        <v>3880</v>
      </c>
      <c r="N26" s="59">
        <v>3160</v>
      </c>
      <c r="O26" s="61"/>
      <c r="P26" s="61"/>
      <c r="Q26" s="60"/>
      <c r="U26" s="60"/>
      <c r="V26" s="60"/>
    </row>
    <row r="27" spans="1:22" ht="15">
      <c r="A27" s="9" t="s">
        <v>317</v>
      </c>
      <c r="B27" s="10" t="s">
        <v>390</v>
      </c>
      <c r="C27" s="10" t="s">
        <v>49</v>
      </c>
      <c r="D27" s="10" t="str">
        <f t="shared" si="0"/>
        <v>THÀNH PHỐ THỦ DẦU MỘT:Đường loại 4:Vị trí 4</v>
      </c>
      <c r="E27" s="4"/>
      <c r="F27" s="10"/>
      <c r="G27" s="10"/>
      <c r="H27" s="10"/>
      <c r="I27" s="10"/>
      <c r="J27" s="10"/>
      <c r="K27" s="10"/>
      <c r="L27" s="30">
        <v>3880</v>
      </c>
      <c r="M27" s="59">
        <v>3100</v>
      </c>
      <c r="N27" s="59">
        <v>2520</v>
      </c>
      <c r="O27" s="61"/>
      <c r="P27" s="61"/>
      <c r="Q27" s="60"/>
      <c r="U27" s="60"/>
      <c r="V27" s="60"/>
    </row>
    <row r="28" spans="1:22" ht="15">
      <c r="A28" s="9" t="s">
        <v>317</v>
      </c>
      <c r="B28" s="10" t="s">
        <v>314</v>
      </c>
      <c r="C28" s="10" t="s">
        <v>46</v>
      </c>
      <c r="D28" s="10" t="str">
        <f t="shared" si="0"/>
        <v>THÀNH PHỐ THỦ DẦU MỘT:Đường loại 5:Vị trí 1</v>
      </c>
      <c r="E28" s="4"/>
      <c r="F28" s="10"/>
      <c r="G28" s="4"/>
      <c r="H28" s="4"/>
      <c r="I28" s="10"/>
      <c r="J28" s="10"/>
      <c r="K28" s="10"/>
      <c r="L28" s="30">
        <v>4800</v>
      </c>
      <c r="M28" s="59">
        <v>3840</v>
      </c>
      <c r="N28" s="59">
        <v>3120</v>
      </c>
      <c r="O28" s="61"/>
      <c r="P28" s="61"/>
      <c r="Q28" s="60"/>
      <c r="U28" s="60"/>
      <c r="V28" s="60"/>
    </row>
    <row r="29" spans="1:22" ht="15">
      <c r="A29" s="9" t="s">
        <v>317</v>
      </c>
      <c r="B29" s="10" t="s">
        <v>314</v>
      </c>
      <c r="C29" s="10" t="s">
        <v>47</v>
      </c>
      <c r="D29" s="10" t="str">
        <f t="shared" si="0"/>
        <v>THÀNH PHỐ THỦ DẦU MỘT:Đường loại 5:Vị trí 2</v>
      </c>
      <c r="E29" s="4"/>
      <c r="F29" s="10"/>
      <c r="G29" s="10"/>
      <c r="H29" s="10"/>
      <c r="I29" s="10"/>
      <c r="J29" s="10"/>
      <c r="K29" s="10"/>
      <c r="L29" s="30">
        <v>3120</v>
      </c>
      <c r="M29" s="59">
        <v>2500</v>
      </c>
      <c r="N29" s="59">
        <v>2030</v>
      </c>
      <c r="O29" s="61"/>
      <c r="P29" s="61"/>
      <c r="Q29" s="60"/>
      <c r="U29" s="60"/>
      <c r="V29" s="60"/>
    </row>
    <row r="30" spans="1:22" ht="15">
      <c r="A30" s="9" t="s">
        <v>317</v>
      </c>
      <c r="B30" s="10" t="s">
        <v>314</v>
      </c>
      <c r="C30" s="10" t="s">
        <v>48</v>
      </c>
      <c r="D30" s="10" t="str">
        <f t="shared" si="0"/>
        <v>THÀNH PHỐ THỦ DẦU MỘT:Đường loại 5:Vị trí 3</v>
      </c>
      <c r="E30" s="4"/>
      <c r="F30" s="10"/>
      <c r="G30" s="10"/>
      <c r="H30" s="10"/>
      <c r="I30" s="10"/>
      <c r="J30" s="10"/>
      <c r="K30" s="10"/>
      <c r="L30" s="30">
        <v>2400</v>
      </c>
      <c r="M30" s="59">
        <v>1920</v>
      </c>
      <c r="N30" s="59">
        <v>1560</v>
      </c>
      <c r="O30" s="61"/>
      <c r="P30" s="61"/>
      <c r="Q30" s="60"/>
      <c r="U30" s="60"/>
      <c r="V30" s="60"/>
    </row>
    <row r="31" spans="1:22" ht="15">
      <c r="A31" s="9" t="s">
        <v>317</v>
      </c>
      <c r="B31" s="10" t="s">
        <v>314</v>
      </c>
      <c r="C31" s="10" t="s">
        <v>49</v>
      </c>
      <c r="D31" s="10" t="str">
        <f t="shared" si="0"/>
        <v>THÀNH PHỐ THỦ DẦU MỘT:Đường loại 5:Vị trí 4</v>
      </c>
      <c r="E31" s="4"/>
      <c r="F31" s="10"/>
      <c r="G31" s="10"/>
      <c r="H31" s="10"/>
      <c r="I31" s="10"/>
      <c r="J31" s="10"/>
      <c r="K31" s="10"/>
      <c r="L31" s="30">
        <v>1920</v>
      </c>
      <c r="M31" s="59">
        <v>1540</v>
      </c>
      <c r="N31" s="59">
        <v>1250</v>
      </c>
      <c r="O31" s="61"/>
      <c r="P31" s="61"/>
      <c r="Q31" s="60"/>
      <c r="U31" s="60"/>
      <c r="V31" s="60"/>
    </row>
    <row r="32" spans="1:21" ht="20.25">
      <c r="A32" s="11" t="s">
        <v>417</v>
      </c>
      <c r="B32" s="10" t="s">
        <v>39</v>
      </c>
      <c r="C32" s="10" t="s">
        <v>46</v>
      </c>
      <c r="D32" s="10" t="str">
        <f t="shared" si="0"/>
        <v>THỊ XÃ THUẬN AN:Khu vực 1Vị trí 1</v>
      </c>
      <c r="E32" s="21"/>
      <c r="F32" s="4"/>
      <c r="G32" s="4"/>
      <c r="H32" s="4"/>
      <c r="I32" s="10">
        <v>3110</v>
      </c>
      <c r="J32" s="10">
        <v>2490</v>
      </c>
      <c r="K32" s="10">
        <v>2020</v>
      </c>
      <c r="L32" s="36"/>
      <c r="M32" s="36"/>
      <c r="N32" s="10"/>
      <c r="P32" s="62"/>
      <c r="Q32" s="62"/>
      <c r="R32" s="62"/>
      <c r="S32" s="62"/>
      <c r="T32" s="61"/>
      <c r="U32" s="61"/>
    </row>
    <row r="33" spans="1:21" ht="20.25">
      <c r="A33" s="11" t="s">
        <v>417</v>
      </c>
      <c r="B33" s="10" t="s">
        <v>39</v>
      </c>
      <c r="C33" s="10" t="s">
        <v>47</v>
      </c>
      <c r="D33" s="10" t="str">
        <f t="shared" si="0"/>
        <v>THỊ XÃ THUẬN AN:Khu vực 1Vị trí 2</v>
      </c>
      <c r="E33" s="21"/>
      <c r="F33" s="4"/>
      <c r="G33" s="10"/>
      <c r="H33" s="10"/>
      <c r="I33" s="10">
        <v>2020</v>
      </c>
      <c r="J33" s="10">
        <v>1620</v>
      </c>
      <c r="K33" s="10">
        <v>1310</v>
      </c>
      <c r="L33" s="36"/>
      <c r="M33" s="36"/>
      <c r="N33" s="10"/>
      <c r="P33" s="62"/>
      <c r="Q33" s="62"/>
      <c r="R33" s="62"/>
      <c r="S33" s="62"/>
      <c r="T33" s="61"/>
      <c r="U33" s="61"/>
    </row>
    <row r="34" spans="1:21" ht="20.25">
      <c r="A34" s="11" t="s">
        <v>417</v>
      </c>
      <c r="B34" s="10" t="s">
        <v>39</v>
      </c>
      <c r="C34" s="10" t="s">
        <v>48</v>
      </c>
      <c r="D34" s="10" t="str">
        <f t="shared" si="0"/>
        <v>THỊ XÃ THUẬN AN:Khu vực 1Vị trí 3</v>
      </c>
      <c r="E34" s="21"/>
      <c r="F34" s="4"/>
      <c r="G34" s="10"/>
      <c r="H34" s="10"/>
      <c r="I34" s="10">
        <v>1710</v>
      </c>
      <c r="J34" s="10">
        <v>1370</v>
      </c>
      <c r="K34" s="10">
        <v>1110</v>
      </c>
      <c r="L34" s="36"/>
      <c r="M34" s="36"/>
      <c r="N34" s="10"/>
      <c r="P34" s="62"/>
      <c r="Q34" s="62"/>
      <c r="R34" s="62"/>
      <c r="S34" s="62"/>
      <c r="T34" s="61"/>
      <c r="U34" s="61"/>
    </row>
    <row r="35" spans="1:21" ht="20.25">
      <c r="A35" s="11" t="s">
        <v>417</v>
      </c>
      <c r="B35" s="10" t="s">
        <v>39</v>
      </c>
      <c r="C35" s="10" t="s">
        <v>49</v>
      </c>
      <c r="D35" s="10" t="str">
        <f t="shared" si="0"/>
        <v>THỊ XÃ THUẬN AN:Khu vực 1Vị trí 4</v>
      </c>
      <c r="E35" s="21"/>
      <c r="F35" s="4"/>
      <c r="G35" s="10"/>
      <c r="H35" s="10"/>
      <c r="I35" s="10">
        <v>1240</v>
      </c>
      <c r="J35" s="10">
        <v>990</v>
      </c>
      <c r="K35" s="10">
        <v>810</v>
      </c>
      <c r="L35" s="36"/>
      <c r="M35" s="36"/>
      <c r="N35" s="10"/>
      <c r="P35" s="62"/>
      <c r="Q35" s="62"/>
      <c r="R35" s="62"/>
      <c r="S35" s="62"/>
      <c r="T35" s="61"/>
      <c r="U35" s="61"/>
    </row>
    <row r="36" spans="1:14" ht="15">
      <c r="A36" s="11" t="s">
        <v>417</v>
      </c>
      <c r="B36" s="10" t="s">
        <v>38</v>
      </c>
      <c r="C36" s="10" t="s">
        <v>46</v>
      </c>
      <c r="D36" s="10" t="str">
        <f t="shared" si="0"/>
        <v>THỊ XÃ THUẬN AN:Khu vực 2Vị trí 1</v>
      </c>
      <c r="E36" s="4"/>
      <c r="F36" s="4"/>
      <c r="G36" s="4"/>
      <c r="H36" s="4"/>
      <c r="I36" s="10">
        <v>2210</v>
      </c>
      <c r="J36" s="10">
        <v>1770</v>
      </c>
      <c r="K36" s="10">
        <v>1440</v>
      </c>
      <c r="L36" s="36"/>
      <c r="M36" s="36"/>
      <c r="N36" s="10"/>
    </row>
    <row r="37" spans="1:14" ht="15">
      <c r="A37" s="11" t="s">
        <v>417</v>
      </c>
      <c r="B37" s="10" t="s">
        <v>38</v>
      </c>
      <c r="C37" s="10" t="s">
        <v>47</v>
      </c>
      <c r="D37" s="10" t="str">
        <f t="shared" si="0"/>
        <v>THỊ XÃ THUẬN AN:Khu vực 2Vị trí 2</v>
      </c>
      <c r="E37" s="4"/>
      <c r="F37" s="4"/>
      <c r="G37" s="10"/>
      <c r="H37" s="10"/>
      <c r="I37" s="10">
        <v>1440</v>
      </c>
      <c r="J37" s="10">
        <v>1150</v>
      </c>
      <c r="K37" s="10">
        <v>940</v>
      </c>
      <c r="L37" s="36"/>
      <c r="M37" s="36"/>
      <c r="N37" s="10"/>
    </row>
    <row r="38" spans="1:14" ht="15">
      <c r="A38" s="11" t="s">
        <v>417</v>
      </c>
      <c r="B38" s="10" t="s">
        <v>38</v>
      </c>
      <c r="C38" s="10" t="s">
        <v>48</v>
      </c>
      <c r="D38" s="10" t="str">
        <f t="shared" si="0"/>
        <v>THỊ XÃ THUẬN AN:Khu vực 2Vị trí 3</v>
      </c>
      <c r="E38" s="4"/>
      <c r="F38" s="4"/>
      <c r="G38" s="10"/>
      <c r="H38" s="10"/>
      <c r="I38" s="10">
        <v>1220</v>
      </c>
      <c r="J38" s="10">
        <v>980</v>
      </c>
      <c r="K38" s="10">
        <v>790</v>
      </c>
      <c r="L38" s="36"/>
      <c r="M38" s="36"/>
      <c r="N38" s="10"/>
    </row>
    <row r="39" spans="1:14" ht="15">
      <c r="A39" s="11" t="s">
        <v>417</v>
      </c>
      <c r="B39" s="10" t="s">
        <v>38</v>
      </c>
      <c r="C39" s="10" t="s">
        <v>49</v>
      </c>
      <c r="D39" s="10" t="str">
        <f t="shared" si="0"/>
        <v>THỊ XÃ THUẬN AN:Khu vực 2Vị trí 4</v>
      </c>
      <c r="E39" s="4"/>
      <c r="F39" s="4"/>
      <c r="G39" s="10"/>
      <c r="H39" s="10"/>
      <c r="I39" s="10">
        <v>880</v>
      </c>
      <c r="J39" s="10">
        <v>700</v>
      </c>
      <c r="K39" s="10">
        <v>570</v>
      </c>
      <c r="L39" s="36"/>
      <c r="M39" s="36"/>
      <c r="N39" s="10"/>
    </row>
    <row r="40" spans="1:22" ht="15">
      <c r="A40" s="11" t="s">
        <v>417</v>
      </c>
      <c r="B40" s="10" t="s">
        <v>290</v>
      </c>
      <c r="C40" s="10" t="s">
        <v>46</v>
      </c>
      <c r="D40" s="10" t="str">
        <f t="shared" si="0"/>
        <v>THỊ XÃ THUẬN AN:Đường loại 1:Vị trí 1</v>
      </c>
      <c r="E40" s="4"/>
      <c r="F40" s="4"/>
      <c r="G40" s="4"/>
      <c r="H40" s="4"/>
      <c r="I40" s="10"/>
      <c r="J40" s="10"/>
      <c r="K40" s="10"/>
      <c r="L40" s="30">
        <v>14800</v>
      </c>
      <c r="M40" s="59">
        <v>11840</v>
      </c>
      <c r="N40" s="59">
        <v>9620</v>
      </c>
      <c r="O40" s="61"/>
      <c r="P40" s="61"/>
      <c r="Q40" s="60"/>
      <c r="U40" s="60"/>
      <c r="V40" s="60"/>
    </row>
    <row r="41" spans="1:22" ht="15">
      <c r="A41" s="11" t="s">
        <v>417</v>
      </c>
      <c r="B41" s="10" t="s">
        <v>290</v>
      </c>
      <c r="C41" s="10" t="s">
        <v>47</v>
      </c>
      <c r="D41" s="10" t="str">
        <f t="shared" si="0"/>
        <v>THỊ XÃ THUẬN AN:Đường loại 1:Vị trí 2</v>
      </c>
      <c r="E41" s="4"/>
      <c r="F41" s="4"/>
      <c r="G41" s="10"/>
      <c r="H41" s="10"/>
      <c r="I41" s="10"/>
      <c r="J41" s="10"/>
      <c r="K41" s="10"/>
      <c r="L41" s="30">
        <v>9620</v>
      </c>
      <c r="M41" s="59">
        <v>7700</v>
      </c>
      <c r="N41" s="59">
        <v>6250</v>
      </c>
      <c r="O41" s="61"/>
      <c r="P41" s="61"/>
      <c r="Q41" s="60"/>
      <c r="U41" s="60"/>
      <c r="V41" s="60"/>
    </row>
    <row r="42" spans="1:22" ht="15">
      <c r="A42" s="11" t="s">
        <v>417</v>
      </c>
      <c r="B42" s="10" t="s">
        <v>290</v>
      </c>
      <c r="C42" s="10" t="s">
        <v>48</v>
      </c>
      <c r="D42" s="10" t="str">
        <f t="shared" si="0"/>
        <v>THỊ XÃ THUẬN AN:Đường loại 1:Vị trí 3</v>
      </c>
      <c r="E42" s="4"/>
      <c r="F42" s="4"/>
      <c r="G42" s="10"/>
      <c r="H42" s="10"/>
      <c r="I42" s="10"/>
      <c r="J42" s="10"/>
      <c r="K42" s="10"/>
      <c r="L42" s="30">
        <v>7400</v>
      </c>
      <c r="M42" s="59">
        <v>5920</v>
      </c>
      <c r="N42" s="59">
        <v>4810</v>
      </c>
      <c r="O42" s="61"/>
      <c r="P42" s="61"/>
      <c r="Q42" s="60"/>
      <c r="U42" s="60"/>
      <c r="V42" s="60"/>
    </row>
    <row r="43" spans="1:22" ht="15">
      <c r="A43" s="11" t="s">
        <v>417</v>
      </c>
      <c r="B43" s="10" t="s">
        <v>290</v>
      </c>
      <c r="C43" s="10" t="s">
        <v>49</v>
      </c>
      <c r="D43" s="10" t="str">
        <f t="shared" si="0"/>
        <v>THỊ XÃ THUẬN AN:Đường loại 1:Vị trí 4</v>
      </c>
      <c r="E43" s="4"/>
      <c r="F43" s="4"/>
      <c r="G43" s="10"/>
      <c r="H43" s="10"/>
      <c r="I43" s="10"/>
      <c r="J43" s="10"/>
      <c r="K43" s="10"/>
      <c r="L43" s="30">
        <v>5920</v>
      </c>
      <c r="M43" s="59">
        <v>4740</v>
      </c>
      <c r="N43" s="59">
        <v>3850</v>
      </c>
      <c r="O43" s="61"/>
      <c r="P43" s="61"/>
      <c r="Q43" s="60"/>
      <c r="U43" s="60"/>
      <c r="V43" s="60"/>
    </row>
    <row r="44" spans="1:22" ht="15">
      <c r="A44" s="11" t="s">
        <v>417</v>
      </c>
      <c r="B44" s="10" t="s">
        <v>384</v>
      </c>
      <c r="C44" s="10" t="s">
        <v>46</v>
      </c>
      <c r="D44" s="10" t="str">
        <f t="shared" si="0"/>
        <v>THỊ XÃ THUẬN AN:Đường loại 2:Vị trí 1</v>
      </c>
      <c r="E44" s="4"/>
      <c r="F44" s="4"/>
      <c r="G44" s="4"/>
      <c r="H44" s="4"/>
      <c r="I44" s="10"/>
      <c r="J44" s="10"/>
      <c r="K44" s="10"/>
      <c r="L44" s="30">
        <v>11100</v>
      </c>
      <c r="M44" s="59">
        <v>8880</v>
      </c>
      <c r="N44" s="59">
        <v>7220</v>
      </c>
      <c r="O44" s="61"/>
      <c r="P44" s="61"/>
      <c r="Q44" s="60"/>
      <c r="U44" s="60"/>
      <c r="V44" s="60"/>
    </row>
    <row r="45" spans="1:22" ht="15">
      <c r="A45" s="11" t="s">
        <v>417</v>
      </c>
      <c r="B45" s="10" t="s">
        <v>384</v>
      </c>
      <c r="C45" s="10" t="s">
        <v>47</v>
      </c>
      <c r="D45" s="10" t="str">
        <f t="shared" si="0"/>
        <v>THỊ XÃ THUẬN AN:Đường loại 2:Vị trí 2</v>
      </c>
      <c r="E45" s="4"/>
      <c r="F45" s="4"/>
      <c r="G45" s="10"/>
      <c r="H45" s="10"/>
      <c r="I45" s="10"/>
      <c r="J45" s="10"/>
      <c r="K45" s="10"/>
      <c r="L45" s="30">
        <v>7220</v>
      </c>
      <c r="M45" s="59">
        <v>5770</v>
      </c>
      <c r="N45" s="59">
        <v>4690</v>
      </c>
      <c r="O45" s="61"/>
      <c r="P45" s="61"/>
      <c r="Q45" s="60"/>
      <c r="U45" s="60"/>
      <c r="V45" s="60"/>
    </row>
    <row r="46" spans="1:22" ht="15">
      <c r="A46" s="11" t="s">
        <v>417</v>
      </c>
      <c r="B46" s="10" t="s">
        <v>384</v>
      </c>
      <c r="C46" s="10" t="s">
        <v>48</v>
      </c>
      <c r="D46" s="10" t="str">
        <f t="shared" si="0"/>
        <v>THỊ XÃ THUẬN AN:Đường loại 2:Vị trí 3</v>
      </c>
      <c r="E46" s="4"/>
      <c r="F46" s="4"/>
      <c r="G46" s="10"/>
      <c r="H46" s="10"/>
      <c r="I46" s="10"/>
      <c r="J46" s="10"/>
      <c r="K46" s="10"/>
      <c r="L46" s="30">
        <v>5550</v>
      </c>
      <c r="M46" s="59">
        <v>4440</v>
      </c>
      <c r="N46" s="59">
        <v>3610</v>
      </c>
      <c r="O46" s="61"/>
      <c r="P46" s="61"/>
      <c r="Q46" s="60"/>
      <c r="U46" s="60"/>
      <c r="V46" s="60"/>
    </row>
    <row r="47" spans="1:22" ht="15">
      <c r="A47" s="11" t="s">
        <v>417</v>
      </c>
      <c r="B47" s="10" t="s">
        <v>384</v>
      </c>
      <c r="C47" s="10" t="s">
        <v>49</v>
      </c>
      <c r="D47" s="10" t="str">
        <f t="shared" si="0"/>
        <v>THỊ XÃ THUẬN AN:Đường loại 2:Vị trí 4</v>
      </c>
      <c r="E47" s="4"/>
      <c r="F47" s="4"/>
      <c r="G47" s="10"/>
      <c r="H47" s="10"/>
      <c r="I47" s="10"/>
      <c r="J47" s="10"/>
      <c r="K47" s="10"/>
      <c r="L47" s="30">
        <v>4440</v>
      </c>
      <c r="M47" s="59">
        <v>3550</v>
      </c>
      <c r="N47" s="59">
        <v>2890</v>
      </c>
      <c r="O47" s="61"/>
      <c r="P47" s="61"/>
      <c r="Q47" s="60"/>
      <c r="U47" s="60"/>
      <c r="V47" s="60"/>
    </row>
    <row r="48" spans="1:22" ht="15">
      <c r="A48" s="11" t="s">
        <v>417</v>
      </c>
      <c r="B48" s="10" t="s">
        <v>298</v>
      </c>
      <c r="C48" s="10" t="s">
        <v>46</v>
      </c>
      <c r="D48" s="10" t="str">
        <f t="shared" si="0"/>
        <v>THỊ XÃ THUẬN AN:Đường loại 3:Vị trí 1</v>
      </c>
      <c r="E48" s="4"/>
      <c r="F48" s="4"/>
      <c r="G48" s="4"/>
      <c r="H48" s="4"/>
      <c r="I48" s="10"/>
      <c r="J48" s="10"/>
      <c r="K48" s="10"/>
      <c r="L48" s="30">
        <v>7400</v>
      </c>
      <c r="M48" s="59">
        <v>5920</v>
      </c>
      <c r="N48" s="59">
        <v>4810</v>
      </c>
      <c r="O48" s="61"/>
      <c r="P48" s="61"/>
      <c r="Q48" s="60"/>
      <c r="U48" s="60"/>
      <c r="V48" s="60"/>
    </row>
    <row r="49" spans="1:22" ht="15">
      <c r="A49" s="11" t="s">
        <v>417</v>
      </c>
      <c r="B49" s="10" t="s">
        <v>298</v>
      </c>
      <c r="C49" s="10" t="s">
        <v>47</v>
      </c>
      <c r="D49" s="10" t="str">
        <f t="shared" si="0"/>
        <v>THỊ XÃ THUẬN AN:Đường loại 3:Vị trí 2</v>
      </c>
      <c r="E49" s="4"/>
      <c r="F49" s="4"/>
      <c r="G49" s="10"/>
      <c r="H49" s="10"/>
      <c r="I49" s="10"/>
      <c r="J49" s="10"/>
      <c r="K49" s="10"/>
      <c r="L49" s="30">
        <v>4810</v>
      </c>
      <c r="M49" s="59">
        <v>3850</v>
      </c>
      <c r="N49" s="59">
        <v>3130</v>
      </c>
      <c r="O49" s="61"/>
      <c r="P49" s="61"/>
      <c r="Q49" s="60"/>
      <c r="U49" s="60"/>
      <c r="V49" s="60"/>
    </row>
    <row r="50" spans="1:22" ht="15">
      <c r="A50" s="11" t="s">
        <v>417</v>
      </c>
      <c r="B50" s="10" t="s">
        <v>298</v>
      </c>
      <c r="C50" s="10" t="s">
        <v>48</v>
      </c>
      <c r="D50" s="10" t="str">
        <f t="shared" si="0"/>
        <v>THỊ XÃ THUẬN AN:Đường loại 3:Vị trí 3</v>
      </c>
      <c r="E50" s="4"/>
      <c r="F50" s="4"/>
      <c r="G50" s="10"/>
      <c r="H50" s="10"/>
      <c r="I50" s="10"/>
      <c r="J50" s="10"/>
      <c r="K50" s="10"/>
      <c r="L50" s="30">
        <v>3700</v>
      </c>
      <c r="M50" s="59">
        <v>2960</v>
      </c>
      <c r="N50" s="59">
        <v>2410</v>
      </c>
      <c r="O50" s="61"/>
      <c r="P50" s="61"/>
      <c r="Q50" s="60"/>
      <c r="U50" s="60"/>
      <c r="V50" s="60"/>
    </row>
    <row r="51" spans="1:22" ht="15">
      <c r="A51" s="11" t="s">
        <v>417</v>
      </c>
      <c r="B51" s="10" t="s">
        <v>298</v>
      </c>
      <c r="C51" s="10" t="s">
        <v>49</v>
      </c>
      <c r="D51" s="10" t="str">
        <f t="shared" si="0"/>
        <v>THỊ XÃ THUẬN AN:Đường loại 3:Vị trí 4</v>
      </c>
      <c r="E51" s="4"/>
      <c r="F51" s="4"/>
      <c r="G51" s="10"/>
      <c r="H51" s="10"/>
      <c r="I51" s="10"/>
      <c r="J51" s="10"/>
      <c r="K51" s="10"/>
      <c r="L51" s="30">
        <v>2960</v>
      </c>
      <c r="M51" s="59">
        <v>2370</v>
      </c>
      <c r="N51" s="59">
        <v>1920</v>
      </c>
      <c r="O51" s="61"/>
      <c r="P51" s="61"/>
      <c r="Q51" s="60"/>
      <c r="U51" s="60"/>
      <c r="V51" s="60"/>
    </row>
    <row r="52" spans="1:22" ht="15">
      <c r="A52" s="11" t="s">
        <v>417</v>
      </c>
      <c r="B52" s="10" t="s">
        <v>390</v>
      </c>
      <c r="C52" s="10" t="s">
        <v>46</v>
      </c>
      <c r="D52" s="10" t="str">
        <f t="shared" si="0"/>
        <v>THỊ XÃ THUẬN AN:Đường loại 4:Vị trí 1</v>
      </c>
      <c r="E52" s="4"/>
      <c r="F52" s="4"/>
      <c r="G52" s="4"/>
      <c r="H52" s="4"/>
      <c r="I52" s="10"/>
      <c r="J52" s="10"/>
      <c r="K52" s="10"/>
      <c r="L52" s="30">
        <v>3700</v>
      </c>
      <c r="M52" s="59">
        <v>2960</v>
      </c>
      <c r="N52" s="59">
        <v>2410</v>
      </c>
      <c r="O52" s="61"/>
      <c r="P52" s="61"/>
      <c r="Q52" s="60"/>
      <c r="U52" s="60"/>
      <c r="V52" s="60"/>
    </row>
    <row r="53" spans="1:22" ht="15">
      <c r="A53" s="11" t="s">
        <v>417</v>
      </c>
      <c r="B53" s="10" t="s">
        <v>390</v>
      </c>
      <c r="C53" s="10" t="s">
        <v>47</v>
      </c>
      <c r="D53" s="10" t="str">
        <f t="shared" si="0"/>
        <v>THỊ XÃ THUẬN AN:Đường loại 4:Vị trí 2</v>
      </c>
      <c r="E53" s="4"/>
      <c r="F53" s="4"/>
      <c r="G53" s="10"/>
      <c r="H53" s="10"/>
      <c r="I53" s="10"/>
      <c r="J53" s="10"/>
      <c r="K53" s="10"/>
      <c r="L53" s="30">
        <v>2410</v>
      </c>
      <c r="M53" s="59">
        <v>1920</v>
      </c>
      <c r="N53" s="59">
        <v>1570</v>
      </c>
      <c r="O53" s="61"/>
      <c r="P53" s="61"/>
      <c r="Q53" s="60"/>
      <c r="U53" s="60"/>
      <c r="V53" s="60"/>
    </row>
    <row r="54" spans="1:22" ht="15">
      <c r="A54" s="11" t="s">
        <v>417</v>
      </c>
      <c r="B54" s="10" t="s">
        <v>390</v>
      </c>
      <c r="C54" s="10" t="s">
        <v>48</v>
      </c>
      <c r="D54" s="10" t="str">
        <f t="shared" si="0"/>
        <v>THỊ XÃ THUẬN AN:Đường loại 4:Vị trí 3</v>
      </c>
      <c r="E54" s="4"/>
      <c r="F54" s="4"/>
      <c r="G54" s="10"/>
      <c r="H54" s="10"/>
      <c r="I54" s="10"/>
      <c r="J54" s="10"/>
      <c r="K54" s="10"/>
      <c r="L54" s="30">
        <v>1850</v>
      </c>
      <c r="M54" s="59">
        <v>1480</v>
      </c>
      <c r="N54" s="59">
        <v>1210</v>
      </c>
      <c r="O54" s="61"/>
      <c r="P54" s="61"/>
      <c r="Q54" s="60"/>
      <c r="U54" s="60"/>
      <c r="V54" s="60"/>
    </row>
    <row r="55" spans="1:22" ht="15">
      <c r="A55" s="11" t="s">
        <v>417</v>
      </c>
      <c r="B55" s="10" t="s">
        <v>390</v>
      </c>
      <c r="C55" s="10" t="s">
        <v>49</v>
      </c>
      <c r="D55" s="10" t="str">
        <f t="shared" si="0"/>
        <v>THỊ XÃ THUẬN AN:Đường loại 4:Vị trí 4</v>
      </c>
      <c r="E55" s="4"/>
      <c r="F55" s="4"/>
      <c r="G55" s="10"/>
      <c r="H55" s="10"/>
      <c r="I55" s="10"/>
      <c r="J55" s="10"/>
      <c r="K55" s="10"/>
      <c r="L55" s="30">
        <v>1480</v>
      </c>
      <c r="M55" s="59">
        <v>1180</v>
      </c>
      <c r="N55" s="59">
        <v>960</v>
      </c>
      <c r="O55" s="61"/>
      <c r="P55" s="61"/>
      <c r="Q55" s="60"/>
      <c r="U55" s="60"/>
      <c r="V55" s="60"/>
    </row>
    <row r="56" spans="1:22" ht="15">
      <c r="A56" s="11" t="s">
        <v>417</v>
      </c>
      <c r="B56" s="10" t="s">
        <v>314</v>
      </c>
      <c r="C56" s="10" t="s">
        <v>46</v>
      </c>
      <c r="D56" s="10" t="str">
        <f t="shared" si="0"/>
        <v>THỊ XÃ THUẬN AN:Đường loại 5:Vị trí 1</v>
      </c>
      <c r="E56" s="4"/>
      <c r="F56" s="4"/>
      <c r="G56" s="4"/>
      <c r="H56" s="4"/>
      <c r="I56" s="10"/>
      <c r="J56" s="10"/>
      <c r="K56" s="10"/>
      <c r="L56" s="30">
        <v>2660</v>
      </c>
      <c r="M56" s="59">
        <v>2130</v>
      </c>
      <c r="N56" s="59">
        <v>1730</v>
      </c>
      <c r="O56" s="61"/>
      <c r="P56" s="61"/>
      <c r="Q56" s="60"/>
      <c r="U56" s="60"/>
      <c r="V56" s="60"/>
    </row>
    <row r="57" spans="1:22" ht="15">
      <c r="A57" s="11" t="s">
        <v>417</v>
      </c>
      <c r="B57" s="10" t="s">
        <v>314</v>
      </c>
      <c r="C57" s="10" t="s">
        <v>47</v>
      </c>
      <c r="D57" s="10" t="str">
        <f t="shared" si="0"/>
        <v>THỊ XÃ THUẬN AN:Đường loại 5:Vị trí 2</v>
      </c>
      <c r="E57" s="4"/>
      <c r="F57" s="4"/>
      <c r="G57" s="10"/>
      <c r="H57" s="10"/>
      <c r="I57" s="10"/>
      <c r="J57" s="10"/>
      <c r="K57" s="10"/>
      <c r="L57" s="30">
        <v>1730</v>
      </c>
      <c r="M57" s="59">
        <v>1380</v>
      </c>
      <c r="N57" s="59">
        <v>1120</v>
      </c>
      <c r="O57" s="61"/>
      <c r="P57" s="61"/>
      <c r="Q57" s="60"/>
      <c r="U57" s="60"/>
      <c r="V57" s="60"/>
    </row>
    <row r="58" spans="1:22" ht="15">
      <c r="A58" s="11" t="s">
        <v>417</v>
      </c>
      <c r="B58" s="10" t="s">
        <v>314</v>
      </c>
      <c r="C58" s="10" t="s">
        <v>48</v>
      </c>
      <c r="D58" s="10" t="str">
        <f t="shared" si="0"/>
        <v>THỊ XÃ THUẬN AN:Đường loại 5:Vị trí 3</v>
      </c>
      <c r="E58" s="4"/>
      <c r="F58" s="4"/>
      <c r="G58" s="10"/>
      <c r="H58" s="10"/>
      <c r="I58" s="10"/>
      <c r="J58" s="10"/>
      <c r="K58" s="10"/>
      <c r="L58" s="30">
        <v>1330</v>
      </c>
      <c r="M58" s="59">
        <v>1070</v>
      </c>
      <c r="N58" s="59">
        <v>870</v>
      </c>
      <c r="O58" s="61"/>
      <c r="P58" s="61"/>
      <c r="Q58" s="60"/>
      <c r="U58" s="60"/>
      <c r="V58" s="60"/>
    </row>
    <row r="59" spans="1:22" ht="15">
      <c r="A59" s="11" t="s">
        <v>417</v>
      </c>
      <c r="B59" s="10" t="s">
        <v>314</v>
      </c>
      <c r="C59" s="10" t="s">
        <v>49</v>
      </c>
      <c r="D59" s="10" t="str">
        <f t="shared" si="0"/>
        <v>THỊ XÃ THUẬN AN:Đường loại 5:Vị trí 4</v>
      </c>
      <c r="E59" s="4"/>
      <c r="F59" s="4"/>
      <c r="G59" s="10"/>
      <c r="H59" s="10"/>
      <c r="I59" s="10"/>
      <c r="J59" s="10"/>
      <c r="K59" s="10"/>
      <c r="L59" s="30">
        <v>1060</v>
      </c>
      <c r="M59" s="59">
        <v>850</v>
      </c>
      <c r="N59" s="59">
        <v>690</v>
      </c>
      <c r="O59" s="61"/>
      <c r="P59" s="61"/>
      <c r="Q59" s="60"/>
      <c r="U59" s="60"/>
      <c r="V59" s="60"/>
    </row>
    <row r="60" spans="1:14" ht="15">
      <c r="A60" s="12" t="s">
        <v>418</v>
      </c>
      <c r="B60" s="10" t="s">
        <v>39</v>
      </c>
      <c r="C60" s="10" t="s">
        <v>46</v>
      </c>
      <c r="D60" s="10" t="str">
        <f t="shared" si="0"/>
        <v>THỊ XÃ DĨ AN:Khu vực 1Vị trí 1</v>
      </c>
      <c r="E60" s="4"/>
      <c r="F60" s="4"/>
      <c r="G60" s="4"/>
      <c r="H60" s="4"/>
      <c r="I60" s="10"/>
      <c r="J60" s="10"/>
      <c r="K60" s="10"/>
      <c r="L60" s="10"/>
      <c r="M60" s="10"/>
      <c r="N60" s="10"/>
    </row>
    <row r="61" spans="1:14" ht="15">
      <c r="A61" s="12" t="s">
        <v>418</v>
      </c>
      <c r="B61" s="10" t="s">
        <v>39</v>
      </c>
      <c r="C61" s="10" t="s">
        <v>47</v>
      </c>
      <c r="D61" s="10" t="str">
        <f t="shared" si="0"/>
        <v>THỊ XÃ DĨ AN:Khu vực 1Vị trí 2</v>
      </c>
      <c r="E61" s="4"/>
      <c r="F61" s="4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2" t="s">
        <v>418</v>
      </c>
      <c r="B62" s="10" t="s">
        <v>39</v>
      </c>
      <c r="C62" s="10" t="s">
        <v>48</v>
      </c>
      <c r="D62" s="10" t="str">
        <f t="shared" si="0"/>
        <v>THỊ XÃ DĨ AN:Khu vực 1Vị trí 3</v>
      </c>
      <c r="E62" s="4"/>
      <c r="F62" s="4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12" t="s">
        <v>418</v>
      </c>
      <c r="B63" s="10" t="s">
        <v>39</v>
      </c>
      <c r="C63" s="10" t="s">
        <v>49</v>
      </c>
      <c r="D63" s="10" t="str">
        <f t="shared" si="0"/>
        <v>THỊ XÃ DĨ AN:Khu vực 1Vị trí 4</v>
      </c>
      <c r="E63" s="4"/>
      <c r="F63" s="4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2" t="s">
        <v>418</v>
      </c>
      <c r="B64" s="10" t="s">
        <v>38</v>
      </c>
      <c r="C64" s="10" t="s">
        <v>46</v>
      </c>
      <c r="D64" s="10" t="str">
        <f t="shared" si="0"/>
        <v>THỊ XÃ DĨ AN:Khu vực 2Vị trí 1</v>
      </c>
      <c r="E64" s="4"/>
      <c r="F64" s="4"/>
      <c r="G64" s="4"/>
      <c r="H64" s="4"/>
      <c r="I64" s="10"/>
      <c r="J64" s="10"/>
      <c r="K64" s="10"/>
      <c r="L64" s="10"/>
      <c r="M64" s="10"/>
      <c r="N64" s="10"/>
    </row>
    <row r="65" spans="1:14" ht="15">
      <c r="A65" s="12" t="s">
        <v>418</v>
      </c>
      <c r="B65" s="10" t="s">
        <v>38</v>
      </c>
      <c r="C65" s="10" t="s">
        <v>47</v>
      </c>
      <c r="D65" s="10" t="str">
        <f t="shared" si="0"/>
        <v>THỊ XÃ DĨ AN:Khu vực 2Vị trí 2</v>
      </c>
      <c r="E65" s="4"/>
      <c r="F65" s="4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2" t="s">
        <v>418</v>
      </c>
      <c r="B66" s="10" t="s">
        <v>38</v>
      </c>
      <c r="C66" s="10" t="s">
        <v>48</v>
      </c>
      <c r="D66" s="10" t="str">
        <f t="shared" si="0"/>
        <v>THỊ XÃ DĨ AN:Khu vực 2Vị trí 3</v>
      </c>
      <c r="E66" s="4"/>
      <c r="F66" s="4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12" t="s">
        <v>418</v>
      </c>
      <c r="B67" s="10" t="s">
        <v>38</v>
      </c>
      <c r="C67" s="10" t="s">
        <v>49</v>
      </c>
      <c r="D67" s="10" t="str">
        <f t="shared" si="0"/>
        <v>THỊ XÃ DĨ AN:Khu vực 2Vị trí 4</v>
      </c>
      <c r="E67" s="4"/>
      <c r="F67" s="4"/>
      <c r="G67" s="10"/>
      <c r="H67" s="10"/>
      <c r="I67" s="10"/>
      <c r="J67" s="10"/>
      <c r="K67" s="10"/>
      <c r="L67" s="10"/>
      <c r="M67" s="10"/>
      <c r="N67" s="10"/>
    </row>
    <row r="68" spans="1:22" ht="15">
      <c r="A68" s="12" t="s">
        <v>418</v>
      </c>
      <c r="B68" s="10" t="s">
        <v>290</v>
      </c>
      <c r="C68" s="10" t="s">
        <v>46</v>
      </c>
      <c r="D68" s="10" t="str">
        <f t="shared" si="0"/>
        <v>THỊ XÃ DĨ AN:Đường loại 1:Vị trí 1</v>
      </c>
      <c r="E68" s="4"/>
      <c r="F68" s="4"/>
      <c r="G68" s="4"/>
      <c r="H68" s="4"/>
      <c r="I68" s="10"/>
      <c r="J68" s="10"/>
      <c r="K68" s="10"/>
      <c r="L68" s="30">
        <v>14800</v>
      </c>
      <c r="M68" s="30">
        <v>11840</v>
      </c>
      <c r="N68" s="30">
        <v>9620</v>
      </c>
      <c r="O68" s="61"/>
      <c r="P68" s="61"/>
      <c r="Q68" s="60"/>
      <c r="U68" s="60"/>
      <c r="V68" s="60"/>
    </row>
    <row r="69" spans="1:22" ht="15">
      <c r="A69" s="12" t="s">
        <v>418</v>
      </c>
      <c r="B69" s="10" t="s">
        <v>290</v>
      </c>
      <c r="C69" s="10" t="s">
        <v>47</v>
      </c>
      <c r="D69" s="10" t="str">
        <f aca="true" t="shared" si="1" ref="D69:D160">A69&amp;B69&amp;C69</f>
        <v>THỊ XÃ DĨ AN:Đường loại 1:Vị trí 2</v>
      </c>
      <c r="E69" s="4"/>
      <c r="F69" s="4"/>
      <c r="G69" s="10"/>
      <c r="H69" s="10"/>
      <c r="I69" s="10"/>
      <c r="J69" s="10"/>
      <c r="K69" s="10"/>
      <c r="L69" s="30">
        <v>9620</v>
      </c>
      <c r="M69" s="30">
        <v>7700</v>
      </c>
      <c r="N69" s="30">
        <v>6250</v>
      </c>
      <c r="O69" s="61"/>
      <c r="P69" s="61"/>
      <c r="Q69" s="60"/>
      <c r="U69" s="60"/>
      <c r="V69" s="60"/>
    </row>
    <row r="70" spans="1:22" ht="15">
      <c r="A70" s="12" t="s">
        <v>418</v>
      </c>
      <c r="B70" s="10" t="s">
        <v>290</v>
      </c>
      <c r="C70" s="10" t="s">
        <v>48</v>
      </c>
      <c r="D70" s="10" t="str">
        <f t="shared" si="1"/>
        <v>THỊ XÃ DĨ AN:Đường loại 1:Vị trí 3</v>
      </c>
      <c r="E70" s="4"/>
      <c r="F70" s="4"/>
      <c r="G70" s="10"/>
      <c r="H70" s="10"/>
      <c r="I70" s="10"/>
      <c r="J70" s="10"/>
      <c r="K70" s="10"/>
      <c r="L70" s="30">
        <v>7400</v>
      </c>
      <c r="M70" s="30">
        <v>5920</v>
      </c>
      <c r="N70" s="30">
        <v>4810</v>
      </c>
      <c r="O70" s="61"/>
      <c r="P70" s="61"/>
      <c r="Q70" s="60"/>
      <c r="U70" s="60"/>
      <c r="V70" s="60"/>
    </row>
    <row r="71" spans="1:22" ht="15">
      <c r="A71" s="12" t="s">
        <v>418</v>
      </c>
      <c r="B71" s="10" t="s">
        <v>290</v>
      </c>
      <c r="C71" s="10" t="s">
        <v>49</v>
      </c>
      <c r="D71" s="10" t="str">
        <f t="shared" si="1"/>
        <v>THỊ XÃ DĨ AN:Đường loại 1:Vị trí 4</v>
      </c>
      <c r="E71" s="4"/>
      <c r="F71" s="4"/>
      <c r="G71" s="10"/>
      <c r="H71" s="10"/>
      <c r="I71" s="10"/>
      <c r="J71" s="10"/>
      <c r="K71" s="10"/>
      <c r="L71" s="30">
        <v>5920</v>
      </c>
      <c r="M71" s="30">
        <v>4740</v>
      </c>
      <c r="N71" s="30">
        <v>3850</v>
      </c>
      <c r="O71" s="61"/>
      <c r="P71" s="61"/>
      <c r="Q71" s="60"/>
      <c r="U71" s="60"/>
      <c r="V71" s="60"/>
    </row>
    <row r="72" spans="1:22" ht="15">
      <c r="A72" s="12" t="s">
        <v>418</v>
      </c>
      <c r="B72" s="10" t="s">
        <v>384</v>
      </c>
      <c r="C72" s="10" t="s">
        <v>46</v>
      </c>
      <c r="D72" s="10" t="str">
        <f t="shared" si="1"/>
        <v>THỊ XÃ DĨ AN:Đường loại 2:Vị trí 1</v>
      </c>
      <c r="E72" s="4"/>
      <c r="F72" s="4"/>
      <c r="G72" s="4"/>
      <c r="H72" s="4"/>
      <c r="I72" s="10"/>
      <c r="J72" s="10"/>
      <c r="K72" s="10"/>
      <c r="L72" s="30">
        <v>11100</v>
      </c>
      <c r="M72" s="30">
        <v>8880</v>
      </c>
      <c r="N72" s="30">
        <v>7220</v>
      </c>
      <c r="O72" s="61"/>
      <c r="P72" s="61"/>
      <c r="Q72" s="60"/>
      <c r="U72" s="60"/>
      <c r="V72" s="60"/>
    </row>
    <row r="73" spans="1:22" ht="15">
      <c r="A73" s="12" t="s">
        <v>418</v>
      </c>
      <c r="B73" s="10" t="s">
        <v>384</v>
      </c>
      <c r="C73" s="10" t="s">
        <v>47</v>
      </c>
      <c r="D73" s="10" t="str">
        <f t="shared" si="1"/>
        <v>THỊ XÃ DĨ AN:Đường loại 2:Vị trí 2</v>
      </c>
      <c r="E73" s="4"/>
      <c r="F73" s="4"/>
      <c r="G73" s="10"/>
      <c r="H73" s="10"/>
      <c r="I73" s="10"/>
      <c r="J73" s="10"/>
      <c r="K73" s="10"/>
      <c r="L73" s="30">
        <v>7220</v>
      </c>
      <c r="M73" s="30">
        <v>5770</v>
      </c>
      <c r="N73" s="30">
        <v>4690</v>
      </c>
      <c r="O73" s="61"/>
      <c r="P73" s="61"/>
      <c r="Q73" s="60"/>
      <c r="U73" s="60"/>
      <c r="V73" s="60"/>
    </row>
    <row r="74" spans="1:22" ht="15">
      <c r="A74" s="12" t="s">
        <v>418</v>
      </c>
      <c r="B74" s="10" t="s">
        <v>384</v>
      </c>
      <c r="C74" s="10" t="s">
        <v>48</v>
      </c>
      <c r="D74" s="10" t="str">
        <f t="shared" si="1"/>
        <v>THỊ XÃ DĨ AN:Đường loại 2:Vị trí 3</v>
      </c>
      <c r="E74" s="4"/>
      <c r="F74" s="4"/>
      <c r="G74" s="10"/>
      <c r="H74" s="10"/>
      <c r="I74" s="10"/>
      <c r="J74" s="10"/>
      <c r="K74" s="10"/>
      <c r="L74" s="30">
        <v>5550</v>
      </c>
      <c r="M74" s="30">
        <v>4440</v>
      </c>
      <c r="N74" s="30">
        <v>3610</v>
      </c>
      <c r="O74" s="61"/>
      <c r="P74" s="61"/>
      <c r="Q74" s="60"/>
      <c r="U74" s="60"/>
      <c r="V74" s="60"/>
    </row>
    <row r="75" spans="1:22" ht="15">
      <c r="A75" s="12" t="s">
        <v>418</v>
      </c>
      <c r="B75" s="10" t="s">
        <v>384</v>
      </c>
      <c r="C75" s="10" t="s">
        <v>49</v>
      </c>
      <c r="D75" s="10" t="str">
        <f t="shared" si="1"/>
        <v>THỊ XÃ DĨ AN:Đường loại 2:Vị trí 4</v>
      </c>
      <c r="E75" s="4"/>
      <c r="F75" s="4"/>
      <c r="G75" s="10"/>
      <c r="H75" s="10"/>
      <c r="I75" s="10"/>
      <c r="J75" s="10"/>
      <c r="K75" s="10"/>
      <c r="L75" s="30">
        <v>4440</v>
      </c>
      <c r="M75" s="30">
        <v>3550</v>
      </c>
      <c r="N75" s="30">
        <v>2890</v>
      </c>
      <c r="O75" s="61"/>
      <c r="P75" s="61"/>
      <c r="Q75" s="60"/>
      <c r="U75" s="60"/>
      <c r="V75" s="60"/>
    </row>
    <row r="76" spans="1:22" ht="15">
      <c r="A76" s="12" t="s">
        <v>418</v>
      </c>
      <c r="B76" s="10" t="s">
        <v>298</v>
      </c>
      <c r="C76" s="10" t="s">
        <v>46</v>
      </c>
      <c r="D76" s="10" t="str">
        <f t="shared" si="1"/>
        <v>THỊ XÃ DĨ AN:Đường loại 3:Vị trí 1</v>
      </c>
      <c r="E76" s="4"/>
      <c r="F76" s="4"/>
      <c r="G76" s="4"/>
      <c r="H76" s="4"/>
      <c r="I76" s="10"/>
      <c r="J76" s="10"/>
      <c r="K76" s="10"/>
      <c r="L76" s="30">
        <v>7400</v>
      </c>
      <c r="M76" s="30">
        <v>5920</v>
      </c>
      <c r="N76" s="30">
        <v>4810</v>
      </c>
      <c r="O76" s="61"/>
      <c r="P76" s="61"/>
      <c r="Q76" s="60"/>
      <c r="U76" s="60"/>
      <c r="V76" s="60"/>
    </row>
    <row r="77" spans="1:22" ht="15">
      <c r="A77" s="12" t="s">
        <v>418</v>
      </c>
      <c r="B77" s="10" t="s">
        <v>298</v>
      </c>
      <c r="C77" s="10" t="s">
        <v>47</v>
      </c>
      <c r="D77" s="10" t="str">
        <f t="shared" si="1"/>
        <v>THỊ XÃ DĨ AN:Đường loại 3:Vị trí 2</v>
      </c>
      <c r="E77" s="4"/>
      <c r="F77" s="4"/>
      <c r="G77" s="10"/>
      <c r="H77" s="10"/>
      <c r="I77" s="10"/>
      <c r="J77" s="10"/>
      <c r="K77" s="10"/>
      <c r="L77" s="30">
        <v>4810</v>
      </c>
      <c r="M77" s="30">
        <v>3850</v>
      </c>
      <c r="N77" s="30">
        <v>3130</v>
      </c>
      <c r="O77" s="61"/>
      <c r="P77" s="61"/>
      <c r="Q77" s="60"/>
      <c r="U77" s="60"/>
      <c r="V77" s="60"/>
    </row>
    <row r="78" spans="1:22" ht="15">
      <c r="A78" s="12" t="s">
        <v>418</v>
      </c>
      <c r="B78" s="10" t="s">
        <v>298</v>
      </c>
      <c r="C78" s="10" t="s">
        <v>48</v>
      </c>
      <c r="D78" s="10" t="str">
        <f t="shared" si="1"/>
        <v>THỊ XÃ DĨ AN:Đường loại 3:Vị trí 3</v>
      </c>
      <c r="E78" s="4"/>
      <c r="F78" s="4"/>
      <c r="G78" s="10"/>
      <c r="H78" s="10"/>
      <c r="I78" s="10"/>
      <c r="J78" s="10"/>
      <c r="K78" s="10"/>
      <c r="L78" s="30">
        <v>3700</v>
      </c>
      <c r="M78" s="30">
        <v>2960</v>
      </c>
      <c r="N78" s="30">
        <v>2410</v>
      </c>
      <c r="O78" s="61"/>
      <c r="P78" s="61"/>
      <c r="Q78" s="60"/>
      <c r="U78" s="60"/>
      <c r="V78" s="60"/>
    </row>
    <row r="79" spans="1:22" ht="15">
      <c r="A79" s="12" t="s">
        <v>418</v>
      </c>
      <c r="B79" s="10" t="s">
        <v>298</v>
      </c>
      <c r="C79" s="10" t="s">
        <v>49</v>
      </c>
      <c r="D79" s="10" t="str">
        <f t="shared" si="1"/>
        <v>THỊ XÃ DĨ AN:Đường loại 3:Vị trí 4</v>
      </c>
      <c r="E79" s="4"/>
      <c r="F79" s="4"/>
      <c r="G79" s="10"/>
      <c r="H79" s="10"/>
      <c r="I79" s="10"/>
      <c r="J79" s="10"/>
      <c r="K79" s="10"/>
      <c r="L79" s="30">
        <v>2960</v>
      </c>
      <c r="M79" s="30">
        <v>2370</v>
      </c>
      <c r="N79" s="30">
        <v>1920</v>
      </c>
      <c r="O79" s="61"/>
      <c r="P79" s="61"/>
      <c r="Q79" s="60"/>
      <c r="U79" s="60"/>
      <c r="V79" s="60"/>
    </row>
    <row r="80" spans="1:22" ht="15">
      <c r="A80" s="12" t="s">
        <v>418</v>
      </c>
      <c r="B80" s="10" t="s">
        <v>390</v>
      </c>
      <c r="C80" s="10" t="s">
        <v>46</v>
      </c>
      <c r="D80" s="10" t="str">
        <f t="shared" si="1"/>
        <v>THỊ XÃ DĨ AN:Đường loại 4:Vị trí 1</v>
      </c>
      <c r="E80" s="4"/>
      <c r="F80" s="4"/>
      <c r="G80" s="4"/>
      <c r="H80" s="4"/>
      <c r="I80" s="10"/>
      <c r="J80" s="10"/>
      <c r="K80" s="10"/>
      <c r="L80" s="30">
        <v>3700</v>
      </c>
      <c r="M80" s="30">
        <v>2960</v>
      </c>
      <c r="N80" s="30">
        <v>2410</v>
      </c>
      <c r="O80" s="61"/>
      <c r="P80" s="61"/>
      <c r="Q80" s="60"/>
      <c r="U80" s="60"/>
      <c r="V80" s="60"/>
    </row>
    <row r="81" spans="1:22" ht="15">
      <c r="A81" s="12" t="s">
        <v>418</v>
      </c>
      <c r="B81" s="10" t="s">
        <v>390</v>
      </c>
      <c r="C81" s="10" t="s">
        <v>47</v>
      </c>
      <c r="D81" s="10" t="str">
        <f t="shared" si="1"/>
        <v>THỊ XÃ DĨ AN:Đường loại 4:Vị trí 2</v>
      </c>
      <c r="E81" s="4"/>
      <c r="F81" s="4"/>
      <c r="G81" s="10"/>
      <c r="H81" s="10"/>
      <c r="I81" s="10"/>
      <c r="J81" s="10"/>
      <c r="K81" s="10"/>
      <c r="L81" s="30">
        <v>2410</v>
      </c>
      <c r="M81" s="30">
        <v>1920</v>
      </c>
      <c r="N81" s="30">
        <v>1570</v>
      </c>
      <c r="O81" s="61"/>
      <c r="P81" s="61"/>
      <c r="Q81" s="60"/>
      <c r="U81" s="60"/>
      <c r="V81" s="60"/>
    </row>
    <row r="82" spans="1:22" ht="15">
      <c r="A82" s="12" t="s">
        <v>418</v>
      </c>
      <c r="B82" s="10" t="s">
        <v>390</v>
      </c>
      <c r="C82" s="10" t="s">
        <v>48</v>
      </c>
      <c r="D82" s="10" t="str">
        <f t="shared" si="1"/>
        <v>THỊ XÃ DĨ AN:Đường loại 4:Vị trí 3</v>
      </c>
      <c r="E82" s="4"/>
      <c r="F82" s="4"/>
      <c r="G82" s="10"/>
      <c r="H82" s="10"/>
      <c r="I82" s="10"/>
      <c r="J82" s="10"/>
      <c r="K82" s="10"/>
      <c r="L82" s="30">
        <v>1850</v>
      </c>
      <c r="M82" s="30">
        <v>1480</v>
      </c>
      <c r="N82" s="30">
        <v>1210</v>
      </c>
      <c r="O82" s="61"/>
      <c r="P82" s="61"/>
      <c r="Q82" s="60"/>
      <c r="U82" s="60"/>
      <c r="V82" s="60"/>
    </row>
    <row r="83" spans="1:22" ht="15">
      <c r="A83" s="12" t="s">
        <v>418</v>
      </c>
      <c r="B83" s="10" t="s">
        <v>390</v>
      </c>
      <c r="C83" s="10" t="s">
        <v>49</v>
      </c>
      <c r="D83" s="10" t="str">
        <f t="shared" si="1"/>
        <v>THỊ XÃ DĨ AN:Đường loại 4:Vị trí 4</v>
      </c>
      <c r="E83" s="4"/>
      <c r="F83" s="4"/>
      <c r="G83" s="10"/>
      <c r="H83" s="10"/>
      <c r="I83" s="10"/>
      <c r="J83" s="10"/>
      <c r="K83" s="10"/>
      <c r="L83" s="30">
        <v>1480</v>
      </c>
      <c r="M83" s="30">
        <v>1180</v>
      </c>
      <c r="N83" s="30">
        <v>960</v>
      </c>
      <c r="O83" s="61"/>
      <c r="P83" s="61"/>
      <c r="Q83" s="60"/>
      <c r="U83" s="60"/>
      <c r="V83" s="60"/>
    </row>
    <row r="84" spans="1:22" ht="15">
      <c r="A84" s="12" t="s">
        <v>418</v>
      </c>
      <c r="B84" s="10" t="s">
        <v>314</v>
      </c>
      <c r="C84" s="10" t="s">
        <v>46</v>
      </c>
      <c r="D84" s="10" t="str">
        <f t="shared" si="1"/>
        <v>THỊ XÃ DĨ AN:Đường loại 5:Vị trí 1</v>
      </c>
      <c r="E84" s="4"/>
      <c r="F84" s="4"/>
      <c r="G84" s="4"/>
      <c r="H84" s="4"/>
      <c r="I84" s="10"/>
      <c r="J84" s="10"/>
      <c r="K84" s="10"/>
      <c r="L84" s="30">
        <v>2660</v>
      </c>
      <c r="M84" s="30">
        <v>2130</v>
      </c>
      <c r="N84" s="30">
        <v>1730</v>
      </c>
      <c r="O84" s="61"/>
      <c r="P84" s="61"/>
      <c r="Q84" s="60"/>
      <c r="U84" s="60"/>
      <c r="V84" s="60"/>
    </row>
    <row r="85" spans="1:22" ht="15">
      <c r="A85" s="12" t="s">
        <v>418</v>
      </c>
      <c r="B85" s="10" t="s">
        <v>314</v>
      </c>
      <c r="C85" s="10" t="s">
        <v>47</v>
      </c>
      <c r="D85" s="10" t="str">
        <f t="shared" si="1"/>
        <v>THỊ XÃ DĨ AN:Đường loại 5:Vị trí 2</v>
      </c>
      <c r="E85" s="4"/>
      <c r="F85" s="4"/>
      <c r="G85" s="10"/>
      <c r="H85" s="10"/>
      <c r="I85" s="10"/>
      <c r="J85" s="10"/>
      <c r="K85" s="10"/>
      <c r="L85" s="30">
        <v>1730</v>
      </c>
      <c r="M85" s="30">
        <v>1380</v>
      </c>
      <c r="N85" s="30">
        <v>1120</v>
      </c>
      <c r="O85" s="61"/>
      <c r="P85" s="61"/>
      <c r="Q85" s="60"/>
      <c r="U85" s="60"/>
      <c r="V85" s="60"/>
    </row>
    <row r="86" spans="1:22" ht="15">
      <c r="A86" s="12" t="s">
        <v>418</v>
      </c>
      <c r="B86" s="10" t="s">
        <v>314</v>
      </c>
      <c r="C86" s="10" t="s">
        <v>48</v>
      </c>
      <c r="D86" s="10" t="str">
        <f t="shared" si="1"/>
        <v>THỊ XÃ DĨ AN:Đường loại 5:Vị trí 3</v>
      </c>
      <c r="E86" s="4"/>
      <c r="F86" s="4"/>
      <c r="G86" s="10"/>
      <c r="H86" s="10"/>
      <c r="I86" s="10"/>
      <c r="J86" s="10"/>
      <c r="K86" s="10"/>
      <c r="L86" s="30">
        <v>1330</v>
      </c>
      <c r="M86" s="30">
        <v>1070</v>
      </c>
      <c r="N86" s="30">
        <v>870</v>
      </c>
      <c r="O86" s="61"/>
      <c r="P86" s="61"/>
      <c r="Q86" s="60"/>
      <c r="U86" s="60"/>
      <c r="V86" s="60"/>
    </row>
    <row r="87" spans="1:22" ht="15">
      <c r="A87" s="12" t="s">
        <v>418</v>
      </c>
      <c r="B87" s="10" t="s">
        <v>314</v>
      </c>
      <c r="C87" s="10" t="s">
        <v>49</v>
      </c>
      <c r="D87" s="10" t="str">
        <f t="shared" si="1"/>
        <v>THỊ XÃ DĨ AN:Đường loại 5:Vị trí 4</v>
      </c>
      <c r="E87" s="4"/>
      <c r="F87" s="4"/>
      <c r="G87" s="10"/>
      <c r="H87" s="10"/>
      <c r="I87" s="10"/>
      <c r="J87" s="10"/>
      <c r="K87" s="10"/>
      <c r="L87" s="30">
        <v>1060</v>
      </c>
      <c r="M87" s="30">
        <v>850</v>
      </c>
      <c r="N87" s="30">
        <v>690</v>
      </c>
      <c r="O87" s="61"/>
      <c r="P87" s="61"/>
      <c r="Q87" s="60"/>
      <c r="U87" s="60"/>
      <c r="V87" s="60"/>
    </row>
    <row r="88" spans="1:21" ht="15">
      <c r="A88" s="11" t="s">
        <v>30</v>
      </c>
      <c r="B88" s="10" t="s">
        <v>39</v>
      </c>
      <c r="C88" s="10" t="s">
        <v>46</v>
      </c>
      <c r="D88" s="10" t="str">
        <f t="shared" si="1"/>
        <v>THỊ XÃ BẾN CÁT:Khu vực 1Vị trí 1</v>
      </c>
      <c r="E88" s="10"/>
      <c r="F88" s="10"/>
      <c r="G88" s="10"/>
      <c r="H88" s="10"/>
      <c r="I88" s="10">
        <v>1930</v>
      </c>
      <c r="J88" s="10">
        <v>1540</v>
      </c>
      <c r="K88" s="10">
        <v>1250</v>
      </c>
      <c r="L88" s="36"/>
      <c r="M88" s="36"/>
      <c r="N88" s="10"/>
      <c r="P88" s="62"/>
      <c r="Q88" s="62"/>
      <c r="R88" s="62"/>
      <c r="S88" s="62"/>
      <c r="T88" s="61"/>
      <c r="U88" s="61"/>
    </row>
    <row r="89" spans="1:21" ht="15">
      <c r="A89" s="11" t="s">
        <v>30</v>
      </c>
      <c r="B89" s="10" t="s">
        <v>39</v>
      </c>
      <c r="C89" s="10" t="s">
        <v>47</v>
      </c>
      <c r="D89" s="10" t="str">
        <f t="shared" si="1"/>
        <v>THỊ XÃ BẾN CÁT:Khu vực 1Vị trí 2</v>
      </c>
      <c r="E89" s="10"/>
      <c r="F89" s="10"/>
      <c r="G89" s="10"/>
      <c r="H89" s="10"/>
      <c r="I89" s="10">
        <v>1250</v>
      </c>
      <c r="J89" s="10">
        <v>1000</v>
      </c>
      <c r="K89" s="10">
        <v>810</v>
      </c>
      <c r="L89" s="36"/>
      <c r="M89" s="36"/>
      <c r="N89" s="10"/>
      <c r="P89" s="62"/>
      <c r="Q89" s="62"/>
      <c r="R89" s="62"/>
      <c r="S89" s="62"/>
      <c r="T89" s="61"/>
      <c r="U89" s="61"/>
    </row>
    <row r="90" spans="1:21" ht="15">
      <c r="A90" s="11" t="s">
        <v>30</v>
      </c>
      <c r="B90" s="10" t="s">
        <v>39</v>
      </c>
      <c r="C90" s="10" t="s">
        <v>48</v>
      </c>
      <c r="D90" s="10" t="str">
        <f t="shared" si="1"/>
        <v>THỊ XÃ BẾN CÁT:Khu vực 1Vị trí 3</v>
      </c>
      <c r="E90" s="10"/>
      <c r="F90" s="10"/>
      <c r="G90" s="10"/>
      <c r="H90" s="10"/>
      <c r="I90" s="10">
        <v>1060</v>
      </c>
      <c r="J90" s="10">
        <v>850</v>
      </c>
      <c r="K90" s="10">
        <v>690</v>
      </c>
      <c r="L90" s="36"/>
      <c r="M90" s="36"/>
      <c r="N90" s="10"/>
      <c r="P90" s="62"/>
      <c r="Q90" s="62"/>
      <c r="R90" s="62"/>
      <c r="S90" s="62"/>
      <c r="T90" s="61"/>
      <c r="U90" s="61"/>
    </row>
    <row r="91" spans="1:21" ht="15">
      <c r="A91" s="11" t="s">
        <v>30</v>
      </c>
      <c r="B91" s="10" t="s">
        <v>39</v>
      </c>
      <c r="C91" s="10" t="s">
        <v>49</v>
      </c>
      <c r="D91" s="10" t="str">
        <f t="shared" si="1"/>
        <v>THỊ XÃ BẾN CÁT:Khu vực 1Vị trí 4</v>
      </c>
      <c r="E91" s="10"/>
      <c r="F91" s="10"/>
      <c r="G91" s="10"/>
      <c r="H91" s="10"/>
      <c r="I91" s="10">
        <v>770</v>
      </c>
      <c r="J91" s="10">
        <v>620</v>
      </c>
      <c r="K91" s="10">
        <v>500</v>
      </c>
      <c r="L91" s="36"/>
      <c r="M91" s="36"/>
      <c r="N91" s="10"/>
      <c r="P91" s="62"/>
      <c r="Q91" s="62"/>
      <c r="R91" s="62"/>
      <c r="S91" s="62"/>
      <c r="T91" s="61"/>
      <c r="U91" s="61"/>
    </row>
    <row r="92" spans="1:19" ht="15">
      <c r="A92" s="11" t="s">
        <v>30</v>
      </c>
      <c r="B92" s="10" t="s">
        <v>38</v>
      </c>
      <c r="C92" s="10" t="s">
        <v>46</v>
      </c>
      <c r="D92" s="10" t="str">
        <f t="shared" si="1"/>
        <v>THỊ XÃ BẾN CÁT:Khu vực 2Vị trí 1</v>
      </c>
      <c r="E92" s="10"/>
      <c r="F92" s="10"/>
      <c r="G92" s="10"/>
      <c r="H92" s="10"/>
      <c r="I92" s="10">
        <v>1440</v>
      </c>
      <c r="J92" s="10">
        <v>1150</v>
      </c>
      <c r="K92" s="10">
        <v>940</v>
      </c>
      <c r="L92" s="36"/>
      <c r="M92" s="36"/>
      <c r="N92" s="10"/>
      <c r="P92" s="62"/>
      <c r="Q92" s="62"/>
      <c r="R92" s="62"/>
      <c r="S92" s="62"/>
    </row>
    <row r="93" spans="1:19" ht="15">
      <c r="A93" s="11" t="s">
        <v>30</v>
      </c>
      <c r="B93" s="10" t="s">
        <v>38</v>
      </c>
      <c r="C93" s="10" t="s">
        <v>47</v>
      </c>
      <c r="D93" s="10" t="str">
        <f t="shared" si="1"/>
        <v>THỊ XÃ BẾN CÁT:Khu vực 2Vị trí 2</v>
      </c>
      <c r="E93" s="10"/>
      <c r="F93" s="10"/>
      <c r="G93" s="10"/>
      <c r="H93" s="10"/>
      <c r="I93" s="10">
        <v>940</v>
      </c>
      <c r="J93" s="10">
        <v>750</v>
      </c>
      <c r="K93" s="10">
        <v>610</v>
      </c>
      <c r="L93" s="36"/>
      <c r="M93" s="36"/>
      <c r="N93" s="10"/>
      <c r="P93" s="62"/>
      <c r="Q93" s="62"/>
      <c r="R93" s="62"/>
      <c r="S93" s="62"/>
    </row>
    <row r="94" spans="1:19" ht="15">
      <c r="A94" s="11" t="s">
        <v>30</v>
      </c>
      <c r="B94" s="10" t="s">
        <v>38</v>
      </c>
      <c r="C94" s="10" t="s">
        <v>48</v>
      </c>
      <c r="D94" s="10" t="str">
        <f t="shared" si="1"/>
        <v>THỊ XÃ BẾN CÁT:Khu vực 2Vị trí 3</v>
      </c>
      <c r="E94" s="10"/>
      <c r="F94" s="10"/>
      <c r="G94" s="10"/>
      <c r="H94" s="10"/>
      <c r="I94" s="10">
        <v>790</v>
      </c>
      <c r="J94" s="10">
        <v>630</v>
      </c>
      <c r="K94" s="10">
        <v>510</v>
      </c>
      <c r="L94" s="36"/>
      <c r="M94" s="36"/>
      <c r="N94" s="10"/>
      <c r="P94" s="62"/>
      <c r="Q94" s="62"/>
      <c r="R94" s="62"/>
      <c r="S94" s="62"/>
    </row>
    <row r="95" spans="1:19" ht="15">
      <c r="A95" s="11" t="s">
        <v>30</v>
      </c>
      <c r="B95" s="10" t="s">
        <v>38</v>
      </c>
      <c r="C95" s="10" t="s">
        <v>49</v>
      </c>
      <c r="D95" s="10" t="str">
        <f t="shared" si="1"/>
        <v>THỊ XÃ BẾN CÁT:Khu vực 2Vị trí 4</v>
      </c>
      <c r="E95" s="10"/>
      <c r="F95" s="10"/>
      <c r="G95" s="10"/>
      <c r="H95" s="10"/>
      <c r="I95" s="10">
        <v>580</v>
      </c>
      <c r="J95" s="10">
        <v>460</v>
      </c>
      <c r="K95" s="10">
        <v>380</v>
      </c>
      <c r="L95" s="36"/>
      <c r="M95" s="36"/>
      <c r="N95" s="10"/>
      <c r="P95" s="62"/>
      <c r="Q95" s="62"/>
      <c r="R95" s="62"/>
      <c r="S95" s="62"/>
    </row>
    <row r="96" spans="1:22" ht="15">
      <c r="A96" s="11" t="s">
        <v>30</v>
      </c>
      <c r="B96" s="10" t="s">
        <v>290</v>
      </c>
      <c r="C96" s="10" t="s">
        <v>46</v>
      </c>
      <c r="D96" s="10" t="str">
        <f t="shared" si="1"/>
        <v>THỊ XÃ BẾN CÁT:Đường loại 1:Vị trí 1</v>
      </c>
      <c r="E96" s="10"/>
      <c r="F96" s="10"/>
      <c r="G96" s="10"/>
      <c r="H96" s="10"/>
      <c r="I96" s="10"/>
      <c r="J96" s="10"/>
      <c r="K96" s="10"/>
      <c r="L96" s="30">
        <v>11000</v>
      </c>
      <c r="M96" s="30">
        <v>8800</v>
      </c>
      <c r="N96" s="30">
        <v>7150</v>
      </c>
      <c r="O96" s="61"/>
      <c r="P96" s="63"/>
      <c r="Q96" s="62"/>
      <c r="R96" s="62"/>
      <c r="S96" s="62"/>
      <c r="U96" s="60"/>
      <c r="V96" s="60"/>
    </row>
    <row r="97" spans="1:22" ht="15">
      <c r="A97" s="11" t="s">
        <v>30</v>
      </c>
      <c r="B97" s="10" t="s">
        <v>290</v>
      </c>
      <c r="C97" s="10" t="s">
        <v>47</v>
      </c>
      <c r="D97" s="10" t="str">
        <f t="shared" si="1"/>
        <v>THỊ XÃ BẾN CÁT:Đường loại 1:Vị trí 2</v>
      </c>
      <c r="E97" s="10"/>
      <c r="F97" s="10"/>
      <c r="G97" s="10"/>
      <c r="H97" s="10"/>
      <c r="I97" s="10"/>
      <c r="J97" s="10"/>
      <c r="K97" s="10"/>
      <c r="L97" s="30">
        <v>7150</v>
      </c>
      <c r="M97" s="30">
        <v>5720</v>
      </c>
      <c r="N97" s="30">
        <v>4650</v>
      </c>
      <c r="O97" s="61"/>
      <c r="P97" s="63"/>
      <c r="Q97" s="62"/>
      <c r="R97" s="62"/>
      <c r="S97" s="62"/>
      <c r="U97" s="60"/>
      <c r="V97" s="60"/>
    </row>
    <row r="98" spans="1:22" ht="15">
      <c r="A98" s="11" t="s">
        <v>30</v>
      </c>
      <c r="B98" s="10" t="s">
        <v>290</v>
      </c>
      <c r="C98" s="10" t="s">
        <v>48</v>
      </c>
      <c r="D98" s="10" t="str">
        <f t="shared" si="1"/>
        <v>THỊ XÃ BẾN CÁT:Đường loại 1:Vị trí 3</v>
      </c>
      <c r="E98" s="10"/>
      <c r="F98" s="10"/>
      <c r="G98" s="10"/>
      <c r="H98" s="10"/>
      <c r="I98" s="10"/>
      <c r="J98" s="10"/>
      <c r="K98" s="10"/>
      <c r="L98" s="30">
        <v>5500</v>
      </c>
      <c r="M98" s="30">
        <v>4400</v>
      </c>
      <c r="N98" s="30">
        <v>3580</v>
      </c>
      <c r="O98" s="61"/>
      <c r="P98" s="63"/>
      <c r="Q98" s="62"/>
      <c r="R98" s="62"/>
      <c r="S98" s="62"/>
      <c r="U98" s="60"/>
      <c r="V98" s="60"/>
    </row>
    <row r="99" spans="1:22" ht="15">
      <c r="A99" s="11" t="s">
        <v>30</v>
      </c>
      <c r="B99" s="10" t="s">
        <v>290</v>
      </c>
      <c r="C99" s="10" t="s">
        <v>49</v>
      </c>
      <c r="D99" s="10" t="str">
        <f t="shared" si="1"/>
        <v>THỊ XÃ BẾN CÁT:Đường loại 1:Vị trí 4</v>
      </c>
      <c r="E99" s="10"/>
      <c r="F99" s="10"/>
      <c r="G99" s="10"/>
      <c r="H99" s="10"/>
      <c r="I99" s="10"/>
      <c r="J99" s="10"/>
      <c r="K99" s="10"/>
      <c r="L99" s="30">
        <v>4400</v>
      </c>
      <c r="M99" s="30">
        <v>3520</v>
      </c>
      <c r="N99" s="30">
        <v>2860</v>
      </c>
      <c r="O99" s="61"/>
      <c r="P99" s="63"/>
      <c r="Q99" s="62"/>
      <c r="R99" s="62"/>
      <c r="S99" s="62"/>
      <c r="U99" s="60"/>
      <c r="V99" s="60"/>
    </row>
    <row r="100" spans="1:22" ht="15">
      <c r="A100" s="11" t="s">
        <v>30</v>
      </c>
      <c r="B100" s="10" t="s">
        <v>384</v>
      </c>
      <c r="C100" s="10" t="s">
        <v>46</v>
      </c>
      <c r="D100" s="10" t="str">
        <f t="shared" si="1"/>
        <v>THỊ XÃ BẾN CÁT:Đường loại 2:Vị trí 1</v>
      </c>
      <c r="E100" s="10"/>
      <c r="F100" s="10"/>
      <c r="G100" s="10"/>
      <c r="H100" s="10"/>
      <c r="I100" s="10"/>
      <c r="J100" s="10"/>
      <c r="K100" s="10"/>
      <c r="L100" s="30">
        <v>7650</v>
      </c>
      <c r="M100" s="30">
        <v>6120</v>
      </c>
      <c r="N100" s="30">
        <v>4970</v>
      </c>
      <c r="O100" s="61"/>
      <c r="P100" s="63"/>
      <c r="Q100" s="62"/>
      <c r="R100" s="62"/>
      <c r="S100" s="62"/>
      <c r="U100" s="60"/>
      <c r="V100" s="60"/>
    </row>
    <row r="101" spans="1:22" ht="15">
      <c r="A101" s="11" t="s">
        <v>30</v>
      </c>
      <c r="B101" s="10" t="s">
        <v>384</v>
      </c>
      <c r="C101" s="10" t="s">
        <v>47</v>
      </c>
      <c r="D101" s="10" t="str">
        <f t="shared" si="1"/>
        <v>THỊ XÃ BẾN CÁT:Đường loại 2:Vị trí 2</v>
      </c>
      <c r="E101" s="10"/>
      <c r="F101" s="10"/>
      <c r="G101" s="10"/>
      <c r="H101" s="10"/>
      <c r="I101" s="10"/>
      <c r="J101" s="10"/>
      <c r="K101" s="10"/>
      <c r="L101" s="30">
        <v>4970</v>
      </c>
      <c r="M101" s="30">
        <v>3980</v>
      </c>
      <c r="N101" s="30">
        <v>3230</v>
      </c>
      <c r="O101" s="61"/>
      <c r="P101" s="63"/>
      <c r="Q101" s="62"/>
      <c r="R101" s="62"/>
      <c r="S101" s="62"/>
      <c r="U101" s="60"/>
      <c r="V101" s="60"/>
    </row>
    <row r="102" spans="1:22" ht="15">
      <c r="A102" s="11" t="s">
        <v>30</v>
      </c>
      <c r="B102" s="10" t="s">
        <v>384</v>
      </c>
      <c r="C102" s="10" t="s">
        <v>48</v>
      </c>
      <c r="D102" s="10" t="str">
        <f t="shared" si="1"/>
        <v>THỊ XÃ BẾN CÁT:Đường loại 2:Vị trí 3</v>
      </c>
      <c r="E102" s="10"/>
      <c r="F102" s="10"/>
      <c r="G102" s="10"/>
      <c r="H102" s="10"/>
      <c r="I102" s="10"/>
      <c r="J102" s="10"/>
      <c r="K102" s="10"/>
      <c r="L102" s="30">
        <v>3830</v>
      </c>
      <c r="M102" s="30">
        <v>3060</v>
      </c>
      <c r="N102" s="30">
        <v>2490</v>
      </c>
      <c r="O102" s="61"/>
      <c r="P102" s="63"/>
      <c r="Q102" s="62"/>
      <c r="R102" s="62"/>
      <c r="S102" s="62"/>
      <c r="U102" s="60"/>
      <c r="V102" s="60"/>
    </row>
    <row r="103" spans="1:22" ht="15">
      <c r="A103" s="11" t="s">
        <v>30</v>
      </c>
      <c r="B103" s="10" t="s">
        <v>384</v>
      </c>
      <c r="C103" s="10" t="s">
        <v>49</v>
      </c>
      <c r="D103" s="10" t="str">
        <f t="shared" si="1"/>
        <v>THỊ XÃ BẾN CÁT:Đường loại 2:Vị trí 4</v>
      </c>
      <c r="E103" s="10"/>
      <c r="F103" s="10"/>
      <c r="G103" s="10"/>
      <c r="H103" s="10"/>
      <c r="I103" s="10"/>
      <c r="J103" s="10"/>
      <c r="K103" s="10"/>
      <c r="L103" s="30">
        <v>3060</v>
      </c>
      <c r="M103" s="30">
        <v>2450</v>
      </c>
      <c r="N103" s="30">
        <v>1990</v>
      </c>
      <c r="O103" s="61"/>
      <c r="P103" s="63"/>
      <c r="Q103" s="62"/>
      <c r="R103" s="62"/>
      <c r="S103" s="62"/>
      <c r="U103" s="60"/>
      <c r="V103" s="60"/>
    </row>
    <row r="104" spans="1:22" ht="15">
      <c r="A104" s="11" t="s">
        <v>30</v>
      </c>
      <c r="B104" s="10" t="s">
        <v>298</v>
      </c>
      <c r="C104" s="10" t="s">
        <v>46</v>
      </c>
      <c r="D104" s="10" t="str">
        <f t="shared" si="1"/>
        <v>THỊ XÃ BẾN CÁT:Đường loại 3:Vị trí 1</v>
      </c>
      <c r="E104" s="10"/>
      <c r="F104" s="10"/>
      <c r="G104" s="10"/>
      <c r="H104" s="10"/>
      <c r="I104" s="10"/>
      <c r="J104" s="10"/>
      <c r="K104" s="10"/>
      <c r="L104" s="30">
        <v>4700</v>
      </c>
      <c r="M104" s="30">
        <v>3760</v>
      </c>
      <c r="N104" s="30">
        <v>3060</v>
      </c>
      <c r="O104" s="61"/>
      <c r="P104" s="63"/>
      <c r="Q104" s="62"/>
      <c r="R104" s="62"/>
      <c r="S104" s="62"/>
      <c r="U104" s="60"/>
      <c r="V104" s="60"/>
    </row>
    <row r="105" spans="1:22" ht="15">
      <c r="A105" s="11" t="s">
        <v>30</v>
      </c>
      <c r="B105" s="10" t="s">
        <v>298</v>
      </c>
      <c r="C105" s="10" t="s">
        <v>47</v>
      </c>
      <c r="D105" s="10" t="str">
        <f t="shared" si="1"/>
        <v>THỊ XÃ BẾN CÁT:Đường loại 3:Vị trí 2</v>
      </c>
      <c r="E105" s="10"/>
      <c r="F105" s="10"/>
      <c r="G105" s="10"/>
      <c r="H105" s="10"/>
      <c r="I105" s="10"/>
      <c r="J105" s="10"/>
      <c r="K105" s="10"/>
      <c r="L105" s="30">
        <v>3060</v>
      </c>
      <c r="M105" s="30">
        <v>2440</v>
      </c>
      <c r="N105" s="30">
        <v>1990</v>
      </c>
      <c r="O105" s="61"/>
      <c r="P105" s="63"/>
      <c r="Q105" s="62"/>
      <c r="R105" s="62"/>
      <c r="S105" s="62"/>
      <c r="U105" s="60"/>
      <c r="V105" s="60"/>
    </row>
    <row r="106" spans="1:22" ht="15">
      <c r="A106" s="11" t="s">
        <v>30</v>
      </c>
      <c r="B106" s="10" t="s">
        <v>298</v>
      </c>
      <c r="C106" s="10" t="s">
        <v>48</v>
      </c>
      <c r="D106" s="10" t="str">
        <f t="shared" si="1"/>
        <v>THỊ XÃ BẾN CÁT:Đường loại 3:Vị trí 3</v>
      </c>
      <c r="E106" s="10"/>
      <c r="F106" s="10"/>
      <c r="G106" s="10"/>
      <c r="H106" s="10"/>
      <c r="I106" s="10"/>
      <c r="J106" s="10"/>
      <c r="K106" s="10"/>
      <c r="L106" s="30">
        <v>2350</v>
      </c>
      <c r="M106" s="30">
        <v>1880</v>
      </c>
      <c r="N106" s="30">
        <v>1530</v>
      </c>
      <c r="O106" s="61"/>
      <c r="P106" s="63"/>
      <c r="Q106" s="62"/>
      <c r="R106" s="62"/>
      <c r="S106" s="62"/>
      <c r="U106" s="60"/>
      <c r="V106" s="60"/>
    </row>
    <row r="107" spans="1:22" ht="15">
      <c r="A107" s="11" t="s">
        <v>30</v>
      </c>
      <c r="B107" s="10" t="s">
        <v>298</v>
      </c>
      <c r="C107" s="10" t="s">
        <v>49</v>
      </c>
      <c r="D107" s="10" t="str">
        <f t="shared" si="1"/>
        <v>THỊ XÃ BẾN CÁT:Đường loại 3:Vị trí 4</v>
      </c>
      <c r="E107" s="10"/>
      <c r="F107" s="10"/>
      <c r="G107" s="10"/>
      <c r="H107" s="10"/>
      <c r="I107" s="10"/>
      <c r="J107" s="10"/>
      <c r="K107" s="10"/>
      <c r="L107" s="30">
        <v>1880</v>
      </c>
      <c r="M107" s="30">
        <v>1500</v>
      </c>
      <c r="N107" s="30">
        <v>1220</v>
      </c>
      <c r="O107" s="61"/>
      <c r="P107" s="63"/>
      <c r="Q107" s="62"/>
      <c r="R107" s="62"/>
      <c r="S107" s="62"/>
      <c r="U107" s="60"/>
      <c r="V107" s="60"/>
    </row>
    <row r="108" spans="1:22" ht="15">
      <c r="A108" s="11" t="s">
        <v>30</v>
      </c>
      <c r="B108" s="10" t="s">
        <v>390</v>
      </c>
      <c r="C108" s="10" t="s">
        <v>46</v>
      </c>
      <c r="D108" s="10" t="str">
        <f t="shared" si="1"/>
        <v>THỊ XÃ BẾN CÁT:Đường loại 4:Vị trí 1</v>
      </c>
      <c r="E108" s="10"/>
      <c r="F108" s="10"/>
      <c r="G108" s="10"/>
      <c r="H108" s="10"/>
      <c r="I108" s="10"/>
      <c r="J108" s="10"/>
      <c r="K108" s="10"/>
      <c r="L108" s="30">
        <v>2950</v>
      </c>
      <c r="M108" s="30">
        <v>2360</v>
      </c>
      <c r="N108" s="30">
        <v>1920</v>
      </c>
      <c r="O108" s="61"/>
      <c r="P108" s="63"/>
      <c r="Q108" s="62"/>
      <c r="R108" s="62"/>
      <c r="S108" s="62"/>
      <c r="U108" s="60"/>
      <c r="V108" s="60"/>
    </row>
    <row r="109" spans="1:22" ht="15">
      <c r="A109" s="11" t="s">
        <v>30</v>
      </c>
      <c r="B109" s="10" t="s">
        <v>390</v>
      </c>
      <c r="C109" s="10" t="s">
        <v>47</v>
      </c>
      <c r="D109" s="10" t="str">
        <f t="shared" si="1"/>
        <v>THỊ XÃ BẾN CÁT:Đường loại 4:Vị trí 2</v>
      </c>
      <c r="E109" s="10"/>
      <c r="F109" s="10"/>
      <c r="G109" s="10"/>
      <c r="H109" s="10"/>
      <c r="I109" s="10"/>
      <c r="J109" s="10"/>
      <c r="K109" s="10"/>
      <c r="L109" s="30">
        <v>1920</v>
      </c>
      <c r="M109" s="30">
        <v>1530</v>
      </c>
      <c r="N109" s="30">
        <v>1250</v>
      </c>
      <c r="O109" s="61"/>
      <c r="P109" s="63"/>
      <c r="Q109" s="62"/>
      <c r="R109" s="62"/>
      <c r="S109" s="62"/>
      <c r="U109" s="60"/>
      <c r="V109" s="60"/>
    </row>
    <row r="110" spans="1:22" ht="15">
      <c r="A110" s="11" t="s">
        <v>30</v>
      </c>
      <c r="B110" s="10" t="s">
        <v>390</v>
      </c>
      <c r="C110" s="10" t="s">
        <v>48</v>
      </c>
      <c r="D110" s="10" t="str">
        <f t="shared" si="1"/>
        <v>THỊ XÃ BẾN CÁT:Đường loại 4:Vị trí 3</v>
      </c>
      <c r="E110" s="10"/>
      <c r="F110" s="10"/>
      <c r="G110" s="10"/>
      <c r="H110" s="10"/>
      <c r="I110" s="10"/>
      <c r="J110" s="10"/>
      <c r="K110" s="10"/>
      <c r="L110" s="30">
        <v>1480</v>
      </c>
      <c r="M110" s="30">
        <v>1180</v>
      </c>
      <c r="N110" s="30">
        <v>960</v>
      </c>
      <c r="O110" s="61"/>
      <c r="P110" s="63"/>
      <c r="Q110" s="62"/>
      <c r="R110" s="62"/>
      <c r="S110" s="62"/>
      <c r="U110" s="60"/>
      <c r="V110" s="60"/>
    </row>
    <row r="111" spans="1:22" ht="15">
      <c r="A111" s="11" t="s">
        <v>30</v>
      </c>
      <c r="B111" s="10" t="s">
        <v>390</v>
      </c>
      <c r="C111" s="10" t="s">
        <v>49</v>
      </c>
      <c r="D111" s="10" t="str">
        <f t="shared" si="1"/>
        <v>THỊ XÃ BẾN CÁT:Đường loại 4:Vị trí 4</v>
      </c>
      <c r="E111" s="10"/>
      <c r="F111" s="10"/>
      <c r="G111" s="10"/>
      <c r="H111" s="10"/>
      <c r="I111" s="10"/>
      <c r="J111" s="10"/>
      <c r="K111" s="10"/>
      <c r="L111" s="30">
        <v>1180</v>
      </c>
      <c r="M111" s="30">
        <v>940</v>
      </c>
      <c r="N111" s="30">
        <v>770</v>
      </c>
      <c r="O111" s="61"/>
      <c r="P111" s="63"/>
      <c r="Q111" s="62"/>
      <c r="R111" s="62"/>
      <c r="S111" s="62"/>
      <c r="U111" s="60"/>
      <c r="V111" s="60"/>
    </row>
    <row r="112" spans="1:22" ht="15">
      <c r="A112" s="11" t="s">
        <v>30</v>
      </c>
      <c r="B112" s="10" t="s">
        <v>314</v>
      </c>
      <c r="C112" s="10" t="s">
        <v>46</v>
      </c>
      <c r="D112" s="10" t="str">
        <f t="shared" si="1"/>
        <v>THỊ XÃ BẾN CÁT:Đường loại 5:Vị trí 1</v>
      </c>
      <c r="E112" s="10"/>
      <c r="F112" s="10"/>
      <c r="G112" s="10"/>
      <c r="H112" s="10"/>
      <c r="I112" s="10"/>
      <c r="J112" s="10"/>
      <c r="K112" s="10"/>
      <c r="L112" s="30">
        <v>1780</v>
      </c>
      <c r="M112" s="30">
        <v>1420</v>
      </c>
      <c r="N112" s="30">
        <v>1160</v>
      </c>
      <c r="O112" s="61"/>
      <c r="P112" s="63"/>
      <c r="Q112" s="62"/>
      <c r="R112" s="62"/>
      <c r="S112" s="62"/>
      <c r="U112" s="60"/>
      <c r="V112" s="60"/>
    </row>
    <row r="113" spans="1:22" ht="15">
      <c r="A113" s="11" t="s">
        <v>30</v>
      </c>
      <c r="B113" s="10" t="s">
        <v>314</v>
      </c>
      <c r="C113" s="10" t="s">
        <v>47</v>
      </c>
      <c r="D113" s="10" t="str">
        <f t="shared" si="1"/>
        <v>THỊ XÃ BẾN CÁT:Đường loại 5:Vị trí 2</v>
      </c>
      <c r="E113" s="10"/>
      <c r="F113" s="10"/>
      <c r="G113" s="10"/>
      <c r="H113" s="10"/>
      <c r="I113" s="10"/>
      <c r="J113" s="10"/>
      <c r="K113" s="10"/>
      <c r="L113" s="30">
        <v>1160</v>
      </c>
      <c r="M113" s="30">
        <v>920</v>
      </c>
      <c r="N113" s="30">
        <v>750</v>
      </c>
      <c r="O113" s="61"/>
      <c r="P113" s="63"/>
      <c r="Q113" s="62"/>
      <c r="R113" s="62"/>
      <c r="S113" s="62"/>
      <c r="U113" s="60"/>
      <c r="V113" s="60"/>
    </row>
    <row r="114" spans="1:22" ht="15">
      <c r="A114" s="11" t="s">
        <v>30</v>
      </c>
      <c r="B114" s="10" t="s">
        <v>314</v>
      </c>
      <c r="C114" s="10" t="s">
        <v>48</v>
      </c>
      <c r="D114" s="10" t="str">
        <f t="shared" si="1"/>
        <v>THỊ XÃ BẾN CÁT:Đường loại 5:Vị trí 3</v>
      </c>
      <c r="E114" s="10"/>
      <c r="F114" s="10"/>
      <c r="G114" s="10"/>
      <c r="H114" s="10"/>
      <c r="I114" s="10"/>
      <c r="J114" s="10"/>
      <c r="K114" s="10"/>
      <c r="L114" s="30">
        <v>890</v>
      </c>
      <c r="M114" s="30">
        <v>710</v>
      </c>
      <c r="N114" s="30">
        <v>580</v>
      </c>
      <c r="O114" s="61"/>
      <c r="P114" s="63"/>
      <c r="Q114" s="62"/>
      <c r="R114" s="62"/>
      <c r="S114" s="62"/>
      <c r="U114" s="60"/>
      <c r="V114" s="60"/>
    </row>
    <row r="115" spans="1:22" ht="15">
      <c r="A115" s="11" t="s">
        <v>30</v>
      </c>
      <c r="B115" s="10" t="s">
        <v>314</v>
      </c>
      <c r="C115" s="10" t="s">
        <v>49</v>
      </c>
      <c r="D115" s="10" t="str">
        <f t="shared" si="1"/>
        <v>THỊ XÃ BẾN CÁT:Đường loại 5:Vị trí 4</v>
      </c>
      <c r="E115" s="10"/>
      <c r="F115" s="10"/>
      <c r="G115" s="10"/>
      <c r="H115" s="10"/>
      <c r="I115" s="10"/>
      <c r="J115" s="10"/>
      <c r="K115" s="10"/>
      <c r="L115" s="30">
        <v>710</v>
      </c>
      <c r="M115" s="30">
        <v>570</v>
      </c>
      <c r="N115" s="30">
        <v>460</v>
      </c>
      <c r="O115" s="61"/>
      <c r="P115" s="63"/>
      <c r="Q115" s="62"/>
      <c r="R115" s="62"/>
      <c r="S115" s="62"/>
      <c r="U115" s="60"/>
      <c r="V115" s="60"/>
    </row>
    <row r="116" spans="1:21" ht="15">
      <c r="A116" s="11" t="s">
        <v>33</v>
      </c>
      <c r="B116" s="10" t="s">
        <v>39</v>
      </c>
      <c r="C116" s="10" t="s">
        <v>46</v>
      </c>
      <c r="D116" s="10" t="str">
        <f t="shared" si="1"/>
        <v>THỊ XÃ TÂN UYÊN:Khu vực 1Vị trí 1</v>
      </c>
      <c r="E116" s="4"/>
      <c r="F116" s="4"/>
      <c r="G116" s="4"/>
      <c r="H116" s="4"/>
      <c r="I116" s="10">
        <v>1930</v>
      </c>
      <c r="J116" s="10">
        <v>1540</v>
      </c>
      <c r="K116" s="10">
        <v>1250</v>
      </c>
      <c r="L116" s="36"/>
      <c r="M116" s="36"/>
      <c r="N116" s="10"/>
      <c r="P116" s="62"/>
      <c r="Q116" s="62"/>
      <c r="R116" s="62"/>
      <c r="S116" s="62"/>
      <c r="T116" s="61"/>
      <c r="U116" s="61"/>
    </row>
    <row r="117" spans="1:21" ht="15">
      <c r="A117" s="11" t="s">
        <v>33</v>
      </c>
      <c r="B117" s="10" t="s">
        <v>39</v>
      </c>
      <c r="C117" s="10" t="s">
        <v>47</v>
      </c>
      <c r="D117" s="10" t="str">
        <f t="shared" si="1"/>
        <v>THỊ XÃ TÂN UYÊN:Khu vực 1Vị trí 2</v>
      </c>
      <c r="E117" s="4"/>
      <c r="F117" s="4"/>
      <c r="G117" s="10"/>
      <c r="H117" s="10"/>
      <c r="I117" s="10">
        <v>1250</v>
      </c>
      <c r="J117" s="10">
        <v>1000</v>
      </c>
      <c r="K117" s="10">
        <v>810</v>
      </c>
      <c r="L117" s="36"/>
      <c r="M117" s="36"/>
      <c r="N117" s="10"/>
      <c r="P117" s="62"/>
      <c r="Q117" s="62"/>
      <c r="R117" s="62"/>
      <c r="S117" s="62"/>
      <c r="T117" s="61"/>
      <c r="U117" s="61"/>
    </row>
    <row r="118" spans="1:21" ht="15">
      <c r="A118" s="11" t="s">
        <v>33</v>
      </c>
      <c r="B118" s="10" t="s">
        <v>39</v>
      </c>
      <c r="C118" s="10" t="s">
        <v>48</v>
      </c>
      <c r="D118" s="10" t="str">
        <f t="shared" si="1"/>
        <v>THỊ XÃ TÂN UYÊN:Khu vực 1Vị trí 3</v>
      </c>
      <c r="E118" s="4"/>
      <c r="F118" s="4"/>
      <c r="G118" s="10"/>
      <c r="H118" s="10"/>
      <c r="I118" s="10">
        <v>1060</v>
      </c>
      <c r="J118" s="10">
        <v>850</v>
      </c>
      <c r="K118" s="10">
        <v>690</v>
      </c>
      <c r="L118" s="36"/>
      <c r="M118" s="36"/>
      <c r="N118" s="10"/>
      <c r="P118" s="62"/>
      <c r="Q118" s="62"/>
      <c r="R118" s="62"/>
      <c r="S118" s="62"/>
      <c r="T118" s="61"/>
      <c r="U118" s="61"/>
    </row>
    <row r="119" spans="1:21" ht="15">
      <c r="A119" s="11" t="s">
        <v>33</v>
      </c>
      <c r="B119" s="10" t="s">
        <v>39</v>
      </c>
      <c r="C119" s="10" t="s">
        <v>49</v>
      </c>
      <c r="D119" s="10" t="str">
        <f t="shared" si="1"/>
        <v>THỊ XÃ TÂN UYÊN:Khu vực 1Vị trí 4</v>
      </c>
      <c r="E119" s="4"/>
      <c r="F119" s="4"/>
      <c r="G119" s="10"/>
      <c r="H119" s="10"/>
      <c r="I119" s="10">
        <v>770</v>
      </c>
      <c r="J119" s="10">
        <v>620</v>
      </c>
      <c r="K119" s="10">
        <v>500</v>
      </c>
      <c r="L119" s="36"/>
      <c r="M119" s="36"/>
      <c r="N119" s="10"/>
      <c r="P119" s="62"/>
      <c r="Q119" s="62"/>
      <c r="R119" s="62"/>
      <c r="S119" s="62"/>
      <c r="T119" s="61"/>
      <c r="U119" s="61"/>
    </row>
    <row r="120" spans="1:19" ht="15">
      <c r="A120" s="11" t="s">
        <v>33</v>
      </c>
      <c r="B120" s="10" t="s">
        <v>38</v>
      </c>
      <c r="C120" s="10" t="s">
        <v>46</v>
      </c>
      <c r="D120" s="10" t="str">
        <f t="shared" si="1"/>
        <v>THỊ XÃ TÂN UYÊN:Khu vực 2Vị trí 1</v>
      </c>
      <c r="E120" s="4"/>
      <c r="F120" s="4"/>
      <c r="G120" s="4"/>
      <c r="H120" s="4"/>
      <c r="I120" s="10">
        <v>1440</v>
      </c>
      <c r="J120" s="10">
        <v>1150</v>
      </c>
      <c r="K120" s="10">
        <v>940</v>
      </c>
      <c r="L120" s="36"/>
      <c r="M120" s="36"/>
      <c r="N120" s="10"/>
      <c r="P120" s="62"/>
      <c r="Q120" s="62"/>
      <c r="R120" s="62"/>
      <c r="S120" s="62"/>
    </row>
    <row r="121" spans="1:19" ht="15">
      <c r="A121" s="11" t="s">
        <v>33</v>
      </c>
      <c r="B121" s="10" t="s">
        <v>38</v>
      </c>
      <c r="C121" s="10" t="s">
        <v>47</v>
      </c>
      <c r="D121" s="10" t="str">
        <f t="shared" si="1"/>
        <v>THỊ XÃ TÂN UYÊN:Khu vực 2Vị trí 2</v>
      </c>
      <c r="E121" s="4"/>
      <c r="F121" s="4"/>
      <c r="G121" s="10"/>
      <c r="H121" s="10"/>
      <c r="I121" s="10">
        <v>940</v>
      </c>
      <c r="J121" s="10">
        <v>750</v>
      </c>
      <c r="K121" s="10">
        <v>610</v>
      </c>
      <c r="L121" s="36"/>
      <c r="M121" s="36"/>
      <c r="N121" s="10"/>
      <c r="P121" s="62"/>
      <c r="Q121" s="62"/>
      <c r="R121" s="62"/>
      <c r="S121" s="62"/>
    </row>
    <row r="122" spans="1:19" ht="15">
      <c r="A122" s="11" t="s">
        <v>33</v>
      </c>
      <c r="B122" s="10" t="s">
        <v>38</v>
      </c>
      <c r="C122" s="10" t="s">
        <v>48</v>
      </c>
      <c r="D122" s="10" t="str">
        <f t="shared" si="1"/>
        <v>THỊ XÃ TÂN UYÊN:Khu vực 2Vị trí 3</v>
      </c>
      <c r="E122" s="4"/>
      <c r="F122" s="4"/>
      <c r="G122" s="10"/>
      <c r="H122" s="10"/>
      <c r="I122" s="10">
        <v>790</v>
      </c>
      <c r="J122" s="10">
        <v>630</v>
      </c>
      <c r="K122" s="10">
        <v>510</v>
      </c>
      <c r="L122" s="36"/>
      <c r="M122" s="36"/>
      <c r="N122" s="10"/>
      <c r="P122" s="62"/>
      <c r="Q122" s="62"/>
      <c r="R122" s="62"/>
      <c r="S122" s="62"/>
    </row>
    <row r="123" spans="1:19" ht="15">
      <c r="A123" s="11" t="s">
        <v>33</v>
      </c>
      <c r="B123" s="10" t="s">
        <v>38</v>
      </c>
      <c r="C123" s="10" t="s">
        <v>49</v>
      </c>
      <c r="D123" s="10" t="str">
        <f t="shared" si="1"/>
        <v>THỊ XÃ TÂN UYÊN:Khu vực 2Vị trí 4</v>
      </c>
      <c r="E123" s="4"/>
      <c r="F123" s="4"/>
      <c r="G123" s="10"/>
      <c r="H123" s="10"/>
      <c r="I123" s="10">
        <v>580</v>
      </c>
      <c r="J123" s="10">
        <v>460</v>
      </c>
      <c r="K123" s="10">
        <v>380</v>
      </c>
      <c r="L123" s="36"/>
      <c r="M123" s="36"/>
      <c r="N123" s="10"/>
      <c r="P123" s="62"/>
      <c r="Q123" s="62"/>
      <c r="R123" s="62"/>
      <c r="S123" s="62"/>
    </row>
    <row r="124" spans="1:22" ht="15">
      <c r="A124" s="11" t="s">
        <v>33</v>
      </c>
      <c r="B124" s="10" t="s">
        <v>290</v>
      </c>
      <c r="C124" s="10" t="s">
        <v>46</v>
      </c>
      <c r="D124" s="10" t="str">
        <f t="shared" si="1"/>
        <v>THỊ XÃ TÂN UYÊN:Đường loại 1:Vị trí 1</v>
      </c>
      <c r="E124" s="4"/>
      <c r="F124" s="4"/>
      <c r="G124" s="4"/>
      <c r="H124" s="4"/>
      <c r="I124" s="10"/>
      <c r="J124" s="10"/>
      <c r="K124" s="10"/>
      <c r="L124" s="30">
        <v>11000</v>
      </c>
      <c r="M124" s="30">
        <v>8800</v>
      </c>
      <c r="N124" s="30">
        <v>7150</v>
      </c>
      <c r="O124" s="61"/>
      <c r="P124" s="63"/>
      <c r="Q124" s="62"/>
      <c r="R124" s="62"/>
      <c r="S124" s="62"/>
      <c r="U124" s="60"/>
      <c r="V124" s="60"/>
    </row>
    <row r="125" spans="1:22" ht="15">
      <c r="A125" s="11" t="s">
        <v>33</v>
      </c>
      <c r="B125" s="10" t="s">
        <v>290</v>
      </c>
      <c r="C125" s="10" t="s">
        <v>47</v>
      </c>
      <c r="D125" s="10" t="str">
        <f t="shared" si="1"/>
        <v>THỊ XÃ TÂN UYÊN:Đường loại 1:Vị trí 2</v>
      </c>
      <c r="E125" s="4"/>
      <c r="F125" s="4"/>
      <c r="G125" s="10"/>
      <c r="H125" s="10"/>
      <c r="I125" s="10"/>
      <c r="J125" s="10"/>
      <c r="K125" s="10"/>
      <c r="L125" s="30">
        <v>7150</v>
      </c>
      <c r="M125" s="30">
        <v>5720</v>
      </c>
      <c r="N125" s="30">
        <v>4650</v>
      </c>
      <c r="O125" s="61"/>
      <c r="P125" s="63"/>
      <c r="Q125" s="62"/>
      <c r="R125" s="62"/>
      <c r="S125" s="62"/>
      <c r="U125" s="60"/>
      <c r="V125" s="60"/>
    </row>
    <row r="126" spans="1:22" ht="15">
      <c r="A126" s="11" t="s">
        <v>33</v>
      </c>
      <c r="B126" s="10" t="s">
        <v>290</v>
      </c>
      <c r="C126" s="10" t="s">
        <v>48</v>
      </c>
      <c r="D126" s="10" t="str">
        <f t="shared" si="1"/>
        <v>THỊ XÃ TÂN UYÊN:Đường loại 1:Vị trí 3</v>
      </c>
      <c r="E126" s="4"/>
      <c r="F126" s="4"/>
      <c r="G126" s="10"/>
      <c r="H126" s="10"/>
      <c r="I126" s="10"/>
      <c r="J126" s="10"/>
      <c r="K126" s="10"/>
      <c r="L126" s="30">
        <v>5500</v>
      </c>
      <c r="M126" s="30">
        <v>4400</v>
      </c>
      <c r="N126" s="30">
        <v>3580</v>
      </c>
      <c r="O126" s="61"/>
      <c r="P126" s="63"/>
      <c r="Q126" s="62"/>
      <c r="R126" s="62"/>
      <c r="S126" s="62"/>
      <c r="U126" s="60"/>
      <c r="V126" s="60"/>
    </row>
    <row r="127" spans="1:22" ht="15">
      <c r="A127" s="11" t="s">
        <v>33</v>
      </c>
      <c r="B127" s="10" t="s">
        <v>290</v>
      </c>
      <c r="C127" s="10" t="s">
        <v>49</v>
      </c>
      <c r="D127" s="10" t="str">
        <f t="shared" si="1"/>
        <v>THỊ XÃ TÂN UYÊN:Đường loại 1:Vị trí 4</v>
      </c>
      <c r="E127" s="4"/>
      <c r="F127" s="4"/>
      <c r="G127" s="10"/>
      <c r="H127" s="10"/>
      <c r="I127" s="10"/>
      <c r="J127" s="10"/>
      <c r="K127" s="10"/>
      <c r="L127" s="30">
        <v>4400</v>
      </c>
      <c r="M127" s="30">
        <v>3520</v>
      </c>
      <c r="N127" s="30">
        <v>2860</v>
      </c>
      <c r="O127" s="61"/>
      <c r="P127" s="63"/>
      <c r="Q127" s="62"/>
      <c r="R127" s="62"/>
      <c r="S127" s="62"/>
      <c r="U127" s="60"/>
      <c r="V127" s="60"/>
    </row>
    <row r="128" spans="1:22" ht="15">
      <c r="A128" s="11" t="s">
        <v>33</v>
      </c>
      <c r="B128" s="10" t="s">
        <v>384</v>
      </c>
      <c r="C128" s="10" t="s">
        <v>46</v>
      </c>
      <c r="D128" s="10" t="str">
        <f t="shared" si="1"/>
        <v>THỊ XÃ TÂN UYÊN:Đường loại 2:Vị trí 1</v>
      </c>
      <c r="E128" s="4"/>
      <c r="F128" s="4"/>
      <c r="G128" s="4"/>
      <c r="H128" s="4"/>
      <c r="I128" s="10"/>
      <c r="J128" s="10"/>
      <c r="K128" s="10"/>
      <c r="L128" s="30">
        <v>7650</v>
      </c>
      <c r="M128" s="30">
        <v>6120</v>
      </c>
      <c r="N128" s="30">
        <v>4970</v>
      </c>
      <c r="O128" s="61"/>
      <c r="P128" s="63"/>
      <c r="Q128" s="62"/>
      <c r="R128" s="62"/>
      <c r="S128" s="62"/>
      <c r="U128" s="60"/>
      <c r="V128" s="60"/>
    </row>
    <row r="129" spans="1:22" ht="15">
      <c r="A129" s="11" t="s">
        <v>33</v>
      </c>
      <c r="B129" s="10" t="s">
        <v>384</v>
      </c>
      <c r="C129" s="10" t="s">
        <v>47</v>
      </c>
      <c r="D129" s="10" t="str">
        <f t="shared" si="1"/>
        <v>THỊ XÃ TÂN UYÊN:Đường loại 2:Vị trí 2</v>
      </c>
      <c r="E129" s="4"/>
      <c r="F129" s="4"/>
      <c r="G129" s="10"/>
      <c r="H129" s="10"/>
      <c r="I129" s="10"/>
      <c r="J129" s="10"/>
      <c r="K129" s="10"/>
      <c r="L129" s="30">
        <v>4970</v>
      </c>
      <c r="M129" s="30">
        <v>3980</v>
      </c>
      <c r="N129" s="30">
        <v>3230</v>
      </c>
      <c r="O129" s="61"/>
      <c r="P129" s="63"/>
      <c r="Q129" s="62"/>
      <c r="R129" s="62"/>
      <c r="S129" s="62"/>
      <c r="U129" s="60"/>
      <c r="V129" s="60"/>
    </row>
    <row r="130" spans="1:22" ht="15">
      <c r="A130" s="11" t="s">
        <v>33</v>
      </c>
      <c r="B130" s="10" t="s">
        <v>384</v>
      </c>
      <c r="C130" s="10" t="s">
        <v>48</v>
      </c>
      <c r="D130" s="10" t="str">
        <f t="shared" si="1"/>
        <v>THỊ XÃ TÂN UYÊN:Đường loại 2:Vị trí 3</v>
      </c>
      <c r="E130" s="4"/>
      <c r="F130" s="4"/>
      <c r="G130" s="10"/>
      <c r="H130" s="10"/>
      <c r="I130" s="10"/>
      <c r="J130" s="10"/>
      <c r="K130" s="10"/>
      <c r="L130" s="30">
        <v>3830</v>
      </c>
      <c r="M130" s="30">
        <v>3060</v>
      </c>
      <c r="N130" s="30">
        <v>2490</v>
      </c>
      <c r="O130" s="61"/>
      <c r="P130" s="63"/>
      <c r="Q130" s="62"/>
      <c r="R130" s="62"/>
      <c r="S130" s="62"/>
      <c r="U130" s="60"/>
      <c r="V130" s="60"/>
    </row>
    <row r="131" spans="1:22" ht="15">
      <c r="A131" s="11" t="s">
        <v>33</v>
      </c>
      <c r="B131" s="10" t="s">
        <v>384</v>
      </c>
      <c r="C131" s="10" t="s">
        <v>49</v>
      </c>
      <c r="D131" s="10" t="str">
        <f t="shared" si="1"/>
        <v>THỊ XÃ TÂN UYÊN:Đường loại 2:Vị trí 4</v>
      </c>
      <c r="E131" s="4"/>
      <c r="F131" s="4"/>
      <c r="G131" s="10"/>
      <c r="H131" s="10"/>
      <c r="I131" s="10"/>
      <c r="J131" s="10"/>
      <c r="K131" s="10"/>
      <c r="L131" s="30">
        <v>3060</v>
      </c>
      <c r="M131" s="30">
        <v>2450</v>
      </c>
      <c r="N131" s="30">
        <v>1990</v>
      </c>
      <c r="O131" s="61"/>
      <c r="P131" s="63"/>
      <c r="Q131" s="62"/>
      <c r="R131" s="62"/>
      <c r="S131" s="62"/>
      <c r="U131" s="60"/>
      <c r="V131" s="60"/>
    </row>
    <row r="132" spans="1:22" ht="15">
      <c r="A132" s="11" t="s">
        <v>33</v>
      </c>
      <c r="B132" s="10" t="s">
        <v>298</v>
      </c>
      <c r="C132" s="10" t="s">
        <v>46</v>
      </c>
      <c r="D132" s="10" t="str">
        <f t="shared" si="1"/>
        <v>THỊ XÃ TÂN UYÊN:Đường loại 3:Vị trí 1</v>
      </c>
      <c r="E132" s="4"/>
      <c r="F132" s="4"/>
      <c r="G132" s="4"/>
      <c r="H132" s="4"/>
      <c r="I132" s="10"/>
      <c r="J132" s="10"/>
      <c r="K132" s="10"/>
      <c r="L132" s="30">
        <v>4700</v>
      </c>
      <c r="M132" s="30">
        <v>3760</v>
      </c>
      <c r="N132" s="30">
        <v>3060</v>
      </c>
      <c r="O132" s="61"/>
      <c r="P132" s="63"/>
      <c r="Q132" s="62"/>
      <c r="R132" s="62"/>
      <c r="S132" s="62"/>
      <c r="U132" s="60"/>
      <c r="V132" s="60"/>
    </row>
    <row r="133" spans="1:22" ht="15">
      <c r="A133" s="11" t="s">
        <v>33</v>
      </c>
      <c r="B133" s="10" t="s">
        <v>298</v>
      </c>
      <c r="C133" s="10" t="s">
        <v>47</v>
      </c>
      <c r="D133" s="10" t="str">
        <f t="shared" si="1"/>
        <v>THỊ XÃ TÂN UYÊN:Đường loại 3:Vị trí 2</v>
      </c>
      <c r="E133" s="4"/>
      <c r="F133" s="4"/>
      <c r="G133" s="10"/>
      <c r="H133" s="10"/>
      <c r="I133" s="10"/>
      <c r="J133" s="10"/>
      <c r="K133" s="10"/>
      <c r="L133" s="30">
        <v>3060</v>
      </c>
      <c r="M133" s="30">
        <v>2440</v>
      </c>
      <c r="N133" s="30">
        <v>1990</v>
      </c>
      <c r="O133" s="61"/>
      <c r="P133" s="63"/>
      <c r="Q133" s="62"/>
      <c r="R133" s="62"/>
      <c r="S133" s="62"/>
      <c r="U133" s="60"/>
      <c r="V133" s="60"/>
    </row>
    <row r="134" spans="1:22" ht="15">
      <c r="A134" s="11" t="s">
        <v>33</v>
      </c>
      <c r="B134" s="10" t="s">
        <v>298</v>
      </c>
      <c r="C134" s="10" t="s">
        <v>48</v>
      </c>
      <c r="D134" s="10" t="str">
        <f t="shared" si="1"/>
        <v>THỊ XÃ TÂN UYÊN:Đường loại 3:Vị trí 3</v>
      </c>
      <c r="E134" s="4"/>
      <c r="F134" s="4"/>
      <c r="G134" s="10"/>
      <c r="H134" s="10"/>
      <c r="I134" s="10"/>
      <c r="J134" s="10"/>
      <c r="K134" s="10"/>
      <c r="L134" s="30">
        <v>2350</v>
      </c>
      <c r="M134" s="30">
        <v>1880</v>
      </c>
      <c r="N134" s="30">
        <v>1530</v>
      </c>
      <c r="O134" s="61"/>
      <c r="P134" s="63"/>
      <c r="Q134" s="62"/>
      <c r="R134" s="62"/>
      <c r="S134" s="62"/>
      <c r="U134" s="60"/>
      <c r="V134" s="60"/>
    </row>
    <row r="135" spans="1:22" ht="15">
      <c r="A135" s="11" t="s">
        <v>33</v>
      </c>
      <c r="B135" s="10" t="s">
        <v>298</v>
      </c>
      <c r="C135" s="10" t="s">
        <v>49</v>
      </c>
      <c r="D135" s="10" t="str">
        <f t="shared" si="1"/>
        <v>THỊ XÃ TÂN UYÊN:Đường loại 3:Vị trí 4</v>
      </c>
      <c r="E135" s="4"/>
      <c r="F135" s="4"/>
      <c r="G135" s="10"/>
      <c r="H135" s="10"/>
      <c r="I135" s="10"/>
      <c r="J135" s="10"/>
      <c r="K135" s="10"/>
      <c r="L135" s="30">
        <v>1880</v>
      </c>
      <c r="M135" s="30">
        <v>1500</v>
      </c>
      <c r="N135" s="30">
        <v>1220</v>
      </c>
      <c r="O135" s="61"/>
      <c r="P135" s="63"/>
      <c r="Q135" s="62"/>
      <c r="R135" s="62"/>
      <c r="S135" s="62"/>
      <c r="U135" s="60"/>
      <c r="V135" s="60"/>
    </row>
    <row r="136" spans="1:22" ht="15">
      <c r="A136" s="11" t="s">
        <v>33</v>
      </c>
      <c r="B136" s="10" t="s">
        <v>390</v>
      </c>
      <c r="C136" s="10" t="s">
        <v>46</v>
      </c>
      <c r="D136" s="10" t="str">
        <f t="shared" si="1"/>
        <v>THỊ XÃ TÂN UYÊN:Đường loại 4:Vị trí 1</v>
      </c>
      <c r="E136" s="4"/>
      <c r="F136" s="4"/>
      <c r="G136" s="4"/>
      <c r="H136" s="4"/>
      <c r="I136" s="10"/>
      <c r="J136" s="10"/>
      <c r="K136" s="10"/>
      <c r="L136" s="30">
        <v>2950</v>
      </c>
      <c r="M136" s="30">
        <v>2360</v>
      </c>
      <c r="N136" s="30">
        <v>1920</v>
      </c>
      <c r="O136" s="61"/>
      <c r="P136" s="63"/>
      <c r="Q136" s="62"/>
      <c r="R136" s="62"/>
      <c r="S136" s="62"/>
      <c r="U136" s="60"/>
      <c r="V136" s="60"/>
    </row>
    <row r="137" spans="1:22" ht="15">
      <c r="A137" s="11" t="s">
        <v>33</v>
      </c>
      <c r="B137" s="10" t="s">
        <v>390</v>
      </c>
      <c r="C137" s="10" t="s">
        <v>47</v>
      </c>
      <c r="D137" s="10" t="str">
        <f t="shared" si="1"/>
        <v>THỊ XÃ TÂN UYÊN:Đường loại 4:Vị trí 2</v>
      </c>
      <c r="E137" s="4"/>
      <c r="F137" s="4"/>
      <c r="G137" s="10"/>
      <c r="H137" s="10"/>
      <c r="I137" s="10"/>
      <c r="J137" s="10"/>
      <c r="K137" s="10"/>
      <c r="L137" s="30">
        <v>1920</v>
      </c>
      <c r="M137" s="30">
        <v>1530</v>
      </c>
      <c r="N137" s="30">
        <v>1250</v>
      </c>
      <c r="O137" s="61"/>
      <c r="P137" s="63"/>
      <c r="Q137" s="62"/>
      <c r="R137" s="62"/>
      <c r="S137" s="62"/>
      <c r="U137" s="60"/>
      <c r="V137" s="60"/>
    </row>
    <row r="138" spans="1:22" ht="15">
      <c r="A138" s="11" t="s">
        <v>33</v>
      </c>
      <c r="B138" s="10" t="s">
        <v>390</v>
      </c>
      <c r="C138" s="10" t="s">
        <v>48</v>
      </c>
      <c r="D138" s="10" t="str">
        <f t="shared" si="1"/>
        <v>THỊ XÃ TÂN UYÊN:Đường loại 4:Vị trí 3</v>
      </c>
      <c r="E138" s="4"/>
      <c r="F138" s="4"/>
      <c r="G138" s="10"/>
      <c r="H138" s="10"/>
      <c r="I138" s="10"/>
      <c r="J138" s="10"/>
      <c r="K138" s="10"/>
      <c r="L138" s="30">
        <v>1480</v>
      </c>
      <c r="M138" s="30">
        <v>1180</v>
      </c>
      <c r="N138" s="30">
        <v>960</v>
      </c>
      <c r="O138" s="61"/>
      <c r="P138" s="63"/>
      <c r="Q138" s="62"/>
      <c r="R138" s="62"/>
      <c r="S138" s="62"/>
      <c r="U138" s="60"/>
      <c r="V138" s="60"/>
    </row>
    <row r="139" spans="1:22" ht="15">
      <c r="A139" s="11" t="s">
        <v>33</v>
      </c>
      <c r="B139" s="10" t="s">
        <v>390</v>
      </c>
      <c r="C139" s="10" t="s">
        <v>49</v>
      </c>
      <c r="D139" s="10" t="str">
        <f t="shared" si="1"/>
        <v>THỊ XÃ TÂN UYÊN:Đường loại 4:Vị trí 4</v>
      </c>
      <c r="E139" s="4"/>
      <c r="F139" s="4"/>
      <c r="G139" s="10"/>
      <c r="H139" s="10"/>
      <c r="I139" s="10"/>
      <c r="J139" s="10"/>
      <c r="K139" s="10"/>
      <c r="L139" s="30">
        <v>1180</v>
      </c>
      <c r="M139" s="30">
        <v>940</v>
      </c>
      <c r="N139" s="30">
        <v>770</v>
      </c>
      <c r="O139" s="61"/>
      <c r="P139" s="63"/>
      <c r="Q139" s="62"/>
      <c r="R139" s="62"/>
      <c r="S139" s="62"/>
      <c r="U139" s="60"/>
      <c r="V139" s="60"/>
    </row>
    <row r="140" spans="1:22" ht="15">
      <c r="A140" s="11" t="s">
        <v>33</v>
      </c>
      <c r="B140" s="10" t="s">
        <v>314</v>
      </c>
      <c r="C140" s="10" t="s">
        <v>46</v>
      </c>
      <c r="D140" s="10" t="str">
        <f t="shared" si="1"/>
        <v>THỊ XÃ TÂN UYÊN:Đường loại 5:Vị trí 1</v>
      </c>
      <c r="E140" s="4"/>
      <c r="F140" s="4"/>
      <c r="G140" s="4"/>
      <c r="H140" s="4"/>
      <c r="I140" s="10"/>
      <c r="J140" s="10"/>
      <c r="K140" s="10"/>
      <c r="L140" s="30">
        <v>1780</v>
      </c>
      <c r="M140" s="30">
        <v>1420</v>
      </c>
      <c r="N140" s="30">
        <v>1160</v>
      </c>
      <c r="O140" s="61"/>
      <c r="P140" s="63"/>
      <c r="Q140" s="62"/>
      <c r="R140" s="62"/>
      <c r="S140" s="62"/>
      <c r="U140" s="60"/>
      <c r="V140" s="60"/>
    </row>
    <row r="141" spans="1:22" ht="15">
      <c r="A141" s="11" t="s">
        <v>33</v>
      </c>
      <c r="B141" s="10" t="s">
        <v>314</v>
      </c>
      <c r="C141" s="10" t="s">
        <v>47</v>
      </c>
      <c r="D141" s="10" t="str">
        <f t="shared" si="1"/>
        <v>THỊ XÃ TÂN UYÊN:Đường loại 5:Vị trí 2</v>
      </c>
      <c r="E141" s="4"/>
      <c r="F141" s="4"/>
      <c r="G141" s="10"/>
      <c r="H141" s="10"/>
      <c r="I141" s="10"/>
      <c r="J141" s="10"/>
      <c r="K141" s="10"/>
      <c r="L141" s="30">
        <v>1160</v>
      </c>
      <c r="M141" s="30">
        <v>920</v>
      </c>
      <c r="N141" s="30">
        <v>750</v>
      </c>
      <c r="O141" s="61"/>
      <c r="P141" s="63"/>
      <c r="Q141" s="62"/>
      <c r="R141" s="62"/>
      <c r="S141" s="62"/>
      <c r="U141" s="60"/>
      <c r="V141" s="60"/>
    </row>
    <row r="142" spans="1:22" ht="15">
      <c r="A142" s="11" t="s">
        <v>33</v>
      </c>
      <c r="B142" s="10" t="s">
        <v>314</v>
      </c>
      <c r="C142" s="10" t="s">
        <v>48</v>
      </c>
      <c r="D142" s="10" t="str">
        <f t="shared" si="1"/>
        <v>THỊ XÃ TÂN UYÊN:Đường loại 5:Vị trí 3</v>
      </c>
      <c r="E142" s="4"/>
      <c r="F142" s="4"/>
      <c r="G142" s="10"/>
      <c r="H142" s="10"/>
      <c r="I142" s="10"/>
      <c r="J142" s="10"/>
      <c r="K142" s="10"/>
      <c r="L142" s="30">
        <v>890</v>
      </c>
      <c r="M142" s="30">
        <v>710</v>
      </c>
      <c r="N142" s="30">
        <v>580</v>
      </c>
      <c r="O142" s="61"/>
      <c r="P142" s="63"/>
      <c r="Q142" s="62"/>
      <c r="R142" s="62"/>
      <c r="S142" s="62"/>
      <c r="U142" s="60"/>
      <c r="V142" s="60"/>
    </row>
    <row r="143" spans="1:22" ht="15">
      <c r="A143" s="11" t="s">
        <v>33</v>
      </c>
      <c r="B143" s="10" t="s">
        <v>314</v>
      </c>
      <c r="C143" s="10" t="s">
        <v>49</v>
      </c>
      <c r="D143" s="10" t="str">
        <f t="shared" si="1"/>
        <v>THỊ XÃ TÂN UYÊN:Đường loại 5:Vị trí 4</v>
      </c>
      <c r="E143" s="4"/>
      <c r="F143" s="4"/>
      <c r="G143" s="10"/>
      <c r="H143" s="10"/>
      <c r="I143" s="10"/>
      <c r="J143" s="10"/>
      <c r="K143" s="10"/>
      <c r="L143" s="30">
        <v>710</v>
      </c>
      <c r="M143" s="30">
        <v>570</v>
      </c>
      <c r="N143" s="30">
        <v>460</v>
      </c>
      <c r="O143" s="61"/>
      <c r="P143" s="63"/>
      <c r="Q143" s="62"/>
      <c r="R143" s="62"/>
      <c r="S143" s="62"/>
      <c r="U143" s="60"/>
      <c r="V143" s="60"/>
    </row>
    <row r="144" spans="1:21" ht="15">
      <c r="A144" s="11" t="s">
        <v>31</v>
      </c>
      <c r="B144" s="10" t="s">
        <v>39</v>
      </c>
      <c r="C144" s="10" t="s">
        <v>46</v>
      </c>
      <c r="D144" s="10" t="str">
        <f t="shared" si="1"/>
        <v>HUYỆN BÀU BÀNG:Khu vực 1Vị trí 1</v>
      </c>
      <c r="E144" s="10"/>
      <c r="F144" s="10"/>
      <c r="G144" s="10"/>
      <c r="H144" s="10"/>
      <c r="I144" s="10">
        <v>1500</v>
      </c>
      <c r="J144" s="10">
        <v>1200</v>
      </c>
      <c r="K144" s="10">
        <v>980</v>
      </c>
      <c r="L144" s="36"/>
      <c r="M144" s="36"/>
      <c r="N144" s="10"/>
      <c r="P144" s="62"/>
      <c r="Q144" s="62"/>
      <c r="R144" s="62"/>
      <c r="S144" s="62"/>
      <c r="T144" s="61"/>
      <c r="U144" s="61"/>
    </row>
    <row r="145" spans="1:21" ht="15">
      <c r="A145" s="11" t="s">
        <v>31</v>
      </c>
      <c r="B145" s="10" t="s">
        <v>39</v>
      </c>
      <c r="C145" s="10" t="s">
        <v>47</v>
      </c>
      <c r="D145" s="10" t="str">
        <f t="shared" si="1"/>
        <v>HUYỆN BÀU BÀNG:Khu vực 1Vị trí 2</v>
      </c>
      <c r="E145" s="10"/>
      <c r="F145" s="10"/>
      <c r="G145" s="10"/>
      <c r="H145" s="10"/>
      <c r="I145" s="10">
        <v>980</v>
      </c>
      <c r="J145" s="10">
        <v>780</v>
      </c>
      <c r="K145" s="10">
        <v>640</v>
      </c>
      <c r="L145" s="36"/>
      <c r="M145" s="36"/>
      <c r="N145" s="10"/>
      <c r="P145" s="62"/>
      <c r="Q145" s="62"/>
      <c r="R145" s="62"/>
      <c r="S145" s="62"/>
      <c r="T145" s="61"/>
      <c r="U145" s="61"/>
    </row>
    <row r="146" spans="1:21" ht="15">
      <c r="A146" s="11" t="s">
        <v>31</v>
      </c>
      <c r="B146" s="10" t="s">
        <v>39</v>
      </c>
      <c r="C146" s="10" t="s">
        <v>48</v>
      </c>
      <c r="D146" s="10" t="str">
        <f t="shared" si="1"/>
        <v>HUYỆN BÀU BÀNG:Khu vực 1Vị trí 3</v>
      </c>
      <c r="E146" s="10"/>
      <c r="F146" s="10"/>
      <c r="G146" s="10"/>
      <c r="H146" s="10"/>
      <c r="I146" s="10">
        <v>830</v>
      </c>
      <c r="J146" s="10">
        <v>660</v>
      </c>
      <c r="K146" s="10">
        <v>540</v>
      </c>
      <c r="L146" s="36"/>
      <c r="M146" s="36"/>
      <c r="N146" s="10"/>
      <c r="P146" s="62"/>
      <c r="Q146" s="62"/>
      <c r="R146" s="62"/>
      <c r="S146" s="62"/>
      <c r="T146" s="61"/>
      <c r="U146" s="61"/>
    </row>
    <row r="147" spans="1:21" ht="15">
      <c r="A147" s="11" t="s">
        <v>31</v>
      </c>
      <c r="B147" s="10" t="s">
        <v>39</v>
      </c>
      <c r="C147" s="10" t="s">
        <v>49</v>
      </c>
      <c r="D147" s="10" t="str">
        <f t="shared" si="1"/>
        <v>HUYỆN BÀU BÀNG:Khu vực 1Vị trí 4</v>
      </c>
      <c r="E147" s="10"/>
      <c r="F147" s="10"/>
      <c r="G147" s="10"/>
      <c r="H147" s="10"/>
      <c r="I147" s="10">
        <v>600</v>
      </c>
      <c r="J147" s="10">
        <v>480</v>
      </c>
      <c r="K147" s="10">
        <v>390</v>
      </c>
      <c r="L147" s="36"/>
      <c r="M147" s="36"/>
      <c r="N147" s="10"/>
      <c r="P147" s="62"/>
      <c r="Q147" s="62"/>
      <c r="R147" s="62"/>
      <c r="S147" s="62"/>
      <c r="T147" s="61"/>
      <c r="U147" s="61"/>
    </row>
    <row r="148" spans="1:19" ht="15">
      <c r="A148" s="11" t="s">
        <v>31</v>
      </c>
      <c r="B148" s="10" t="s">
        <v>38</v>
      </c>
      <c r="C148" s="10" t="s">
        <v>46</v>
      </c>
      <c r="D148" s="10" t="str">
        <f t="shared" si="1"/>
        <v>HUYỆN BÀU BÀNG:Khu vực 2Vị trí 1</v>
      </c>
      <c r="E148" s="10"/>
      <c r="F148" s="10"/>
      <c r="G148" s="10"/>
      <c r="H148" s="10"/>
      <c r="I148" s="10">
        <v>1120</v>
      </c>
      <c r="J148" s="10">
        <v>900</v>
      </c>
      <c r="K148" s="10">
        <v>730</v>
      </c>
      <c r="L148" s="36"/>
      <c r="M148" s="36"/>
      <c r="N148" s="10"/>
      <c r="P148" s="62"/>
      <c r="Q148" s="62"/>
      <c r="R148" s="62"/>
      <c r="S148" s="62"/>
    </row>
    <row r="149" spans="1:19" ht="15">
      <c r="A149" s="11" t="s">
        <v>31</v>
      </c>
      <c r="B149" s="10" t="s">
        <v>38</v>
      </c>
      <c r="C149" s="10" t="s">
        <v>47</v>
      </c>
      <c r="D149" s="10" t="str">
        <f t="shared" si="1"/>
        <v>HUYỆN BÀU BÀNG:Khu vực 2Vị trí 2</v>
      </c>
      <c r="E149" s="10"/>
      <c r="F149" s="10"/>
      <c r="G149" s="10"/>
      <c r="H149" s="10"/>
      <c r="I149" s="10">
        <v>730</v>
      </c>
      <c r="J149" s="10">
        <v>580</v>
      </c>
      <c r="K149" s="10">
        <v>470</v>
      </c>
      <c r="L149" s="36"/>
      <c r="M149" s="36"/>
      <c r="N149" s="10"/>
      <c r="P149" s="62"/>
      <c r="Q149" s="62"/>
      <c r="R149" s="62"/>
      <c r="S149" s="62"/>
    </row>
    <row r="150" spans="1:19" ht="15">
      <c r="A150" s="11" t="s">
        <v>31</v>
      </c>
      <c r="B150" s="10" t="s">
        <v>38</v>
      </c>
      <c r="C150" s="10" t="s">
        <v>48</v>
      </c>
      <c r="D150" s="10" t="str">
        <f t="shared" si="1"/>
        <v>HUYỆN BÀU BÀNG:Khu vực 2Vị trí 3</v>
      </c>
      <c r="E150" s="10"/>
      <c r="F150" s="10"/>
      <c r="G150" s="10"/>
      <c r="H150" s="10"/>
      <c r="I150" s="10">
        <v>620</v>
      </c>
      <c r="J150" s="10">
        <v>500</v>
      </c>
      <c r="K150" s="10">
        <v>400</v>
      </c>
      <c r="L150" s="36"/>
      <c r="M150" s="36"/>
      <c r="N150" s="10"/>
      <c r="P150" s="62"/>
      <c r="Q150" s="62"/>
      <c r="R150" s="62"/>
      <c r="S150" s="62"/>
    </row>
    <row r="151" spans="1:19" ht="15">
      <c r="A151" s="11" t="s">
        <v>31</v>
      </c>
      <c r="B151" s="10" t="s">
        <v>38</v>
      </c>
      <c r="C151" s="10" t="s">
        <v>49</v>
      </c>
      <c r="D151" s="10" t="str">
        <f t="shared" si="1"/>
        <v>HUYỆN BÀU BÀNG:Khu vực 2Vị trí 4</v>
      </c>
      <c r="E151" s="10"/>
      <c r="F151" s="10"/>
      <c r="G151" s="10"/>
      <c r="H151" s="10"/>
      <c r="I151" s="10">
        <v>450</v>
      </c>
      <c r="J151" s="10">
        <v>360</v>
      </c>
      <c r="K151" s="10">
        <v>290</v>
      </c>
      <c r="L151" s="36"/>
      <c r="M151" s="36"/>
      <c r="N151" s="10"/>
      <c r="P151" s="62"/>
      <c r="Q151" s="62"/>
      <c r="R151" s="62"/>
      <c r="S151" s="62"/>
    </row>
    <row r="152" spans="1:22" ht="15">
      <c r="A152" s="11" t="s">
        <v>31</v>
      </c>
      <c r="B152" s="10" t="s">
        <v>290</v>
      </c>
      <c r="C152" s="10" t="s">
        <v>46</v>
      </c>
      <c r="D152" s="10" t="str">
        <f t="shared" si="1"/>
        <v>HUYỆN BÀU BÀNG:Đường loại 1:Vị trí 1</v>
      </c>
      <c r="E152" s="10"/>
      <c r="F152" s="10"/>
      <c r="G152" s="10"/>
      <c r="H152" s="10"/>
      <c r="I152" s="10"/>
      <c r="J152" s="10"/>
      <c r="K152" s="10"/>
      <c r="L152" s="30">
        <v>2700</v>
      </c>
      <c r="M152" s="30">
        <v>2160</v>
      </c>
      <c r="N152" s="30">
        <v>1760</v>
      </c>
      <c r="O152" s="61"/>
      <c r="P152" s="63"/>
      <c r="Q152" s="62"/>
      <c r="R152" s="62"/>
      <c r="S152" s="62"/>
      <c r="U152" s="60"/>
      <c r="V152" s="60"/>
    </row>
    <row r="153" spans="1:22" ht="15">
      <c r="A153" s="11" t="s">
        <v>31</v>
      </c>
      <c r="B153" s="10" t="s">
        <v>290</v>
      </c>
      <c r="C153" s="10" t="s">
        <v>47</v>
      </c>
      <c r="D153" s="10" t="str">
        <f t="shared" si="1"/>
        <v>HUYỆN BÀU BÀNG:Đường loại 1:Vị trí 2</v>
      </c>
      <c r="E153" s="10"/>
      <c r="F153" s="10"/>
      <c r="G153" s="10"/>
      <c r="H153" s="10"/>
      <c r="I153" s="10"/>
      <c r="J153" s="10"/>
      <c r="K153" s="10"/>
      <c r="L153" s="30">
        <v>1760</v>
      </c>
      <c r="M153" s="30">
        <v>1400</v>
      </c>
      <c r="N153" s="30">
        <v>1140</v>
      </c>
      <c r="O153" s="61"/>
      <c r="P153" s="63"/>
      <c r="Q153" s="62"/>
      <c r="R153" s="62"/>
      <c r="S153" s="62"/>
      <c r="U153" s="60"/>
      <c r="V153" s="60"/>
    </row>
    <row r="154" spans="1:22" ht="15">
      <c r="A154" s="11" t="s">
        <v>31</v>
      </c>
      <c r="B154" s="10" t="s">
        <v>290</v>
      </c>
      <c r="C154" s="10" t="s">
        <v>48</v>
      </c>
      <c r="D154" s="10" t="str">
        <f t="shared" si="1"/>
        <v>HUYỆN BÀU BÀNG:Đường loại 1:Vị trí 3</v>
      </c>
      <c r="E154" s="10"/>
      <c r="F154" s="10"/>
      <c r="G154" s="10"/>
      <c r="H154" s="10"/>
      <c r="I154" s="10"/>
      <c r="J154" s="10"/>
      <c r="K154" s="10"/>
      <c r="L154" s="30">
        <v>1350</v>
      </c>
      <c r="M154" s="30">
        <v>1080</v>
      </c>
      <c r="N154" s="30">
        <v>880</v>
      </c>
      <c r="O154" s="61"/>
      <c r="P154" s="63"/>
      <c r="Q154" s="62"/>
      <c r="R154" s="62"/>
      <c r="S154" s="62"/>
      <c r="U154" s="60"/>
      <c r="V154" s="60"/>
    </row>
    <row r="155" spans="1:22" ht="15">
      <c r="A155" s="11" t="s">
        <v>31</v>
      </c>
      <c r="B155" s="10" t="s">
        <v>290</v>
      </c>
      <c r="C155" s="10" t="s">
        <v>49</v>
      </c>
      <c r="D155" s="10" t="str">
        <f t="shared" si="1"/>
        <v>HUYỆN BÀU BÀNG:Đường loại 1:Vị trí 4</v>
      </c>
      <c r="E155" s="10"/>
      <c r="F155" s="10"/>
      <c r="G155" s="10"/>
      <c r="H155" s="10"/>
      <c r="I155" s="10"/>
      <c r="J155" s="10"/>
      <c r="K155" s="10"/>
      <c r="L155" s="30">
        <v>1080</v>
      </c>
      <c r="M155" s="30">
        <v>860</v>
      </c>
      <c r="N155" s="30">
        <v>700</v>
      </c>
      <c r="O155" s="61"/>
      <c r="P155" s="63"/>
      <c r="Q155" s="62"/>
      <c r="R155" s="62"/>
      <c r="S155" s="62"/>
      <c r="U155" s="60"/>
      <c r="V155" s="60"/>
    </row>
    <row r="156" spans="1:22" ht="15">
      <c r="A156" s="11" t="s">
        <v>31</v>
      </c>
      <c r="B156" s="10" t="s">
        <v>384</v>
      </c>
      <c r="C156" s="10" t="s">
        <v>46</v>
      </c>
      <c r="D156" s="10" t="str">
        <f t="shared" si="1"/>
        <v>HUYỆN BÀU BÀNG:Đường loại 2:Vị trí 1</v>
      </c>
      <c r="E156" s="10"/>
      <c r="F156" s="10"/>
      <c r="G156" s="10"/>
      <c r="H156" s="10"/>
      <c r="I156" s="10"/>
      <c r="J156" s="10"/>
      <c r="K156" s="10"/>
      <c r="L156" s="30">
        <v>1950</v>
      </c>
      <c r="M156" s="30">
        <v>1560</v>
      </c>
      <c r="N156" s="30">
        <v>1270</v>
      </c>
      <c r="O156" s="61"/>
      <c r="P156" s="63"/>
      <c r="Q156" s="62"/>
      <c r="R156" s="62"/>
      <c r="S156" s="62"/>
      <c r="U156" s="60"/>
      <c r="V156" s="60"/>
    </row>
    <row r="157" spans="1:22" ht="15">
      <c r="A157" s="11" t="s">
        <v>31</v>
      </c>
      <c r="B157" s="10" t="s">
        <v>384</v>
      </c>
      <c r="C157" s="10" t="s">
        <v>47</v>
      </c>
      <c r="D157" s="10" t="str">
        <f t="shared" si="1"/>
        <v>HUYỆN BÀU BÀNG:Đường loại 2:Vị trí 2</v>
      </c>
      <c r="E157" s="10"/>
      <c r="F157" s="10"/>
      <c r="G157" s="10"/>
      <c r="H157" s="10"/>
      <c r="I157" s="10"/>
      <c r="J157" s="10"/>
      <c r="K157" s="10"/>
      <c r="L157" s="30">
        <v>1270</v>
      </c>
      <c r="M157" s="30">
        <v>1010</v>
      </c>
      <c r="N157" s="30">
        <v>830</v>
      </c>
      <c r="O157" s="61"/>
      <c r="P157" s="63"/>
      <c r="Q157" s="62"/>
      <c r="R157" s="62"/>
      <c r="S157" s="62"/>
      <c r="U157" s="60"/>
      <c r="V157" s="60"/>
    </row>
    <row r="158" spans="1:22" ht="15">
      <c r="A158" s="11" t="s">
        <v>31</v>
      </c>
      <c r="B158" s="10" t="s">
        <v>384</v>
      </c>
      <c r="C158" s="10" t="s">
        <v>48</v>
      </c>
      <c r="D158" s="10" t="str">
        <f t="shared" si="1"/>
        <v>HUYỆN BÀU BÀNG:Đường loại 2:Vị trí 3</v>
      </c>
      <c r="E158" s="10"/>
      <c r="F158" s="10"/>
      <c r="G158" s="10"/>
      <c r="H158" s="10"/>
      <c r="I158" s="10"/>
      <c r="J158" s="10"/>
      <c r="K158" s="10"/>
      <c r="L158" s="30">
        <v>980</v>
      </c>
      <c r="M158" s="30">
        <v>780</v>
      </c>
      <c r="N158" s="30">
        <v>640</v>
      </c>
      <c r="O158" s="61"/>
      <c r="P158" s="63"/>
      <c r="Q158" s="62"/>
      <c r="R158" s="62"/>
      <c r="S158" s="62"/>
      <c r="U158" s="60"/>
      <c r="V158" s="60"/>
    </row>
    <row r="159" spans="1:22" ht="15">
      <c r="A159" s="11" t="s">
        <v>31</v>
      </c>
      <c r="B159" s="10" t="s">
        <v>384</v>
      </c>
      <c r="C159" s="10" t="s">
        <v>49</v>
      </c>
      <c r="D159" s="10" t="str">
        <f t="shared" si="1"/>
        <v>HUYỆN BÀU BÀNG:Đường loại 2:Vị trí 4</v>
      </c>
      <c r="E159" s="10"/>
      <c r="F159" s="10"/>
      <c r="G159" s="10"/>
      <c r="H159" s="10"/>
      <c r="I159" s="10"/>
      <c r="J159" s="10"/>
      <c r="K159" s="10"/>
      <c r="L159" s="30">
        <v>780</v>
      </c>
      <c r="M159" s="30">
        <v>620</v>
      </c>
      <c r="N159" s="30">
        <v>510</v>
      </c>
      <c r="O159" s="61"/>
      <c r="P159" s="63"/>
      <c r="Q159" s="62"/>
      <c r="R159" s="62"/>
      <c r="S159" s="62"/>
      <c r="U159" s="60"/>
      <c r="V159" s="60"/>
    </row>
    <row r="160" spans="1:22" ht="15">
      <c r="A160" s="11" t="s">
        <v>31</v>
      </c>
      <c r="B160" s="10" t="s">
        <v>298</v>
      </c>
      <c r="C160" s="10" t="s">
        <v>46</v>
      </c>
      <c r="D160" s="10" t="str">
        <f t="shared" si="1"/>
        <v>HUYỆN BÀU BÀNG:Đường loại 3:Vị trí 1</v>
      </c>
      <c r="E160" s="10"/>
      <c r="F160" s="10"/>
      <c r="G160" s="10"/>
      <c r="H160" s="10"/>
      <c r="I160" s="10"/>
      <c r="J160" s="10"/>
      <c r="K160" s="10"/>
      <c r="L160" s="30">
        <v>1450</v>
      </c>
      <c r="M160" s="30">
        <v>1160</v>
      </c>
      <c r="N160" s="30">
        <v>940</v>
      </c>
      <c r="O160" s="61"/>
      <c r="P160" s="63"/>
      <c r="Q160" s="62"/>
      <c r="R160" s="62"/>
      <c r="S160" s="62"/>
      <c r="U160" s="60"/>
      <c r="V160" s="60"/>
    </row>
    <row r="161" spans="1:22" ht="15">
      <c r="A161" s="11" t="s">
        <v>31</v>
      </c>
      <c r="B161" s="10" t="s">
        <v>298</v>
      </c>
      <c r="C161" s="10" t="s">
        <v>47</v>
      </c>
      <c r="D161" s="10" t="str">
        <f aca="true" t="shared" si="2" ref="D161:D224">A161&amp;B161&amp;C161</f>
        <v>HUYỆN BÀU BÀNG:Đường loại 3:Vị trí 2</v>
      </c>
      <c r="E161" s="10"/>
      <c r="F161" s="10"/>
      <c r="G161" s="10"/>
      <c r="H161" s="10"/>
      <c r="I161" s="10"/>
      <c r="J161" s="10"/>
      <c r="K161" s="10"/>
      <c r="L161" s="30">
        <v>940</v>
      </c>
      <c r="M161" s="30">
        <v>750</v>
      </c>
      <c r="N161" s="30">
        <v>610</v>
      </c>
      <c r="O161" s="61"/>
      <c r="P161" s="63"/>
      <c r="Q161" s="62"/>
      <c r="R161" s="62"/>
      <c r="S161" s="62"/>
      <c r="U161" s="60"/>
      <c r="V161" s="60"/>
    </row>
    <row r="162" spans="1:22" ht="15">
      <c r="A162" s="11" t="s">
        <v>31</v>
      </c>
      <c r="B162" s="10" t="s">
        <v>298</v>
      </c>
      <c r="C162" s="10" t="s">
        <v>48</v>
      </c>
      <c r="D162" s="10" t="str">
        <f t="shared" si="2"/>
        <v>HUYỆN BÀU BÀNG:Đường loại 3:Vị trí 3</v>
      </c>
      <c r="E162" s="10"/>
      <c r="F162" s="10"/>
      <c r="G162" s="10"/>
      <c r="H162" s="10"/>
      <c r="I162" s="10"/>
      <c r="J162" s="10"/>
      <c r="K162" s="10"/>
      <c r="L162" s="30">
        <v>730</v>
      </c>
      <c r="M162" s="30">
        <v>580</v>
      </c>
      <c r="N162" s="30">
        <v>470</v>
      </c>
      <c r="O162" s="61"/>
      <c r="P162" s="63"/>
      <c r="Q162" s="62"/>
      <c r="R162" s="62"/>
      <c r="S162" s="62"/>
      <c r="U162" s="60"/>
      <c r="V162" s="60"/>
    </row>
    <row r="163" spans="1:22" ht="15">
      <c r="A163" s="11" t="s">
        <v>31</v>
      </c>
      <c r="B163" s="10" t="s">
        <v>298</v>
      </c>
      <c r="C163" s="10" t="s">
        <v>49</v>
      </c>
      <c r="D163" s="10" t="str">
        <f t="shared" si="2"/>
        <v>HUYỆN BÀU BÀNG:Đường loại 3:Vị trí 4</v>
      </c>
      <c r="E163" s="10"/>
      <c r="F163" s="10"/>
      <c r="G163" s="10"/>
      <c r="H163" s="10"/>
      <c r="I163" s="10"/>
      <c r="J163" s="10"/>
      <c r="K163" s="10"/>
      <c r="L163" s="30">
        <v>580</v>
      </c>
      <c r="M163" s="30">
        <v>460</v>
      </c>
      <c r="N163" s="30">
        <v>380</v>
      </c>
      <c r="O163" s="61"/>
      <c r="P163" s="63"/>
      <c r="Q163" s="62"/>
      <c r="R163" s="62"/>
      <c r="S163" s="62"/>
      <c r="U163" s="60"/>
      <c r="V163" s="60"/>
    </row>
    <row r="164" spans="1:22" ht="15">
      <c r="A164" s="11" t="s">
        <v>31</v>
      </c>
      <c r="B164" s="10" t="s">
        <v>390</v>
      </c>
      <c r="C164" s="10" t="s">
        <v>46</v>
      </c>
      <c r="D164" s="10" t="str">
        <f t="shared" si="2"/>
        <v>HUYỆN BÀU BÀNG:Đường loại 4:Vị trí 1</v>
      </c>
      <c r="E164" s="10"/>
      <c r="F164" s="10"/>
      <c r="G164" s="10"/>
      <c r="H164" s="10"/>
      <c r="I164" s="10"/>
      <c r="J164" s="10"/>
      <c r="K164" s="10"/>
      <c r="L164" s="30">
        <v>1300</v>
      </c>
      <c r="M164" s="30">
        <v>1040</v>
      </c>
      <c r="N164" s="30">
        <v>850</v>
      </c>
      <c r="O164" s="61"/>
      <c r="P164" s="63"/>
      <c r="Q164" s="62"/>
      <c r="R164" s="62"/>
      <c r="S164" s="62"/>
      <c r="U164" s="60"/>
      <c r="V164" s="60"/>
    </row>
    <row r="165" spans="1:22" ht="15">
      <c r="A165" s="11" t="s">
        <v>31</v>
      </c>
      <c r="B165" s="10" t="s">
        <v>390</v>
      </c>
      <c r="C165" s="10" t="s">
        <v>47</v>
      </c>
      <c r="D165" s="10" t="str">
        <f t="shared" si="2"/>
        <v>HUYỆN BÀU BÀNG:Đường loại 4:Vị trí 2</v>
      </c>
      <c r="E165" s="10"/>
      <c r="F165" s="10"/>
      <c r="G165" s="10"/>
      <c r="H165" s="10"/>
      <c r="I165" s="10"/>
      <c r="J165" s="10"/>
      <c r="K165" s="10"/>
      <c r="L165" s="30">
        <v>850</v>
      </c>
      <c r="M165" s="30">
        <v>680</v>
      </c>
      <c r="N165" s="30">
        <v>550</v>
      </c>
      <c r="O165" s="61"/>
      <c r="P165" s="63"/>
      <c r="Q165" s="62"/>
      <c r="R165" s="62"/>
      <c r="S165" s="62"/>
      <c r="U165" s="60"/>
      <c r="V165" s="60"/>
    </row>
    <row r="166" spans="1:22" ht="15">
      <c r="A166" s="11" t="s">
        <v>31</v>
      </c>
      <c r="B166" s="10" t="s">
        <v>390</v>
      </c>
      <c r="C166" s="10" t="s">
        <v>48</v>
      </c>
      <c r="D166" s="10" t="str">
        <f t="shared" si="2"/>
        <v>HUYỆN BÀU BÀNG:Đường loại 4:Vị trí 3</v>
      </c>
      <c r="E166" s="10"/>
      <c r="F166" s="10"/>
      <c r="G166" s="10"/>
      <c r="H166" s="10"/>
      <c r="I166" s="10"/>
      <c r="J166" s="10"/>
      <c r="K166" s="10"/>
      <c r="L166" s="30">
        <v>650</v>
      </c>
      <c r="M166" s="30">
        <v>520</v>
      </c>
      <c r="N166" s="30">
        <v>430</v>
      </c>
      <c r="O166" s="61"/>
      <c r="P166" s="63"/>
      <c r="Q166" s="62"/>
      <c r="R166" s="62"/>
      <c r="S166" s="62"/>
      <c r="U166" s="60"/>
      <c r="V166" s="60"/>
    </row>
    <row r="167" spans="1:22" ht="15">
      <c r="A167" s="11" t="s">
        <v>31</v>
      </c>
      <c r="B167" s="10" t="s">
        <v>390</v>
      </c>
      <c r="C167" s="10" t="s">
        <v>49</v>
      </c>
      <c r="D167" s="10" t="str">
        <f t="shared" si="2"/>
        <v>HUYỆN BÀU BÀNG:Đường loại 4:Vị trí 4</v>
      </c>
      <c r="E167" s="10"/>
      <c r="F167" s="10"/>
      <c r="G167" s="10"/>
      <c r="H167" s="10"/>
      <c r="I167" s="10"/>
      <c r="J167" s="10"/>
      <c r="K167" s="10"/>
      <c r="L167" s="30">
        <v>520</v>
      </c>
      <c r="M167" s="30">
        <v>420</v>
      </c>
      <c r="N167" s="30">
        <v>340</v>
      </c>
      <c r="O167" s="61"/>
      <c r="P167" s="63"/>
      <c r="Q167" s="62"/>
      <c r="R167" s="62"/>
      <c r="S167" s="62"/>
      <c r="U167" s="60"/>
      <c r="V167" s="60"/>
    </row>
    <row r="168" spans="1:22" ht="15">
      <c r="A168" s="11" t="s">
        <v>31</v>
      </c>
      <c r="B168" s="10" t="s">
        <v>314</v>
      </c>
      <c r="C168" s="10" t="s">
        <v>46</v>
      </c>
      <c r="D168" s="10" t="str">
        <f t="shared" si="2"/>
        <v>HUYỆN BÀU BÀNG:Đường loại 5:Vị trí 1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61"/>
      <c r="P168" s="63"/>
      <c r="Q168" s="62"/>
      <c r="R168" s="62"/>
      <c r="S168" s="62"/>
      <c r="U168" s="60"/>
      <c r="V168" s="60"/>
    </row>
    <row r="169" spans="1:22" ht="15">
      <c r="A169" s="11" t="s">
        <v>31</v>
      </c>
      <c r="B169" s="10" t="s">
        <v>314</v>
      </c>
      <c r="C169" s="10" t="s">
        <v>47</v>
      </c>
      <c r="D169" s="10" t="str">
        <f t="shared" si="2"/>
        <v>HUYỆN BÀU BÀNG:Đường loại 5:Vị trí 2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61"/>
      <c r="P169" s="63"/>
      <c r="Q169" s="62"/>
      <c r="R169" s="62"/>
      <c r="S169" s="62"/>
      <c r="U169" s="60"/>
      <c r="V169" s="60"/>
    </row>
    <row r="170" spans="1:22" ht="15">
      <c r="A170" s="11" t="s">
        <v>31</v>
      </c>
      <c r="B170" s="10" t="s">
        <v>314</v>
      </c>
      <c r="C170" s="10" t="s">
        <v>48</v>
      </c>
      <c r="D170" s="10" t="str">
        <f t="shared" si="2"/>
        <v>HUYỆN BÀU BÀNG:Đường loại 5:Vị trí 3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61"/>
      <c r="P170" s="63"/>
      <c r="Q170" s="62"/>
      <c r="R170" s="62"/>
      <c r="S170" s="62"/>
      <c r="U170" s="60"/>
      <c r="V170" s="60"/>
    </row>
    <row r="171" spans="1:22" ht="15">
      <c r="A171" s="11" t="s">
        <v>31</v>
      </c>
      <c r="B171" s="10" t="s">
        <v>314</v>
      </c>
      <c r="C171" s="10" t="s">
        <v>49</v>
      </c>
      <c r="D171" s="10" t="str">
        <f t="shared" si="2"/>
        <v>HUYỆN BÀU BÀNG:Đường loại 5:Vị trí 4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61"/>
      <c r="P171" s="63"/>
      <c r="Q171" s="62"/>
      <c r="R171" s="62"/>
      <c r="S171" s="62"/>
      <c r="U171" s="60"/>
      <c r="V171" s="60"/>
    </row>
    <row r="172" spans="1:21" ht="15">
      <c r="A172" s="13" t="s">
        <v>34</v>
      </c>
      <c r="B172" s="10" t="s">
        <v>39</v>
      </c>
      <c r="C172" s="10" t="s">
        <v>46</v>
      </c>
      <c r="D172" s="10" t="str">
        <f t="shared" si="2"/>
        <v>HUYỆN BẮC TÂN UYÊN:Khu vực 1Vị trí 1</v>
      </c>
      <c r="E172" s="4"/>
      <c r="F172" s="4"/>
      <c r="G172" s="4"/>
      <c r="H172" s="4"/>
      <c r="I172" s="10">
        <v>1500</v>
      </c>
      <c r="J172" s="10">
        <v>1200</v>
      </c>
      <c r="K172" s="10">
        <v>980</v>
      </c>
      <c r="L172" s="36"/>
      <c r="M172" s="36"/>
      <c r="N172" s="10"/>
      <c r="P172" s="62"/>
      <c r="Q172" s="62"/>
      <c r="R172" s="62"/>
      <c r="S172" s="62"/>
      <c r="T172" s="61"/>
      <c r="U172" s="61"/>
    </row>
    <row r="173" spans="1:21" ht="15">
      <c r="A173" s="13" t="s">
        <v>34</v>
      </c>
      <c r="B173" s="10" t="s">
        <v>39</v>
      </c>
      <c r="C173" s="10" t="s">
        <v>47</v>
      </c>
      <c r="D173" s="10" t="str">
        <f t="shared" si="2"/>
        <v>HUYỆN BẮC TÂN UYÊN:Khu vực 1Vị trí 2</v>
      </c>
      <c r="E173" s="4"/>
      <c r="F173" s="4"/>
      <c r="G173" s="10"/>
      <c r="H173" s="10"/>
      <c r="I173" s="10">
        <v>980</v>
      </c>
      <c r="J173" s="10">
        <v>780</v>
      </c>
      <c r="K173" s="10">
        <v>640</v>
      </c>
      <c r="L173" s="36"/>
      <c r="M173" s="36"/>
      <c r="N173" s="10"/>
      <c r="P173" s="62"/>
      <c r="Q173" s="62"/>
      <c r="R173" s="62"/>
      <c r="S173" s="62"/>
      <c r="T173" s="61"/>
      <c r="U173" s="61"/>
    </row>
    <row r="174" spans="1:21" ht="15">
      <c r="A174" s="13" t="s">
        <v>34</v>
      </c>
      <c r="B174" s="10" t="s">
        <v>39</v>
      </c>
      <c r="C174" s="10" t="s">
        <v>48</v>
      </c>
      <c r="D174" s="10" t="str">
        <f t="shared" si="2"/>
        <v>HUYỆN BẮC TÂN UYÊN:Khu vực 1Vị trí 3</v>
      </c>
      <c r="E174" s="4"/>
      <c r="F174" s="4"/>
      <c r="G174" s="10"/>
      <c r="H174" s="10"/>
      <c r="I174" s="10">
        <v>830</v>
      </c>
      <c r="J174" s="10">
        <v>660</v>
      </c>
      <c r="K174" s="10">
        <v>540</v>
      </c>
      <c r="L174" s="36"/>
      <c r="M174" s="36"/>
      <c r="N174" s="10"/>
      <c r="P174" s="62"/>
      <c r="Q174" s="62"/>
      <c r="R174" s="62"/>
      <c r="S174" s="62"/>
      <c r="T174" s="61"/>
      <c r="U174" s="61"/>
    </row>
    <row r="175" spans="1:21" ht="15">
      <c r="A175" s="13" t="s">
        <v>34</v>
      </c>
      <c r="B175" s="10" t="s">
        <v>39</v>
      </c>
      <c r="C175" s="10" t="s">
        <v>49</v>
      </c>
      <c r="D175" s="10" t="str">
        <f t="shared" si="2"/>
        <v>HUYỆN BẮC TÂN UYÊN:Khu vực 1Vị trí 4</v>
      </c>
      <c r="E175" s="4"/>
      <c r="F175" s="4"/>
      <c r="G175" s="10"/>
      <c r="H175" s="10"/>
      <c r="I175" s="10">
        <v>600</v>
      </c>
      <c r="J175" s="10">
        <v>480</v>
      </c>
      <c r="K175" s="10">
        <v>390</v>
      </c>
      <c r="L175" s="36"/>
      <c r="M175" s="36"/>
      <c r="N175" s="10"/>
      <c r="P175" s="62"/>
      <c r="Q175" s="62"/>
      <c r="R175" s="62"/>
      <c r="S175" s="62"/>
      <c r="T175" s="61"/>
      <c r="U175" s="61"/>
    </row>
    <row r="176" spans="1:19" ht="15">
      <c r="A176" s="13" t="s">
        <v>34</v>
      </c>
      <c r="B176" s="10" t="s">
        <v>38</v>
      </c>
      <c r="C176" s="10" t="s">
        <v>46</v>
      </c>
      <c r="D176" s="10" t="str">
        <f t="shared" si="2"/>
        <v>HUYỆN BẮC TÂN UYÊN:Khu vực 2Vị trí 1</v>
      </c>
      <c r="E176" s="4"/>
      <c r="F176" s="4"/>
      <c r="G176" s="4"/>
      <c r="H176" s="4"/>
      <c r="I176" s="10">
        <v>1120</v>
      </c>
      <c r="J176" s="10">
        <v>900</v>
      </c>
      <c r="K176" s="10">
        <v>730</v>
      </c>
      <c r="L176" s="36"/>
      <c r="M176" s="36"/>
      <c r="N176" s="10"/>
      <c r="P176" s="62"/>
      <c r="Q176" s="62"/>
      <c r="R176" s="62"/>
      <c r="S176" s="62"/>
    </row>
    <row r="177" spans="1:19" ht="15">
      <c r="A177" s="13" t="s">
        <v>34</v>
      </c>
      <c r="B177" s="10" t="s">
        <v>38</v>
      </c>
      <c r="C177" s="10" t="s">
        <v>47</v>
      </c>
      <c r="D177" s="10" t="str">
        <f t="shared" si="2"/>
        <v>HUYỆN BẮC TÂN UYÊN:Khu vực 2Vị trí 2</v>
      </c>
      <c r="E177" s="4"/>
      <c r="F177" s="4"/>
      <c r="G177" s="10"/>
      <c r="H177" s="10"/>
      <c r="I177" s="10">
        <v>730</v>
      </c>
      <c r="J177" s="10">
        <v>580</v>
      </c>
      <c r="K177" s="10">
        <v>470</v>
      </c>
      <c r="L177" s="36"/>
      <c r="M177" s="36"/>
      <c r="N177" s="10"/>
      <c r="P177" s="62"/>
      <c r="Q177" s="62"/>
      <c r="R177" s="62"/>
      <c r="S177" s="62"/>
    </row>
    <row r="178" spans="1:19" ht="15">
      <c r="A178" s="13" t="s">
        <v>34</v>
      </c>
      <c r="B178" s="10" t="s">
        <v>38</v>
      </c>
      <c r="C178" s="10" t="s">
        <v>48</v>
      </c>
      <c r="D178" s="10" t="str">
        <f t="shared" si="2"/>
        <v>HUYỆN BẮC TÂN UYÊN:Khu vực 2Vị trí 3</v>
      </c>
      <c r="E178" s="4"/>
      <c r="F178" s="4"/>
      <c r="G178" s="10"/>
      <c r="H178" s="10"/>
      <c r="I178" s="10">
        <v>620</v>
      </c>
      <c r="J178" s="10">
        <v>500</v>
      </c>
      <c r="K178" s="10">
        <v>400</v>
      </c>
      <c r="L178" s="36"/>
      <c r="M178" s="36"/>
      <c r="N178" s="10"/>
      <c r="P178" s="62"/>
      <c r="Q178" s="62"/>
      <c r="R178" s="62"/>
      <c r="S178" s="62"/>
    </row>
    <row r="179" spans="1:19" ht="15">
      <c r="A179" s="13" t="s">
        <v>34</v>
      </c>
      <c r="B179" s="10" t="s">
        <v>38</v>
      </c>
      <c r="C179" s="10" t="s">
        <v>49</v>
      </c>
      <c r="D179" s="10" t="str">
        <f t="shared" si="2"/>
        <v>HUYỆN BẮC TÂN UYÊN:Khu vực 2Vị trí 4</v>
      </c>
      <c r="E179" s="4"/>
      <c r="F179" s="4"/>
      <c r="G179" s="10"/>
      <c r="H179" s="10"/>
      <c r="I179" s="10">
        <v>450</v>
      </c>
      <c r="J179" s="10">
        <v>360</v>
      </c>
      <c r="K179" s="10">
        <v>290</v>
      </c>
      <c r="L179" s="36"/>
      <c r="M179" s="36"/>
      <c r="N179" s="10"/>
      <c r="P179" s="62"/>
      <c r="Q179" s="62"/>
      <c r="R179" s="62"/>
      <c r="S179" s="62"/>
    </row>
    <row r="180" spans="1:22" ht="15">
      <c r="A180" s="13" t="s">
        <v>34</v>
      </c>
      <c r="B180" s="10" t="s">
        <v>290</v>
      </c>
      <c r="C180" s="10" t="s">
        <v>46</v>
      </c>
      <c r="D180" s="10" t="str">
        <f t="shared" si="2"/>
        <v>HUYỆN BẮC TÂN UYÊN:Đường loại 1:Vị trí 1</v>
      </c>
      <c r="E180" s="4"/>
      <c r="F180" s="4"/>
      <c r="G180" s="4"/>
      <c r="H180" s="4"/>
      <c r="I180" s="10"/>
      <c r="J180" s="10"/>
      <c r="K180" s="10"/>
      <c r="L180" s="30">
        <v>2700</v>
      </c>
      <c r="M180" s="30">
        <v>2160</v>
      </c>
      <c r="N180" s="30">
        <v>1760</v>
      </c>
      <c r="O180" s="61"/>
      <c r="P180" s="63"/>
      <c r="Q180" s="62"/>
      <c r="R180" s="62"/>
      <c r="S180" s="62"/>
      <c r="U180" s="60"/>
      <c r="V180" s="60"/>
    </row>
    <row r="181" spans="1:22" ht="15">
      <c r="A181" s="13" t="s">
        <v>34</v>
      </c>
      <c r="B181" s="10" t="s">
        <v>290</v>
      </c>
      <c r="C181" s="10" t="s">
        <v>47</v>
      </c>
      <c r="D181" s="10" t="str">
        <f t="shared" si="2"/>
        <v>HUYỆN BẮC TÂN UYÊN:Đường loại 1:Vị trí 2</v>
      </c>
      <c r="E181" s="4"/>
      <c r="F181" s="4"/>
      <c r="G181" s="10"/>
      <c r="H181" s="10"/>
      <c r="I181" s="10"/>
      <c r="J181" s="10"/>
      <c r="K181" s="10"/>
      <c r="L181" s="30">
        <v>1760</v>
      </c>
      <c r="M181" s="30">
        <v>1400</v>
      </c>
      <c r="N181" s="30">
        <v>1140</v>
      </c>
      <c r="O181" s="61"/>
      <c r="P181" s="63"/>
      <c r="Q181" s="62"/>
      <c r="R181" s="62"/>
      <c r="S181" s="62"/>
      <c r="U181" s="60"/>
      <c r="V181" s="60"/>
    </row>
    <row r="182" spans="1:22" ht="15">
      <c r="A182" s="13" t="s">
        <v>34</v>
      </c>
      <c r="B182" s="10" t="s">
        <v>290</v>
      </c>
      <c r="C182" s="10" t="s">
        <v>48</v>
      </c>
      <c r="D182" s="10" t="str">
        <f t="shared" si="2"/>
        <v>HUYỆN BẮC TÂN UYÊN:Đường loại 1:Vị trí 3</v>
      </c>
      <c r="E182" s="4"/>
      <c r="F182" s="4"/>
      <c r="G182" s="10"/>
      <c r="H182" s="10"/>
      <c r="I182" s="10"/>
      <c r="J182" s="10"/>
      <c r="K182" s="10"/>
      <c r="L182" s="30">
        <v>1350</v>
      </c>
      <c r="M182" s="30">
        <v>1080</v>
      </c>
      <c r="N182" s="30">
        <v>880</v>
      </c>
      <c r="O182" s="61"/>
      <c r="P182" s="63"/>
      <c r="Q182" s="62"/>
      <c r="R182" s="62"/>
      <c r="S182" s="62"/>
      <c r="U182" s="60"/>
      <c r="V182" s="60"/>
    </row>
    <row r="183" spans="1:22" ht="15">
      <c r="A183" s="13" t="s">
        <v>34</v>
      </c>
      <c r="B183" s="10" t="s">
        <v>290</v>
      </c>
      <c r="C183" s="10" t="s">
        <v>49</v>
      </c>
      <c r="D183" s="10" t="str">
        <f t="shared" si="2"/>
        <v>HUYỆN BẮC TÂN UYÊN:Đường loại 1:Vị trí 4</v>
      </c>
      <c r="E183" s="4"/>
      <c r="F183" s="4"/>
      <c r="G183" s="10"/>
      <c r="H183" s="10"/>
      <c r="I183" s="10"/>
      <c r="J183" s="10"/>
      <c r="K183" s="10"/>
      <c r="L183" s="30">
        <v>1080</v>
      </c>
      <c r="M183" s="30">
        <v>860</v>
      </c>
      <c r="N183" s="30">
        <v>700</v>
      </c>
      <c r="O183" s="61"/>
      <c r="P183" s="63"/>
      <c r="Q183" s="62"/>
      <c r="R183" s="62"/>
      <c r="S183" s="62"/>
      <c r="U183" s="60"/>
      <c r="V183" s="60"/>
    </row>
    <row r="184" spans="1:22" ht="15">
      <c r="A184" s="13" t="s">
        <v>34</v>
      </c>
      <c r="B184" s="10" t="s">
        <v>384</v>
      </c>
      <c r="C184" s="10" t="s">
        <v>46</v>
      </c>
      <c r="D184" s="10" t="str">
        <f t="shared" si="2"/>
        <v>HUYỆN BẮC TÂN UYÊN:Đường loại 2:Vị trí 1</v>
      </c>
      <c r="E184" s="4"/>
      <c r="F184" s="4"/>
      <c r="G184" s="4"/>
      <c r="H184" s="4"/>
      <c r="I184" s="10"/>
      <c r="J184" s="10"/>
      <c r="K184" s="10"/>
      <c r="L184" s="30">
        <v>1950</v>
      </c>
      <c r="M184" s="30">
        <v>1560</v>
      </c>
      <c r="N184" s="30">
        <v>1270</v>
      </c>
      <c r="O184" s="61"/>
      <c r="P184" s="63"/>
      <c r="Q184" s="62"/>
      <c r="R184" s="62"/>
      <c r="S184" s="62"/>
      <c r="U184" s="60"/>
      <c r="V184" s="60"/>
    </row>
    <row r="185" spans="1:22" ht="15">
      <c r="A185" s="13" t="s">
        <v>34</v>
      </c>
      <c r="B185" s="10" t="s">
        <v>384</v>
      </c>
      <c r="C185" s="10" t="s">
        <v>47</v>
      </c>
      <c r="D185" s="10" t="str">
        <f t="shared" si="2"/>
        <v>HUYỆN BẮC TÂN UYÊN:Đường loại 2:Vị trí 2</v>
      </c>
      <c r="E185" s="4"/>
      <c r="F185" s="4"/>
      <c r="G185" s="10"/>
      <c r="H185" s="10"/>
      <c r="I185" s="10"/>
      <c r="J185" s="10"/>
      <c r="K185" s="10"/>
      <c r="L185" s="30">
        <v>1270</v>
      </c>
      <c r="M185" s="30">
        <v>1010</v>
      </c>
      <c r="N185" s="30">
        <v>830</v>
      </c>
      <c r="O185" s="61"/>
      <c r="P185" s="63"/>
      <c r="Q185" s="62"/>
      <c r="R185" s="62"/>
      <c r="S185" s="62"/>
      <c r="U185" s="60"/>
      <c r="V185" s="60"/>
    </row>
    <row r="186" spans="1:22" ht="15">
      <c r="A186" s="13" t="s">
        <v>34</v>
      </c>
      <c r="B186" s="10" t="s">
        <v>384</v>
      </c>
      <c r="C186" s="10" t="s">
        <v>48</v>
      </c>
      <c r="D186" s="10" t="str">
        <f t="shared" si="2"/>
        <v>HUYỆN BẮC TÂN UYÊN:Đường loại 2:Vị trí 3</v>
      </c>
      <c r="E186" s="4"/>
      <c r="F186" s="4"/>
      <c r="G186" s="10"/>
      <c r="H186" s="10"/>
      <c r="I186" s="10"/>
      <c r="J186" s="10"/>
      <c r="K186" s="10"/>
      <c r="L186" s="30">
        <v>980</v>
      </c>
      <c r="M186" s="30">
        <v>780</v>
      </c>
      <c r="N186" s="30">
        <v>640</v>
      </c>
      <c r="O186" s="61"/>
      <c r="P186" s="63"/>
      <c r="Q186" s="62"/>
      <c r="R186" s="62"/>
      <c r="S186" s="62"/>
      <c r="U186" s="60"/>
      <c r="V186" s="60"/>
    </row>
    <row r="187" spans="1:22" ht="15">
      <c r="A187" s="13" t="s">
        <v>34</v>
      </c>
      <c r="B187" s="10" t="s">
        <v>384</v>
      </c>
      <c r="C187" s="10" t="s">
        <v>49</v>
      </c>
      <c r="D187" s="10" t="str">
        <f t="shared" si="2"/>
        <v>HUYỆN BẮC TÂN UYÊN:Đường loại 2:Vị trí 4</v>
      </c>
      <c r="E187" s="4"/>
      <c r="F187" s="4"/>
      <c r="G187" s="10"/>
      <c r="H187" s="10"/>
      <c r="I187" s="10"/>
      <c r="J187" s="10"/>
      <c r="K187" s="10"/>
      <c r="L187" s="30">
        <v>780</v>
      </c>
      <c r="M187" s="30">
        <v>620</v>
      </c>
      <c r="N187" s="30">
        <v>510</v>
      </c>
      <c r="O187" s="61"/>
      <c r="P187" s="63"/>
      <c r="Q187" s="62"/>
      <c r="R187" s="62"/>
      <c r="S187" s="62"/>
      <c r="U187" s="60"/>
      <c r="V187" s="60"/>
    </row>
    <row r="188" spans="1:22" ht="15">
      <c r="A188" s="13" t="s">
        <v>34</v>
      </c>
      <c r="B188" s="10" t="s">
        <v>298</v>
      </c>
      <c r="C188" s="10" t="s">
        <v>46</v>
      </c>
      <c r="D188" s="10" t="str">
        <f t="shared" si="2"/>
        <v>HUYỆN BẮC TÂN UYÊN:Đường loại 3:Vị trí 1</v>
      </c>
      <c r="E188" s="4"/>
      <c r="F188" s="4"/>
      <c r="G188" s="4"/>
      <c r="H188" s="4"/>
      <c r="I188" s="10"/>
      <c r="J188" s="10"/>
      <c r="K188" s="10"/>
      <c r="L188" s="30">
        <v>1450</v>
      </c>
      <c r="M188" s="30">
        <v>1160</v>
      </c>
      <c r="N188" s="30">
        <v>940</v>
      </c>
      <c r="O188" s="61"/>
      <c r="P188" s="63"/>
      <c r="Q188" s="62"/>
      <c r="R188" s="62"/>
      <c r="S188" s="62"/>
      <c r="U188" s="60"/>
      <c r="V188" s="60"/>
    </row>
    <row r="189" spans="1:22" ht="15">
      <c r="A189" s="13" t="s">
        <v>34</v>
      </c>
      <c r="B189" s="10" t="s">
        <v>298</v>
      </c>
      <c r="C189" s="10" t="s">
        <v>47</v>
      </c>
      <c r="D189" s="10" t="str">
        <f t="shared" si="2"/>
        <v>HUYỆN BẮC TÂN UYÊN:Đường loại 3:Vị trí 2</v>
      </c>
      <c r="E189" s="4"/>
      <c r="F189" s="4"/>
      <c r="G189" s="10"/>
      <c r="H189" s="10"/>
      <c r="I189" s="10"/>
      <c r="J189" s="10"/>
      <c r="K189" s="10"/>
      <c r="L189" s="30">
        <v>940</v>
      </c>
      <c r="M189" s="30">
        <v>750</v>
      </c>
      <c r="N189" s="30">
        <v>610</v>
      </c>
      <c r="O189" s="61"/>
      <c r="P189" s="63"/>
      <c r="Q189" s="62"/>
      <c r="R189" s="62"/>
      <c r="S189" s="62"/>
      <c r="U189" s="60"/>
      <c r="V189" s="60"/>
    </row>
    <row r="190" spans="1:22" ht="15">
      <c r="A190" s="13" t="s">
        <v>34</v>
      </c>
      <c r="B190" s="10" t="s">
        <v>298</v>
      </c>
      <c r="C190" s="10" t="s">
        <v>48</v>
      </c>
      <c r="D190" s="10" t="str">
        <f t="shared" si="2"/>
        <v>HUYỆN BẮC TÂN UYÊN:Đường loại 3:Vị trí 3</v>
      </c>
      <c r="E190" s="4"/>
      <c r="F190" s="4"/>
      <c r="G190" s="10"/>
      <c r="H190" s="10"/>
      <c r="I190" s="10"/>
      <c r="J190" s="10"/>
      <c r="K190" s="10"/>
      <c r="L190" s="30">
        <v>730</v>
      </c>
      <c r="M190" s="30">
        <v>580</v>
      </c>
      <c r="N190" s="30">
        <v>470</v>
      </c>
      <c r="O190" s="61"/>
      <c r="P190" s="63"/>
      <c r="Q190" s="62"/>
      <c r="R190" s="62"/>
      <c r="S190" s="62"/>
      <c r="U190" s="60"/>
      <c r="V190" s="60"/>
    </row>
    <row r="191" spans="1:22" ht="15">
      <c r="A191" s="13" t="s">
        <v>34</v>
      </c>
      <c r="B191" s="10" t="s">
        <v>298</v>
      </c>
      <c r="C191" s="10" t="s">
        <v>49</v>
      </c>
      <c r="D191" s="10" t="str">
        <f t="shared" si="2"/>
        <v>HUYỆN BẮC TÂN UYÊN:Đường loại 3:Vị trí 4</v>
      </c>
      <c r="E191" s="4"/>
      <c r="F191" s="4"/>
      <c r="G191" s="10"/>
      <c r="H191" s="10"/>
      <c r="I191" s="10"/>
      <c r="J191" s="10"/>
      <c r="K191" s="10"/>
      <c r="L191" s="30">
        <v>580</v>
      </c>
      <c r="M191" s="30">
        <v>460</v>
      </c>
      <c r="N191" s="30">
        <v>380</v>
      </c>
      <c r="O191" s="61"/>
      <c r="P191" s="63"/>
      <c r="Q191" s="62"/>
      <c r="R191" s="62"/>
      <c r="S191" s="62"/>
      <c r="U191" s="60"/>
      <c r="V191" s="60"/>
    </row>
    <row r="192" spans="1:22" ht="15">
      <c r="A192" s="13" t="s">
        <v>34</v>
      </c>
      <c r="B192" s="10" t="s">
        <v>390</v>
      </c>
      <c r="C192" s="10" t="s">
        <v>46</v>
      </c>
      <c r="D192" s="10" t="str">
        <f t="shared" si="2"/>
        <v>HUYỆN BẮC TÂN UYÊN:Đường loại 4:Vị trí 1</v>
      </c>
      <c r="E192" s="4"/>
      <c r="F192" s="4"/>
      <c r="G192" s="4"/>
      <c r="H192" s="4"/>
      <c r="I192" s="10"/>
      <c r="J192" s="10"/>
      <c r="K192" s="10"/>
      <c r="L192" s="30">
        <v>1300</v>
      </c>
      <c r="M192" s="30">
        <v>1040</v>
      </c>
      <c r="N192" s="30">
        <v>850</v>
      </c>
      <c r="O192" s="61"/>
      <c r="P192" s="63"/>
      <c r="Q192" s="62"/>
      <c r="R192" s="62"/>
      <c r="S192" s="62"/>
      <c r="U192" s="60"/>
      <c r="V192" s="60"/>
    </row>
    <row r="193" spans="1:22" ht="15">
      <c r="A193" s="13" t="s">
        <v>34</v>
      </c>
      <c r="B193" s="10" t="s">
        <v>390</v>
      </c>
      <c r="C193" s="10" t="s">
        <v>47</v>
      </c>
      <c r="D193" s="10" t="str">
        <f t="shared" si="2"/>
        <v>HUYỆN BẮC TÂN UYÊN:Đường loại 4:Vị trí 2</v>
      </c>
      <c r="E193" s="4"/>
      <c r="F193" s="4"/>
      <c r="G193" s="10"/>
      <c r="H193" s="10"/>
      <c r="I193" s="10"/>
      <c r="J193" s="10"/>
      <c r="K193" s="10"/>
      <c r="L193" s="30">
        <v>850</v>
      </c>
      <c r="M193" s="30">
        <v>680</v>
      </c>
      <c r="N193" s="30">
        <v>550</v>
      </c>
      <c r="O193" s="61"/>
      <c r="P193" s="63"/>
      <c r="Q193" s="62"/>
      <c r="R193" s="62"/>
      <c r="S193" s="62"/>
      <c r="U193" s="60"/>
      <c r="V193" s="60"/>
    </row>
    <row r="194" spans="1:22" ht="15">
      <c r="A194" s="13" t="s">
        <v>34</v>
      </c>
      <c r="B194" s="10" t="s">
        <v>390</v>
      </c>
      <c r="C194" s="10" t="s">
        <v>48</v>
      </c>
      <c r="D194" s="10" t="str">
        <f t="shared" si="2"/>
        <v>HUYỆN BẮC TÂN UYÊN:Đường loại 4:Vị trí 3</v>
      </c>
      <c r="E194" s="4"/>
      <c r="F194" s="4"/>
      <c r="G194" s="10"/>
      <c r="H194" s="10"/>
      <c r="I194" s="10"/>
      <c r="J194" s="10"/>
      <c r="K194" s="10"/>
      <c r="L194" s="30">
        <v>650</v>
      </c>
      <c r="M194" s="30">
        <v>520</v>
      </c>
      <c r="N194" s="30">
        <v>430</v>
      </c>
      <c r="O194" s="61"/>
      <c r="P194" s="63"/>
      <c r="Q194" s="62"/>
      <c r="R194" s="62"/>
      <c r="S194" s="62"/>
      <c r="U194" s="60"/>
      <c r="V194" s="60"/>
    </row>
    <row r="195" spans="1:22" ht="15">
      <c r="A195" s="13" t="s">
        <v>34</v>
      </c>
      <c r="B195" s="10" t="s">
        <v>390</v>
      </c>
      <c r="C195" s="10" t="s">
        <v>49</v>
      </c>
      <c r="D195" s="10" t="str">
        <f t="shared" si="2"/>
        <v>HUYỆN BẮC TÂN UYÊN:Đường loại 4:Vị trí 4</v>
      </c>
      <c r="E195" s="4"/>
      <c r="F195" s="4"/>
      <c r="G195" s="10"/>
      <c r="H195" s="10"/>
      <c r="I195" s="10"/>
      <c r="J195" s="10"/>
      <c r="K195" s="10"/>
      <c r="L195" s="30">
        <v>520</v>
      </c>
      <c r="M195" s="30">
        <v>420</v>
      </c>
      <c r="N195" s="30">
        <v>340</v>
      </c>
      <c r="O195" s="61"/>
      <c r="P195" s="63"/>
      <c r="Q195" s="62"/>
      <c r="R195" s="62"/>
      <c r="S195" s="62"/>
      <c r="U195" s="60"/>
      <c r="V195" s="60"/>
    </row>
    <row r="196" spans="1:22" ht="15">
      <c r="A196" s="13" t="s">
        <v>34</v>
      </c>
      <c r="B196" s="10" t="s">
        <v>314</v>
      </c>
      <c r="C196" s="10" t="s">
        <v>46</v>
      </c>
      <c r="D196" s="10" t="str">
        <f t="shared" si="2"/>
        <v>HUYỆN BẮC TÂN UYÊN:Đường loại 5:Vị trí 1</v>
      </c>
      <c r="E196" s="4"/>
      <c r="F196" s="4"/>
      <c r="G196" s="4"/>
      <c r="H196" s="4"/>
      <c r="I196" s="10"/>
      <c r="J196" s="10"/>
      <c r="K196" s="10"/>
      <c r="L196" s="10"/>
      <c r="M196" s="10"/>
      <c r="N196" s="10"/>
      <c r="O196" s="61"/>
      <c r="P196" s="63"/>
      <c r="Q196" s="62"/>
      <c r="R196" s="62"/>
      <c r="S196" s="62"/>
      <c r="U196" s="60"/>
      <c r="V196" s="60"/>
    </row>
    <row r="197" spans="1:22" ht="15">
      <c r="A197" s="13" t="s">
        <v>34</v>
      </c>
      <c r="B197" s="10" t="s">
        <v>314</v>
      </c>
      <c r="C197" s="10" t="s">
        <v>47</v>
      </c>
      <c r="D197" s="10" t="str">
        <f t="shared" si="2"/>
        <v>HUYỆN BẮC TÂN UYÊN:Đường loại 5:Vị trí 2</v>
      </c>
      <c r="E197" s="4"/>
      <c r="F197" s="4"/>
      <c r="G197" s="10"/>
      <c r="H197" s="10"/>
      <c r="I197" s="10"/>
      <c r="J197" s="10"/>
      <c r="K197" s="10"/>
      <c r="L197" s="10"/>
      <c r="M197" s="10"/>
      <c r="N197" s="10"/>
      <c r="O197" s="61"/>
      <c r="P197" s="63"/>
      <c r="Q197" s="62"/>
      <c r="R197" s="62"/>
      <c r="S197" s="62"/>
      <c r="U197" s="60"/>
      <c r="V197" s="60"/>
    </row>
    <row r="198" spans="1:22" ht="15">
      <c r="A198" s="13" t="s">
        <v>34</v>
      </c>
      <c r="B198" s="10" t="s">
        <v>314</v>
      </c>
      <c r="C198" s="10" t="s">
        <v>48</v>
      </c>
      <c r="D198" s="10" t="str">
        <f t="shared" si="2"/>
        <v>HUYỆN BẮC TÂN UYÊN:Đường loại 5:Vị trí 3</v>
      </c>
      <c r="E198" s="4"/>
      <c r="F198" s="4"/>
      <c r="G198" s="10"/>
      <c r="H198" s="10"/>
      <c r="I198" s="10"/>
      <c r="J198" s="10"/>
      <c r="K198" s="10"/>
      <c r="L198" s="10"/>
      <c r="M198" s="10"/>
      <c r="N198" s="10"/>
      <c r="O198" s="61"/>
      <c r="P198" s="63"/>
      <c r="Q198" s="62"/>
      <c r="R198" s="62"/>
      <c r="S198" s="62"/>
      <c r="U198" s="60"/>
      <c r="V198" s="60"/>
    </row>
    <row r="199" spans="1:22" ht="15">
      <c r="A199" s="13" t="s">
        <v>34</v>
      </c>
      <c r="B199" s="10" t="s">
        <v>314</v>
      </c>
      <c r="C199" s="10" t="s">
        <v>49</v>
      </c>
      <c r="D199" s="10" t="str">
        <f t="shared" si="2"/>
        <v>HUYỆN BẮC TÂN UYÊN:Đường loại 5:Vị trí 4</v>
      </c>
      <c r="E199" s="4"/>
      <c r="F199" s="4"/>
      <c r="G199" s="10"/>
      <c r="H199" s="10"/>
      <c r="I199" s="10"/>
      <c r="J199" s="10"/>
      <c r="K199" s="10"/>
      <c r="L199" s="10"/>
      <c r="M199" s="10"/>
      <c r="N199" s="10"/>
      <c r="O199" s="61"/>
      <c r="P199" s="63"/>
      <c r="Q199" s="62"/>
      <c r="R199" s="62"/>
      <c r="S199" s="62"/>
      <c r="U199" s="60"/>
      <c r="V199" s="60"/>
    </row>
    <row r="200" spans="1:21" ht="15">
      <c r="A200" s="11" t="s">
        <v>327</v>
      </c>
      <c r="B200" s="10" t="s">
        <v>39</v>
      </c>
      <c r="C200" s="10" t="s">
        <v>46</v>
      </c>
      <c r="D200" s="10" t="str">
        <f t="shared" si="2"/>
        <v>HUYỆN PHÚ GIÁO:Khu vực 1Vị trí 1</v>
      </c>
      <c r="E200" s="4"/>
      <c r="F200" s="4"/>
      <c r="G200" s="4"/>
      <c r="H200" s="4"/>
      <c r="I200" s="10">
        <v>860</v>
      </c>
      <c r="J200" s="10">
        <v>690</v>
      </c>
      <c r="K200" s="10">
        <v>560</v>
      </c>
      <c r="L200" s="36"/>
      <c r="M200" s="36"/>
      <c r="N200" s="10"/>
      <c r="P200" s="62"/>
      <c r="Q200" s="62"/>
      <c r="R200" s="62"/>
      <c r="S200" s="62"/>
      <c r="T200" s="61"/>
      <c r="U200" s="61"/>
    </row>
    <row r="201" spans="1:21" ht="15">
      <c r="A201" s="11" t="s">
        <v>327</v>
      </c>
      <c r="B201" s="10" t="s">
        <v>39</v>
      </c>
      <c r="C201" s="10" t="s">
        <v>47</v>
      </c>
      <c r="D201" s="10" t="str">
        <f t="shared" si="2"/>
        <v>HUYỆN PHÚ GIÁO:Khu vực 1Vị trí 2</v>
      </c>
      <c r="E201" s="4"/>
      <c r="F201" s="4"/>
      <c r="G201" s="10"/>
      <c r="H201" s="10"/>
      <c r="I201" s="10">
        <v>560</v>
      </c>
      <c r="J201" s="10">
        <v>450</v>
      </c>
      <c r="K201" s="10">
        <v>360</v>
      </c>
      <c r="L201" s="36"/>
      <c r="M201" s="36"/>
      <c r="N201" s="10"/>
      <c r="P201" s="62"/>
      <c r="Q201" s="62"/>
      <c r="R201" s="62"/>
      <c r="S201" s="62"/>
      <c r="T201" s="61"/>
      <c r="U201" s="61"/>
    </row>
    <row r="202" spans="1:21" ht="15">
      <c r="A202" s="11" t="s">
        <v>327</v>
      </c>
      <c r="B202" s="10" t="s">
        <v>39</v>
      </c>
      <c r="C202" s="10" t="s">
        <v>48</v>
      </c>
      <c r="D202" s="10" t="str">
        <f t="shared" si="2"/>
        <v>HUYỆN PHÚ GIÁO:Khu vực 1Vị trí 3</v>
      </c>
      <c r="E202" s="4"/>
      <c r="F202" s="4"/>
      <c r="G202" s="10"/>
      <c r="H202" s="10"/>
      <c r="I202" s="10">
        <v>470</v>
      </c>
      <c r="J202" s="10">
        <v>380</v>
      </c>
      <c r="K202" s="10">
        <v>310</v>
      </c>
      <c r="L202" s="36"/>
      <c r="M202" s="36"/>
      <c r="N202" s="10"/>
      <c r="P202" s="62"/>
      <c r="Q202" s="62"/>
      <c r="R202" s="62"/>
      <c r="S202" s="62"/>
      <c r="T202" s="61"/>
      <c r="U202" s="61"/>
    </row>
    <row r="203" spans="1:21" ht="15">
      <c r="A203" s="11" t="s">
        <v>327</v>
      </c>
      <c r="B203" s="10" t="s">
        <v>39</v>
      </c>
      <c r="C203" s="10" t="s">
        <v>49</v>
      </c>
      <c r="D203" s="10" t="str">
        <f t="shared" si="2"/>
        <v>HUYỆN PHÚ GIÁO:Khu vực 1Vị trí 4</v>
      </c>
      <c r="E203" s="4"/>
      <c r="F203" s="4"/>
      <c r="G203" s="10"/>
      <c r="H203" s="10"/>
      <c r="I203" s="10">
        <v>340</v>
      </c>
      <c r="J203" s="10">
        <v>270</v>
      </c>
      <c r="K203" s="10">
        <v>220</v>
      </c>
      <c r="L203" s="36"/>
      <c r="M203" s="36"/>
      <c r="N203" s="10"/>
      <c r="P203" s="62"/>
      <c r="Q203" s="62"/>
      <c r="R203" s="62"/>
      <c r="S203" s="62"/>
      <c r="T203" s="61"/>
      <c r="U203" s="61"/>
    </row>
    <row r="204" spans="1:19" ht="15">
      <c r="A204" s="11" t="s">
        <v>327</v>
      </c>
      <c r="B204" s="10" t="s">
        <v>38</v>
      </c>
      <c r="C204" s="10" t="s">
        <v>46</v>
      </c>
      <c r="D204" s="10" t="str">
        <f t="shared" si="2"/>
        <v>HUYỆN PHÚ GIÁO:Khu vực 2Vị trí 1</v>
      </c>
      <c r="E204" s="4"/>
      <c r="F204" s="4"/>
      <c r="G204" s="4"/>
      <c r="H204" s="4"/>
      <c r="I204" s="10">
        <v>590</v>
      </c>
      <c r="J204" s="10">
        <v>470</v>
      </c>
      <c r="K204" s="10">
        <v>380</v>
      </c>
      <c r="L204" s="36"/>
      <c r="M204" s="36"/>
      <c r="N204" s="10"/>
      <c r="P204" s="62"/>
      <c r="Q204" s="62"/>
      <c r="R204" s="62"/>
      <c r="S204" s="62"/>
    </row>
    <row r="205" spans="1:19" ht="15">
      <c r="A205" s="11" t="s">
        <v>327</v>
      </c>
      <c r="B205" s="10" t="s">
        <v>38</v>
      </c>
      <c r="C205" s="10" t="s">
        <v>47</v>
      </c>
      <c r="D205" s="10" t="str">
        <f t="shared" si="2"/>
        <v>HUYỆN PHÚ GIÁO:Khu vực 2Vị trí 2</v>
      </c>
      <c r="E205" s="4"/>
      <c r="F205" s="4"/>
      <c r="G205" s="10"/>
      <c r="H205" s="10"/>
      <c r="I205" s="10">
        <v>380</v>
      </c>
      <c r="J205" s="10">
        <v>300</v>
      </c>
      <c r="K205" s="10">
        <v>250</v>
      </c>
      <c r="L205" s="36"/>
      <c r="M205" s="36"/>
      <c r="N205" s="10"/>
      <c r="P205" s="62"/>
      <c r="Q205" s="62"/>
      <c r="R205" s="62"/>
      <c r="S205" s="62"/>
    </row>
    <row r="206" spans="1:19" ht="15">
      <c r="A206" s="11" t="s">
        <v>327</v>
      </c>
      <c r="B206" s="10" t="s">
        <v>38</v>
      </c>
      <c r="C206" s="10" t="s">
        <v>48</v>
      </c>
      <c r="D206" s="10" t="str">
        <f t="shared" si="2"/>
        <v>HUYỆN PHÚ GIÁO:Khu vực 2Vị trí 3</v>
      </c>
      <c r="E206" s="4"/>
      <c r="F206" s="4"/>
      <c r="G206" s="10"/>
      <c r="H206" s="10"/>
      <c r="I206" s="10">
        <v>320</v>
      </c>
      <c r="J206" s="10">
        <v>260</v>
      </c>
      <c r="K206" s="10">
        <v>210</v>
      </c>
      <c r="L206" s="36"/>
      <c r="M206" s="36"/>
      <c r="N206" s="10"/>
      <c r="P206" s="62"/>
      <c r="Q206" s="62"/>
      <c r="R206" s="62"/>
      <c r="S206" s="62"/>
    </row>
    <row r="207" spans="1:19" ht="15">
      <c r="A207" s="11" t="s">
        <v>327</v>
      </c>
      <c r="B207" s="10" t="s">
        <v>38</v>
      </c>
      <c r="C207" s="10" t="s">
        <v>49</v>
      </c>
      <c r="D207" s="10" t="str">
        <f t="shared" si="2"/>
        <v>HUYỆN PHÚ GIÁO:Khu vực 2Vị trí 4</v>
      </c>
      <c r="E207" s="4"/>
      <c r="F207" s="4"/>
      <c r="G207" s="10"/>
      <c r="H207" s="10"/>
      <c r="I207" s="10">
        <v>240</v>
      </c>
      <c r="J207" s="10">
        <v>190</v>
      </c>
      <c r="K207" s="10">
        <v>160</v>
      </c>
      <c r="L207" s="36"/>
      <c r="M207" s="36"/>
      <c r="N207" s="10"/>
      <c r="P207" s="62"/>
      <c r="Q207" s="62"/>
      <c r="R207" s="62"/>
      <c r="S207" s="62"/>
    </row>
    <row r="208" spans="1:22" ht="15">
      <c r="A208" s="11" t="s">
        <v>327</v>
      </c>
      <c r="B208" s="10" t="s">
        <v>290</v>
      </c>
      <c r="C208" s="10" t="s">
        <v>46</v>
      </c>
      <c r="D208" s="10" t="str">
        <f t="shared" si="2"/>
        <v>HUYỆN PHÚ GIÁO:Đường loại 1:Vị trí 1</v>
      </c>
      <c r="E208" s="4"/>
      <c r="F208" s="4"/>
      <c r="G208" s="4"/>
      <c r="H208" s="4"/>
      <c r="I208" s="10"/>
      <c r="J208" s="10"/>
      <c r="K208" s="10"/>
      <c r="L208" s="30">
        <v>5850</v>
      </c>
      <c r="M208" s="30">
        <v>4680</v>
      </c>
      <c r="N208" s="30">
        <v>3800</v>
      </c>
      <c r="O208" s="61"/>
      <c r="P208" s="63"/>
      <c r="Q208" s="62"/>
      <c r="R208" s="62"/>
      <c r="S208" s="62"/>
      <c r="U208" s="60"/>
      <c r="V208" s="60"/>
    </row>
    <row r="209" spans="1:22" ht="15">
      <c r="A209" s="11" t="s">
        <v>327</v>
      </c>
      <c r="B209" s="10" t="s">
        <v>290</v>
      </c>
      <c r="C209" s="10" t="s">
        <v>47</v>
      </c>
      <c r="D209" s="10" t="str">
        <f t="shared" si="2"/>
        <v>HUYỆN PHÚ GIÁO:Đường loại 1:Vị trí 2</v>
      </c>
      <c r="E209" s="4"/>
      <c r="F209" s="4"/>
      <c r="G209" s="10"/>
      <c r="H209" s="10"/>
      <c r="I209" s="10"/>
      <c r="J209" s="10"/>
      <c r="K209" s="10"/>
      <c r="L209" s="30">
        <v>3800</v>
      </c>
      <c r="M209" s="30">
        <v>3040</v>
      </c>
      <c r="N209" s="30">
        <v>2470</v>
      </c>
      <c r="O209" s="61"/>
      <c r="P209" s="63"/>
      <c r="Q209" s="62"/>
      <c r="R209" s="62"/>
      <c r="S209" s="62"/>
      <c r="U209" s="60"/>
      <c r="V209" s="60"/>
    </row>
    <row r="210" spans="1:22" ht="15">
      <c r="A210" s="11" t="s">
        <v>327</v>
      </c>
      <c r="B210" s="10" t="s">
        <v>290</v>
      </c>
      <c r="C210" s="10" t="s">
        <v>48</v>
      </c>
      <c r="D210" s="10" t="str">
        <f t="shared" si="2"/>
        <v>HUYỆN PHÚ GIÁO:Đường loại 1:Vị trí 3</v>
      </c>
      <c r="E210" s="4"/>
      <c r="F210" s="4"/>
      <c r="G210" s="10"/>
      <c r="H210" s="10"/>
      <c r="I210" s="10"/>
      <c r="J210" s="10"/>
      <c r="K210" s="10"/>
      <c r="L210" s="30">
        <v>2930</v>
      </c>
      <c r="M210" s="30">
        <v>2340</v>
      </c>
      <c r="N210" s="30">
        <v>1900</v>
      </c>
      <c r="O210" s="61"/>
      <c r="P210" s="63"/>
      <c r="Q210" s="62"/>
      <c r="R210" s="62"/>
      <c r="S210" s="62"/>
      <c r="U210" s="60"/>
      <c r="V210" s="60"/>
    </row>
    <row r="211" spans="1:22" ht="15">
      <c r="A211" s="11" t="s">
        <v>327</v>
      </c>
      <c r="B211" s="10" t="s">
        <v>290</v>
      </c>
      <c r="C211" s="10" t="s">
        <v>49</v>
      </c>
      <c r="D211" s="10" t="str">
        <f t="shared" si="2"/>
        <v>HUYỆN PHÚ GIÁO:Đường loại 1:Vị trí 4</v>
      </c>
      <c r="E211" s="4"/>
      <c r="F211" s="4"/>
      <c r="G211" s="10"/>
      <c r="H211" s="10"/>
      <c r="I211" s="10"/>
      <c r="J211" s="10"/>
      <c r="K211" s="10"/>
      <c r="L211" s="30">
        <v>2340</v>
      </c>
      <c r="M211" s="30">
        <v>1870</v>
      </c>
      <c r="N211" s="30">
        <v>1520</v>
      </c>
      <c r="O211" s="61"/>
      <c r="P211" s="63"/>
      <c r="Q211" s="62"/>
      <c r="R211" s="62"/>
      <c r="S211" s="62"/>
      <c r="U211" s="60"/>
      <c r="V211" s="60"/>
    </row>
    <row r="212" spans="1:22" ht="15">
      <c r="A212" s="11" t="s">
        <v>327</v>
      </c>
      <c r="B212" s="10" t="s">
        <v>384</v>
      </c>
      <c r="C212" s="10" t="s">
        <v>46</v>
      </c>
      <c r="D212" s="10" t="str">
        <f t="shared" si="2"/>
        <v>HUYỆN PHÚ GIÁO:Đường loại 2:Vị trí 1</v>
      </c>
      <c r="E212" s="4"/>
      <c r="F212" s="4"/>
      <c r="G212" s="4"/>
      <c r="H212" s="4"/>
      <c r="I212" s="10"/>
      <c r="J212" s="10"/>
      <c r="K212" s="10"/>
      <c r="L212" s="30">
        <v>3250</v>
      </c>
      <c r="M212" s="30">
        <v>2600</v>
      </c>
      <c r="N212" s="30">
        <v>2110</v>
      </c>
      <c r="O212" s="61"/>
      <c r="P212" s="63"/>
      <c r="Q212" s="62"/>
      <c r="R212" s="62"/>
      <c r="S212" s="62"/>
      <c r="U212" s="60"/>
      <c r="V212" s="60"/>
    </row>
    <row r="213" spans="1:22" ht="15">
      <c r="A213" s="11" t="s">
        <v>327</v>
      </c>
      <c r="B213" s="10" t="s">
        <v>384</v>
      </c>
      <c r="C213" s="10" t="s">
        <v>47</v>
      </c>
      <c r="D213" s="10" t="str">
        <f t="shared" si="2"/>
        <v>HUYỆN PHÚ GIÁO:Đường loại 2:Vị trí 2</v>
      </c>
      <c r="E213" s="4"/>
      <c r="F213" s="4"/>
      <c r="G213" s="10"/>
      <c r="H213" s="10"/>
      <c r="I213" s="10"/>
      <c r="J213" s="10"/>
      <c r="K213" s="10"/>
      <c r="L213" s="30">
        <v>2110</v>
      </c>
      <c r="M213" s="30">
        <v>1690</v>
      </c>
      <c r="N213" s="30">
        <v>1370</v>
      </c>
      <c r="O213" s="61"/>
      <c r="P213" s="63"/>
      <c r="Q213" s="62"/>
      <c r="R213" s="62"/>
      <c r="S213" s="62"/>
      <c r="U213" s="60"/>
      <c r="V213" s="60"/>
    </row>
    <row r="214" spans="1:22" ht="15">
      <c r="A214" s="11" t="s">
        <v>327</v>
      </c>
      <c r="B214" s="10" t="s">
        <v>384</v>
      </c>
      <c r="C214" s="10" t="s">
        <v>48</v>
      </c>
      <c r="D214" s="10" t="str">
        <f t="shared" si="2"/>
        <v>HUYỆN PHÚ GIÁO:Đường loại 2:Vị trí 3</v>
      </c>
      <c r="E214" s="4"/>
      <c r="F214" s="4"/>
      <c r="G214" s="10"/>
      <c r="H214" s="10"/>
      <c r="I214" s="10"/>
      <c r="J214" s="10"/>
      <c r="K214" s="10"/>
      <c r="L214" s="30">
        <v>1630</v>
      </c>
      <c r="M214" s="30">
        <v>1300</v>
      </c>
      <c r="N214" s="30">
        <v>1060</v>
      </c>
      <c r="O214" s="61"/>
      <c r="P214" s="63"/>
      <c r="Q214" s="62"/>
      <c r="R214" s="62"/>
      <c r="S214" s="62"/>
      <c r="U214" s="60"/>
      <c r="V214" s="60"/>
    </row>
    <row r="215" spans="1:22" ht="15">
      <c r="A215" s="11" t="s">
        <v>327</v>
      </c>
      <c r="B215" s="10" t="s">
        <v>384</v>
      </c>
      <c r="C215" s="10" t="s">
        <v>49</v>
      </c>
      <c r="D215" s="10" t="str">
        <f t="shared" si="2"/>
        <v>HUYỆN PHÚ GIÁO:Đường loại 2:Vị trí 4</v>
      </c>
      <c r="E215" s="4"/>
      <c r="F215" s="4"/>
      <c r="G215" s="10"/>
      <c r="H215" s="10"/>
      <c r="I215" s="10"/>
      <c r="J215" s="10"/>
      <c r="K215" s="10"/>
      <c r="L215" s="30">
        <v>1300</v>
      </c>
      <c r="M215" s="30">
        <v>1040</v>
      </c>
      <c r="N215" s="30">
        <v>840</v>
      </c>
      <c r="O215" s="61"/>
      <c r="P215" s="63"/>
      <c r="Q215" s="62"/>
      <c r="R215" s="62"/>
      <c r="S215" s="62"/>
      <c r="U215" s="60"/>
      <c r="V215" s="60"/>
    </row>
    <row r="216" spans="1:22" ht="15">
      <c r="A216" s="11" t="s">
        <v>327</v>
      </c>
      <c r="B216" s="10" t="s">
        <v>298</v>
      </c>
      <c r="C216" s="10" t="s">
        <v>46</v>
      </c>
      <c r="D216" s="10" t="str">
        <f t="shared" si="2"/>
        <v>HUYỆN PHÚ GIÁO:Đường loại 3:Vị trí 1</v>
      </c>
      <c r="E216" s="4"/>
      <c r="F216" s="4"/>
      <c r="G216" s="4"/>
      <c r="H216" s="4"/>
      <c r="I216" s="10"/>
      <c r="J216" s="10"/>
      <c r="K216" s="10"/>
      <c r="L216" s="30">
        <v>1950</v>
      </c>
      <c r="M216" s="30">
        <v>1560</v>
      </c>
      <c r="N216" s="30">
        <v>1270</v>
      </c>
      <c r="O216" s="61"/>
      <c r="P216" s="63"/>
      <c r="Q216" s="62"/>
      <c r="R216" s="62"/>
      <c r="S216" s="62"/>
      <c r="U216" s="60"/>
      <c r="V216" s="60"/>
    </row>
    <row r="217" spans="1:22" ht="15">
      <c r="A217" s="11" t="s">
        <v>327</v>
      </c>
      <c r="B217" s="10" t="s">
        <v>298</v>
      </c>
      <c r="C217" s="10" t="s">
        <v>47</v>
      </c>
      <c r="D217" s="10" t="str">
        <f t="shared" si="2"/>
        <v>HUYỆN PHÚ GIÁO:Đường loại 3:Vị trí 2</v>
      </c>
      <c r="E217" s="4"/>
      <c r="F217" s="4"/>
      <c r="G217" s="10"/>
      <c r="H217" s="10"/>
      <c r="I217" s="10"/>
      <c r="J217" s="10"/>
      <c r="K217" s="10"/>
      <c r="L217" s="30">
        <v>1270</v>
      </c>
      <c r="M217" s="30">
        <v>1010</v>
      </c>
      <c r="N217" s="30">
        <v>830</v>
      </c>
      <c r="O217" s="61"/>
      <c r="P217" s="63"/>
      <c r="Q217" s="62"/>
      <c r="R217" s="62"/>
      <c r="S217" s="62"/>
      <c r="U217" s="60"/>
      <c r="V217" s="60"/>
    </row>
    <row r="218" spans="1:22" ht="15">
      <c r="A218" s="11" t="s">
        <v>327</v>
      </c>
      <c r="B218" s="10" t="s">
        <v>298</v>
      </c>
      <c r="C218" s="10" t="s">
        <v>48</v>
      </c>
      <c r="D218" s="10" t="str">
        <f t="shared" si="2"/>
        <v>HUYỆN PHÚ GIÁO:Đường loại 3:Vị trí 3</v>
      </c>
      <c r="E218" s="4"/>
      <c r="F218" s="4"/>
      <c r="G218" s="10"/>
      <c r="H218" s="10"/>
      <c r="I218" s="10"/>
      <c r="J218" s="10"/>
      <c r="K218" s="10"/>
      <c r="L218" s="30">
        <v>980</v>
      </c>
      <c r="M218" s="30">
        <v>780</v>
      </c>
      <c r="N218" s="30">
        <v>640</v>
      </c>
      <c r="O218" s="61"/>
      <c r="P218" s="63"/>
      <c r="Q218" s="62"/>
      <c r="R218" s="62"/>
      <c r="S218" s="62"/>
      <c r="U218" s="60"/>
      <c r="V218" s="60"/>
    </row>
    <row r="219" spans="1:22" ht="15">
      <c r="A219" s="11" t="s">
        <v>327</v>
      </c>
      <c r="B219" s="10" t="s">
        <v>298</v>
      </c>
      <c r="C219" s="10" t="s">
        <v>49</v>
      </c>
      <c r="D219" s="10" t="str">
        <f t="shared" si="2"/>
        <v>HUYỆN PHÚ GIÁO:Đường loại 3:Vị trí 4</v>
      </c>
      <c r="E219" s="4"/>
      <c r="F219" s="4"/>
      <c r="G219" s="10"/>
      <c r="H219" s="10"/>
      <c r="I219" s="10"/>
      <c r="J219" s="10"/>
      <c r="K219" s="10"/>
      <c r="L219" s="30">
        <v>780</v>
      </c>
      <c r="M219" s="30">
        <v>620</v>
      </c>
      <c r="N219" s="30">
        <v>510</v>
      </c>
      <c r="O219" s="61"/>
      <c r="P219" s="63"/>
      <c r="Q219" s="62"/>
      <c r="R219" s="62"/>
      <c r="S219" s="62"/>
      <c r="U219" s="60"/>
      <c r="V219" s="60"/>
    </row>
    <row r="220" spans="1:22" ht="15">
      <c r="A220" s="11" t="s">
        <v>327</v>
      </c>
      <c r="B220" s="10" t="s">
        <v>390</v>
      </c>
      <c r="C220" s="10" t="s">
        <v>46</v>
      </c>
      <c r="D220" s="10" t="str">
        <f t="shared" si="2"/>
        <v>HUYỆN PHÚ GIÁO:Đường loại 4:Vị trí 1</v>
      </c>
      <c r="E220" s="4"/>
      <c r="F220" s="4"/>
      <c r="G220" s="4"/>
      <c r="H220" s="4"/>
      <c r="I220" s="10"/>
      <c r="J220" s="10"/>
      <c r="K220" s="10"/>
      <c r="L220" s="30">
        <v>1300</v>
      </c>
      <c r="M220" s="30">
        <v>1040</v>
      </c>
      <c r="N220" s="30">
        <v>850</v>
      </c>
      <c r="O220" s="61"/>
      <c r="P220" s="63"/>
      <c r="Q220" s="62"/>
      <c r="R220" s="62"/>
      <c r="S220" s="62"/>
      <c r="U220" s="60"/>
      <c r="V220" s="60"/>
    </row>
    <row r="221" spans="1:22" ht="15">
      <c r="A221" s="11" t="s">
        <v>327</v>
      </c>
      <c r="B221" s="10" t="s">
        <v>390</v>
      </c>
      <c r="C221" s="10" t="s">
        <v>47</v>
      </c>
      <c r="D221" s="10" t="str">
        <f t="shared" si="2"/>
        <v>HUYỆN PHÚ GIÁO:Đường loại 4:Vị trí 2</v>
      </c>
      <c r="E221" s="4"/>
      <c r="F221" s="4"/>
      <c r="G221" s="10"/>
      <c r="H221" s="10"/>
      <c r="I221" s="10"/>
      <c r="J221" s="10"/>
      <c r="K221" s="10"/>
      <c r="L221" s="30">
        <v>850</v>
      </c>
      <c r="M221" s="30">
        <v>680</v>
      </c>
      <c r="N221" s="30">
        <v>550</v>
      </c>
      <c r="O221" s="61"/>
      <c r="P221" s="63"/>
      <c r="Q221" s="62"/>
      <c r="R221" s="62"/>
      <c r="S221" s="62"/>
      <c r="U221" s="60"/>
      <c r="V221" s="60"/>
    </row>
    <row r="222" spans="1:22" ht="15">
      <c r="A222" s="11" t="s">
        <v>327</v>
      </c>
      <c r="B222" s="10" t="s">
        <v>390</v>
      </c>
      <c r="C222" s="10" t="s">
        <v>48</v>
      </c>
      <c r="D222" s="10" t="str">
        <f t="shared" si="2"/>
        <v>HUYỆN PHÚ GIÁO:Đường loại 4:Vị trí 3</v>
      </c>
      <c r="E222" s="4"/>
      <c r="F222" s="4"/>
      <c r="G222" s="10"/>
      <c r="H222" s="10"/>
      <c r="I222" s="10"/>
      <c r="J222" s="10"/>
      <c r="K222" s="10"/>
      <c r="L222" s="30">
        <v>650</v>
      </c>
      <c r="M222" s="30">
        <v>520</v>
      </c>
      <c r="N222" s="30">
        <v>430</v>
      </c>
      <c r="O222" s="61"/>
      <c r="P222" s="63"/>
      <c r="Q222" s="62"/>
      <c r="R222" s="62"/>
      <c r="S222" s="62"/>
      <c r="U222" s="60"/>
      <c r="V222" s="60"/>
    </row>
    <row r="223" spans="1:22" ht="15">
      <c r="A223" s="11" t="s">
        <v>327</v>
      </c>
      <c r="B223" s="10" t="s">
        <v>390</v>
      </c>
      <c r="C223" s="10" t="s">
        <v>49</v>
      </c>
      <c r="D223" s="10" t="str">
        <f t="shared" si="2"/>
        <v>HUYỆN PHÚ GIÁO:Đường loại 4:Vị trí 4</v>
      </c>
      <c r="E223" s="4"/>
      <c r="F223" s="4"/>
      <c r="G223" s="10"/>
      <c r="H223" s="10"/>
      <c r="I223" s="10"/>
      <c r="J223" s="10"/>
      <c r="K223" s="10"/>
      <c r="L223" s="30">
        <v>520</v>
      </c>
      <c r="M223" s="30">
        <v>420</v>
      </c>
      <c r="N223" s="30">
        <v>340</v>
      </c>
      <c r="O223" s="61"/>
      <c r="P223" s="63"/>
      <c r="Q223" s="62"/>
      <c r="R223" s="62"/>
      <c r="S223" s="62"/>
      <c r="U223" s="60"/>
      <c r="V223" s="60"/>
    </row>
    <row r="224" spans="1:22" ht="15">
      <c r="A224" s="11" t="s">
        <v>327</v>
      </c>
      <c r="B224" s="10" t="s">
        <v>314</v>
      </c>
      <c r="C224" s="10" t="s">
        <v>46</v>
      </c>
      <c r="D224" s="10" t="str">
        <f t="shared" si="2"/>
        <v>HUYỆN PHÚ GIÁO:Đường loại 5:Vị trí 1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61"/>
      <c r="P224" s="63"/>
      <c r="Q224" s="62"/>
      <c r="R224" s="62"/>
      <c r="S224" s="62"/>
      <c r="U224" s="60"/>
      <c r="V224" s="60"/>
    </row>
    <row r="225" spans="1:22" ht="15">
      <c r="A225" s="11" t="s">
        <v>327</v>
      </c>
      <c r="B225" s="10" t="s">
        <v>314</v>
      </c>
      <c r="C225" s="10" t="s">
        <v>47</v>
      </c>
      <c r="D225" s="10" t="str">
        <f aca="true" t="shared" si="3" ref="D225:D255">A225&amp;B225&amp;C225</f>
        <v>HUYỆN PHÚ GIÁO:Đường loại 5:Vị trí 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61"/>
      <c r="P225" s="63"/>
      <c r="Q225" s="62"/>
      <c r="R225" s="62"/>
      <c r="S225" s="62"/>
      <c r="U225" s="60"/>
      <c r="V225" s="60"/>
    </row>
    <row r="226" spans="1:22" ht="15">
      <c r="A226" s="11" t="s">
        <v>327</v>
      </c>
      <c r="B226" s="10" t="s">
        <v>314</v>
      </c>
      <c r="C226" s="10" t="s">
        <v>48</v>
      </c>
      <c r="D226" s="10" t="str">
        <f t="shared" si="3"/>
        <v>HUYỆN PHÚ GIÁO:Đường loại 5:Vị trí 3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61"/>
      <c r="P226" s="63"/>
      <c r="Q226" s="62"/>
      <c r="R226" s="62"/>
      <c r="S226" s="62"/>
      <c r="U226" s="60"/>
      <c r="V226" s="60"/>
    </row>
    <row r="227" spans="1:22" ht="15">
      <c r="A227" s="11" t="s">
        <v>327</v>
      </c>
      <c r="B227" s="10" t="s">
        <v>314</v>
      </c>
      <c r="C227" s="10" t="s">
        <v>49</v>
      </c>
      <c r="D227" s="10" t="str">
        <f t="shared" si="3"/>
        <v>HUYỆN PHÚ GIÁO:Đường loại 5:Vị trí 4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61"/>
      <c r="P227" s="63"/>
      <c r="Q227" s="62"/>
      <c r="R227" s="62"/>
      <c r="S227" s="62"/>
      <c r="U227" s="60"/>
      <c r="V227" s="60"/>
    </row>
    <row r="228" spans="1:21" ht="15">
      <c r="A228" s="11" t="s">
        <v>415</v>
      </c>
      <c r="B228" s="10" t="s">
        <v>39</v>
      </c>
      <c r="C228" s="10" t="s">
        <v>46</v>
      </c>
      <c r="D228" s="10" t="str">
        <f t="shared" si="3"/>
        <v>HUYỆN DẦU TIẾNG:Khu vực 1Vị trí 1</v>
      </c>
      <c r="E228" s="4"/>
      <c r="F228" s="4"/>
      <c r="G228" s="4"/>
      <c r="H228" s="4"/>
      <c r="I228" s="10">
        <v>860</v>
      </c>
      <c r="J228" s="10">
        <v>690</v>
      </c>
      <c r="K228" s="10">
        <v>560</v>
      </c>
      <c r="L228" s="36"/>
      <c r="M228" s="36"/>
      <c r="N228" s="10"/>
      <c r="P228" s="62"/>
      <c r="Q228" s="62"/>
      <c r="R228" s="62"/>
      <c r="S228" s="62"/>
      <c r="T228" s="61"/>
      <c r="U228" s="61"/>
    </row>
    <row r="229" spans="1:21" ht="15">
      <c r="A229" s="11" t="s">
        <v>415</v>
      </c>
      <c r="B229" s="10" t="s">
        <v>39</v>
      </c>
      <c r="C229" s="10" t="s">
        <v>47</v>
      </c>
      <c r="D229" s="10" t="str">
        <f t="shared" si="3"/>
        <v>HUYỆN DẦU TIẾNG:Khu vực 1Vị trí 2</v>
      </c>
      <c r="E229" s="4"/>
      <c r="F229" s="4"/>
      <c r="G229" s="10"/>
      <c r="H229" s="10"/>
      <c r="I229" s="10">
        <v>560</v>
      </c>
      <c r="J229" s="10">
        <v>450</v>
      </c>
      <c r="K229" s="10">
        <v>360</v>
      </c>
      <c r="L229" s="36"/>
      <c r="M229" s="36"/>
      <c r="N229" s="10"/>
      <c r="P229" s="62"/>
      <c r="Q229" s="62"/>
      <c r="R229" s="62"/>
      <c r="S229" s="62"/>
      <c r="T229" s="61"/>
      <c r="U229" s="61"/>
    </row>
    <row r="230" spans="1:21" ht="15">
      <c r="A230" s="11" t="s">
        <v>415</v>
      </c>
      <c r="B230" s="10" t="s">
        <v>39</v>
      </c>
      <c r="C230" s="10" t="s">
        <v>48</v>
      </c>
      <c r="D230" s="10" t="str">
        <f t="shared" si="3"/>
        <v>HUYỆN DẦU TIẾNG:Khu vực 1Vị trí 3</v>
      </c>
      <c r="E230" s="4"/>
      <c r="F230" s="4"/>
      <c r="G230" s="10"/>
      <c r="H230" s="10"/>
      <c r="I230" s="10">
        <v>470</v>
      </c>
      <c r="J230" s="10">
        <v>380</v>
      </c>
      <c r="K230" s="10">
        <v>310</v>
      </c>
      <c r="L230" s="36"/>
      <c r="M230" s="36"/>
      <c r="N230" s="10"/>
      <c r="P230" s="62"/>
      <c r="Q230" s="62"/>
      <c r="R230" s="62"/>
      <c r="S230" s="62"/>
      <c r="T230" s="61"/>
      <c r="U230" s="61"/>
    </row>
    <row r="231" spans="1:21" ht="15">
      <c r="A231" s="11" t="s">
        <v>415</v>
      </c>
      <c r="B231" s="10" t="s">
        <v>39</v>
      </c>
      <c r="C231" s="10" t="s">
        <v>49</v>
      </c>
      <c r="D231" s="10" t="str">
        <f t="shared" si="3"/>
        <v>HUYỆN DẦU TIẾNG:Khu vực 1Vị trí 4</v>
      </c>
      <c r="E231" s="4"/>
      <c r="F231" s="4"/>
      <c r="G231" s="10"/>
      <c r="H231" s="10"/>
      <c r="I231" s="10">
        <v>340</v>
      </c>
      <c r="J231" s="10">
        <v>270</v>
      </c>
      <c r="K231" s="10">
        <v>220</v>
      </c>
      <c r="L231" s="36"/>
      <c r="M231" s="36"/>
      <c r="N231" s="10"/>
      <c r="P231" s="62"/>
      <c r="Q231" s="62"/>
      <c r="R231" s="62"/>
      <c r="S231" s="62"/>
      <c r="T231" s="61"/>
      <c r="U231" s="61"/>
    </row>
    <row r="232" spans="1:14" ht="15">
      <c r="A232" s="11" t="s">
        <v>415</v>
      </c>
      <c r="B232" s="10" t="s">
        <v>38</v>
      </c>
      <c r="C232" s="10" t="s">
        <v>46</v>
      </c>
      <c r="D232" s="10" t="str">
        <f t="shared" si="3"/>
        <v>HUYỆN DẦU TIẾNG:Khu vực 2Vị trí 1</v>
      </c>
      <c r="E232" s="4"/>
      <c r="F232" s="4"/>
      <c r="G232" s="4"/>
      <c r="H232" s="4"/>
      <c r="I232" s="10">
        <v>590</v>
      </c>
      <c r="J232" s="10">
        <v>470</v>
      </c>
      <c r="K232" s="10">
        <v>380</v>
      </c>
      <c r="L232" s="36"/>
      <c r="M232" s="36"/>
      <c r="N232" s="10"/>
    </row>
    <row r="233" spans="1:14" ht="15">
      <c r="A233" s="11" t="s">
        <v>415</v>
      </c>
      <c r="B233" s="10" t="s">
        <v>38</v>
      </c>
      <c r="C233" s="10" t="s">
        <v>47</v>
      </c>
      <c r="D233" s="10" t="str">
        <f t="shared" si="3"/>
        <v>HUYỆN DẦU TIẾNG:Khu vực 2Vị trí 2</v>
      </c>
      <c r="E233" s="4"/>
      <c r="F233" s="4"/>
      <c r="G233" s="10"/>
      <c r="H233" s="10"/>
      <c r="I233" s="10">
        <v>380</v>
      </c>
      <c r="J233" s="10">
        <v>300</v>
      </c>
      <c r="K233" s="10">
        <v>250</v>
      </c>
      <c r="L233" s="36"/>
      <c r="M233" s="36"/>
      <c r="N233" s="10"/>
    </row>
    <row r="234" spans="1:14" ht="15">
      <c r="A234" s="11" t="s">
        <v>415</v>
      </c>
      <c r="B234" s="10" t="s">
        <v>38</v>
      </c>
      <c r="C234" s="10" t="s">
        <v>48</v>
      </c>
      <c r="D234" s="10" t="str">
        <f t="shared" si="3"/>
        <v>HUYỆN DẦU TIẾNG:Khu vực 2Vị trí 3</v>
      </c>
      <c r="E234" s="4"/>
      <c r="F234" s="4"/>
      <c r="G234" s="10"/>
      <c r="H234" s="10"/>
      <c r="I234" s="10">
        <v>320</v>
      </c>
      <c r="J234" s="10">
        <v>260</v>
      </c>
      <c r="K234" s="10">
        <v>210</v>
      </c>
      <c r="L234" s="36"/>
      <c r="M234" s="36"/>
      <c r="N234" s="10"/>
    </row>
    <row r="235" spans="1:14" ht="15">
      <c r="A235" s="11" t="s">
        <v>415</v>
      </c>
      <c r="B235" s="10" t="s">
        <v>38</v>
      </c>
      <c r="C235" s="10" t="s">
        <v>49</v>
      </c>
      <c r="D235" s="10" t="str">
        <f t="shared" si="3"/>
        <v>HUYỆN DẦU TIẾNG:Khu vực 2Vị trí 4</v>
      </c>
      <c r="E235" s="4"/>
      <c r="F235" s="4"/>
      <c r="G235" s="10"/>
      <c r="H235" s="10"/>
      <c r="I235" s="10">
        <v>240</v>
      </c>
      <c r="J235" s="10">
        <v>190</v>
      </c>
      <c r="K235" s="10">
        <v>160</v>
      </c>
      <c r="L235" s="36"/>
      <c r="M235" s="36"/>
      <c r="N235" s="10"/>
    </row>
    <row r="236" spans="1:22" ht="15">
      <c r="A236" s="11" t="s">
        <v>415</v>
      </c>
      <c r="B236" s="10" t="s">
        <v>290</v>
      </c>
      <c r="C236" s="10" t="s">
        <v>46</v>
      </c>
      <c r="D236" s="10" t="str">
        <f t="shared" si="3"/>
        <v>HUYỆN DẦU TIẾNG:Đường loại 1:Vị trí 1</v>
      </c>
      <c r="E236" s="4"/>
      <c r="F236" s="4"/>
      <c r="G236" s="4"/>
      <c r="H236" s="4"/>
      <c r="I236" s="10"/>
      <c r="J236" s="10"/>
      <c r="K236" s="10"/>
      <c r="L236" s="30">
        <v>5850</v>
      </c>
      <c r="M236" s="30">
        <v>4680</v>
      </c>
      <c r="N236" s="30">
        <v>3800</v>
      </c>
      <c r="O236" s="61"/>
      <c r="P236" s="61"/>
      <c r="Q236" s="60"/>
      <c r="U236" s="60"/>
      <c r="V236" s="60"/>
    </row>
    <row r="237" spans="1:22" ht="15">
      <c r="A237" s="11" t="s">
        <v>415</v>
      </c>
      <c r="B237" s="10" t="s">
        <v>290</v>
      </c>
      <c r="C237" s="10" t="s">
        <v>47</v>
      </c>
      <c r="D237" s="10" t="str">
        <f t="shared" si="3"/>
        <v>HUYỆN DẦU TIẾNG:Đường loại 1:Vị trí 2</v>
      </c>
      <c r="E237" s="4"/>
      <c r="F237" s="4"/>
      <c r="G237" s="10"/>
      <c r="H237" s="10"/>
      <c r="I237" s="10"/>
      <c r="J237" s="10"/>
      <c r="K237" s="10"/>
      <c r="L237" s="30">
        <v>3800</v>
      </c>
      <c r="M237" s="30">
        <v>3040</v>
      </c>
      <c r="N237" s="30">
        <v>2470</v>
      </c>
      <c r="O237" s="61"/>
      <c r="P237" s="61"/>
      <c r="Q237" s="60"/>
      <c r="U237" s="60"/>
      <c r="V237" s="60"/>
    </row>
    <row r="238" spans="1:22" ht="15">
      <c r="A238" s="11" t="s">
        <v>415</v>
      </c>
      <c r="B238" s="10" t="s">
        <v>290</v>
      </c>
      <c r="C238" s="10" t="s">
        <v>48</v>
      </c>
      <c r="D238" s="10" t="str">
        <f t="shared" si="3"/>
        <v>HUYỆN DẦU TIẾNG:Đường loại 1:Vị trí 3</v>
      </c>
      <c r="E238" s="4"/>
      <c r="F238" s="4"/>
      <c r="G238" s="10"/>
      <c r="H238" s="10"/>
      <c r="I238" s="10"/>
      <c r="J238" s="10"/>
      <c r="K238" s="10"/>
      <c r="L238" s="30">
        <v>2930</v>
      </c>
      <c r="M238" s="30">
        <v>2340</v>
      </c>
      <c r="N238" s="30">
        <v>1900</v>
      </c>
      <c r="O238" s="61"/>
      <c r="P238" s="61"/>
      <c r="Q238" s="60"/>
      <c r="U238" s="60"/>
      <c r="V238" s="60"/>
    </row>
    <row r="239" spans="1:22" ht="15">
      <c r="A239" s="11" t="s">
        <v>415</v>
      </c>
      <c r="B239" s="10" t="s">
        <v>290</v>
      </c>
      <c r="C239" s="10" t="s">
        <v>49</v>
      </c>
      <c r="D239" s="10" t="str">
        <f t="shared" si="3"/>
        <v>HUYỆN DẦU TIẾNG:Đường loại 1:Vị trí 4</v>
      </c>
      <c r="E239" s="4"/>
      <c r="F239" s="4"/>
      <c r="G239" s="10"/>
      <c r="H239" s="10"/>
      <c r="I239" s="10"/>
      <c r="J239" s="10"/>
      <c r="K239" s="10"/>
      <c r="L239" s="30">
        <v>2340</v>
      </c>
      <c r="M239" s="30">
        <v>1870</v>
      </c>
      <c r="N239" s="30">
        <v>1520</v>
      </c>
      <c r="O239" s="61"/>
      <c r="P239" s="61"/>
      <c r="Q239" s="60"/>
      <c r="U239" s="60"/>
      <c r="V239" s="60"/>
    </row>
    <row r="240" spans="1:22" ht="15">
      <c r="A240" s="11" t="s">
        <v>415</v>
      </c>
      <c r="B240" s="10" t="s">
        <v>384</v>
      </c>
      <c r="C240" s="10" t="s">
        <v>46</v>
      </c>
      <c r="D240" s="10" t="str">
        <f t="shared" si="3"/>
        <v>HUYỆN DẦU TIẾNG:Đường loại 2:Vị trí 1</v>
      </c>
      <c r="E240" s="4"/>
      <c r="F240" s="4"/>
      <c r="G240" s="4"/>
      <c r="H240" s="4"/>
      <c r="I240" s="10"/>
      <c r="J240" s="10"/>
      <c r="K240" s="10"/>
      <c r="L240" s="30">
        <v>3250</v>
      </c>
      <c r="M240" s="30">
        <v>2600</v>
      </c>
      <c r="N240" s="30">
        <v>2110</v>
      </c>
      <c r="O240" s="61"/>
      <c r="P240" s="61"/>
      <c r="Q240" s="60"/>
      <c r="U240" s="60"/>
      <c r="V240" s="60"/>
    </row>
    <row r="241" spans="1:22" ht="15">
      <c r="A241" s="11" t="s">
        <v>415</v>
      </c>
      <c r="B241" s="10" t="s">
        <v>384</v>
      </c>
      <c r="C241" s="10" t="s">
        <v>47</v>
      </c>
      <c r="D241" s="10" t="str">
        <f t="shared" si="3"/>
        <v>HUYỆN DẦU TIẾNG:Đường loại 2:Vị trí 2</v>
      </c>
      <c r="E241" s="4"/>
      <c r="F241" s="4"/>
      <c r="G241" s="10"/>
      <c r="H241" s="10"/>
      <c r="I241" s="10"/>
      <c r="J241" s="10"/>
      <c r="K241" s="10"/>
      <c r="L241" s="30">
        <v>2110</v>
      </c>
      <c r="M241" s="30">
        <v>1690</v>
      </c>
      <c r="N241" s="30">
        <v>1370</v>
      </c>
      <c r="O241" s="61"/>
      <c r="P241" s="61"/>
      <c r="Q241" s="60"/>
      <c r="U241" s="60"/>
      <c r="V241" s="60"/>
    </row>
    <row r="242" spans="1:22" ht="15">
      <c r="A242" s="11" t="s">
        <v>415</v>
      </c>
      <c r="B242" s="10" t="s">
        <v>384</v>
      </c>
      <c r="C242" s="10" t="s">
        <v>48</v>
      </c>
      <c r="D242" s="10" t="str">
        <f t="shared" si="3"/>
        <v>HUYỆN DẦU TIẾNG:Đường loại 2:Vị trí 3</v>
      </c>
      <c r="E242" s="4"/>
      <c r="F242" s="4"/>
      <c r="G242" s="10"/>
      <c r="H242" s="10"/>
      <c r="I242" s="10"/>
      <c r="J242" s="10"/>
      <c r="K242" s="10"/>
      <c r="L242" s="30">
        <v>1630</v>
      </c>
      <c r="M242" s="30">
        <v>1300</v>
      </c>
      <c r="N242" s="30">
        <v>1060</v>
      </c>
      <c r="O242" s="61"/>
      <c r="P242" s="61"/>
      <c r="Q242" s="60"/>
      <c r="U242" s="60"/>
      <c r="V242" s="60"/>
    </row>
    <row r="243" spans="1:22" ht="15">
      <c r="A243" s="11" t="s">
        <v>415</v>
      </c>
      <c r="B243" s="10" t="s">
        <v>384</v>
      </c>
      <c r="C243" s="10" t="s">
        <v>49</v>
      </c>
      <c r="D243" s="10" t="str">
        <f t="shared" si="3"/>
        <v>HUYỆN DẦU TIẾNG:Đường loại 2:Vị trí 4</v>
      </c>
      <c r="E243" s="4"/>
      <c r="F243" s="4"/>
      <c r="G243" s="10"/>
      <c r="H243" s="10"/>
      <c r="I243" s="10"/>
      <c r="J243" s="10"/>
      <c r="K243" s="10"/>
      <c r="L243" s="30">
        <v>1300</v>
      </c>
      <c r="M243" s="30">
        <v>1040</v>
      </c>
      <c r="N243" s="30">
        <v>840</v>
      </c>
      <c r="O243" s="61"/>
      <c r="P243" s="61"/>
      <c r="Q243" s="60"/>
      <c r="U243" s="60"/>
      <c r="V243" s="60"/>
    </row>
    <row r="244" spans="1:22" ht="15">
      <c r="A244" s="11" t="s">
        <v>415</v>
      </c>
      <c r="B244" s="10" t="s">
        <v>298</v>
      </c>
      <c r="C244" s="10" t="s">
        <v>46</v>
      </c>
      <c r="D244" s="10" t="str">
        <f t="shared" si="3"/>
        <v>HUYỆN DẦU TIẾNG:Đường loại 3:Vị trí 1</v>
      </c>
      <c r="E244" s="4"/>
      <c r="F244" s="4"/>
      <c r="G244" s="4"/>
      <c r="H244" s="4"/>
      <c r="I244" s="10"/>
      <c r="J244" s="10"/>
      <c r="K244" s="10"/>
      <c r="L244" s="30">
        <v>1950</v>
      </c>
      <c r="M244" s="30">
        <v>1560</v>
      </c>
      <c r="N244" s="30">
        <v>1270</v>
      </c>
      <c r="O244" s="61"/>
      <c r="P244" s="61"/>
      <c r="Q244" s="60"/>
      <c r="U244" s="60"/>
      <c r="V244" s="60"/>
    </row>
    <row r="245" spans="1:22" ht="15">
      <c r="A245" s="11" t="s">
        <v>415</v>
      </c>
      <c r="B245" s="10" t="s">
        <v>298</v>
      </c>
      <c r="C245" s="10" t="s">
        <v>47</v>
      </c>
      <c r="D245" s="10" t="str">
        <f t="shared" si="3"/>
        <v>HUYỆN DẦU TIẾNG:Đường loại 3:Vị trí 2</v>
      </c>
      <c r="E245" s="4"/>
      <c r="F245" s="4"/>
      <c r="G245" s="10"/>
      <c r="H245" s="10"/>
      <c r="I245" s="10"/>
      <c r="J245" s="10"/>
      <c r="K245" s="10"/>
      <c r="L245" s="30">
        <v>1270</v>
      </c>
      <c r="M245" s="30">
        <v>1010</v>
      </c>
      <c r="N245" s="30">
        <v>830</v>
      </c>
      <c r="O245" s="61"/>
      <c r="P245" s="61"/>
      <c r="Q245" s="60"/>
      <c r="U245" s="60"/>
      <c r="V245" s="60"/>
    </row>
    <row r="246" spans="1:22" ht="15">
      <c r="A246" s="11" t="s">
        <v>415</v>
      </c>
      <c r="B246" s="10" t="s">
        <v>298</v>
      </c>
      <c r="C246" s="10" t="s">
        <v>48</v>
      </c>
      <c r="D246" s="10" t="str">
        <f t="shared" si="3"/>
        <v>HUYỆN DẦU TIẾNG:Đường loại 3:Vị trí 3</v>
      </c>
      <c r="E246" s="4"/>
      <c r="F246" s="4"/>
      <c r="G246" s="10"/>
      <c r="H246" s="10"/>
      <c r="I246" s="10"/>
      <c r="J246" s="10"/>
      <c r="K246" s="10"/>
      <c r="L246" s="30">
        <v>980</v>
      </c>
      <c r="M246" s="30">
        <v>780</v>
      </c>
      <c r="N246" s="30">
        <v>640</v>
      </c>
      <c r="O246" s="61"/>
      <c r="P246" s="61"/>
      <c r="Q246" s="60"/>
      <c r="U246" s="60"/>
      <c r="V246" s="60"/>
    </row>
    <row r="247" spans="1:22" ht="15">
      <c r="A247" s="11" t="s">
        <v>415</v>
      </c>
      <c r="B247" s="10" t="s">
        <v>298</v>
      </c>
      <c r="C247" s="10" t="s">
        <v>49</v>
      </c>
      <c r="D247" s="10" t="str">
        <f t="shared" si="3"/>
        <v>HUYỆN DẦU TIẾNG:Đường loại 3:Vị trí 4</v>
      </c>
      <c r="E247" s="4"/>
      <c r="F247" s="4"/>
      <c r="G247" s="10"/>
      <c r="H247" s="10"/>
      <c r="I247" s="10"/>
      <c r="J247" s="10"/>
      <c r="K247" s="10"/>
      <c r="L247" s="30">
        <v>780</v>
      </c>
      <c r="M247" s="30">
        <v>620</v>
      </c>
      <c r="N247" s="30">
        <v>510</v>
      </c>
      <c r="O247" s="61"/>
      <c r="P247" s="61"/>
      <c r="Q247" s="60"/>
      <c r="U247" s="60"/>
      <c r="V247" s="60"/>
    </row>
    <row r="248" spans="1:22" ht="15">
      <c r="A248" s="11" t="s">
        <v>415</v>
      </c>
      <c r="B248" s="10" t="s">
        <v>390</v>
      </c>
      <c r="C248" s="10" t="s">
        <v>46</v>
      </c>
      <c r="D248" s="10" t="str">
        <f t="shared" si="3"/>
        <v>HUYỆN DẦU TIẾNG:Đường loại 4:Vị trí 1</v>
      </c>
      <c r="E248" s="4"/>
      <c r="F248" s="4"/>
      <c r="G248" s="4"/>
      <c r="H248" s="4"/>
      <c r="I248" s="10"/>
      <c r="J248" s="10"/>
      <c r="K248" s="10"/>
      <c r="L248" s="30">
        <v>1300</v>
      </c>
      <c r="M248" s="30">
        <v>1040</v>
      </c>
      <c r="N248" s="30">
        <v>850</v>
      </c>
      <c r="O248" s="61"/>
      <c r="P248" s="61"/>
      <c r="Q248" s="60"/>
      <c r="U248" s="60"/>
      <c r="V248" s="60"/>
    </row>
    <row r="249" spans="1:22" ht="15">
      <c r="A249" s="11" t="s">
        <v>415</v>
      </c>
      <c r="B249" s="10" t="s">
        <v>390</v>
      </c>
      <c r="C249" s="10" t="s">
        <v>47</v>
      </c>
      <c r="D249" s="10" t="str">
        <f t="shared" si="3"/>
        <v>HUYỆN DẦU TIẾNG:Đường loại 4:Vị trí 2</v>
      </c>
      <c r="E249" s="4"/>
      <c r="F249" s="4"/>
      <c r="G249" s="10"/>
      <c r="H249" s="10"/>
      <c r="I249" s="10"/>
      <c r="J249" s="10"/>
      <c r="K249" s="10"/>
      <c r="L249" s="30">
        <v>850</v>
      </c>
      <c r="M249" s="30">
        <v>680</v>
      </c>
      <c r="N249" s="30">
        <v>550</v>
      </c>
      <c r="O249" s="61"/>
      <c r="P249" s="61"/>
      <c r="Q249" s="60"/>
      <c r="U249" s="60"/>
      <c r="V249" s="60"/>
    </row>
    <row r="250" spans="1:22" ht="15">
      <c r="A250" s="11" t="s">
        <v>415</v>
      </c>
      <c r="B250" s="10" t="s">
        <v>390</v>
      </c>
      <c r="C250" s="10" t="s">
        <v>48</v>
      </c>
      <c r="D250" s="10" t="str">
        <f t="shared" si="3"/>
        <v>HUYỆN DẦU TIẾNG:Đường loại 4:Vị trí 3</v>
      </c>
      <c r="E250" s="4"/>
      <c r="F250" s="4"/>
      <c r="G250" s="10"/>
      <c r="H250" s="10"/>
      <c r="I250" s="10"/>
      <c r="J250" s="10"/>
      <c r="K250" s="10"/>
      <c r="L250" s="30">
        <v>650</v>
      </c>
      <c r="M250" s="30">
        <v>520</v>
      </c>
      <c r="N250" s="30">
        <v>430</v>
      </c>
      <c r="O250" s="61"/>
      <c r="P250" s="61"/>
      <c r="Q250" s="60"/>
      <c r="U250" s="60"/>
      <c r="V250" s="60"/>
    </row>
    <row r="251" spans="1:22" ht="15">
      <c r="A251" s="11" t="s">
        <v>415</v>
      </c>
      <c r="B251" s="10" t="s">
        <v>390</v>
      </c>
      <c r="C251" s="10" t="s">
        <v>49</v>
      </c>
      <c r="D251" s="10" t="str">
        <f t="shared" si="3"/>
        <v>HUYỆN DẦU TIẾNG:Đường loại 4:Vị trí 4</v>
      </c>
      <c r="E251" s="4"/>
      <c r="F251" s="4"/>
      <c r="G251" s="10"/>
      <c r="H251" s="10"/>
      <c r="I251" s="10"/>
      <c r="J251" s="10"/>
      <c r="K251" s="10"/>
      <c r="L251" s="30">
        <v>520</v>
      </c>
      <c r="M251" s="30">
        <v>420</v>
      </c>
      <c r="N251" s="30">
        <v>340</v>
      </c>
      <c r="O251" s="61"/>
      <c r="P251" s="61"/>
      <c r="Q251" s="60"/>
      <c r="U251" s="60"/>
      <c r="V251" s="60"/>
    </row>
    <row r="252" spans="1:22" ht="15">
      <c r="A252" s="11" t="s">
        <v>415</v>
      </c>
      <c r="B252" s="10" t="s">
        <v>314</v>
      </c>
      <c r="C252" s="10" t="s">
        <v>46</v>
      </c>
      <c r="D252" s="10" t="str">
        <f t="shared" si="3"/>
        <v>HUYỆN DẦU TIẾNG:Đường loại 5:Vị trí 1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61"/>
      <c r="P252" s="61"/>
      <c r="Q252" s="60"/>
      <c r="U252" s="60"/>
      <c r="V252" s="60"/>
    </row>
    <row r="253" spans="1:22" ht="15">
      <c r="A253" s="11" t="s">
        <v>415</v>
      </c>
      <c r="B253" s="10" t="s">
        <v>314</v>
      </c>
      <c r="C253" s="10" t="s">
        <v>47</v>
      </c>
      <c r="D253" s="10" t="str">
        <f t="shared" si="3"/>
        <v>HUYỆN DẦU TIẾNG:Đường loại 5:Vị trí 2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61"/>
      <c r="P253" s="61"/>
      <c r="Q253" s="60"/>
      <c r="U253" s="60"/>
      <c r="V253" s="60"/>
    </row>
    <row r="254" spans="1:22" ht="15">
      <c r="A254" s="11" t="s">
        <v>415</v>
      </c>
      <c r="B254" s="10" t="s">
        <v>314</v>
      </c>
      <c r="C254" s="10" t="s">
        <v>48</v>
      </c>
      <c r="D254" s="10" t="str">
        <f t="shared" si="3"/>
        <v>HUYỆN DẦU TIẾNG:Đường loại 5:Vị trí 3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61"/>
      <c r="P254" s="61"/>
      <c r="Q254" s="60"/>
      <c r="U254" s="60"/>
      <c r="V254" s="60"/>
    </row>
    <row r="255" spans="1:22" ht="15">
      <c r="A255" s="11" t="s">
        <v>415</v>
      </c>
      <c r="B255" s="10" t="s">
        <v>314</v>
      </c>
      <c r="C255" s="10" t="s">
        <v>49</v>
      </c>
      <c r="D255" s="10" t="str">
        <f t="shared" si="3"/>
        <v>HUYỆN DẦU TIẾNG:Đường loại 5:Vị trí 4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61"/>
      <c r="P255" s="61"/>
      <c r="Q255" s="60"/>
      <c r="U255" s="60"/>
      <c r="V255" s="60"/>
    </row>
  </sheetData>
  <sheetProtection/>
  <mergeCells count="3">
    <mergeCell ref="A2:A3"/>
    <mergeCell ref="B2:B3"/>
    <mergeCell ref="C2:C3"/>
  </mergeCells>
  <conditionalFormatting sqref="N236">
    <cfRule type="cellIs" priority="4" dxfId="0" operator="notEqual" stopIfTrue="1">
      <formula>$K$5</formula>
    </cfRule>
  </conditionalFormatting>
  <conditionalFormatting sqref="L12">
    <cfRule type="cellIs" priority="123" dxfId="0" operator="notEqual" stopIfTrue="1">
      <formula>$K$5</formula>
    </cfRule>
  </conditionalFormatting>
  <conditionalFormatting sqref="L16">
    <cfRule type="cellIs" priority="122" dxfId="0" operator="notEqual" stopIfTrue="1">
      <formula>$K$5</formula>
    </cfRule>
  </conditionalFormatting>
  <conditionalFormatting sqref="L20">
    <cfRule type="cellIs" priority="121" dxfId="0" operator="notEqual" stopIfTrue="1">
      <formula>$K$5</formula>
    </cfRule>
  </conditionalFormatting>
  <conditionalFormatting sqref="L24">
    <cfRule type="cellIs" priority="120" dxfId="0" operator="notEqual" stopIfTrue="1">
      <formula>$K$5</formula>
    </cfRule>
  </conditionalFormatting>
  <conditionalFormatting sqref="L28">
    <cfRule type="cellIs" priority="119" dxfId="0" operator="notEqual" stopIfTrue="1">
      <formula>$K$5</formula>
    </cfRule>
  </conditionalFormatting>
  <conditionalFormatting sqref="M12">
    <cfRule type="cellIs" priority="118" dxfId="0" operator="notEqual" stopIfTrue="1">
      <formula>$K$5</formula>
    </cfRule>
  </conditionalFormatting>
  <conditionalFormatting sqref="M16">
    <cfRule type="cellIs" priority="117" dxfId="0" operator="notEqual" stopIfTrue="1">
      <formula>$K$5</formula>
    </cfRule>
  </conditionalFormatting>
  <conditionalFormatting sqref="M20">
    <cfRule type="cellIs" priority="116" dxfId="0" operator="notEqual" stopIfTrue="1">
      <formula>$K$5</formula>
    </cfRule>
  </conditionalFormatting>
  <conditionalFormatting sqref="M24">
    <cfRule type="cellIs" priority="115" dxfId="0" operator="notEqual" stopIfTrue="1">
      <formula>$K$5</formula>
    </cfRule>
  </conditionalFormatting>
  <conditionalFormatting sqref="M28">
    <cfRule type="cellIs" priority="114" dxfId="0" operator="notEqual" stopIfTrue="1">
      <formula>$K$5</formula>
    </cfRule>
  </conditionalFormatting>
  <conditionalFormatting sqref="N12">
    <cfRule type="cellIs" priority="113" dxfId="0" operator="notEqual" stopIfTrue="1">
      <formula>$K$5</formula>
    </cfRule>
  </conditionalFormatting>
  <conditionalFormatting sqref="N16">
    <cfRule type="cellIs" priority="112" dxfId="0" operator="notEqual" stopIfTrue="1">
      <formula>$K$5</formula>
    </cfRule>
  </conditionalFormatting>
  <conditionalFormatting sqref="N20">
    <cfRule type="cellIs" priority="111" dxfId="0" operator="notEqual" stopIfTrue="1">
      <formula>$K$5</formula>
    </cfRule>
  </conditionalFormatting>
  <conditionalFormatting sqref="N24">
    <cfRule type="cellIs" priority="110" dxfId="0" operator="notEqual" stopIfTrue="1">
      <formula>$K$5</formula>
    </cfRule>
  </conditionalFormatting>
  <conditionalFormatting sqref="N28">
    <cfRule type="cellIs" priority="109" dxfId="0" operator="notEqual" stopIfTrue="1">
      <formula>$K$5</formula>
    </cfRule>
  </conditionalFormatting>
  <conditionalFormatting sqref="L40">
    <cfRule type="cellIs" priority="108" dxfId="0" operator="notEqual" stopIfTrue="1">
      <formula>$K$5</formula>
    </cfRule>
  </conditionalFormatting>
  <conditionalFormatting sqref="L44">
    <cfRule type="cellIs" priority="107" dxfId="0" operator="notEqual" stopIfTrue="1">
      <formula>$K$5</formula>
    </cfRule>
  </conditionalFormatting>
  <conditionalFormatting sqref="L48">
    <cfRule type="cellIs" priority="106" dxfId="0" operator="notEqual" stopIfTrue="1">
      <formula>$K$5</formula>
    </cfRule>
  </conditionalFormatting>
  <conditionalFormatting sqref="L52">
    <cfRule type="cellIs" priority="105" dxfId="0" operator="notEqual" stopIfTrue="1">
      <formula>$K$5</formula>
    </cfRule>
  </conditionalFormatting>
  <conditionalFormatting sqref="L56">
    <cfRule type="cellIs" priority="104" dxfId="0" operator="notEqual" stopIfTrue="1">
      <formula>$K$5</formula>
    </cfRule>
  </conditionalFormatting>
  <conditionalFormatting sqref="M40">
    <cfRule type="cellIs" priority="103" dxfId="0" operator="notEqual" stopIfTrue="1">
      <formula>$K$5</formula>
    </cfRule>
  </conditionalFormatting>
  <conditionalFormatting sqref="M48">
    <cfRule type="cellIs" priority="102" dxfId="0" operator="notEqual" stopIfTrue="1">
      <formula>$K$5</formula>
    </cfRule>
  </conditionalFormatting>
  <conditionalFormatting sqref="M52">
    <cfRule type="cellIs" priority="101" dxfId="0" operator="notEqual" stopIfTrue="1">
      <formula>$K$5</formula>
    </cfRule>
  </conditionalFormatting>
  <conditionalFormatting sqref="M56">
    <cfRule type="cellIs" priority="100" dxfId="0" operator="notEqual" stopIfTrue="1">
      <formula>$K$5</formula>
    </cfRule>
  </conditionalFormatting>
  <conditionalFormatting sqref="M44">
    <cfRule type="cellIs" priority="99" dxfId="0" operator="notEqual" stopIfTrue="1">
      <formula>$K$5</formula>
    </cfRule>
  </conditionalFormatting>
  <conditionalFormatting sqref="N40">
    <cfRule type="cellIs" priority="98" dxfId="0" operator="notEqual" stopIfTrue="1">
      <formula>$K$5</formula>
    </cfRule>
  </conditionalFormatting>
  <conditionalFormatting sqref="N48">
    <cfRule type="cellIs" priority="97" dxfId="0" operator="notEqual" stopIfTrue="1">
      <formula>$K$5</formula>
    </cfRule>
  </conditionalFormatting>
  <conditionalFormatting sqref="N52">
    <cfRule type="cellIs" priority="96" dxfId="0" operator="notEqual" stopIfTrue="1">
      <formula>$K$5</formula>
    </cfRule>
  </conditionalFormatting>
  <conditionalFormatting sqref="N56">
    <cfRule type="cellIs" priority="95" dxfId="0" operator="notEqual" stopIfTrue="1">
      <formula>$K$5</formula>
    </cfRule>
  </conditionalFormatting>
  <conditionalFormatting sqref="N44">
    <cfRule type="cellIs" priority="94" dxfId="0" operator="notEqual" stopIfTrue="1">
      <formula>$K$5</formula>
    </cfRule>
  </conditionalFormatting>
  <conditionalFormatting sqref="L68">
    <cfRule type="cellIs" priority="93" dxfId="0" operator="notEqual" stopIfTrue="1">
      <formula>$K$5</formula>
    </cfRule>
  </conditionalFormatting>
  <conditionalFormatting sqref="L72">
    <cfRule type="cellIs" priority="92" dxfId="0" operator="notEqual" stopIfTrue="1">
      <formula>$K$5</formula>
    </cfRule>
  </conditionalFormatting>
  <conditionalFormatting sqref="L76">
    <cfRule type="cellIs" priority="91" dxfId="0" operator="notEqual" stopIfTrue="1">
      <formula>$K$5</formula>
    </cfRule>
  </conditionalFormatting>
  <conditionalFormatting sqref="L80">
    <cfRule type="cellIs" priority="90" dxfId="0" operator="notEqual" stopIfTrue="1">
      <formula>$K$5</formula>
    </cfRule>
  </conditionalFormatting>
  <conditionalFormatting sqref="L84">
    <cfRule type="cellIs" priority="89" dxfId="0" operator="notEqual" stopIfTrue="1">
      <formula>$K$5</formula>
    </cfRule>
  </conditionalFormatting>
  <conditionalFormatting sqref="M68">
    <cfRule type="cellIs" priority="88" dxfId="0" operator="notEqual" stopIfTrue="1">
      <formula>$K$5</formula>
    </cfRule>
  </conditionalFormatting>
  <conditionalFormatting sqref="M72">
    <cfRule type="cellIs" priority="87" dxfId="0" operator="notEqual" stopIfTrue="1">
      <formula>$K$5</formula>
    </cfRule>
  </conditionalFormatting>
  <conditionalFormatting sqref="M76">
    <cfRule type="cellIs" priority="86" dxfId="0" operator="notEqual" stopIfTrue="1">
      <formula>$K$5</formula>
    </cfRule>
  </conditionalFormatting>
  <conditionalFormatting sqref="M80">
    <cfRule type="cellIs" priority="85" dxfId="0" operator="notEqual" stopIfTrue="1">
      <formula>$K$5</formula>
    </cfRule>
  </conditionalFormatting>
  <conditionalFormatting sqref="M84">
    <cfRule type="cellIs" priority="84" dxfId="0" operator="notEqual" stopIfTrue="1">
      <formula>$K$5</formula>
    </cfRule>
  </conditionalFormatting>
  <conditionalFormatting sqref="N68">
    <cfRule type="cellIs" priority="83" dxfId="0" operator="notEqual" stopIfTrue="1">
      <formula>$K$5</formula>
    </cfRule>
  </conditionalFormatting>
  <conditionalFormatting sqref="N72">
    <cfRule type="cellIs" priority="82" dxfId="0" operator="notEqual" stopIfTrue="1">
      <formula>$K$5</formula>
    </cfRule>
  </conditionalFormatting>
  <conditionalFormatting sqref="N76">
    <cfRule type="cellIs" priority="81" dxfId="0" operator="notEqual" stopIfTrue="1">
      <formula>$K$5</formula>
    </cfRule>
  </conditionalFormatting>
  <conditionalFormatting sqref="N80">
    <cfRule type="cellIs" priority="80" dxfId="0" operator="notEqual" stopIfTrue="1">
      <formula>$K$5</formula>
    </cfRule>
  </conditionalFormatting>
  <conditionalFormatting sqref="N84">
    <cfRule type="cellIs" priority="79" dxfId="0" operator="notEqual" stopIfTrue="1">
      <formula>$K$5</formula>
    </cfRule>
  </conditionalFormatting>
  <conditionalFormatting sqref="L96">
    <cfRule type="cellIs" priority="78" dxfId="0" operator="notEqual" stopIfTrue="1">
      <formula>$K$5</formula>
    </cfRule>
  </conditionalFormatting>
  <conditionalFormatting sqref="L100">
    <cfRule type="cellIs" priority="77" dxfId="0" operator="notEqual" stopIfTrue="1">
      <formula>$K$5</formula>
    </cfRule>
  </conditionalFormatting>
  <conditionalFormatting sqref="L104">
    <cfRule type="cellIs" priority="76" dxfId="0" operator="notEqual" stopIfTrue="1">
      <formula>$K$5</formula>
    </cfRule>
  </conditionalFormatting>
  <conditionalFormatting sqref="L108">
    <cfRule type="cellIs" priority="75" dxfId="0" operator="notEqual" stopIfTrue="1">
      <formula>$K$5</formula>
    </cfRule>
  </conditionalFormatting>
  <conditionalFormatting sqref="L112">
    <cfRule type="cellIs" priority="74" dxfId="0" operator="notEqual" stopIfTrue="1">
      <formula>$K$5</formula>
    </cfRule>
  </conditionalFormatting>
  <conditionalFormatting sqref="M96">
    <cfRule type="cellIs" priority="73" dxfId="0" operator="notEqual" stopIfTrue="1">
      <formula>$K$5</formula>
    </cfRule>
  </conditionalFormatting>
  <conditionalFormatting sqref="M100">
    <cfRule type="cellIs" priority="72" dxfId="0" operator="notEqual" stopIfTrue="1">
      <formula>$K$5</formula>
    </cfRule>
  </conditionalFormatting>
  <conditionalFormatting sqref="M104">
    <cfRule type="cellIs" priority="71" dxfId="0" operator="notEqual" stopIfTrue="1">
      <formula>$K$5</formula>
    </cfRule>
  </conditionalFormatting>
  <conditionalFormatting sqref="M108">
    <cfRule type="cellIs" priority="70" dxfId="0" operator="notEqual" stopIfTrue="1">
      <formula>$K$5</formula>
    </cfRule>
  </conditionalFormatting>
  <conditionalFormatting sqref="M112">
    <cfRule type="cellIs" priority="69" dxfId="0" operator="notEqual" stopIfTrue="1">
      <formula>$K$5</formula>
    </cfRule>
  </conditionalFormatting>
  <conditionalFormatting sqref="N96">
    <cfRule type="cellIs" priority="68" dxfId="0" operator="notEqual" stopIfTrue="1">
      <formula>$K$5</formula>
    </cfRule>
  </conditionalFormatting>
  <conditionalFormatting sqref="N100">
    <cfRule type="cellIs" priority="67" dxfId="0" operator="notEqual" stopIfTrue="1">
      <formula>$K$5</formula>
    </cfRule>
  </conditionalFormatting>
  <conditionalFormatting sqref="N104">
    <cfRule type="cellIs" priority="66" dxfId="0" operator="notEqual" stopIfTrue="1">
      <formula>$K$5</formula>
    </cfRule>
  </conditionalFormatting>
  <conditionalFormatting sqref="N108">
    <cfRule type="cellIs" priority="65" dxfId="0" operator="notEqual" stopIfTrue="1">
      <formula>$K$5</formula>
    </cfRule>
  </conditionalFormatting>
  <conditionalFormatting sqref="N112">
    <cfRule type="cellIs" priority="64" dxfId="0" operator="notEqual" stopIfTrue="1">
      <formula>$K$5</formula>
    </cfRule>
  </conditionalFormatting>
  <conditionalFormatting sqref="L124">
    <cfRule type="cellIs" priority="63" dxfId="0" operator="notEqual" stopIfTrue="1">
      <formula>$K$5</formula>
    </cfRule>
  </conditionalFormatting>
  <conditionalFormatting sqref="L128">
    <cfRule type="cellIs" priority="62" dxfId="0" operator="notEqual" stopIfTrue="1">
      <formula>$K$5</formula>
    </cfRule>
  </conditionalFormatting>
  <conditionalFormatting sqref="L132">
    <cfRule type="cellIs" priority="61" dxfId="0" operator="notEqual" stopIfTrue="1">
      <formula>$K$5</formula>
    </cfRule>
  </conditionalFormatting>
  <conditionalFormatting sqref="L136">
    <cfRule type="cellIs" priority="60" dxfId="0" operator="notEqual" stopIfTrue="1">
      <formula>$K$5</formula>
    </cfRule>
  </conditionalFormatting>
  <conditionalFormatting sqref="L140">
    <cfRule type="cellIs" priority="59" dxfId="0" operator="notEqual" stopIfTrue="1">
      <formula>$K$5</formula>
    </cfRule>
  </conditionalFormatting>
  <conditionalFormatting sqref="M124">
    <cfRule type="cellIs" priority="58" dxfId="0" operator="notEqual" stopIfTrue="1">
      <formula>$K$5</formula>
    </cfRule>
  </conditionalFormatting>
  <conditionalFormatting sqref="M128">
    <cfRule type="cellIs" priority="57" dxfId="0" operator="notEqual" stopIfTrue="1">
      <formula>$K$5</formula>
    </cfRule>
  </conditionalFormatting>
  <conditionalFormatting sqref="M132">
    <cfRule type="cellIs" priority="56" dxfId="0" operator="notEqual" stopIfTrue="1">
      <formula>$K$5</formula>
    </cfRule>
  </conditionalFormatting>
  <conditionalFormatting sqref="M136">
    <cfRule type="cellIs" priority="55" dxfId="0" operator="notEqual" stopIfTrue="1">
      <formula>$K$5</formula>
    </cfRule>
  </conditionalFormatting>
  <conditionalFormatting sqref="M140">
    <cfRule type="cellIs" priority="54" dxfId="0" operator="notEqual" stopIfTrue="1">
      <formula>$K$5</formula>
    </cfRule>
  </conditionalFormatting>
  <conditionalFormatting sqref="N124">
    <cfRule type="cellIs" priority="53" dxfId="0" operator="notEqual" stopIfTrue="1">
      <formula>$K$5</formula>
    </cfRule>
  </conditionalFormatting>
  <conditionalFormatting sqref="N128">
    <cfRule type="cellIs" priority="52" dxfId="0" operator="notEqual" stopIfTrue="1">
      <formula>$K$5</formula>
    </cfRule>
  </conditionalFormatting>
  <conditionalFormatting sqref="N132">
    <cfRule type="cellIs" priority="51" dxfId="0" operator="notEqual" stopIfTrue="1">
      <formula>$K$5</formula>
    </cfRule>
  </conditionalFormatting>
  <conditionalFormatting sqref="N136">
    <cfRule type="cellIs" priority="50" dxfId="0" operator="notEqual" stopIfTrue="1">
      <formula>$K$5</formula>
    </cfRule>
  </conditionalFormatting>
  <conditionalFormatting sqref="N140">
    <cfRule type="cellIs" priority="49" dxfId="0" operator="notEqual" stopIfTrue="1">
      <formula>$K$5</formula>
    </cfRule>
  </conditionalFormatting>
  <conditionalFormatting sqref="L152">
    <cfRule type="cellIs" priority="48" dxfId="0" operator="notEqual" stopIfTrue="1">
      <formula>$K$5</formula>
    </cfRule>
  </conditionalFormatting>
  <conditionalFormatting sqref="L156">
    <cfRule type="cellIs" priority="47" dxfId="0" operator="notEqual" stopIfTrue="1">
      <formula>$K$5</formula>
    </cfRule>
  </conditionalFormatting>
  <conditionalFormatting sqref="L160">
    <cfRule type="cellIs" priority="46" dxfId="0" operator="notEqual" stopIfTrue="1">
      <formula>$K$5</formula>
    </cfRule>
  </conditionalFormatting>
  <conditionalFormatting sqref="L164">
    <cfRule type="cellIs" priority="45" dxfId="0" operator="notEqual" stopIfTrue="1">
      <formula>$K$5</formula>
    </cfRule>
  </conditionalFormatting>
  <conditionalFormatting sqref="M152">
    <cfRule type="cellIs" priority="44" dxfId="0" operator="notEqual" stopIfTrue="1">
      <formula>$K$5</formula>
    </cfRule>
  </conditionalFormatting>
  <conditionalFormatting sqref="M156">
    <cfRule type="cellIs" priority="43" dxfId="0" operator="notEqual" stopIfTrue="1">
      <formula>$K$5</formula>
    </cfRule>
  </conditionalFormatting>
  <conditionalFormatting sqref="M160">
    <cfRule type="cellIs" priority="42" dxfId="0" operator="notEqual" stopIfTrue="1">
      <formula>$K$5</formula>
    </cfRule>
  </conditionalFormatting>
  <conditionalFormatting sqref="M164">
    <cfRule type="cellIs" priority="41" dxfId="0" operator="notEqual" stopIfTrue="1">
      <formula>$K$5</formula>
    </cfRule>
  </conditionalFormatting>
  <conditionalFormatting sqref="N152">
    <cfRule type="cellIs" priority="40" dxfId="0" operator="notEqual" stopIfTrue="1">
      <formula>$K$5</formula>
    </cfRule>
  </conditionalFormatting>
  <conditionalFormatting sqref="N156">
    <cfRule type="cellIs" priority="39" dxfId="0" operator="notEqual" stopIfTrue="1">
      <formula>$K$5</formula>
    </cfRule>
  </conditionalFormatting>
  <conditionalFormatting sqref="N160">
    <cfRule type="cellIs" priority="38" dxfId="0" operator="notEqual" stopIfTrue="1">
      <formula>$K$5</formula>
    </cfRule>
  </conditionalFormatting>
  <conditionalFormatting sqref="N164">
    <cfRule type="cellIs" priority="37" dxfId="0" operator="notEqual" stopIfTrue="1">
      <formula>$K$5</formula>
    </cfRule>
  </conditionalFormatting>
  <conditionalFormatting sqref="L180">
    <cfRule type="cellIs" priority="36" dxfId="0" operator="notEqual" stopIfTrue="1">
      <formula>$K$5</formula>
    </cfRule>
  </conditionalFormatting>
  <conditionalFormatting sqref="L184">
    <cfRule type="cellIs" priority="35" dxfId="0" operator="notEqual" stopIfTrue="1">
      <formula>$K$5</formula>
    </cfRule>
  </conditionalFormatting>
  <conditionalFormatting sqref="L188">
    <cfRule type="cellIs" priority="34" dxfId="0" operator="notEqual" stopIfTrue="1">
      <formula>$K$5</formula>
    </cfRule>
  </conditionalFormatting>
  <conditionalFormatting sqref="L192">
    <cfRule type="cellIs" priority="33" dxfId="0" operator="notEqual" stopIfTrue="1">
      <formula>$K$5</formula>
    </cfRule>
  </conditionalFormatting>
  <conditionalFormatting sqref="M180">
    <cfRule type="cellIs" priority="32" dxfId="0" operator="notEqual" stopIfTrue="1">
      <formula>$K$5</formula>
    </cfRule>
  </conditionalFormatting>
  <conditionalFormatting sqref="M184">
    <cfRule type="cellIs" priority="31" dxfId="0" operator="notEqual" stopIfTrue="1">
      <formula>$K$5</formula>
    </cfRule>
  </conditionalFormatting>
  <conditionalFormatting sqref="M188">
    <cfRule type="cellIs" priority="30" dxfId="0" operator="notEqual" stopIfTrue="1">
      <formula>$K$5</formula>
    </cfRule>
  </conditionalFormatting>
  <conditionalFormatting sqref="M192">
    <cfRule type="cellIs" priority="29" dxfId="0" operator="notEqual" stopIfTrue="1">
      <formula>$K$5</formula>
    </cfRule>
  </conditionalFormatting>
  <conditionalFormatting sqref="N180">
    <cfRule type="cellIs" priority="28" dxfId="0" operator="notEqual" stopIfTrue="1">
      <formula>$K$5</formula>
    </cfRule>
  </conditionalFormatting>
  <conditionalFormatting sqref="N184">
    <cfRule type="cellIs" priority="27" dxfId="0" operator="notEqual" stopIfTrue="1">
      <formula>$K$5</formula>
    </cfRule>
  </conditionalFormatting>
  <conditionalFormatting sqref="N188">
    <cfRule type="cellIs" priority="26" dxfId="0" operator="notEqual" stopIfTrue="1">
      <formula>$K$5</formula>
    </cfRule>
  </conditionalFormatting>
  <conditionalFormatting sqref="N192">
    <cfRule type="cellIs" priority="25" dxfId="0" operator="notEqual" stopIfTrue="1">
      <formula>$K$5</formula>
    </cfRule>
  </conditionalFormatting>
  <conditionalFormatting sqref="L208">
    <cfRule type="cellIs" priority="24" dxfId="0" operator="notEqual" stopIfTrue="1">
      <formula>$K$5</formula>
    </cfRule>
  </conditionalFormatting>
  <conditionalFormatting sqref="L212">
    <cfRule type="cellIs" priority="23" dxfId="0" operator="notEqual" stopIfTrue="1">
      <formula>$K$5</formula>
    </cfRule>
  </conditionalFormatting>
  <conditionalFormatting sqref="L216">
    <cfRule type="cellIs" priority="22" dxfId="0" operator="notEqual" stopIfTrue="1">
      <formula>$K$5</formula>
    </cfRule>
  </conditionalFormatting>
  <conditionalFormatting sqref="L220">
    <cfRule type="cellIs" priority="21" dxfId="0" operator="notEqual" stopIfTrue="1">
      <formula>$K$5</formula>
    </cfRule>
  </conditionalFormatting>
  <conditionalFormatting sqref="M208">
    <cfRule type="cellIs" priority="20" dxfId="0" operator="notEqual" stopIfTrue="1">
      <formula>$K$5</formula>
    </cfRule>
  </conditionalFormatting>
  <conditionalFormatting sqref="M212">
    <cfRule type="cellIs" priority="19" dxfId="0" operator="notEqual" stopIfTrue="1">
      <formula>$K$5</formula>
    </cfRule>
  </conditionalFormatting>
  <conditionalFormatting sqref="M216">
    <cfRule type="cellIs" priority="18" dxfId="0" operator="notEqual" stopIfTrue="1">
      <formula>$K$5</formula>
    </cfRule>
  </conditionalFormatting>
  <conditionalFormatting sqref="M220">
    <cfRule type="cellIs" priority="17" dxfId="0" operator="notEqual" stopIfTrue="1">
      <formula>$K$5</formula>
    </cfRule>
  </conditionalFormatting>
  <conditionalFormatting sqref="N208">
    <cfRule type="cellIs" priority="16" dxfId="0" operator="notEqual" stopIfTrue="1">
      <formula>$K$5</formula>
    </cfRule>
  </conditionalFormatting>
  <conditionalFormatting sqref="N212">
    <cfRule type="cellIs" priority="15" dxfId="0" operator="notEqual" stopIfTrue="1">
      <formula>$K$5</formula>
    </cfRule>
  </conditionalFormatting>
  <conditionalFormatting sqref="N216">
    <cfRule type="cellIs" priority="14" dxfId="0" operator="notEqual" stopIfTrue="1">
      <formula>$K$5</formula>
    </cfRule>
  </conditionalFormatting>
  <conditionalFormatting sqref="N220">
    <cfRule type="cellIs" priority="13" dxfId="0" operator="notEqual" stopIfTrue="1">
      <formula>$K$5</formula>
    </cfRule>
  </conditionalFormatting>
  <conditionalFormatting sqref="L236">
    <cfRule type="cellIs" priority="12" dxfId="0" operator="notEqual" stopIfTrue="1">
      <formula>$K$5</formula>
    </cfRule>
  </conditionalFormatting>
  <conditionalFormatting sqref="L240">
    <cfRule type="cellIs" priority="11" dxfId="0" operator="notEqual" stopIfTrue="1">
      <formula>$K$5</formula>
    </cfRule>
  </conditionalFormatting>
  <conditionalFormatting sqref="L244">
    <cfRule type="cellIs" priority="10" dxfId="0" operator="notEqual" stopIfTrue="1">
      <formula>$K$5</formula>
    </cfRule>
  </conditionalFormatting>
  <conditionalFormatting sqref="L248">
    <cfRule type="cellIs" priority="9" dxfId="0" operator="notEqual" stopIfTrue="1">
      <formula>$K$5</formula>
    </cfRule>
  </conditionalFormatting>
  <conditionalFormatting sqref="M236">
    <cfRule type="cellIs" priority="8" dxfId="0" operator="notEqual" stopIfTrue="1">
      <formula>$K$5</formula>
    </cfRule>
  </conditionalFormatting>
  <conditionalFormatting sqref="M240">
    <cfRule type="cellIs" priority="7" dxfId="0" operator="notEqual" stopIfTrue="1">
      <formula>$K$5</formula>
    </cfRule>
  </conditionalFormatting>
  <conditionalFormatting sqref="M244">
    <cfRule type="cellIs" priority="6" dxfId="0" operator="notEqual" stopIfTrue="1">
      <formula>$K$5</formula>
    </cfRule>
  </conditionalFormatting>
  <conditionalFormatting sqref="M248">
    <cfRule type="cellIs" priority="5" dxfId="0" operator="notEqual" stopIfTrue="1">
      <formula>$K$5</formula>
    </cfRule>
  </conditionalFormatting>
  <conditionalFormatting sqref="N240">
    <cfRule type="cellIs" priority="3" dxfId="0" operator="notEqual" stopIfTrue="1">
      <formula>$K$5</formula>
    </cfRule>
  </conditionalFormatting>
  <conditionalFormatting sqref="N244">
    <cfRule type="cellIs" priority="2" dxfId="0" operator="notEqual" stopIfTrue="1">
      <formula>$K$5</formula>
    </cfRule>
  </conditionalFormatting>
  <conditionalFormatting sqref="N248">
    <cfRule type="cellIs" priority="1" dxfId="0" operator="notEqual" stopIfTrue="1">
      <formula>$K$5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5"/>
  <sheetViews>
    <sheetView zoomScalePageLayoutView="0" workbookViewId="0" topLeftCell="A181">
      <selection activeCell="L180" sqref="L180:L195"/>
    </sheetView>
  </sheetViews>
  <sheetFormatPr defaultColWidth="8.796875" defaultRowHeight="14.25"/>
  <cols>
    <col min="1" max="1" width="19.3984375" style="1" customWidth="1"/>
    <col min="2" max="2" width="13.59765625" style="1" customWidth="1"/>
    <col min="3" max="3" width="8.3984375" style="1" customWidth="1"/>
    <col min="4" max="4" width="41.8984375" style="1" hidden="1" customWidth="1"/>
    <col min="5" max="8" width="0" style="1" hidden="1" customWidth="1"/>
    <col min="9" max="10" width="9" style="1" customWidth="1"/>
    <col min="11" max="11" width="9.3984375" style="1" customWidth="1"/>
    <col min="12" max="12" width="9" style="1" customWidth="1"/>
    <col min="13" max="13" width="11" style="1" bestFit="1" customWidth="1"/>
    <col min="14" max="14" width="9.3984375" style="1" bestFit="1" customWidth="1"/>
    <col min="15" max="16384" width="9" style="1" customWidth="1"/>
  </cols>
  <sheetData>
    <row r="2" spans="1:14" s="2" customFormat="1" ht="15">
      <c r="A2" s="107" t="s">
        <v>52</v>
      </c>
      <c r="B2" s="108" t="s">
        <v>53</v>
      </c>
      <c r="C2" s="107" t="s">
        <v>54</v>
      </c>
      <c r="D2" s="8"/>
      <c r="E2" s="22" t="s">
        <v>55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s="3" customFormat="1" ht="15">
      <c r="A3" s="107"/>
      <c r="B3" s="108"/>
      <c r="C3" s="107"/>
      <c r="D3" s="8"/>
      <c r="E3" s="8" t="s">
        <v>41</v>
      </c>
      <c r="F3" s="8" t="s">
        <v>40</v>
      </c>
      <c r="G3" s="8" t="s">
        <v>42</v>
      </c>
      <c r="H3" s="8" t="s">
        <v>43</v>
      </c>
      <c r="I3" s="8" t="s">
        <v>44</v>
      </c>
      <c r="J3" s="8" t="s">
        <v>68</v>
      </c>
      <c r="K3" s="8" t="s">
        <v>50</v>
      </c>
      <c r="L3" s="8" t="s">
        <v>45</v>
      </c>
      <c r="M3" s="8" t="s">
        <v>69</v>
      </c>
      <c r="N3" s="8" t="s">
        <v>51</v>
      </c>
    </row>
    <row r="4" spans="1:14" ht="20.25">
      <c r="A4" s="9" t="s">
        <v>317</v>
      </c>
      <c r="B4" s="10" t="s">
        <v>39</v>
      </c>
      <c r="C4" s="10" t="s">
        <v>46</v>
      </c>
      <c r="D4" s="10" t="str">
        <f>A4&amp;B4&amp;C4</f>
        <v>THÀNH PHỐ THỦ DẦU MỘT:Khu vực 1Vị trí 1</v>
      </c>
      <c r="E4" s="21"/>
      <c r="F4" s="10"/>
      <c r="G4" s="4"/>
      <c r="H4" s="4"/>
      <c r="I4" s="10"/>
      <c r="J4" s="10"/>
      <c r="K4" s="10"/>
      <c r="L4" s="10"/>
      <c r="M4" s="10"/>
      <c r="N4" s="10"/>
    </row>
    <row r="5" spans="1:14" ht="20.25">
      <c r="A5" s="9" t="s">
        <v>317</v>
      </c>
      <c r="B5" s="10" t="s">
        <v>39</v>
      </c>
      <c r="C5" s="10" t="s">
        <v>47</v>
      </c>
      <c r="D5" s="10" t="str">
        <f aca="true" t="shared" si="0" ref="D5:D68">A5&amp;B5&amp;C5</f>
        <v>THÀNH PHỐ THỦ DẦU MỘT:Khu vực 1Vị trí 2</v>
      </c>
      <c r="E5" s="21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9" t="s">
        <v>317</v>
      </c>
      <c r="B6" s="10" t="s">
        <v>39</v>
      </c>
      <c r="C6" s="10" t="s">
        <v>48</v>
      </c>
      <c r="D6" s="10" t="str">
        <f t="shared" si="0"/>
        <v>THÀNH PHỐ THỦ DẦU MỘT:Khu vực 1Vị trí 3</v>
      </c>
      <c r="E6" s="21"/>
      <c r="F6" s="10"/>
      <c r="G6" s="10"/>
      <c r="H6" s="10"/>
      <c r="I6" s="10"/>
      <c r="J6" s="10"/>
      <c r="K6" s="10"/>
      <c r="L6" s="10"/>
      <c r="M6" s="10"/>
      <c r="N6" s="10"/>
    </row>
    <row r="7" spans="1:14" ht="20.25">
      <c r="A7" s="9" t="s">
        <v>317</v>
      </c>
      <c r="B7" s="10" t="s">
        <v>39</v>
      </c>
      <c r="C7" s="10" t="s">
        <v>49</v>
      </c>
      <c r="D7" s="10" t="str">
        <f t="shared" si="0"/>
        <v>THÀNH PHỐ THỦ DẦU MỘT:Khu vực 1Vị trí 4</v>
      </c>
      <c r="E7" s="21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9" t="s">
        <v>317</v>
      </c>
      <c r="B8" s="10" t="s">
        <v>38</v>
      </c>
      <c r="C8" s="10" t="s">
        <v>46</v>
      </c>
      <c r="D8" s="10" t="str">
        <f t="shared" si="0"/>
        <v>THÀNH PHỐ THỦ DẦU MỘT:Khu vực 2Vị trí 1</v>
      </c>
      <c r="E8" s="4"/>
      <c r="F8" s="10"/>
      <c r="G8" s="4"/>
      <c r="H8" s="4"/>
      <c r="I8" s="10"/>
      <c r="J8" s="10"/>
      <c r="K8" s="10"/>
      <c r="L8" s="10"/>
      <c r="M8" s="10"/>
      <c r="N8" s="10"/>
    </row>
    <row r="9" spans="1:14" ht="15">
      <c r="A9" s="9" t="s">
        <v>317</v>
      </c>
      <c r="B9" s="10" t="s">
        <v>38</v>
      </c>
      <c r="C9" s="10" t="s">
        <v>47</v>
      </c>
      <c r="D9" s="10" t="str">
        <f t="shared" si="0"/>
        <v>THÀNH PHỐ THỦ DẦU MỘT:Khu vực 2Vị trí 2</v>
      </c>
      <c r="E9" s="4"/>
      <c r="F9" s="10"/>
      <c r="G9" s="10"/>
      <c r="H9" s="10"/>
      <c r="I9" s="10"/>
      <c r="J9" s="10"/>
      <c r="K9" s="10"/>
      <c r="L9" s="10"/>
      <c r="M9" s="10"/>
      <c r="N9" s="10"/>
    </row>
    <row r="10" spans="1:14" ht="15">
      <c r="A10" s="9" t="s">
        <v>317</v>
      </c>
      <c r="B10" s="10" t="s">
        <v>38</v>
      </c>
      <c r="C10" s="10" t="s">
        <v>48</v>
      </c>
      <c r="D10" s="10" t="str">
        <f t="shared" si="0"/>
        <v>THÀNH PHỐ THỦ DẦU MỘT:Khu vực 2Vị trí 3</v>
      </c>
      <c r="E10" s="4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9" t="s">
        <v>317</v>
      </c>
      <c r="B11" s="10" t="s">
        <v>38</v>
      </c>
      <c r="C11" s="10" t="s">
        <v>49</v>
      </c>
      <c r="D11" s="10" t="str">
        <f t="shared" si="0"/>
        <v>THÀNH PHỐ THỦ DẦU MỘT:Khu vực 2Vị trí 4</v>
      </c>
      <c r="E11" s="4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9" t="s">
        <v>317</v>
      </c>
      <c r="B12" s="10" t="s">
        <v>290</v>
      </c>
      <c r="C12" s="10" t="s">
        <v>46</v>
      </c>
      <c r="D12" s="10" t="str">
        <f t="shared" si="0"/>
        <v>THÀNH PHỐ THỦ DẦU MỘT:Đường loại 1:Vị trí 1</v>
      </c>
      <c r="E12" s="4"/>
      <c r="F12" s="10"/>
      <c r="G12" s="4"/>
      <c r="H12" s="4"/>
      <c r="I12" s="10"/>
      <c r="J12" s="10"/>
      <c r="K12" s="10"/>
      <c r="L12" s="10">
        <v>24570</v>
      </c>
      <c r="M12" s="10">
        <v>19660</v>
      </c>
      <c r="N12" s="10">
        <v>15970</v>
      </c>
    </row>
    <row r="13" spans="1:14" ht="15">
      <c r="A13" s="9" t="s">
        <v>317</v>
      </c>
      <c r="B13" s="10" t="s">
        <v>290</v>
      </c>
      <c r="C13" s="10" t="s">
        <v>47</v>
      </c>
      <c r="D13" s="10" t="str">
        <f t="shared" si="0"/>
        <v>THÀNH PHỐ THỦ DẦU MỘT:Đường loại 1:Vị trí 2</v>
      </c>
      <c r="E13" s="4"/>
      <c r="F13" s="10"/>
      <c r="G13" s="10"/>
      <c r="H13" s="10"/>
      <c r="I13" s="10"/>
      <c r="J13" s="10"/>
      <c r="K13" s="10"/>
      <c r="L13" s="10">
        <v>7700</v>
      </c>
      <c r="M13" s="10">
        <v>6160</v>
      </c>
      <c r="N13" s="10">
        <v>5010</v>
      </c>
    </row>
    <row r="14" spans="1:14" ht="15">
      <c r="A14" s="9" t="s">
        <v>317</v>
      </c>
      <c r="B14" s="10" t="s">
        <v>290</v>
      </c>
      <c r="C14" s="10" t="s">
        <v>48</v>
      </c>
      <c r="D14" s="10" t="str">
        <f t="shared" si="0"/>
        <v>THÀNH PHỐ THỦ DẦU MỘT:Đường loại 1:Vị trí 3</v>
      </c>
      <c r="E14" s="4"/>
      <c r="F14" s="10"/>
      <c r="G14" s="10"/>
      <c r="H14" s="10"/>
      <c r="I14" s="10"/>
      <c r="J14" s="10"/>
      <c r="K14" s="10"/>
      <c r="L14" s="10">
        <v>5640</v>
      </c>
      <c r="M14" s="10">
        <v>4510</v>
      </c>
      <c r="N14" s="10">
        <v>3670</v>
      </c>
    </row>
    <row r="15" spans="1:14" ht="15">
      <c r="A15" s="9" t="s">
        <v>317</v>
      </c>
      <c r="B15" s="10" t="s">
        <v>290</v>
      </c>
      <c r="C15" s="10" t="s">
        <v>49</v>
      </c>
      <c r="D15" s="10" t="str">
        <f t="shared" si="0"/>
        <v>THÀNH PHỐ THỦ DẦU MỘT:Đường loại 1:Vị trí 4</v>
      </c>
      <c r="E15" s="4"/>
      <c r="F15" s="10"/>
      <c r="G15" s="10"/>
      <c r="H15" s="10"/>
      <c r="I15" s="10"/>
      <c r="J15" s="10"/>
      <c r="K15" s="10"/>
      <c r="L15" s="10">
        <v>3060</v>
      </c>
      <c r="M15" s="10">
        <v>2450</v>
      </c>
      <c r="N15" s="10">
        <v>1990</v>
      </c>
    </row>
    <row r="16" spans="1:14" ht="15">
      <c r="A16" s="9" t="s">
        <v>317</v>
      </c>
      <c r="B16" s="10" t="s">
        <v>384</v>
      </c>
      <c r="C16" s="10" t="s">
        <v>46</v>
      </c>
      <c r="D16" s="10" t="str">
        <f t="shared" si="0"/>
        <v>THÀNH PHỐ THỦ DẦU MỘT:Đường loại 2:Vị trí 1</v>
      </c>
      <c r="E16" s="4"/>
      <c r="F16" s="10"/>
      <c r="G16" s="4"/>
      <c r="H16" s="4"/>
      <c r="I16" s="10"/>
      <c r="J16" s="10"/>
      <c r="K16" s="10"/>
      <c r="L16" s="10">
        <v>16380</v>
      </c>
      <c r="M16" s="10">
        <v>13100</v>
      </c>
      <c r="N16" s="10">
        <v>10650</v>
      </c>
    </row>
    <row r="17" spans="1:14" ht="15">
      <c r="A17" s="9" t="s">
        <v>317</v>
      </c>
      <c r="B17" s="10" t="s">
        <v>384</v>
      </c>
      <c r="C17" s="10" t="s">
        <v>47</v>
      </c>
      <c r="D17" s="10" t="str">
        <f t="shared" si="0"/>
        <v>THÀNH PHỐ THỦ DẦU MỘT:Đường loại 2:Vị trí 2</v>
      </c>
      <c r="E17" s="4"/>
      <c r="F17" s="10"/>
      <c r="G17" s="10"/>
      <c r="H17" s="10"/>
      <c r="I17" s="10"/>
      <c r="J17" s="10"/>
      <c r="K17" s="10"/>
      <c r="L17" s="10">
        <v>5940</v>
      </c>
      <c r="M17" s="10">
        <v>4750</v>
      </c>
      <c r="N17" s="10">
        <v>3860</v>
      </c>
    </row>
    <row r="18" spans="1:14" ht="15">
      <c r="A18" s="9" t="s">
        <v>317</v>
      </c>
      <c r="B18" s="10" t="s">
        <v>384</v>
      </c>
      <c r="C18" s="10" t="s">
        <v>48</v>
      </c>
      <c r="D18" s="10" t="str">
        <f t="shared" si="0"/>
        <v>THÀNH PHỐ THỦ DẦU MỘT:Đường loại 2:Vị trí 3</v>
      </c>
      <c r="E18" s="4"/>
      <c r="F18" s="10"/>
      <c r="G18" s="10"/>
      <c r="H18" s="10"/>
      <c r="I18" s="10"/>
      <c r="J18" s="10"/>
      <c r="K18" s="10"/>
      <c r="L18" s="10">
        <v>3720</v>
      </c>
      <c r="M18" s="10">
        <v>2980</v>
      </c>
      <c r="N18" s="10">
        <v>2420</v>
      </c>
    </row>
    <row r="19" spans="1:14" ht="15">
      <c r="A19" s="9" t="s">
        <v>317</v>
      </c>
      <c r="B19" s="10" t="s">
        <v>384</v>
      </c>
      <c r="C19" s="10" t="s">
        <v>49</v>
      </c>
      <c r="D19" s="10" t="str">
        <f t="shared" si="0"/>
        <v>THÀNH PHỐ THỦ DẦU MỘT:Đường loại 2:Vị trí 4</v>
      </c>
      <c r="E19" s="4"/>
      <c r="F19" s="10"/>
      <c r="G19" s="10"/>
      <c r="H19" s="10"/>
      <c r="I19" s="10"/>
      <c r="J19" s="10"/>
      <c r="K19" s="10"/>
      <c r="L19" s="10">
        <v>2210</v>
      </c>
      <c r="M19" s="10">
        <v>1770</v>
      </c>
      <c r="N19" s="10">
        <v>1440</v>
      </c>
    </row>
    <row r="20" spans="1:14" ht="15">
      <c r="A20" s="9" t="s">
        <v>317</v>
      </c>
      <c r="B20" s="10" t="s">
        <v>298</v>
      </c>
      <c r="C20" s="10" t="s">
        <v>46</v>
      </c>
      <c r="D20" s="10" t="str">
        <f t="shared" si="0"/>
        <v>THÀNH PHỐ THỦ DẦU MỘT:Đường loại 3:Vị trí 1</v>
      </c>
      <c r="E20" s="4"/>
      <c r="F20" s="10"/>
      <c r="G20" s="4"/>
      <c r="H20" s="4"/>
      <c r="I20" s="10"/>
      <c r="J20" s="10"/>
      <c r="K20" s="10"/>
      <c r="L20" s="10">
        <v>10400</v>
      </c>
      <c r="M20" s="10">
        <v>8320</v>
      </c>
      <c r="N20" s="10">
        <v>6760</v>
      </c>
    </row>
    <row r="21" spans="1:14" ht="15">
      <c r="A21" s="9" t="s">
        <v>317</v>
      </c>
      <c r="B21" s="10" t="s">
        <v>298</v>
      </c>
      <c r="C21" s="10" t="s">
        <v>47</v>
      </c>
      <c r="D21" s="10" t="str">
        <f t="shared" si="0"/>
        <v>THÀNH PHỐ THỦ DẦU MỘT:Đường loại 3:Vị trí 2</v>
      </c>
      <c r="E21" s="4"/>
      <c r="F21" s="10"/>
      <c r="G21" s="10"/>
      <c r="H21" s="10"/>
      <c r="I21" s="10"/>
      <c r="J21" s="10"/>
      <c r="K21" s="10"/>
      <c r="L21" s="10">
        <v>4510</v>
      </c>
      <c r="M21" s="10">
        <v>3610</v>
      </c>
      <c r="N21" s="10">
        <v>2930</v>
      </c>
    </row>
    <row r="22" spans="1:14" ht="15">
      <c r="A22" s="9" t="s">
        <v>317</v>
      </c>
      <c r="B22" s="10" t="s">
        <v>298</v>
      </c>
      <c r="C22" s="10" t="s">
        <v>48</v>
      </c>
      <c r="D22" s="10" t="str">
        <f t="shared" si="0"/>
        <v>THÀNH PHỐ THỦ DẦU MỘT:Đường loại 3:Vị trí 3</v>
      </c>
      <c r="E22" s="4"/>
      <c r="F22" s="10"/>
      <c r="G22" s="10"/>
      <c r="H22" s="10"/>
      <c r="I22" s="10"/>
      <c r="J22" s="10"/>
      <c r="K22" s="10"/>
      <c r="L22" s="10">
        <v>2160</v>
      </c>
      <c r="M22" s="10">
        <v>1730</v>
      </c>
      <c r="N22" s="10">
        <v>1400</v>
      </c>
    </row>
    <row r="23" spans="1:14" ht="15">
      <c r="A23" s="9" t="s">
        <v>317</v>
      </c>
      <c r="B23" s="10" t="s">
        <v>298</v>
      </c>
      <c r="C23" s="10" t="s">
        <v>49</v>
      </c>
      <c r="D23" s="10" t="str">
        <f t="shared" si="0"/>
        <v>THÀNH PHỐ THỦ DẦU MỘT:Đường loại 3:Vị trí 4</v>
      </c>
      <c r="E23" s="4"/>
      <c r="F23" s="10"/>
      <c r="G23" s="10"/>
      <c r="H23" s="10"/>
      <c r="I23" s="10"/>
      <c r="J23" s="10"/>
      <c r="K23" s="10"/>
      <c r="L23" s="10">
        <v>1630</v>
      </c>
      <c r="M23" s="10">
        <v>1300</v>
      </c>
      <c r="N23" s="10">
        <v>1060</v>
      </c>
    </row>
    <row r="24" spans="1:14" ht="15">
      <c r="A24" s="9" t="s">
        <v>317</v>
      </c>
      <c r="B24" s="10" t="s">
        <v>390</v>
      </c>
      <c r="C24" s="10" t="s">
        <v>46</v>
      </c>
      <c r="D24" s="10" t="str">
        <f t="shared" si="0"/>
        <v>THÀNH PHỐ THỦ DẦU MỘT:Đường loại 4:Vị trí 1</v>
      </c>
      <c r="E24" s="4"/>
      <c r="F24" s="10"/>
      <c r="G24" s="4"/>
      <c r="H24" s="4"/>
      <c r="I24" s="10"/>
      <c r="J24" s="10"/>
      <c r="K24" s="10"/>
      <c r="L24" s="10">
        <v>6930</v>
      </c>
      <c r="M24" s="10">
        <v>5540</v>
      </c>
      <c r="N24" s="10">
        <v>4500</v>
      </c>
    </row>
    <row r="25" spans="1:14" ht="15">
      <c r="A25" s="9" t="s">
        <v>317</v>
      </c>
      <c r="B25" s="10" t="s">
        <v>390</v>
      </c>
      <c r="C25" s="10" t="s">
        <v>47</v>
      </c>
      <c r="D25" s="10" t="str">
        <f t="shared" si="0"/>
        <v>THÀNH PHỐ THỦ DẦU MỘT:Đường loại 4:Vị trí 2</v>
      </c>
      <c r="E25" s="4"/>
      <c r="F25" s="10"/>
      <c r="G25" s="10"/>
      <c r="H25" s="10"/>
      <c r="I25" s="10"/>
      <c r="J25" s="10"/>
      <c r="K25" s="10"/>
      <c r="L25" s="10">
        <v>2750</v>
      </c>
      <c r="M25" s="10">
        <v>2200</v>
      </c>
      <c r="N25" s="10">
        <v>1790</v>
      </c>
    </row>
    <row r="26" spans="1:14" ht="15">
      <c r="A26" s="9" t="s">
        <v>317</v>
      </c>
      <c r="B26" s="10" t="s">
        <v>390</v>
      </c>
      <c r="C26" s="10" t="s">
        <v>48</v>
      </c>
      <c r="D26" s="10" t="str">
        <f t="shared" si="0"/>
        <v>THÀNH PHỐ THỦ DẦU MỘT:Đường loại 4:Vị trí 3</v>
      </c>
      <c r="E26" s="4"/>
      <c r="F26" s="10"/>
      <c r="G26" s="10"/>
      <c r="H26" s="10"/>
      <c r="I26" s="10"/>
      <c r="J26" s="10"/>
      <c r="K26" s="10"/>
      <c r="L26" s="10">
        <v>1550</v>
      </c>
      <c r="M26" s="10">
        <v>1320</v>
      </c>
      <c r="N26" s="10">
        <v>1150</v>
      </c>
    </row>
    <row r="27" spans="1:14" ht="15">
      <c r="A27" s="9" t="s">
        <v>317</v>
      </c>
      <c r="B27" s="10" t="s">
        <v>390</v>
      </c>
      <c r="C27" s="10" t="s">
        <v>49</v>
      </c>
      <c r="D27" s="10" t="str">
        <f t="shared" si="0"/>
        <v>THÀNH PHỐ THỦ DẦU MỘT:Đường loại 4:Vị trí 4</v>
      </c>
      <c r="E27" s="4"/>
      <c r="F27" s="10"/>
      <c r="G27" s="10"/>
      <c r="H27" s="10"/>
      <c r="I27" s="10"/>
      <c r="J27" s="10"/>
      <c r="K27" s="10"/>
      <c r="L27" s="10">
        <v>1300</v>
      </c>
      <c r="M27" s="10">
        <v>1040</v>
      </c>
      <c r="N27" s="10">
        <v>850</v>
      </c>
    </row>
    <row r="28" spans="1:14" ht="15">
      <c r="A28" s="9" t="s">
        <v>317</v>
      </c>
      <c r="B28" s="10" t="s">
        <v>314</v>
      </c>
      <c r="C28" s="10" t="s">
        <v>46</v>
      </c>
      <c r="D28" s="10" t="str">
        <f t="shared" si="0"/>
        <v>THÀNH PHỐ THỦ DẦU MỘT:Đường loại 5:Vị trí 1</v>
      </c>
      <c r="E28" s="4"/>
      <c r="F28" s="10"/>
      <c r="G28" s="4"/>
      <c r="H28" s="4"/>
      <c r="I28" s="10"/>
      <c r="J28" s="10"/>
      <c r="K28" s="10"/>
      <c r="L28" s="10">
        <v>3470</v>
      </c>
      <c r="M28" s="10">
        <v>2780</v>
      </c>
      <c r="N28" s="10">
        <v>2260</v>
      </c>
    </row>
    <row r="29" spans="1:14" ht="15">
      <c r="A29" s="9" t="s">
        <v>317</v>
      </c>
      <c r="B29" s="10" t="s">
        <v>314</v>
      </c>
      <c r="C29" s="10" t="s">
        <v>47</v>
      </c>
      <c r="D29" s="10" t="str">
        <f t="shared" si="0"/>
        <v>THÀNH PHỐ THỦ DẦU MỘT:Đường loại 5:Vị trí 2</v>
      </c>
      <c r="E29" s="4"/>
      <c r="F29" s="10"/>
      <c r="G29" s="10"/>
      <c r="H29" s="10"/>
      <c r="I29" s="10"/>
      <c r="J29" s="10"/>
      <c r="K29" s="10"/>
      <c r="L29" s="10">
        <v>1850</v>
      </c>
      <c r="M29" s="10">
        <v>1480</v>
      </c>
      <c r="N29" s="10">
        <v>1200</v>
      </c>
    </row>
    <row r="30" spans="1:14" ht="15">
      <c r="A30" s="9" t="s">
        <v>317</v>
      </c>
      <c r="B30" s="10" t="s">
        <v>314</v>
      </c>
      <c r="C30" s="10" t="s">
        <v>48</v>
      </c>
      <c r="D30" s="10" t="str">
        <f t="shared" si="0"/>
        <v>THÀNH PHỐ THỦ DẦU MỘT:Đường loại 5:Vị trí 3</v>
      </c>
      <c r="E30" s="4"/>
      <c r="F30" s="10"/>
      <c r="G30" s="10"/>
      <c r="H30" s="10"/>
      <c r="I30" s="10"/>
      <c r="J30" s="10"/>
      <c r="K30" s="10"/>
      <c r="L30" s="10">
        <v>1450</v>
      </c>
      <c r="M30" s="10">
        <v>1250</v>
      </c>
      <c r="N30" s="10">
        <v>1010</v>
      </c>
    </row>
    <row r="31" spans="1:14" ht="15">
      <c r="A31" s="9" t="s">
        <v>317</v>
      </c>
      <c r="B31" s="10" t="s">
        <v>314</v>
      </c>
      <c r="C31" s="10" t="s">
        <v>49</v>
      </c>
      <c r="D31" s="10" t="str">
        <f t="shared" si="0"/>
        <v>THÀNH PHỐ THỦ DẦU MỘT:Đường loại 5:Vị trí 4</v>
      </c>
      <c r="E31" s="4"/>
      <c r="F31" s="10"/>
      <c r="G31" s="10"/>
      <c r="H31" s="10"/>
      <c r="I31" s="10"/>
      <c r="J31" s="10"/>
      <c r="K31" s="10"/>
      <c r="L31" s="10">
        <v>1250</v>
      </c>
      <c r="M31" s="10">
        <v>1000</v>
      </c>
      <c r="N31" s="10">
        <v>810</v>
      </c>
    </row>
    <row r="32" spans="1:14" ht="20.25">
      <c r="A32" s="11" t="s">
        <v>417</v>
      </c>
      <c r="B32" s="10" t="s">
        <v>39</v>
      </c>
      <c r="C32" s="10" t="s">
        <v>46</v>
      </c>
      <c r="D32" s="10" t="str">
        <f t="shared" si="0"/>
        <v>THỊ XÃ THUẬN AN:Khu vực 1Vị trí 1</v>
      </c>
      <c r="E32" s="21"/>
      <c r="F32" s="4"/>
      <c r="G32" s="4"/>
      <c r="H32" s="4"/>
      <c r="I32" s="10">
        <v>2220</v>
      </c>
      <c r="J32" s="10">
        <v>1780</v>
      </c>
      <c r="K32" s="10">
        <v>1550</v>
      </c>
      <c r="L32" s="36"/>
      <c r="M32" s="36"/>
      <c r="N32" s="10"/>
    </row>
    <row r="33" spans="1:14" ht="20.25">
      <c r="A33" s="11" t="s">
        <v>417</v>
      </c>
      <c r="B33" s="10" t="s">
        <v>39</v>
      </c>
      <c r="C33" s="10" t="s">
        <v>47</v>
      </c>
      <c r="D33" s="10" t="str">
        <f t="shared" si="0"/>
        <v>THỊ XÃ THUẬN AN:Khu vực 1Vị trí 2</v>
      </c>
      <c r="E33" s="21"/>
      <c r="F33" s="4"/>
      <c r="G33" s="10"/>
      <c r="H33" s="10"/>
      <c r="I33" s="10">
        <v>1580</v>
      </c>
      <c r="J33" s="10">
        <v>1260</v>
      </c>
      <c r="K33" s="10">
        <v>1110</v>
      </c>
      <c r="L33" s="36"/>
      <c r="M33" s="36"/>
      <c r="N33" s="10"/>
    </row>
    <row r="34" spans="1:14" ht="20.25">
      <c r="A34" s="11" t="s">
        <v>417</v>
      </c>
      <c r="B34" s="10" t="s">
        <v>39</v>
      </c>
      <c r="C34" s="10" t="s">
        <v>48</v>
      </c>
      <c r="D34" s="10" t="str">
        <f t="shared" si="0"/>
        <v>THỊ XÃ THUẬN AN:Khu vực 1Vị trí 3</v>
      </c>
      <c r="E34" s="21"/>
      <c r="F34" s="4"/>
      <c r="G34" s="10"/>
      <c r="H34" s="10"/>
      <c r="I34" s="10">
        <v>950</v>
      </c>
      <c r="J34" s="10">
        <v>760</v>
      </c>
      <c r="K34" s="10">
        <v>670</v>
      </c>
      <c r="L34" s="36"/>
      <c r="M34" s="36"/>
      <c r="N34" s="10"/>
    </row>
    <row r="35" spans="1:14" ht="20.25">
      <c r="A35" s="11" t="s">
        <v>417</v>
      </c>
      <c r="B35" s="10" t="s">
        <v>39</v>
      </c>
      <c r="C35" s="10" t="s">
        <v>49</v>
      </c>
      <c r="D35" s="10" t="str">
        <f t="shared" si="0"/>
        <v>THỊ XÃ THUẬN AN:Khu vực 1Vị trí 4</v>
      </c>
      <c r="E35" s="21"/>
      <c r="F35" s="4"/>
      <c r="G35" s="10"/>
      <c r="H35" s="10"/>
      <c r="I35" s="10">
        <v>650</v>
      </c>
      <c r="J35" s="10">
        <v>520</v>
      </c>
      <c r="K35" s="10">
        <v>460</v>
      </c>
      <c r="L35" s="36"/>
      <c r="M35" s="36"/>
      <c r="N35" s="10"/>
    </row>
    <row r="36" spans="1:14" ht="15">
      <c r="A36" s="11" t="s">
        <v>417</v>
      </c>
      <c r="B36" s="10" t="s">
        <v>38</v>
      </c>
      <c r="C36" s="10" t="s">
        <v>46</v>
      </c>
      <c r="D36" s="10" t="str">
        <f t="shared" si="0"/>
        <v>THỊ XÃ THUẬN AN:Khu vực 2Vị trí 1</v>
      </c>
      <c r="E36" s="4"/>
      <c r="F36" s="4"/>
      <c r="G36" s="4"/>
      <c r="H36" s="4"/>
      <c r="I36" s="10">
        <v>1580</v>
      </c>
      <c r="J36" s="10">
        <v>1260</v>
      </c>
      <c r="K36" s="10">
        <v>1110</v>
      </c>
      <c r="L36" s="36"/>
      <c r="M36" s="36"/>
      <c r="N36" s="10"/>
    </row>
    <row r="37" spans="1:14" ht="15">
      <c r="A37" s="11" t="s">
        <v>417</v>
      </c>
      <c r="B37" s="10" t="s">
        <v>38</v>
      </c>
      <c r="C37" s="10" t="s">
        <v>47</v>
      </c>
      <c r="D37" s="10" t="str">
        <f t="shared" si="0"/>
        <v>THỊ XÃ THUẬN AN:Khu vực 2Vị trí 2</v>
      </c>
      <c r="E37" s="4"/>
      <c r="F37" s="4"/>
      <c r="G37" s="10"/>
      <c r="H37" s="10"/>
      <c r="I37" s="10">
        <v>1300</v>
      </c>
      <c r="J37" s="10">
        <v>1040</v>
      </c>
      <c r="K37" s="10">
        <v>910</v>
      </c>
      <c r="L37" s="36"/>
      <c r="M37" s="36"/>
      <c r="N37" s="10"/>
    </row>
    <row r="38" spans="1:14" ht="15">
      <c r="A38" s="11" t="s">
        <v>417</v>
      </c>
      <c r="B38" s="10" t="s">
        <v>38</v>
      </c>
      <c r="C38" s="10" t="s">
        <v>48</v>
      </c>
      <c r="D38" s="10" t="str">
        <f t="shared" si="0"/>
        <v>THỊ XÃ THUẬN AN:Khu vực 2Vị trí 3</v>
      </c>
      <c r="E38" s="4"/>
      <c r="F38" s="4"/>
      <c r="G38" s="10"/>
      <c r="H38" s="10"/>
      <c r="I38" s="10">
        <v>850</v>
      </c>
      <c r="J38" s="10">
        <v>680</v>
      </c>
      <c r="K38" s="10">
        <v>600</v>
      </c>
      <c r="L38" s="36"/>
      <c r="M38" s="36"/>
      <c r="N38" s="10"/>
    </row>
    <row r="39" spans="1:14" ht="15">
      <c r="A39" s="11" t="s">
        <v>417</v>
      </c>
      <c r="B39" s="10" t="s">
        <v>38</v>
      </c>
      <c r="C39" s="10" t="s">
        <v>49</v>
      </c>
      <c r="D39" s="10" t="str">
        <f t="shared" si="0"/>
        <v>THỊ XÃ THUẬN AN:Khu vực 2Vị trí 4</v>
      </c>
      <c r="E39" s="4"/>
      <c r="F39" s="4"/>
      <c r="G39" s="10"/>
      <c r="H39" s="10"/>
      <c r="I39" s="10">
        <v>650</v>
      </c>
      <c r="J39" s="10">
        <v>520</v>
      </c>
      <c r="K39" s="10">
        <v>460</v>
      </c>
      <c r="L39" s="36"/>
      <c r="M39" s="36"/>
      <c r="N39" s="10"/>
    </row>
    <row r="40" spans="1:14" ht="15">
      <c r="A40" s="11" t="s">
        <v>417</v>
      </c>
      <c r="B40" s="10" t="s">
        <v>290</v>
      </c>
      <c r="C40" s="10" t="s">
        <v>46</v>
      </c>
      <c r="D40" s="10" t="str">
        <f t="shared" si="0"/>
        <v>THỊ XÃ THUẬN AN:Đường loại 1:Vị trí 1</v>
      </c>
      <c r="E40" s="4"/>
      <c r="F40" s="4"/>
      <c r="G40" s="4"/>
      <c r="H40" s="4"/>
      <c r="I40" s="10"/>
      <c r="J40" s="10"/>
      <c r="K40" s="10"/>
      <c r="L40" s="10">
        <v>10560</v>
      </c>
      <c r="M40" s="10">
        <v>8450</v>
      </c>
      <c r="N40" s="10">
        <v>6860</v>
      </c>
    </row>
    <row r="41" spans="1:14" ht="15">
      <c r="A41" s="11" t="s">
        <v>417</v>
      </c>
      <c r="B41" s="10" t="s">
        <v>290</v>
      </c>
      <c r="C41" s="10" t="s">
        <v>47</v>
      </c>
      <c r="D41" s="10" t="str">
        <f t="shared" si="0"/>
        <v>THỊ XÃ THUẬN AN:Đường loại 1:Vị trí 2</v>
      </c>
      <c r="E41" s="4"/>
      <c r="F41" s="4"/>
      <c r="G41" s="10"/>
      <c r="H41" s="10"/>
      <c r="I41" s="10"/>
      <c r="J41" s="10"/>
      <c r="K41" s="10"/>
      <c r="L41" s="10">
        <v>4140</v>
      </c>
      <c r="M41" s="10">
        <v>3310</v>
      </c>
      <c r="N41" s="10">
        <v>2690</v>
      </c>
    </row>
    <row r="42" spans="1:14" ht="15">
      <c r="A42" s="11" t="s">
        <v>417</v>
      </c>
      <c r="B42" s="10" t="s">
        <v>290</v>
      </c>
      <c r="C42" s="10" t="s">
        <v>48</v>
      </c>
      <c r="D42" s="10" t="str">
        <f t="shared" si="0"/>
        <v>THỊ XÃ THUẬN AN:Đường loại 1:Vị trí 3</v>
      </c>
      <c r="E42" s="4"/>
      <c r="F42" s="4"/>
      <c r="G42" s="10"/>
      <c r="H42" s="10"/>
      <c r="I42" s="10"/>
      <c r="J42" s="10"/>
      <c r="K42" s="10"/>
      <c r="L42" s="10">
        <v>2160</v>
      </c>
      <c r="M42" s="10">
        <v>1730</v>
      </c>
      <c r="N42" s="10">
        <v>1400</v>
      </c>
    </row>
    <row r="43" spans="1:14" ht="15">
      <c r="A43" s="11" t="s">
        <v>417</v>
      </c>
      <c r="B43" s="10" t="s">
        <v>290</v>
      </c>
      <c r="C43" s="10" t="s">
        <v>49</v>
      </c>
      <c r="D43" s="10" t="str">
        <f t="shared" si="0"/>
        <v>THỊ XÃ THUẬN AN:Đường loại 1:Vị trí 4</v>
      </c>
      <c r="E43" s="4"/>
      <c r="F43" s="4"/>
      <c r="G43" s="10"/>
      <c r="H43" s="10"/>
      <c r="I43" s="10"/>
      <c r="J43" s="10"/>
      <c r="K43" s="10"/>
      <c r="L43" s="10">
        <v>1440</v>
      </c>
      <c r="M43" s="10">
        <v>1150</v>
      </c>
      <c r="N43" s="10">
        <v>940</v>
      </c>
    </row>
    <row r="44" spans="1:14" ht="15">
      <c r="A44" s="11" t="s">
        <v>417</v>
      </c>
      <c r="B44" s="10" t="s">
        <v>384</v>
      </c>
      <c r="C44" s="10" t="s">
        <v>46</v>
      </c>
      <c r="D44" s="10" t="str">
        <f t="shared" si="0"/>
        <v>THỊ XÃ THUẬN AN:Đường loại 2:Vị trí 1</v>
      </c>
      <c r="E44" s="4"/>
      <c r="F44" s="4"/>
      <c r="G44" s="4"/>
      <c r="H44" s="4"/>
      <c r="I44" s="10"/>
      <c r="J44" s="10"/>
      <c r="K44" s="10"/>
      <c r="L44" s="10">
        <v>7920</v>
      </c>
      <c r="M44" s="10">
        <v>6340</v>
      </c>
      <c r="N44" s="10">
        <v>5150</v>
      </c>
    </row>
    <row r="45" spans="1:14" ht="15">
      <c r="A45" s="11" t="s">
        <v>417</v>
      </c>
      <c r="B45" s="10" t="s">
        <v>384</v>
      </c>
      <c r="C45" s="10" t="s">
        <v>47</v>
      </c>
      <c r="D45" s="10" t="str">
        <f t="shared" si="0"/>
        <v>THỊ XÃ THUẬN AN:Đường loại 2:Vị trí 2</v>
      </c>
      <c r="E45" s="4"/>
      <c r="F45" s="4"/>
      <c r="G45" s="10"/>
      <c r="H45" s="10"/>
      <c r="I45" s="10"/>
      <c r="J45" s="10"/>
      <c r="K45" s="10"/>
      <c r="L45" s="10">
        <v>3450</v>
      </c>
      <c r="M45" s="10">
        <v>2760</v>
      </c>
      <c r="N45" s="10">
        <v>2240</v>
      </c>
    </row>
    <row r="46" spans="1:14" ht="15">
      <c r="A46" s="11" t="s">
        <v>417</v>
      </c>
      <c r="B46" s="10" t="s">
        <v>384</v>
      </c>
      <c r="C46" s="10" t="s">
        <v>48</v>
      </c>
      <c r="D46" s="10" t="str">
        <f t="shared" si="0"/>
        <v>THỊ XÃ THUẬN AN:Đường loại 2:Vị trí 3</v>
      </c>
      <c r="E46" s="4"/>
      <c r="F46" s="4"/>
      <c r="G46" s="10"/>
      <c r="H46" s="10"/>
      <c r="I46" s="10"/>
      <c r="J46" s="10"/>
      <c r="K46" s="10"/>
      <c r="L46" s="10">
        <v>1600</v>
      </c>
      <c r="M46" s="10">
        <v>1280</v>
      </c>
      <c r="N46" s="10">
        <v>1040</v>
      </c>
    </row>
    <row r="47" spans="1:14" ht="15">
      <c r="A47" s="11" t="s">
        <v>417</v>
      </c>
      <c r="B47" s="10" t="s">
        <v>384</v>
      </c>
      <c r="C47" s="10" t="s">
        <v>49</v>
      </c>
      <c r="D47" s="10" t="str">
        <f t="shared" si="0"/>
        <v>THỊ XÃ THUẬN AN:Đường loại 2:Vị trí 4</v>
      </c>
      <c r="E47" s="4"/>
      <c r="F47" s="4"/>
      <c r="G47" s="10"/>
      <c r="H47" s="10"/>
      <c r="I47" s="10"/>
      <c r="J47" s="10"/>
      <c r="K47" s="10"/>
      <c r="L47" s="10">
        <v>1200</v>
      </c>
      <c r="M47" s="10">
        <v>960</v>
      </c>
      <c r="N47" s="10">
        <v>780</v>
      </c>
    </row>
    <row r="48" spans="1:14" ht="15">
      <c r="A48" s="11" t="s">
        <v>417</v>
      </c>
      <c r="B48" s="10" t="s">
        <v>298</v>
      </c>
      <c r="C48" s="10" t="s">
        <v>46</v>
      </c>
      <c r="D48" s="10" t="str">
        <f t="shared" si="0"/>
        <v>THỊ XÃ THUẬN AN:Đường loại 3:Vị trí 1</v>
      </c>
      <c r="E48" s="4"/>
      <c r="F48" s="4"/>
      <c r="G48" s="4"/>
      <c r="H48" s="4"/>
      <c r="I48" s="10"/>
      <c r="J48" s="10"/>
      <c r="K48" s="10"/>
      <c r="L48" s="10">
        <v>5280</v>
      </c>
      <c r="M48" s="10">
        <v>4220</v>
      </c>
      <c r="N48" s="10">
        <v>3430</v>
      </c>
    </row>
    <row r="49" spans="1:14" ht="15">
      <c r="A49" s="11" t="s">
        <v>417</v>
      </c>
      <c r="B49" s="10" t="s">
        <v>298</v>
      </c>
      <c r="C49" s="10" t="s">
        <v>47</v>
      </c>
      <c r="D49" s="10" t="str">
        <f t="shared" si="0"/>
        <v>THỊ XÃ THUẬN AN:Đường loại 3:Vị trí 2</v>
      </c>
      <c r="E49" s="4"/>
      <c r="F49" s="4"/>
      <c r="G49" s="10"/>
      <c r="H49" s="10"/>
      <c r="I49" s="10"/>
      <c r="J49" s="10"/>
      <c r="K49" s="10"/>
      <c r="L49" s="10">
        <v>2070</v>
      </c>
      <c r="M49" s="10">
        <v>1660</v>
      </c>
      <c r="N49" s="10">
        <v>1350</v>
      </c>
    </row>
    <row r="50" spans="1:14" ht="15">
      <c r="A50" s="11" t="s">
        <v>417</v>
      </c>
      <c r="B50" s="10" t="s">
        <v>298</v>
      </c>
      <c r="C50" s="10" t="s">
        <v>48</v>
      </c>
      <c r="D50" s="10" t="str">
        <f t="shared" si="0"/>
        <v>THỊ XÃ THUẬN AN:Đường loại 3:Vị trí 3</v>
      </c>
      <c r="E50" s="4"/>
      <c r="F50" s="4"/>
      <c r="G50" s="10"/>
      <c r="H50" s="10"/>
      <c r="I50" s="10"/>
      <c r="J50" s="10"/>
      <c r="K50" s="10"/>
      <c r="L50" s="10">
        <v>1450</v>
      </c>
      <c r="M50" s="10">
        <v>1160</v>
      </c>
      <c r="N50" s="10">
        <v>940</v>
      </c>
    </row>
    <row r="51" spans="1:14" ht="15">
      <c r="A51" s="11" t="s">
        <v>417</v>
      </c>
      <c r="B51" s="10" t="s">
        <v>298</v>
      </c>
      <c r="C51" s="10" t="s">
        <v>49</v>
      </c>
      <c r="D51" s="10" t="str">
        <f t="shared" si="0"/>
        <v>THỊ XÃ THUẬN AN:Đường loại 3:Vị trí 4</v>
      </c>
      <c r="E51" s="4"/>
      <c r="F51" s="4"/>
      <c r="G51" s="10"/>
      <c r="H51" s="10"/>
      <c r="I51" s="10"/>
      <c r="J51" s="10"/>
      <c r="K51" s="10"/>
      <c r="L51" s="10">
        <v>1000</v>
      </c>
      <c r="M51" s="10">
        <v>800</v>
      </c>
      <c r="N51" s="10">
        <v>650</v>
      </c>
    </row>
    <row r="52" spans="1:14" ht="15">
      <c r="A52" s="11" t="s">
        <v>417</v>
      </c>
      <c r="B52" s="10" t="s">
        <v>390</v>
      </c>
      <c r="C52" s="10" t="s">
        <v>46</v>
      </c>
      <c r="D52" s="10" t="str">
        <f t="shared" si="0"/>
        <v>THỊ XÃ THUẬN AN:Đường loại 4:Vị trí 1</v>
      </c>
      <c r="E52" s="4"/>
      <c r="F52" s="4"/>
      <c r="G52" s="4"/>
      <c r="H52" s="4"/>
      <c r="I52" s="10"/>
      <c r="J52" s="10"/>
      <c r="K52" s="10"/>
      <c r="L52" s="10">
        <v>2640</v>
      </c>
      <c r="M52" s="10">
        <v>2110</v>
      </c>
      <c r="N52" s="10">
        <v>1720</v>
      </c>
    </row>
    <row r="53" spans="1:14" ht="15">
      <c r="A53" s="11" t="s">
        <v>417</v>
      </c>
      <c r="B53" s="10" t="s">
        <v>390</v>
      </c>
      <c r="C53" s="10" t="s">
        <v>47</v>
      </c>
      <c r="D53" s="10" t="str">
        <f t="shared" si="0"/>
        <v>THỊ XÃ THUẬN AN:Đường loại 4:Vị trí 2</v>
      </c>
      <c r="E53" s="4"/>
      <c r="F53" s="4"/>
      <c r="G53" s="10"/>
      <c r="H53" s="10"/>
      <c r="I53" s="10"/>
      <c r="J53" s="10"/>
      <c r="K53" s="10"/>
      <c r="L53" s="10">
        <v>1840</v>
      </c>
      <c r="M53" s="10">
        <v>1470</v>
      </c>
      <c r="N53" s="10">
        <v>1200</v>
      </c>
    </row>
    <row r="54" spans="1:14" ht="15">
      <c r="A54" s="11" t="s">
        <v>417</v>
      </c>
      <c r="B54" s="10" t="s">
        <v>390</v>
      </c>
      <c r="C54" s="10" t="s">
        <v>48</v>
      </c>
      <c r="D54" s="10" t="str">
        <f t="shared" si="0"/>
        <v>THỊ XÃ THUẬN AN:Đường loại 4:Vị trí 3</v>
      </c>
      <c r="E54" s="4"/>
      <c r="F54" s="4"/>
      <c r="G54" s="10"/>
      <c r="H54" s="10"/>
      <c r="I54" s="10"/>
      <c r="J54" s="10"/>
      <c r="K54" s="10"/>
      <c r="L54" s="10">
        <v>1350</v>
      </c>
      <c r="M54" s="10">
        <v>1080</v>
      </c>
      <c r="N54" s="10">
        <v>880</v>
      </c>
    </row>
    <row r="55" spans="1:14" ht="15">
      <c r="A55" s="11" t="s">
        <v>417</v>
      </c>
      <c r="B55" s="10" t="s">
        <v>390</v>
      </c>
      <c r="C55" s="10" t="s">
        <v>49</v>
      </c>
      <c r="D55" s="10" t="str">
        <f t="shared" si="0"/>
        <v>THỊ XÃ THUẬN AN:Đường loại 4:Vị trí 4</v>
      </c>
      <c r="E55" s="4"/>
      <c r="F55" s="4"/>
      <c r="G55" s="10"/>
      <c r="H55" s="10"/>
      <c r="I55" s="10"/>
      <c r="J55" s="10"/>
      <c r="K55" s="10"/>
      <c r="L55" s="10">
        <v>900</v>
      </c>
      <c r="M55" s="10">
        <v>720</v>
      </c>
      <c r="N55" s="10">
        <v>590</v>
      </c>
    </row>
    <row r="56" spans="1:14" ht="15">
      <c r="A56" s="11" t="s">
        <v>417</v>
      </c>
      <c r="B56" s="10" t="s">
        <v>314</v>
      </c>
      <c r="C56" s="10" t="s">
        <v>46</v>
      </c>
      <c r="D56" s="10" t="str">
        <f t="shared" si="0"/>
        <v>THỊ XÃ THUẬN AN:Đường loại 5:Vị trí 1</v>
      </c>
      <c r="E56" s="4"/>
      <c r="F56" s="4"/>
      <c r="G56" s="4"/>
      <c r="H56" s="4"/>
      <c r="I56" s="10"/>
      <c r="J56" s="10"/>
      <c r="K56" s="10"/>
      <c r="L56" s="10">
        <v>1900</v>
      </c>
      <c r="M56" s="10">
        <v>1520</v>
      </c>
      <c r="N56" s="10">
        <v>1240</v>
      </c>
    </row>
    <row r="57" spans="1:14" ht="15">
      <c r="A57" s="11" t="s">
        <v>417</v>
      </c>
      <c r="B57" s="10" t="s">
        <v>314</v>
      </c>
      <c r="C57" s="10" t="s">
        <v>47</v>
      </c>
      <c r="D57" s="10" t="str">
        <f t="shared" si="0"/>
        <v>THỊ XÃ THUẬN AN:Đường loại 5:Vị trí 2</v>
      </c>
      <c r="E57" s="4"/>
      <c r="F57" s="4"/>
      <c r="G57" s="10"/>
      <c r="H57" s="10"/>
      <c r="I57" s="10"/>
      <c r="J57" s="10"/>
      <c r="K57" s="10"/>
      <c r="L57" s="10">
        <v>1550</v>
      </c>
      <c r="M57" s="10">
        <v>1240</v>
      </c>
      <c r="N57" s="10">
        <v>1050</v>
      </c>
    </row>
    <row r="58" spans="1:14" ht="15">
      <c r="A58" s="11" t="s">
        <v>417</v>
      </c>
      <c r="B58" s="10" t="s">
        <v>314</v>
      </c>
      <c r="C58" s="10" t="s">
        <v>48</v>
      </c>
      <c r="D58" s="10" t="str">
        <f t="shared" si="0"/>
        <v>THỊ XÃ THUẬN AN:Đường loại 5:Vị trí 3</v>
      </c>
      <c r="E58" s="4"/>
      <c r="F58" s="4"/>
      <c r="G58" s="10"/>
      <c r="H58" s="10"/>
      <c r="I58" s="10"/>
      <c r="J58" s="10"/>
      <c r="K58" s="10"/>
      <c r="L58" s="10">
        <v>1200</v>
      </c>
      <c r="M58" s="10">
        <v>960</v>
      </c>
      <c r="N58" s="10">
        <v>800</v>
      </c>
    </row>
    <row r="59" spans="1:14" ht="15">
      <c r="A59" s="11" t="s">
        <v>417</v>
      </c>
      <c r="B59" s="10" t="s">
        <v>314</v>
      </c>
      <c r="C59" s="10" t="s">
        <v>49</v>
      </c>
      <c r="D59" s="10" t="str">
        <f t="shared" si="0"/>
        <v>THỊ XÃ THUẬN AN:Đường loại 5:Vị trí 4</v>
      </c>
      <c r="E59" s="4"/>
      <c r="F59" s="4"/>
      <c r="G59" s="10"/>
      <c r="H59" s="10"/>
      <c r="I59" s="10"/>
      <c r="J59" s="10"/>
      <c r="K59" s="10"/>
      <c r="L59" s="10">
        <v>870</v>
      </c>
      <c r="M59" s="10">
        <v>700</v>
      </c>
      <c r="N59" s="10">
        <v>570</v>
      </c>
    </row>
    <row r="60" spans="1:14" ht="15">
      <c r="A60" s="12" t="s">
        <v>418</v>
      </c>
      <c r="B60" s="10" t="s">
        <v>39</v>
      </c>
      <c r="C60" s="10" t="s">
        <v>46</v>
      </c>
      <c r="D60" s="10" t="str">
        <f t="shared" si="0"/>
        <v>THỊ XÃ DĨ AN:Khu vực 1Vị trí 1</v>
      </c>
      <c r="E60" s="4"/>
      <c r="F60" s="4"/>
      <c r="G60" s="4"/>
      <c r="H60" s="4"/>
      <c r="I60" s="10"/>
      <c r="J60" s="10"/>
      <c r="K60" s="10"/>
      <c r="L60" s="10"/>
      <c r="M60" s="10"/>
      <c r="N60" s="10"/>
    </row>
    <row r="61" spans="1:14" ht="15">
      <c r="A61" s="12" t="s">
        <v>418</v>
      </c>
      <c r="B61" s="10" t="s">
        <v>39</v>
      </c>
      <c r="C61" s="10" t="s">
        <v>47</v>
      </c>
      <c r="D61" s="10" t="str">
        <f t="shared" si="0"/>
        <v>THỊ XÃ DĨ AN:Khu vực 1Vị trí 2</v>
      </c>
      <c r="E61" s="4"/>
      <c r="F61" s="4"/>
      <c r="G61" s="10"/>
      <c r="H61" s="10"/>
      <c r="I61" s="10"/>
      <c r="J61" s="10"/>
      <c r="K61" s="10"/>
      <c r="L61" s="10"/>
      <c r="M61" s="10"/>
      <c r="N61" s="10"/>
    </row>
    <row r="62" spans="1:14" ht="15">
      <c r="A62" s="12" t="s">
        <v>418</v>
      </c>
      <c r="B62" s="10" t="s">
        <v>39</v>
      </c>
      <c r="C62" s="10" t="s">
        <v>48</v>
      </c>
      <c r="D62" s="10" t="str">
        <f t="shared" si="0"/>
        <v>THỊ XÃ DĨ AN:Khu vực 1Vị trí 3</v>
      </c>
      <c r="E62" s="4"/>
      <c r="F62" s="4"/>
      <c r="G62" s="10"/>
      <c r="H62" s="10"/>
      <c r="I62" s="10"/>
      <c r="J62" s="10"/>
      <c r="K62" s="10"/>
      <c r="L62" s="10"/>
      <c r="M62" s="10"/>
      <c r="N62" s="10"/>
    </row>
    <row r="63" spans="1:14" ht="15">
      <c r="A63" s="12" t="s">
        <v>418</v>
      </c>
      <c r="B63" s="10" t="s">
        <v>39</v>
      </c>
      <c r="C63" s="10" t="s">
        <v>49</v>
      </c>
      <c r="D63" s="10" t="str">
        <f t="shared" si="0"/>
        <v>THỊ XÃ DĨ AN:Khu vực 1Vị trí 4</v>
      </c>
      <c r="E63" s="4"/>
      <c r="F63" s="4"/>
      <c r="G63" s="10"/>
      <c r="H63" s="10"/>
      <c r="I63" s="10"/>
      <c r="J63" s="10"/>
      <c r="K63" s="10"/>
      <c r="L63" s="10"/>
      <c r="M63" s="10"/>
      <c r="N63" s="10"/>
    </row>
    <row r="64" spans="1:14" ht="15">
      <c r="A64" s="12" t="s">
        <v>418</v>
      </c>
      <c r="B64" s="10" t="s">
        <v>38</v>
      </c>
      <c r="C64" s="10" t="s">
        <v>46</v>
      </c>
      <c r="D64" s="10" t="str">
        <f t="shared" si="0"/>
        <v>THỊ XÃ DĨ AN:Khu vực 2Vị trí 1</v>
      </c>
      <c r="E64" s="4"/>
      <c r="F64" s="4"/>
      <c r="G64" s="4"/>
      <c r="H64" s="4"/>
      <c r="I64" s="10"/>
      <c r="J64" s="10"/>
      <c r="K64" s="10"/>
      <c r="L64" s="10"/>
      <c r="M64" s="10"/>
      <c r="N64" s="10"/>
    </row>
    <row r="65" spans="1:14" ht="15">
      <c r="A65" s="12" t="s">
        <v>418</v>
      </c>
      <c r="B65" s="10" t="s">
        <v>38</v>
      </c>
      <c r="C65" s="10" t="s">
        <v>47</v>
      </c>
      <c r="D65" s="10" t="str">
        <f t="shared" si="0"/>
        <v>THỊ XÃ DĨ AN:Khu vực 2Vị trí 2</v>
      </c>
      <c r="E65" s="4"/>
      <c r="F65" s="4"/>
      <c r="G65" s="10"/>
      <c r="H65" s="10"/>
      <c r="I65" s="10"/>
      <c r="J65" s="10"/>
      <c r="K65" s="10"/>
      <c r="L65" s="10"/>
      <c r="M65" s="10"/>
      <c r="N65" s="10"/>
    </row>
    <row r="66" spans="1:14" ht="15">
      <c r="A66" s="12" t="s">
        <v>418</v>
      </c>
      <c r="B66" s="10" t="s">
        <v>38</v>
      </c>
      <c r="C66" s="10" t="s">
        <v>48</v>
      </c>
      <c r="D66" s="10" t="str">
        <f t="shared" si="0"/>
        <v>THỊ XÃ DĨ AN:Khu vực 2Vị trí 3</v>
      </c>
      <c r="E66" s="4"/>
      <c r="F66" s="4"/>
      <c r="G66" s="10"/>
      <c r="H66" s="10"/>
      <c r="I66" s="10"/>
      <c r="J66" s="10"/>
      <c r="K66" s="10"/>
      <c r="L66" s="10"/>
      <c r="M66" s="10"/>
      <c r="N66" s="10"/>
    </row>
    <row r="67" spans="1:14" ht="15">
      <c r="A67" s="12" t="s">
        <v>418</v>
      </c>
      <c r="B67" s="10" t="s">
        <v>38</v>
      </c>
      <c r="C67" s="10" t="s">
        <v>49</v>
      </c>
      <c r="D67" s="10" t="str">
        <f t="shared" si="0"/>
        <v>THỊ XÃ DĨ AN:Khu vực 2Vị trí 4</v>
      </c>
      <c r="E67" s="4"/>
      <c r="F67" s="4"/>
      <c r="G67" s="10"/>
      <c r="H67" s="10"/>
      <c r="I67" s="10"/>
      <c r="J67" s="10"/>
      <c r="K67" s="10"/>
      <c r="L67" s="10"/>
      <c r="M67" s="10"/>
      <c r="N67" s="10"/>
    </row>
    <row r="68" spans="1:14" ht="15">
      <c r="A68" s="12" t="s">
        <v>418</v>
      </c>
      <c r="B68" s="10" t="s">
        <v>290</v>
      </c>
      <c r="C68" s="10" t="s">
        <v>46</v>
      </c>
      <c r="D68" s="10" t="str">
        <f t="shared" si="0"/>
        <v>THỊ XÃ DĨ AN:Đường loại 1:Vị trí 1</v>
      </c>
      <c r="E68" s="4"/>
      <c r="F68" s="4"/>
      <c r="G68" s="4"/>
      <c r="H68" s="4"/>
      <c r="I68" s="10"/>
      <c r="J68" s="10"/>
      <c r="K68" s="10"/>
      <c r="L68" s="10">
        <v>10560</v>
      </c>
      <c r="M68" s="10">
        <v>8450</v>
      </c>
      <c r="N68" s="10">
        <v>6860</v>
      </c>
    </row>
    <row r="69" spans="1:14" ht="15">
      <c r="A69" s="12" t="s">
        <v>418</v>
      </c>
      <c r="B69" s="10" t="s">
        <v>290</v>
      </c>
      <c r="C69" s="10" t="s">
        <v>47</v>
      </c>
      <c r="D69" s="10" t="str">
        <f aca="true" t="shared" si="1" ref="D69:D160">A69&amp;B69&amp;C69</f>
        <v>THỊ XÃ DĨ AN:Đường loại 1:Vị trí 2</v>
      </c>
      <c r="E69" s="4"/>
      <c r="F69" s="4"/>
      <c r="G69" s="10"/>
      <c r="H69" s="10"/>
      <c r="I69" s="10"/>
      <c r="J69" s="10"/>
      <c r="K69" s="10"/>
      <c r="L69" s="10">
        <v>4140</v>
      </c>
      <c r="M69" s="10">
        <v>3310</v>
      </c>
      <c r="N69" s="10">
        <v>2690</v>
      </c>
    </row>
    <row r="70" spans="1:14" ht="15">
      <c r="A70" s="12" t="s">
        <v>418</v>
      </c>
      <c r="B70" s="10" t="s">
        <v>290</v>
      </c>
      <c r="C70" s="10" t="s">
        <v>48</v>
      </c>
      <c r="D70" s="10" t="str">
        <f t="shared" si="1"/>
        <v>THỊ XÃ DĨ AN:Đường loại 1:Vị trí 3</v>
      </c>
      <c r="E70" s="4"/>
      <c r="F70" s="4"/>
      <c r="G70" s="10"/>
      <c r="H70" s="10"/>
      <c r="I70" s="10"/>
      <c r="J70" s="10"/>
      <c r="K70" s="10"/>
      <c r="L70" s="10">
        <v>2160</v>
      </c>
      <c r="M70" s="10">
        <v>1730</v>
      </c>
      <c r="N70" s="10">
        <v>1400</v>
      </c>
    </row>
    <row r="71" spans="1:14" ht="15">
      <c r="A71" s="12" t="s">
        <v>418</v>
      </c>
      <c r="B71" s="10" t="s">
        <v>290</v>
      </c>
      <c r="C71" s="10" t="s">
        <v>49</v>
      </c>
      <c r="D71" s="10" t="str">
        <f t="shared" si="1"/>
        <v>THỊ XÃ DĨ AN:Đường loại 1:Vị trí 4</v>
      </c>
      <c r="E71" s="4"/>
      <c r="F71" s="4"/>
      <c r="G71" s="10"/>
      <c r="H71" s="10"/>
      <c r="I71" s="10"/>
      <c r="J71" s="10"/>
      <c r="K71" s="10"/>
      <c r="L71" s="10">
        <v>1440</v>
      </c>
      <c r="M71" s="10">
        <v>1150</v>
      </c>
      <c r="N71" s="10">
        <v>940</v>
      </c>
    </row>
    <row r="72" spans="1:14" ht="15">
      <c r="A72" s="12" t="s">
        <v>418</v>
      </c>
      <c r="B72" s="10" t="s">
        <v>384</v>
      </c>
      <c r="C72" s="10" t="s">
        <v>46</v>
      </c>
      <c r="D72" s="10" t="str">
        <f t="shared" si="1"/>
        <v>THỊ XÃ DĨ AN:Đường loại 2:Vị trí 1</v>
      </c>
      <c r="E72" s="4"/>
      <c r="F72" s="4"/>
      <c r="G72" s="4"/>
      <c r="H72" s="4"/>
      <c r="I72" s="10"/>
      <c r="J72" s="10"/>
      <c r="K72" s="10"/>
      <c r="L72" s="10">
        <v>7920</v>
      </c>
      <c r="M72" s="10">
        <v>6340</v>
      </c>
      <c r="N72" s="10">
        <v>5150</v>
      </c>
    </row>
    <row r="73" spans="1:14" ht="15">
      <c r="A73" s="12" t="s">
        <v>418</v>
      </c>
      <c r="B73" s="10" t="s">
        <v>384</v>
      </c>
      <c r="C73" s="10" t="s">
        <v>47</v>
      </c>
      <c r="D73" s="10" t="str">
        <f t="shared" si="1"/>
        <v>THỊ XÃ DĨ AN:Đường loại 2:Vị trí 2</v>
      </c>
      <c r="E73" s="4"/>
      <c r="F73" s="4"/>
      <c r="G73" s="10"/>
      <c r="H73" s="10"/>
      <c r="I73" s="10"/>
      <c r="J73" s="10"/>
      <c r="K73" s="10"/>
      <c r="L73" s="10">
        <v>3450</v>
      </c>
      <c r="M73" s="10">
        <v>2760</v>
      </c>
      <c r="N73" s="10">
        <v>2240</v>
      </c>
    </row>
    <row r="74" spans="1:14" ht="15">
      <c r="A74" s="12" t="s">
        <v>418</v>
      </c>
      <c r="B74" s="10" t="s">
        <v>384</v>
      </c>
      <c r="C74" s="10" t="s">
        <v>48</v>
      </c>
      <c r="D74" s="10" t="str">
        <f t="shared" si="1"/>
        <v>THỊ XÃ DĨ AN:Đường loại 2:Vị trí 3</v>
      </c>
      <c r="E74" s="4"/>
      <c r="F74" s="4"/>
      <c r="G74" s="10"/>
      <c r="H74" s="10"/>
      <c r="I74" s="10"/>
      <c r="J74" s="10"/>
      <c r="K74" s="10"/>
      <c r="L74" s="10">
        <v>1600</v>
      </c>
      <c r="M74" s="10">
        <v>1280</v>
      </c>
      <c r="N74" s="10">
        <v>1040</v>
      </c>
    </row>
    <row r="75" spans="1:14" ht="15">
      <c r="A75" s="12" t="s">
        <v>418</v>
      </c>
      <c r="B75" s="10" t="s">
        <v>384</v>
      </c>
      <c r="C75" s="10" t="s">
        <v>49</v>
      </c>
      <c r="D75" s="10" t="str">
        <f t="shared" si="1"/>
        <v>THỊ XÃ DĨ AN:Đường loại 2:Vị trí 4</v>
      </c>
      <c r="E75" s="4"/>
      <c r="F75" s="4"/>
      <c r="G75" s="10"/>
      <c r="H75" s="10"/>
      <c r="I75" s="10"/>
      <c r="J75" s="10"/>
      <c r="K75" s="10"/>
      <c r="L75" s="10">
        <v>1200</v>
      </c>
      <c r="M75" s="10">
        <v>960</v>
      </c>
      <c r="N75" s="10">
        <v>780</v>
      </c>
    </row>
    <row r="76" spans="1:14" ht="15">
      <c r="A76" s="12" t="s">
        <v>418</v>
      </c>
      <c r="B76" s="10" t="s">
        <v>298</v>
      </c>
      <c r="C76" s="10" t="s">
        <v>46</v>
      </c>
      <c r="D76" s="10" t="str">
        <f t="shared" si="1"/>
        <v>THỊ XÃ DĨ AN:Đường loại 3:Vị trí 1</v>
      </c>
      <c r="E76" s="4"/>
      <c r="F76" s="4"/>
      <c r="G76" s="4"/>
      <c r="H76" s="4"/>
      <c r="I76" s="10"/>
      <c r="J76" s="10"/>
      <c r="K76" s="10"/>
      <c r="L76" s="10">
        <v>5280</v>
      </c>
      <c r="M76" s="10">
        <v>4220</v>
      </c>
      <c r="N76" s="10">
        <v>3430</v>
      </c>
    </row>
    <row r="77" spans="1:14" ht="15">
      <c r="A77" s="12" t="s">
        <v>418</v>
      </c>
      <c r="B77" s="10" t="s">
        <v>298</v>
      </c>
      <c r="C77" s="10" t="s">
        <v>47</v>
      </c>
      <c r="D77" s="10" t="str">
        <f t="shared" si="1"/>
        <v>THỊ XÃ DĨ AN:Đường loại 3:Vị trí 2</v>
      </c>
      <c r="E77" s="4"/>
      <c r="F77" s="4"/>
      <c r="G77" s="10"/>
      <c r="H77" s="10"/>
      <c r="I77" s="10"/>
      <c r="J77" s="10"/>
      <c r="K77" s="10"/>
      <c r="L77" s="10">
        <v>2070</v>
      </c>
      <c r="M77" s="10">
        <v>1660</v>
      </c>
      <c r="N77" s="10">
        <v>1350</v>
      </c>
    </row>
    <row r="78" spans="1:14" ht="15">
      <c r="A78" s="12" t="s">
        <v>418</v>
      </c>
      <c r="B78" s="10" t="s">
        <v>298</v>
      </c>
      <c r="C78" s="10" t="s">
        <v>48</v>
      </c>
      <c r="D78" s="10" t="str">
        <f t="shared" si="1"/>
        <v>THỊ XÃ DĨ AN:Đường loại 3:Vị trí 3</v>
      </c>
      <c r="E78" s="4"/>
      <c r="F78" s="4"/>
      <c r="G78" s="10"/>
      <c r="H78" s="10"/>
      <c r="I78" s="10"/>
      <c r="J78" s="10"/>
      <c r="K78" s="10"/>
      <c r="L78" s="10">
        <v>1450</v>
      </c>
      <c r="M78" s="10">
        <v>1160</v>
      </c>
      <c r="N78" s="10">
        <v>940</v>
      </c>
    </row>
    <row r="79" spans="1:14" ht="15">
      <c r="A79" s="12" t="s">
        <v>418</v>
      </c>
      <c r="B79" s="10" t="s">
        <v>298</v>
      </c>
      <c r="C79" s="10" t="s">
        <v>49</v>
      </c>
      <c r="D79" s="10" t="str">
        <f t="shared" si="1"/>
        <v>THỊ XÃ DĨ AN:Đường loại 3:Vị trí 4</v>
      </c>
      <c r="E79" s="4"/>
      <c r="F79" s="4"/>
      <c r="G79" s="10"/>
      <c r="H79" s="10"/>
      <c r="I79" s="10"/>
      <c r="J79" s="10"/>
      <c r="K79" s="10"/>
      <c r="L79" s="10">
        <v>1000</v>
      </c>
      <c r="M79" s="10">
        <v>800</v>
      </c>
      <c r="N79" s="10">
        <v>650</v>
      </c>
    </row>
    <row r="80" spans="1:14" ht="15">
      <c r="A80" s="12" t="s">
        <v>418</v>
      </c>
      <c r="B80" s="10" t="s">
        <v>390</v>
      </c>
      <c r="C80" s="10" t="s">
        <v>46</v>
      </c>
      <c r="D80" s="10" t="str">
        <f t="shared" si="1"/>
        <v>THỊ XÃ DĨ AN:Đường loại 4:Vị trí 1</v>
      </c>
      <c r="E80" s="4"/>
      <c r="F80" s="4"/>
      <c r="G80" s="4"/>
      <c r="H80" s="4"/>
      <c r="I80" s="10"/>
      <c r="J80" s="10"/>
      <c r="K80" s="10"/>
      <c r="L80" s="10">
        <v>2640</v>
      </c>
      <c r="M80" s="10">
        <v>2110</v>
      </c>
      <c r="N80" s="10">
        <v>1720</v>
      </c>
    </row>
    <row r="81" spans="1:14" ht="15">
      <c r="A81" s="12" t="s">
        <v>418</v>
      </c>
      <c r="B81" s="10" t="s">
        <v>390</v>
      </c>
      <c r="C81" s="10" t="s">
        <v>47</v>
      </c>
      <c r="D81" s="10" t="str">
        <f t="shared" si="1"/>
        <v>THỊ XÃ DĨ AN:Đường loại 4:Vị trí 2</v>
      </c>
      <c r="E81" s="4"/>
      <c r="F81" s="4"/>
      <c r="G81" s="10"/>
      <c r="H81" s="10"/>
      <c r="I81" s="10"/>
      <c r="J81" s="10"/>
      <c r="K81" s="10"/>
      <c r="L81" s="10">
        <v>1840</v>
      </c>
      <c r="M81" s="10">
        <v>1470</v>
      </c>
      <c r="N81" s="10">
        <v>1200</v>
      </c>
    </row>
    <row r="82" spans="1:14" ht="15">
      <c r="A82" s="12" t="s">
        <v>418</v>
      </c>
      <c r="B82" s="10" t="s">
        <v>390</v>
      </c>
      <c r="C82" s="10" t="s">
        <v>48</v>
      </c>
      <c r="D82" s="10" t="str">
        <f t="shared" si="1"/>
        <v>THỊ XÃ DĨ AN:Đường loại 4:Vị trí 3</v>
      </c>
      <c r="E82" s="4"/>
      <c r="F82" s="4"/>
      <c r="G82" s="10"/>
      <c r="H82" s="10"/>
      <c r="I82" s="10"/>
      <c r="J82" s="10"/>
      <c r="K82" s="10"/>
      <c r="L82" s="10">
        <v>1350</v>
      </c>
      <c r="M82" s="10">
        <v>1080</v>
      </c>
      <c r="N82" s="10">
        <v>880</v>
      </c>
    </row>
    <row r="83" spans="1:14" ht="15">
      <c r="A83" s="12" t="s">
        <v>418</v>
      </c>
      <c r="B83" s="10" t="s">
        <v>390</v>
      </c>
      <c r="C83" s="10" t="s">
        <v>49</v>
      </c>
      <c r="D83" s="10" t="str">
        <f t="shared" si="1"/>
        <v>THỊ XÃ DĨ AN:Đường loại 4:Vị trí 4</v>
      </c>
      <c r="E83" s="4"/>
      <c r="F83" s="4"/>
      <c r="G83" s="10"/>
      <c r="H83" s="10"/>
      <c r="I83" s="10"/>
      <c r="J83" s="10"/>
      <c r="K83" s="10"/>
      <c r="L83" s="10">
        <v>900</v>
      </c>
      <c r="M83" s="10">
        <v>720</v>
      </c>
      <c r="N83" s="10">
        <v>590</v>
      </c>
    </row>
    <row r="84" spans="1:14" ht="15">
      <c r="A84" s="12" t="s">
        <v>418</v>
      </c>
      <c r="B84" s="10" t="s">
        <v>314</v>
      </c>
      <c r="C84" s="10" t="s">
        <v>46</v>
      </c>
      <c r="D84" s="10" t="str">
        <f t="shared" si="1"/>
        <v>THỊ XÃ DĨ AN:Đường loại 5:Vị trí 1</v>
      </c>
      <c r="E84" s="4"/>
      <c r="F84" s="4"/>
      <c r="G84" s="4"/>
      <c r="H84" s="4"/>
      <c r="I84" s="10"/>
      <c r="J84" s="10"/>
      <c r="K84" s="10"/>
      <c r="L84" s="10">
        <v>1900</v>
      </c>
      <c r="M84" s="10">
        <v>1520</v>
      </c>
      <c r="N84" s="10">
        <v>1240</v>
      </c>
    </row>
    <row r="85" spans="1:14" ht="15">
      <c r="A85" s="12" t="s">
        <v>418</v>
      </c>
      <c r="B85" s="10" t="s">
        <v>314</v>
      </c>
      <c r="C85" s="10" t="s">
        <v>47</v>
      </c>
      <c r="D85" s="10" t="str">
        <f t="shared" si="1"/>
        <v>THỊ XÃ DĨ AN:Đường loại 5:Vị trí 2</v>
      </c>
      <c r="E85" s="4"/>
      <c r="F85" s="4"/>
      <c r="G85" s="10"/>
      <c r="H85" s="10"/>
      <c r="I85" s="10"/>
      <c r="J85" s="10"/>
      <c r="K85" s="10"/>
      <c r="L85" s="10">
        <v>1550</v>
      </c>
      <c r="M85" s="10">
        <v>1240</v>
      </c>
      <c r="N85" s="10">
        <v>1050</v>
      </c>
    </row>
    <row r="86" spans="1:14" ht="15">
      <c r="A86" s="12" t="s">
        <v>418</v>
      </c>
      <c r="B86" s="10" t="s">
        <v>314</v>
      </c>
      <c r="C86" s="10" t="s">
        <v>48</v>
      </c>
      <c r="D86" s="10" t="str">
        <f t="shared" si="1"/>
        <v>THỊ XÃ DĨ AN:Đường loại 5:Vị trí 3</v>
      </c>
      <c r="E86" s="4"/>
      <c r="F86" s="4"/>
      <c r="G86" s="10"/>
      <c r="H86" s="10"/>
      <c r="I86" s="10"/>
      <c r="J86" s="10"/>
      <c r="K86" s="10"/>
      <c r="L86" s="10">
        <v>1200</v>
      </c>
      <c r="M86" s="10">
        <v>960</v>
      </c>
      <c r="N86" s="10">
        <v>800</v>
      </c>
    </row>
    <row r="87" spans="1:14" ht="15">
      <c r="A87" s="12" t="s">
        <v>418</v>
      </c>
      <c r="B87" s="10" t="s">
        <v>314</v>
      </c>
      <c r="C87" s="10" t="s">
        <v>49</v>
      </c>
      <c r="D87" s="10" t="str">
        <f t="shared" si="1"/>
        <v>THỊ XÃ DĨ AN:Đường loại 5:Vị trí 4</v>
      </c>
      <c r="E87" s="4"/>
      <c r="F87" s="4"/>
      <c r="G87" s="10"/>
      <c r="H87" s="10"/>
      <c r="I87" s="10"/>
      <c r="J87" s="10"/>
      <c r="K87" s="10"/>
      <c r="L87" s="10">
        <v>870</v>
      </c>
      <c r="M87" s="10">
        <v>700</v>
      </c>
      <c r="N87" s="10">
        <v>570</v>
      </c>
    </row>
    <row r="88" spans="1:14" ht="15">
      <c r="A88" s="11" t="s">
        <v>30</v>
      </c>
      <c r="B88" s="10" t="s">
        <v>39</v>
      </c>
      <c r="C88" s="10" t="s">
        <v>46</v>
      </c>
      <c r="D88" s="10" t="str">
        <f t="shared" si="1"/>
        <v>THỊ XÃ BẾN CÁT:Khu vực 1Vị trí 1</v>
      </c>
      <c r="E88" s="10"/>
      <c r="F88" s="10"/>
      <c r="G88" s="10"/>
      <c r="H88" s="10"/>
      <c r="I88" s="10">
        <v>1440</v>
      </c>
      <c r="J88" s="10">
        <v>1150</v>
      </c>
      <c r="K88" s="10">
        <v>1010</v>
      </c>
      <c r="L88" s="36"/>
      <c r="M88" s="36"/>
      <c r="N88" s="10"/>
    </row>
    <row r="89" spans="1:14" ht="15">
      <c r="A89" s="11" t="s">
        <v>30</v>
      </c>
      <c r="B89" s="10" t="s">
        <v>39</v>
      </c>
      <c r="C89" s="10" t="s">
        <v>47</v>
      </c>
      <c r="D89" s="10" t="str">
        <f t="shared" si="1"/>
        <v>THỊ XÃ BẾN CÁT:Khu vực 1Vị trí 2</v>
      </c>
      <c r="E89" s="10"/>
      <c r="F89" s="10"/>
      <c r="G89" s="10"/>
      <c r="H89" s="10"/>
      <c r="I89" s="10">
        <v>1060</v>
      </c>
      <c r="J89" s="10">
        <v>850</v>
      </c>
      <c r="K89" s="10">
        <v>740</v>
      </c>
      <c r="L89" s="36"/>
      <c r="M89" s="36"/>
      <c r="N89" s="10"/>
    </row>
    <row r="90" spans="1:14" ht="15">
      <c r="A90" s="11" t="s">
        <v>30</v>
      </c>
      <c r="B90" s="10" t="s">
        <v>39</v>
      </c>
      <c r="C90" s="10" t="s">
        <v>48</v>
      </c>
      <c r="D90" s="10" t="str">
        <f t="shared" si="1"/>
        <v>THỊ XÃ BẾN CÁT:Khu vực 1Vị trí 3</v>
      </c>
      <c r="E90" s="10"/>
      <c r="F90" s="10"/>
      <c r="G90" s="10"/>
      <c r="H90" s="10"/>
      <c r="I90" s="10">
        <v>660</v>
      </c>
      <c r="J90" s="10">
        <v>530</v>
      </c>
      <c r="K90" s="10">
        <v>460</v>
      </c>
      <c r="L90" s="36"/>
      <c r="M90" s="36"/>
      <c r="N90" s="10"/>
    </row>
    <row r="91" spans="1:14" ht="15">
      <c r="A91" s="11" t="s">
        <v>30</v>
      </c>
      <c r="B91" s="10" t="s">
        <v>39</v>
      </c>
      <c r="C91" s="10" t="s">
        <v>49</v>
      </c>
      <c r="D91" s="10" t="str">
        <f t="shared" si="1"/>
        <v>THỊ XÃ BẾN CÁT:Khu vực 1Vị trí 4</v>
      </c>
      <c r="E91" s="10"/>
      <c r="F91" s="10"/>
      <c r="G91" s="10"/>
      <c r="H91" s="10"/>
      <c r="I91" s="10">
        <v>400</v>
      </c>
      <c r="J91" s="10">
        <v>320</v>
      </c>
      <c r="K91" s="10">
        <v>280</v>
      </c>
      <c r="L91" s="36"/>
      <c r="M91" s="36"/>
      <c r="N91" s="10"/>
    </row>
    <row r="92" spans="1:14" ht="15">
      <c r="A92" s="11" t="s">
        <v>30</v>
      </c>
      <c r="B92" s="10" t="s">
        <v>38</v>
      </c>
      <c r="C92" s="10" t="s">
        <v>46</v>
      </c>
      <c r="D92" s="10" t="str">
        <f t="shared" si="1"/>
        <v>THỊ XÃ BẾN CÁT:Khu vực 2Vị trí 1</v>
      </c>
      <c r="E92" s="10"/>
      <c r="F92" s="10"/>
      <c r="G92" s="10"/>
      <c r="H92" s="10"/>
      <c r="I92" s="10">
        <v>1130</v>
      </c>
      <c r="J92" s="10">
        <v>900</v>
      </c>
      <c r="K92" s="10">
        <v>790</v>
      </c>
      <c r="L92" s="36"/>
      <c r="M92" s="36"/>
      <c r="N92" s="10"/>
    </row>
    <row r="93" spans="1:14" ht="15">
      <c r="A93" s="11" t="s">
        <v>30</v>
      </c>
      <c r="B93" s="10" t="s">
        <v>38</v>
      </c>
      <c r="C93" s="10" t="s">
        <v>47</v>
      </c>
      <c r="D93" s="10" t="str">
        <f t="shared" si="1"/>
        <v>THỊ XÃ BẾN CÁT:Khu vực 2Vị trí 2</v>
      </c>
      <c r="E93" s="10"/>
      <c r="F93" s="10"/>
      <c r="G93" s="10"/>
      <c r="H93" s="10"/>
      <c r="I93" s="10">
        <v>730</v>
      </c>
      <c r="J93" s="10">
        <v>580</v>
      </c>
      <c r="K93" s="10">
        <v>510</v>
      </c>
      <c r="L93" s="36"/>
      <c r="M93" s="36"/>
      <c r="N93" s="10"/>
    </row>
    <row r="94" spans="1:14" ht="15">
      <c r="A94" s="11" t="s">
        <v>30</v>
      </c>
      <c r="B94" s="10" t="s">
        <v>38</v>
      </c>
      <c r="C94" s="10" t="s">
        <v>48</v>
      </c>
      <c r="D94" s="10" t="str">
        <f t="shared" si="1"/>
        <v>THỊ XÃ BẾN CÁT:Khu vực 2Vị trí 3</v>
      </c>
      <c r="E94" s="10"/>
      <c r="F94" s="10"/>
      <c r="G94" s="10"/>
      <c r="H94" s="10"/>
      <c r="I94" s="10">
        <v>500</v>
      </c>
      <c r="J94" s="10">
        <v>400</v>
      </c>
      <c r="K94" s="10">
        <v>350</v>
      </c>
      <c r="L94" s="36"/>
      <c r="M94" s="36"/>
      <c r="N94" s="10"/>
    </row>
    <row r="95" spans="1:14" ht="15">
      <c r="A95" s="11" t="s">
        <v>30</v>
      </c>
      <c r="B95" s="10" t="s">
        <v>38</v>
      </c>
      <c r="C95" s="10" t="s">
        <v>49</v>
      </c>
      <c r="D95" s="10" t="str">
        <f t="shared" si="1"/>
        <v>THỊ XÃ BẾN CÁT:Khu vực 2Vị trí 4</v>
      </c>
      <c r="E95" s="10"/>
      <c r="F95" s="10"/>
      <c r="G95" s="10"/>
      <c r="H95" s="10"/>
      <c r="I95" s="10">
        <v>400</v>
      </c>
      <c r="J95" s="10">
        <v>320</v>
      </c>
      <c r="K95" s="10">
        <v>280</v>
      </c>
      <c r="L95" s="36"/>
      <c r="M95" s="36"/>
      <c r="N95" s="10"/>
    </row>
    <row r="96" spans="1:14" ht="15">
      <c r="A96" s="11" t="s">
        <v>30</v>
      </c>
      <c r="B96" s="10" t="s">
        <v>290</v>
      </c>
      <c r="C96" s="10" t="s">
        <v>46</v>
      </c>
      <c r="D96" s="10" t="str">
        <f t="shared" si="1"/>
        <v>THỊ XÃ BẾN CÁT:Đường loại 1:Vị trí 1</v>
      </c>
      <c r="E96" s="10"/>
      <c r="F96" s="10"/>
      <c r="G96" s="10"/>
      <c r="H96" s="10"/>
      <c r="I96" s="10"/>
      <c r="J96" s="10"/>
      <c r="K96" s="10"/>
      <c r="L96" s="10">
        <v>8400</v>
      </c>
      <c r="M96" s="10">
        <v>6720</v>
      </c>
      <c r="N96" s="10">
        <v>5460</v>
      </c>
    </row>
    <row r="97" spans="1:14" ht="15">
      <c r="A97" s="11" t="s">
        <v>30</v>
      </c>
      <c r="B97" s="10" t="s">
        <v>290</v>
      </c>
      <c r="C97" s="10" t="s">
        <v>47</v>
      </c>
      <c r="D97" s="10" t="str">
        <f t="shared" si="1"/>
        <v>THỊ XÃ BẾN CÁT:Đường loại 1:Vị trí 2</v>
      </c>
      <c r="E97" s="10"/>
      <c r="F97" s="10"/>
      <c r="G97" s="10"/>
      <c r="H97" s="10"/>
      <c r="I97" s="10"/>
      <c r="J97" s="10"/>
      <c r="K97" s="10"/>
      <c r="L97" s="10">
        <v>3630</v>
      </c>
      <c r="M97" s="10">
        <v>2900</v>
      </c>
      <c r="N97" s="10">
        <v>2360</v>
      </c>
    </row>
    <row r="98" spans="1:14" ht="15">
      <c r="A98" s="11" t="s">
        <v>30</v>
      </c>
      <c r="B98" s="10" t="s">
        <v>290</v>
      </c>
      <c r="C98" s="10" t="s">
        <v>48</v>
      </c>
      <c r="D98" s="10" t="str">
        <f t="shared" si="1"/>
        <v>THỊ XÃ BẾN CÁT:Đường loại 1:Vị trí 3</v>
      </c>
      <c r="E98" s="10"/>
      <c r="F98" s="10"/>
      <c r="G98" s="10"/>
      <c r="H98" s="10"/>
      <c r="I98" s="10"/>
      <c r="J98" s="10"/>
      <c r="K98" s="10"/>
      <c r="L98" s="10">
        <v>1620</v>
      </c>
      <c r="M98" s="10">
        <v>1300</v>
      </c>
      <c r="N98" s="10">
        <v>1050</v>
      </c>
    </row>
    <row r="99" spans="1:14" ht="15">
      <c r="A99" s="11" t="s">
        <v>30</v>
      </c>
      <c r="B99" s="10" t="s">
        <v>290</v>
      </c>
      <c r="C99" s="10" t="s">
        <v>49</v>
      </c>
      <c r="D99" s="10" t="str">
        <f t="shared" si="1"/>
        <v>THỊ XÃ BẾN CÁT:Đường loại 1:Vị trí 4</v>
      </c>
      <c r="E99" s="10"/>
      <c r="F99" s="10"/>
      <c r="G99" s="10"/>
      <c r="H99" s="10"/>
      <c r="I99" s="10"/>
      <c r="J99" s="10"/>
      <c r="K99" s="10"/>
      <c r="L99" s="10">
        <v>1100</v>
      </c>
      <c r="M99" s="10">
        <v>880</v>
      </c>
      <c r="N99" s="10">
        <v>720</v>
      </c>
    </row>
    <row r="100" spans="1:14" ht="15">
      <c r="A100" s="11" t="s">
        <v>30</v>
      </c>
      <c r="B100" s="10" t="s">
        <v>384</v>
      </c>
      <c r="C100" s="10" t="s">
        <v>46</v>
      </c>
      <c r="D100" s="10" t="str">
        <f t="shared" si="1"/>
        <v>THỊ XÃ BẾN CÁT:Đường loại 2:Vị trí 1</v>
      </c>
      <c r="E100" s="10"/>
      <c r="F100" s="10"/>
      <c r="G100" s="10"/>
      <c r="H100" s="10"/>
      <c r="I100" s="10"/>
      <c r="J100" s="10"/>
      <c r="K100" s="10"/>
      <c r="L100" s="10">
        <v>6300</v>
      </c>
      <c r="M100" s="10">
        <v>5040</v>
      </c>
      <c r="N100" s="10">
        <v>4100</v>
      </c>
    </row>
    <row r="101" spans="1:14" ht="15">
      <c r="A101" s="11" t="s">
        <v>30</v>
      </c>
      <c r="B101" s="10" t="s">
        <v>384</v>
      </c>
      <c r="C101" s="10" t="s">
        <v>47</v>
      </c>
      <c r="D101" s="10" t="str">
        <f t="shared" si="1"/>
        <v>THỊ XÃ BẾN CÁT:Đường loại 2:Vị trí 2</v>
      </c>
      <c r="E101" s="10"/>
      <c r="F101" s="10"/>
      <c r="G101" s="10"/>
      <c r="H101" s="10"/>
      <c r="I101" s="10"/>
      <c r="J101" s="10"/>
      <c r="K101" s="10"/>
      <c r="L101" s="10">
        <v>2530</v>
      </c>
      <c r="M101" s="10">
        <v>2020</v>
      </c>
      <c r="N101" s="10">
        <v>1640</v>
      </c>
    </row>
    <row r="102" spans="1:14" ht="15">
      <c r="A102" s="11" t="s">
        <v>30</v>
      </c>
      <c r="B102" s="10" t="s">
        <v>384</v>
      </c>
      <c r="C102" s="10" t="s">
        <v>48</v>
      </c>
      <c r="D102" s="10" t="str">
        <f t="shared" si="1"/>
        <v>THỊ XÃ BẾN CÁT:Đường loại 2:Vị trí 3</v>
      </c>
      <c r="E102" s="10"/>
      <c r="F102" s="10"/>
      <c r="G102" s="10"/>
      <c r="H102" s="10"/>
      <c r="I102" s="10"/>
      <c r="J102" s="10"/>
      <c r="K102" s="10"/>
      <c r="L102" s="10">
        <v>1200</v>
      </c>
      <c r="M102" s="10">
        <v>960</v>
      </c>
      <c r="N102" s="10">
        <v>780</v>
      </c>
    </row>
    <row r="103" spans="1:14" ht="15">
      <c r="A103" s="11" t="s">
        <v>30</v>
      </c>
      <c r="B103" s="10" t="s">
        <v>384</v>
      </c>
      <c r="C103" s="10" t="s">
        <v>49</v>
      </c>
      <c r="D103" s="10" t="str">
        <f t="shared" si="1"/>
        <v>THỊ XÃ BẾN CÁT:Đường loại 2:Vị trí 4</v>
      </c>
      <c r="E103" s="10"/>
      <c r="F103" s="10"/>
      <c r="G103" s="10"/>
      <c r="H103" s="10"/>
      <c r="I103" s="10"/>
      <c r="J103" s="10"/>
      <c r="K103" s="10"/>
      <c r="L103" s="10">
        <v>1000</v>
      </c>
      <c r="M103" s="10">
        <v>800</v>
      </c>
      <c r="N103" s="10">
        <v>650</v>
      </c>
    </row>
    <row r="104" spans="1:14" ht="15">
      <c r="A104" s="11" t="s">
        <v>30</v>
      </c>
      <c r="B104" s="10" t="s">
        <v>298</v>
      </c>
      <c r="C104" s="10" t="s">
        <v>46</v>
      </c>
      <c r="D104" s="10" t="str">
        <f t="shared" si="1"/>
        <v>THỊ XÃ BẾN CÁT:Đường loại 3:Vị trí 1</v>
      </c>
      <c r="E104" s="10"/>
      <c r="F104" s="10"/>
      <c r="G104" s="10"/>
      <c r="H104" s="10"/>
      <c r="I104" s="10"/>
      <c r="J104" s="10"/>
      <c r="K104" s="10"/>
      <c r="L104" s="10">
        <v>3890</v>
      </c>
      <c r="M104" s="10">
        <v>3110</v>
      </c>
      <c r="N104" s="10">
        <v>2530</v>
      </c>
    </row>
    <row r="105" spans="1:14" ht="15">
      <c r="A105" s="11" t="s">
        <v>30</v>
      </c>
      <c r="B105" s="10" t="s">
        <v>298</v>
      </c>
      <c r="C105" s="10" t="s">
        <v>47</v>
      </c>
      <c r="D105" s="10" t="str">
        <f t="shared" si="1"/>
        <v>THỊ XÃ BẾN CÁT:Đường loại 3:Vị trí 2</v>
      </c>
      <c r="E105" s="10"/>
      <c r="F105" s="10"/>
      <c r="G105" s="10"/>
      <c r="H105" s="10"/>
      <c r="I105" s="10"/>
      <c r="J105" s="10"/>
      <c r="K105" s="10"/>
      <c r="L105" s="10">
        <v>1820</v>
      </c>
      <c r="M105" s="10">
        <v>1460</v>
      </c>
      <c r="N105" s="10">
        <v>1180</v>
      </c>
    </row>
    <row r="106" spans="1:14" ht="15">
      <c r="A106" s="11" t="s">
        <v>30</v>
      </c>
      <c r="B106" s="10" t="s">
        <v>298</v>
      </c>
      <c r="C106" s="10" t="s">
        <v>48</v>
      </c>
      <c r="D106" s="10" t="str">
        <f t="shared" si="1"/>
        <v>THỊ XÃ BẾN CÁT:Đường loại 3:Vị trí 3</v>
      </c>
      <c r="E106" s="10"/>
      <c r="F106" s="10"/>
      <c r="G106" s="10"/>
      <c r="H106" s="10"/>
      <c r="I106" s="10"/>
      <c r="J106" s="10"/>
      <c r="K106" s="10"/>
      <c r="L106" s="10">
        <v>1050</v>
      </c>
      <c r="M106" s="10">
        <v>840</v>
      </c>
      <c r="N106" s="10">
        <v>680</v>
      </c>
    </row>
    <row r="107" spans="1:14" ht="15">
      <c r="A107" s="11" t="s">
        <v>30</v>
      </c>
      <c r="B107" s="10" t="s">
        <v>298</v>
      </c>
      <c r="C107" s="10" t="s">
        <v>49</v>
      </c>
      <c r="D107" s="10" t="str">
        <f t="shared" si="1"/>
        <v>THỊ XÃ BẾN CÁT:Đường loại 3:Vị trí 4</v>
      </c>
      <c r="E107" s="10"/>
      <c r="F107" s="10"/>
      <c r="G107" s="10"/>
      <c r="H107" s="10"/>
      <c r="I107" s="10"/>
      <c r="J107" s="10"/>
      <c r="K107" s="10"/>
      <c r="L107" s="10">
        <v>920</v>
      </c>
      <c r="M107" s="10">
        <v>740</v>
      </c>
      <c r="N107" s="10">
        <v>600</v>
      </c>
    </row>
    <row r="108" spans="1:14" ht="15">
      <c r="A108" s="11" t="s">
        <v>30</v>
      </c>
      <c r="B108" s="10" t="s">
        <v>390</v>
      </c>
      <c r="C108" s="10" t="s">
        <v>46</v>
      </c>
      <c r="D108" s="10" t="str">
        <f t="shared" si="1"/>
        <v>THỊ XÃ BẾN CÁT:Đường loại 4:Vị trí 1</v>
      </c>
      <c r="E108" s="10"/>
      <c r="F108" s="10"/>
      <c r="G108" s="10"/>
      <c r="H108" s="10"/>
      <c r="I108" s="10"/>
      <c r="J108" s="10"/>
      <c r="K108" s="10"/>
      <c r="L108" s="10">
        <v>2310</v>
      </c>
      <c r="M108" s="10">
        <v>1850</v>
      </c>
      <c r="N108" s="10">
        <v>1500</v>
      </c>
    </row>
    <row r="109" spans="1:14" ht="15">
      <c r="A109" s="11" t="s">
        <v>30</v>
      </c>
      <c r="B109" s="10" t="s">
        <v>390</v>
      </c>
      <c r="C109" s="10" t="s">
        <v>47</v>
      </c>
      <c r="D109" s="10" t="str">
        <f t="shared" si="1"/>
        <v>THỊ XÃ BẾN CÁT:Đường loại 4:Vị trí 2</v>
      </c>
      <c r="E109" s="10"/>
      <c r="F109" s="10"/>
      <c r="G109" s="10"/>
      <c r="H109" s="10"/>
      <c r="I109" s="10"/>
      <c r="J109" s="10"/>
      <c r="K109" s="10"/>
      <c r="L109" s="10">
        <v>1150</v>
      </c>
      <c r="M109" s="10">
        <v>920</v>
      </c>
      <c r="N109" s="10">
        <v>750</v>
      </c>
    </row>
    <row r="110" spans="1:14" ht="15">
      <c r="A110" s="11" t="s">
        <v>30</v>
      </c>
      <c r="B110" s="10" t="s">
        <v>390</v>
      </c>
      <c r="C110" s="10" t="s">
        <v>48</v>
      </c>
      <c r="D110" s="10" t="str">
        <f t="shared" si="1"/>
        <v>THỊ XÃ BẾN CÁT:Đường loại 4:Vị trí 3</v>
      </c>
      <c r="E110" s="10"/>
      <c r="F110" s="10"/>
      <c r="G110" s="10"/>
      <c r="H110" s="10"/>
      <c r="I110" s="10"/>
      <c r="J110" s="10"/>
      <c r="K110" s="10"/>
      <c r="L110" s="10">
        <v>980</v>
      </c>
      <c r="M110" s="10">
        <v>780</v>
      </c>
      <c r="N110" s="10">
        <v>640</v>
      </c>
    </row>
    <row r="111" spans="1:14" ht="15">
      <c r="A111" s="11" t="s">
        <v>30</v>
      </c>
      <c r="B111" s="10" t="s">
        <v>390</v>
      </c>
      <c r="C111" s="10" t="s">
        <v>49</v>
      </c>
      <c r="D111" s="10" t="str">
        <f t="shared" si="1"/>
        <v>THỊ XÃ BẾN CÁT:Đường loại 4:Vị trí 4</v>
      </c>
      <c r="E111" s="10"/>
      <c r="F111" s="10"/>
      <c r="G111" s="10"/>
      <c r="H111" s="10"/>
      <c r="I111" s="10"/>
      <c r="J111" s="10"/>
      <c r="K111" s="10"/>
      <c r="L111" s="10">
        <v>860</v>
      </c>
      <c r="M111" s="10">
        <v>690</v>
      </c>
      <c r="N111" s="10">
        <v>560</v>
      </c>
    </row>
    <row r="112" spans="1:14" ht="15">
      <c r="A112" s="11" t="s">
        <v>30</v>
      </c>
      <c r="B112" s="10" t="s">
        <v>314</v>
      </c>
      <c r="C112" s="10" t="s">
        <v>46</v>
      </c>
      <c r="D112" s="10" t="str">
        <f t="shared" si="1"/>
        <v>THỊ XÃ BẾN CÁT:Đường loại 5:Vị trí 1</v>
      </c>
      <c r="E112" s="10"/>
      <c r="F112" s="10"/>
      <c r="G112" s="10"/>
      <c r="H112" s="10"/>
      <c r="I112" s="10"/>
      <c r="J112" s="10"/>
      <c r="K112" s="10"/>
      <c r="L112" s="10">
        <v>1370</v>
      </c>
      <c r="M112" s="10">
        <v>1100</v>
      </c>
      <c r="N112" s="10">
        <v>890</v>
      </c>
    </row>
    <row r="113" spans="1:14" ht="15">
      <c r="A113" s="11" t="s">
        <v>30</v>
      </c>
      <c r="B113" s="10" t="s">
        <v>314</v>
      </c>
      <c r="C113" s="10" t="s">
        <v>47</v>
      </c>
      <c r="D113" s="10" t="str">
        <f t="shared" si="1"/>
        <v>THỊ XÃ BẾN CÁT:Đường loại 5:Vị trí 2</v>
      </c>
      <c r="E113" s="10"/>
      <c r="F113" s="10"/>
      <c r="G113" s="10"/>
      <c r="H113" s="10"/>
      <c r="I113" s="10"/>
      <c r="J113" s="10"/>
      <c r="K113" s="10"/>
      <c r="L113" s="10">
        <v>1010</v>
      </c>
      <c r="M113" s="10">
        <v>810</v>
      </c>
      <c r="N113" s="10">
        <v>660</v>
      </c>
    </row>
    <row r="114" spans="1:14" ht="15">
      <c r="A114" s="11" t="s">
        <v>30</v>
      </c>
      <c r="B114" s="10" t="s">
        <v>314</v>
      </c>
      <c r="C114" s="10" t="s">
        <v>48</v>
      </c>
      <c r="D114" s="10" t="str">
        <f t="shared" si="1"/>
        <v>THỊ XÃ BẾN CÁT:Đường loại 5:Vị trí 3</v>
      </c>
      <c r="E114" s="10"/>
      <c r="F114" s="10"/>
      <c r="G114" s="10"/>
      <c r="H114" s="10"/>
      <c r="I114" s="10"/>
      <c r="J114" s="10"/>
      <c r="K114" s="10"/>
      <c r="L114" s="10">
        <v>900</v>
      </c>
      <c r="M114" s="10">
        <v>720</v>
      </c>
      <c r="N114" s="10">
        <v>590</v>
      </c>
    </row>
    <row r="115" spans="1:14" ht="15">
      <c r="A115" s="11" t="s">
        <v>30</v>
      </c>
      <c r="B115" s="10" t="s">
        <v>314</v>
      </c>
      <c r="C115" s="10" t="s">
        <v>49</v>
      </c>
      <c r="D115" s="10" t="str">
        <f t="shared" si="1"/>
        <v>THỊ XÃ BẾN CÁT:Đường loại 5:Vị trí 4</v>
      </c>
      <c r="E115" s="10"/>
      <c r="F115" s="10"/>
      <c r="G115" s="10"/>
      <c r="H115" s="10"/>
      <c r="I115" s="10"/>
      <c r="J115" s="10"/>
      <c r="K115" s="10"/>
      <c r="L115" s="10">
        <v>780</v>
      </c>
      <c r="M115" s="10">
        <v>620</v>
      </c>
      <c r="N115" s="10">
        <v>510</v>
      </c>
    </row>
    <row r="116" spans="1:14" ht="15">
      <c r="A116" s="11" t="s">
        <v>33</v>
      </c>
      <c r="B116" s="10" t="s">
        <v>39</v>
      </c>
      <c r="C116" s="10" t="s">
        <v>46</v>
      </c>
      <c r="D116" s="10" t="str">
        <f t="shared" si="1"/>
        <v>THỊ XÃ TÂN UYÊN:Khu vực 1Vị trí 1</v>
      </c>
      <c r="E116" s="4"/>
      <c r="F116" s="4"/>
      <c r="G116" s="4"/>
      <c r="H116" s="4"/>
      <c r="I116" s="10">
        <v>1380</v>
      </c>
      <c r="J116" s="10">
        <v>1100</v>
      </c>
      <c r="K116" s="10">
        <v>970</v>
      </c>
      <c r="L116" s="36"/>
      <c r="M116" s="36"/>
      <c r="N116" s="10"/>
    </row>
    <row r="117" spans="1:14" ht="15">
      <c r="A117" s="11" t="s">
        <v>33</v>
      </c>
      <c r="B117" s="10" t="s">
        <v>39</v>
      </c>
      <c r="C117" s="10" t="s">
        <v>47</v>
      </c>
      <c r="D117" s="10" t="str">
        <f t="shared" si="1"/>
        <v>THỊ XÃ TÂN UYÊN:Khu vực 1Vị trí 2</v>
      </c>
      <c r="E117" s="4"/>
      <c r="F117" s="4"/>
      <c r="G117" s="10"/>
      <c r="H117" s="10"/>
      <c r="I117" s="10">
        <v>1030</v>
      </c>
      <c r="J117" s="10">
        <v>820</v>
      </c>
      <c r="K117" s="10">
        <v>720</v>
      </c>
      <c r="L117" s="36"/>
      <c r="M117" s="36"/>
      <c r="N117" s="10"/>
    </row>
    <row r="118" spans="1:14" ht="15">
      <c r="A118" s="11" t="s">
        <v>33</v>
      </c>
      <c r="B118" s="10" t="s">
        <v>39</v>
      </c>
      <c r="C118" s="10" t="s">
        <v>48</v>
      </c>
      <c r="D118" s="10" t="str">
        <f t="shared" si="1"/>
        <v>THỊ XÃ TÂN UYÊN:Khu vực 1Vị trí 3</v>
      </c>
      <c r="E118" s="4"/>
      <c r="F118" s="4"/>
      <c r="G118" s="10"/>
      <c r="H118" s="10"/>
      <c r="I118" s="10">
        <v>660</v>
      </c>
      <c r="J118" s="10">
        <v>530</v>
      </c>
      <c r="K118" s="10">
        <v>460</v>
      </c>
      <c r="L118" s="36"/>
      <c r="M118" s="36"/>
      <c r="N118" s="10"/>
    </row>
    <row r="119" spans="1:14" ht="15">
      <c r="A119" s="11" t="s">
        <v>33</v>
      </c>
      <c r="B119" s="10" t="s">
        <v>39</v>
      </c>
      <c r="C119" s="10" t="s">
        <v>49</v>
      </c>
      <c r="D119" s="10" t="str">
        <f t="shared" si="1"/>
        <v>THỊ XÃ TÂN UYÊN:Khu vực 1Vị trí 4</v>
      </c>
      <c r="E119" s="4"/>
      <c r="F119" s="4"/>
      <c r="G119" s="10"/>
      <c r="H119" s="10"/>
      <c r="I119" s="10">
        <v>400</v>
      </c>
      <c r="J119" s="10">
        <v>320</v>
      </c>
      <c r="K119" s="10">
        <v>280</v>
      </c>
      <c r="L119" s="36"/>
      <c r="M119" s="36"/>
      <c r="N119" s="10"/>
    </row>
    <row r="120" spans="1:14" ht="15">
      <c r="A120" s="11" t="s">
        <v>33</v>
      </c>
      <c r="B120" s="10" t="s">
        <v>38</v>
      </c>
      <c r="C120" s="10" t="s">
        <v>46</v>
      </c>
      <c r="D120" s="10" t="str">
        <f t="shared" si="1"/>
        <v>THỊ XÃ TÂN UYÊN:Khu vực 2Vị trí 1</v>
      </c>
      <c r="E120" s="4"/>
      <c r="F120" s="4"/>
      <c r="G120" s="4"/>
      <c r="H120" s="4"/>
      <c r="I120" s="10">
        <v>1030</v>
      </c>
      <c r="J120" s="10">
        <v>820</v>
      </c>
      <c r="K120" s="10">
        <v>720</v>
      </c>
      <c r="L120" s="36"/>
      <c r="M120" s="36"/>
      <c r="N120" s="10"/>
    </row>
    <row r="121" spans="1:14" ht="15">
      <c r="A121" s="11" t="s">
        <v>33</v>
      </c>
      <c r="B121" s="10" t="s">
        <v>38</v>
      </c>
      <c r="C121" s="10" t="s">
        <v>47</v>
      </c>
      <c r="D121" s="10" t="str">
        <f t="shared" si="1"/>
        <v>THỊ XÃ TÂN UYÊN:Khu vực 2Vị trí 2</v>
      </c>
      <c r="E121" s="4"/>
      <c r="F121" s="4"/>
      <c r="G121" s="10"/>
      <c r="H121" s="10"/>
      <c r="I121" s="10">
        <v>660</v>
      </c>
      <c r="J121" s="10">
        <v>530</v>
      </c>
      <c r="K121" s="10">
        <v>460</v>
      </c>
      <c r="L121" s="36"/>
      <c r="M121" s="36"/>
      <c r="N121" s="10"/>
    </row>
    <row r="122" spans="1:14" ht="15">
      <c r="A122" s="11" t="s">
        <v>33</v>
      </c>
      <c r="B122" s="10" t="s">
        <v>38</v>
      </c>
      <c r="C122" s="10" t="s">
        <v>48</v>
      </c>
      <c r="D122" s="10" t="str">
        <f t="shared" si="1"/>
        <v>THỊ XÃ TÂN UYÊN:Khu vực 2Vị trí 3</v>
      </c>
      <c r="E122" s="4"/>
      <c r="F122" s="4"/>
      <c r="G122" s="10"/>
      <c r="H122" s="10"/>
      <c r="I122" s="10">
        <v>500</v>
      </c>
      <c r="J122" s="10">
        <v>400</v>
      </c>
      <c r="K122" s="10">
        <v>350</v>
      </c>
      <c r="L122" s="36"/>
      <c r="M122" s="36"/>
      <c r="N122" s="10"/>
    </row>
    <row r="123" spans="1:14" ht="15">
      <c r="A123" s="11" t="s">
        <v>33</v>
      </c>
      <c r="B123" s="10" t="s">
        <v>38</v>
      </c>
      <c r="C123" s="10" t="s">
        <v>49</v>
      </c>
      <c r="D123" s="10" t="str">
        <f t="shared" si="1"/>
        <v>THỊ XÃ TÂN UYÊN:Khu vực 2Vị trí 4</v>
      </c>
      <c r="E123" s="4"/>
      <c r="F123" s="4"/>
      <c r="G123" s="10"/>
      <c r="H123" s="10"/>
      <c r="I123" s="10">
        <v>400</v>
      </c>
      <c r="J123" s="10">
        <v>320</v>
      </c>
      <c r="K123" s="10">
        <v>280</v>
      </c>
      <c r="L123" s="36"/>
      <c r="M123" s="36"/>
      <c r="N123" s="10"/>
    </row>
    <row r="124" spans="1:14" ht="15">
      <c r="A124" s="11" t="s">
        <v>33</v>
      </c>
      <c r="B124" s="10" t="s">
        <v>290</v>
      </c>
      <c r="C124" s="10" t="s">
        <v>46</v>
      </c>
      <c r="D124" s="10" t="str">
        <f t="shared" si="1"/>
        <v>THỊ XÃ TÂN UYÊN:Đường loại 1:Vị trí 1</v>
      </c>
      <c r="E124" s="4"/>
      <c r="F124" s="4"/>
      <c r="G124" s="4"/>
      <c r="H124" s="4"/>
      <c r="I124" s="10"/>
      <c r="J124" s="10"/>
      <c r="K124" s="10"/>
      <c r="L124" s="10">
        <v>7880</v>
      </c>
      <c r="M124" s="10">
        <v>6300</v>
      </c>
      <c r="N124" s="10">
        <v>5120</v>
      </c>
    </row>
    <row r="125" spans="1:14" ht="15">
      <c r="A125" s="11" t="s">
        <v>33</v>
      </c>
      <c r="B125" s="10" t="s">
        <v>290</v>
      </c>
      <c r="C125" s="10" t="s">
        <v>47</v>
      </c>
      <c r="D125" s="10" t="str">
        <f t="shared" si="1"/>
        <v>THỊ XÃ TÂN UYÊN:Đường loại 1:Vị trí 2</v>
      </c>
      <c r="E125" s="4"/>
      <c r="F125" s="4"/>
      <c r="G125" s="10"/>
      <c r="H125" s="10"/>
      <c r="I125" s="10"/>
      <c r="J125" s="10"/>
      <c r="K125" s="10"/>
      <c r="L125" s="10">
        <v>3520</v>
      </c>
      <c r="M125" s="10">
        <v>2820</v>
      </c>
      <c r="N125" s="10">
        <v>2290</v>
      </c>
    </row>
    <row r="126" spans="1:14" ht="15">
      <c r="A126" s="11" t="s">
        <v>33</v>
      </c>
      <c r="B126" s="10" t="s">
        <v>290</v>
      </c>
      <c r="C126" s="10" t="s">
        <v>48</v>
      </c>
      <c r="D126" s="10" t="str">
        <f t="shared" si="1"/>
        <v>THỊ XÃ TÂN UYÊN:Đường loại 1:Vị trí 3</v>
      </c>
      <c r="E126" s="4"/>
      <c r="F126" s="4"/>
      <c r="G126" s="10"/>
      <c r="H126" s="10"/>
      <c r="I126" s="10"/>
      <c r="J126" s="10"/>
      <c r="K126" s="10"/>
      <c r="L126" s="10">
        <v>1380</v>
      </c>
      <c r="M126" s="10">
        <v>1100</v>
      </c>
      <c r="N126" s="10">
        <v>900</v>
      </c>
    </row>
    <row r="127" spans="1:14" ht="15">
      <c r="A127" s="11" t="s">
        <v>33</v>
      </c>
      <c r="B127" s="10" t="s">
        <v>290</v>
      </c>
      <c r="C127" s="10" t="s">
        <v>49</v>
      </c>
      <c r="D127" s="10" t="str">
        <f t="shared" si="1"/>
        <v>THỊ XÃ TÂN UYÊN:Đường loại 1:Vị trí 4</v>
      </c>
      <c r="E127" s="4"/>
      <c r="F127" s="4"/>
      <c r="G127" s="10"/>
      <c r="H127" s="10"/>
      <c r="I127" s="10"/>
      <c r="J127" s="10"/>
      <c r="K127" s="10"/>
      <c r="L127" s="10">
        <v>1050</v>
      </c>
      <c r="M127" s="10">
        <v>840</v>
      </c>
      <c r="N127" s="10">
        <v>680</v>
      </c>
    </row>
    <row r="128" spans="1:14" ht="15">
      <c r="A128" s="11" t="s">
        <v>33</v>
      </c>
      <c r="B128" s="10" t="s">
        <v>384</v>
      </c>
      <c r="C128" s="10" t="s">
        <v>46</v>
      </c>
      <c r="D128" s="10" t="str">
        <f t="shared" si="1"/>
        <v>THỊ XÃ TÂN UYÊN:Đường loại 2:Vị trí 1</v>
      </c>
      <c r="E128" s="4"/>
      <c r="F128" s="4"/>
      <c r="G128" s="4"/>
      <c r="H128" s="4"/>
      <c r="I128" s="10"/>
      <c r="J128" s="10"/>
      <c r="K128" s="10"/>
      <c r="L128" s="10">
        <v>5460</v>
      </c>
      <c r="M128" s="10">
        <v>4370</v>
      </c>
      <c r="N128" s="10">
        <v>3550</v>
      </c>
    </row>
    <row r="129" spans="1:14" ht="15">
      <c r="A129" s="11" t="s">
        <v>33</v>
      </c>
      <c r="B129" s="10" t="s">
        <v>384</v>
      </c>
      <c r="C129" s="10" t="s">
        <v>47</v>
      </c>
      <c r="D129" s="10" t="str">
        <f t="shared" si="1"/>
        <v>THỊ XÃ TÂN UYÊN:Đường loại 2:Vị trí 2</v>
      </c>
      <c r="E129" s="4"/>
      <c r="F129" s="4"/>
      <c r="G129" s="10"/>
      <c r="H129" s="10"/>
      <c r="I129" s="10"/>
      <c r="J129" s="10"/>
      <c r="K129" s="10"/>
      <c r="L129" s="10">
        <v>2200</v>
      </c>
      <c r="M129" s="10">
        <v>1760</v>
      </c>
      <c r="N129" s="10">
        <v>1430</v>
      </c>
    </row>
    <row r="130" spans="1:14" ht="15">
      <c r="A130" s="11" t="s">
        <v>33</v>
      </c>
      <c r="B130" s="10" t="s">
        <v>384</v>
      </c>
      <c r="C130" s="10" t="s">
        <v>48</v>
      </c>
      <c r="D130" s="10" t="str">
        <f t="shared" si="1"/>
        <v>THỊ XÃ TÂN UYÊN:Đường loại 2:Vị trí 3</v>
      </c>
      <c r="E130" s="4"/>
      <c r="F130" s="4"/>
      <c r="G130" s="10"/>
      <c r="H130" s="10"/>
      <c r="I130" s="10"/>
      <c r="J130" s="10"/>
      <c r="K130" s="10"/>
      <c r="L130" s="10">
        <v>1150</v>
      </c>
      <c r="M130" s="10">
        <v>920</v>
      </c>
      <c r="N130" s="10">
        <v>750</v>
      </c>
    </row>
    <row r="131" spans="1:14" ht="15">
      <c r="A131" s="11" t="s">
        <v>33</v>
      </c>
      <c r="B131" s="10" t="s">
        <v>384</v>
      </c>
      <c r="C131" s="10" t="s">
        <v>49</v>
      </c>
      <c r="D131" s="10" t="str">
        <f t="shared" si="1"/>
        <v>THỊ XÃ TÂN UYÊN:Đường loại 2:Vị trí 4</v>
      </c>
      <c r="E131" s="4"/>
      <c r="F131" s="4"/>
      <c r="G131" s="10"/>
      <c r="H131" s="10"/>
      <c r="I131" s="10"/>
      <c r="J131" s="10"/>
      <c r="K131" s="10"/>
      <c r="L131" s="10">
        <v>950</v>
      </c>
      <c r="M131" s="10">
        <v>760</v>
      </c>
      <c r="N131" s="10">
        <v>620</v>
      </c>
    </row>
    <row r="132" spans="1:14" ht="15">
      <c r="A132" s="11" t="s">
        <v>33</v>
      </c>
      <c r="B132" s="10" t="s">
        <v>298</v>
      </c>
      <c r="C132" s="10" t="s">
        <v>46</v>
      </c>
      <c r="D132" s="10" t="str">
        <f t="shared" si="1"/>
        <v>THỊ XÃ TÂN UYÊN:Đường loại 3:Vị trí 1</v>
      </c>
      <c r="E132" s="4"/>
      <c r="F132" s="4"/>
      <c r="G132" s="4"/>
      <c r="H132" s="4"/>
      <c r="I132" s="10"/>
      <c r="J132" s="10"/>
      <c r="K132" s="10"/>
      <c r="L132" s="10">
        <v>3360</v>
      </c>
      <c r="M132" s="10">
        <v>2690</v>
      </c>
      <c r="N132" s="10">
        <v>2180</v>
      </c>
    </row>
    <row r="133" spans="1:14" ht="15">
      <c r="A133" s="11" t="s">
        <v>33</v>
      </c>
      <c r="B133" s="10" t="s">
        <v>298</v>
      </c>
      <c r="C133" s="10" t="s">
        <v>47</v>
      </c>
      <c r="D133" s="10" t="str">
        <f t="shared" si="1"/>
        <v>THỊ XÃ TÂN UYÊN:Đường loại 3:Vị trí 2</v>
      </c>
      <c r="E133" s="4"/>
      <c r="F133" s="4"/>
      <c r="G133" s="10"/>
      <c r="H133" s="10"/>
      <c r="I133" s="10"/>
      <c r="J133" s="10"/>
      <c r="K133" s="10"/>
      <c r="L133" s="10">
        <v>1600</v>
      </c>
      <c r="M133" s="10">
        <v>1280</v>
      </c>
      <c r="N133" s="10">
        <v>1040</v>
      </c>
    </row>
    <row r="134" spans="1:14" ht="15">
      <c r="A134" s="11" t="s">
        <v>33</v>
      </c>
      <c r="B134" s="10" t="s">
        <v>298</v>
      </c>
      <c r="C134" s="10" t="s">
        <v>48</v>
      </c>
      <c r="D134" s="10" t="str">
        <f t="shared" si="1"/>
        <v>THỊ XÃ TÂN UYÊN:Đường loại 3:Vị trí 3</v>
      </c>
      <c r="E134" s="4"/>
      <c r="F134" s="4"/>
      <c r="G134" s="10"/>
      <c r="H134" s="10"/>
      <c r="I134" s="10"/>
      <c r="J134" s="10"/>
      <c r="K134" s="10"/>
      <c r="L134" s="10">
        <v>1000</v>
      </c>
      <c r="M134" s="10">
        <v>800</v>
      </c>
      <c r="N134" s="10">
        <v>650</v>
      </c>
    </row>
    <row r="135" spans="1:14" ht="15">
      <c r="A135" s="11" t="s">
        <v>33</v>
      </c>
      <c r="B135" s="10" t="s">
        <v>298</v>
      </c>
      <c r="C135" s="10" t="s">
        <v>49</v>
      </c>
      <c r="D135" s="10" t="str">
        <f t="shared" si="1"/>
        <v>THỊ XÃ TÂN UYÊN:Đường loại 3:Vị trí 4</v>
      </c>
      <c r="E135" s="4"/>
      <c r="F135" s="4"/>
      <c r="G135" s="10"/>
      <c r="H135" s="10"/>
      <c r="I135" s="10"/>
      <c r="J135" s="10"/>
      <c r="K135" s="10"/>
      <c r="L135" s="10">
        <v>880</v>
      </c>
      <c r="M135" s="10">
        <v>700</v>
      </c>
      <c r="N135" s="10">
        <v>570</v>
      </c>
    </row>
    <row r="136" spans="1:14" ht="15">
      <c r="A136" s="11" t="s">
        <v>33</v>
      </c>
      <c r="B136" s="10" t="s">
        <v>390</v>
      </c>
      <c r="C136" s="10" t="s">
        <v>46</v>
      </c>
      <c r="D136" s="10" t="str">
        <f t="shared" si="1"/>
        <v>THỊ XÃ TÂN UYÊN:Đường loại 4:Vị trí 1</v>
      </c>
      <c r="E136" s="4"/>
      <c r="F136" s="4"/>
      <c r="G136" s="4"/>
      <c r="H136" s="4"/>
      <c r="I136" s="10"/>
      <c r="J136" s="10"/>
      <c r="K136" s="10"/>
      <c r="L136" s="10">
        <v>2100</v>
      </c>
      <c r="M136" s="10">
        <v>1680</v>
      </c>
      <c r="N136" s="10">
        <v>1370</v>
      </c>
    </row>
    <row r="137" spans="1:14" ht="15">
      <c r="A137" s="11" t="s">
        <v>33</v>
      </c>
      <c r="B137" s="10" t="s">
        <v>390</v>
      </c>
      <c r="C137" s="10" t="s">
        <v>47</v>
      </c>
      <c r="D137" s="10" t="str">
        <f t="shared" si="1"/>
        <v>THỊ XÃ TÂN UYÊN:Đường loại 4:Vị trí 2</v>
      </c>
      <c r="E137" s="4"/>
      <c r="F137" s="4"/>
      <c r="G137" s="10"/>
      <c r="H137" s="10"/>
      <c r="I137" s="10"/>
      <c r="J137" s="10"/>
      <c r="K137" s="10"/>
      <c r="L137" s="10">
        <v>1100</v>
      </c>
      <c r="M137" s="10">
        <v>880</v>
      </c>
      <c r="N137" s="10">
        <v>720</v>
      </c>
    </row>
    <row r="138" spans="1:14" ht="15">
      <c r="A138" s="11" t="s">
        <v>33</v>
      </c>
      <c r="B138" s="10" t="s">
        <v>390</v>
      </c>
      <c r="C138" s="10" t="s">
        <v>48</v>
      </c>
      <c r="D138" s="10" t="str">
        <f t="shared" si="1"/>
        <v>THỊ XÃ TÂN UYÊN:Đường loại 4:Vị trí 3</v>
      </c>
      <c r="E138" s="4"/>
      <c r="F138" s="4"/>
      <c r="G138" s="10"/>
      <c r="H138" s="10"/>
      <c r="I138" s="10"/>
      <c r="J138" s="10"/>
      <c r="K138" s="10"/>
      <c r="L138" s="10">
        <v>940</v>
      </c>
      <c r="M138" s="10">
        <v>750</v>
      </c>
      <c r="N138" s="10">
        <v>610</v>
      </c>
    </row>
    <row r="139" spans="1:14" ht="15">
      <c r="A139" s="11" t="s">
        <v>33</v>
      </c>
      <c r="B139" s="10" t="s">
        <v>390</v>
      </c>
      <c r="C139" s="10" t="s">
        <v>49</v>
      </c>
      <c r="D139" s="10" t="str">
        <f t="shared" si="1"/>
        <v>THỊ XÃ TÂN UYÊN:Đường loại 4:Vị trí 4</v>
      </c>
      <c r="E139" s="4"/>
      <c r="F139" s="4"/>
      <c r="G139" s="10"/>
      <c r="H139" s="10"/>
      <c r="I139" s="10"/>
      <c r="J139" s="10"/>
      <c r="K139" s="10"/>
      <c r="L139" s="10">
        <v>820</v>
      </c>
      <c r="M139" s="10">
        <v>660</v>
      </c>
      <c r="N139" s="10">
        <v>530</v>
      </c>
    </row>
    <row r="140" spans="1:14" ht="15">
      <c r="A140" s="11" t="s">
        <v>33</v>
      </c>
      <c r="B140" s="10" t="s">
        <v>314</v>
      </c>
      <c r="C140" s="10" t="s">
        <v>46</v>
      </c>
      <c r="D140" s="10" t="str">
        <f t="shared" si="1"/>
        <v>THỊ XÃ TÂN UYÊN:Đường loại 5:Vị trí 1</v>
      </c>
      <c r="E140" s="4"/>
      <c r="F140" s="4"/>
      <c r="G140" s="4"/>
      <c r="H140" s="4"/>
      <c r="I140" s="10"/>
      <c r="J140" s="10"/>
      <c r="K140" s="10"/>
      <c r="L140" s="10">
        <v>1270</v>
      </c>
      <c r="M140" s="10">
        <v>1020</v>
      </c>
      <c r="N140" s="10">
        <v>830</v>
      </c>
    </row>
    <row r="141" spans="1:14" ht="15">
      <c r="A141" s="11" t="s">
        <v>33</v>
      </c>
      <c r="B141" s="10" t="s">
        <v>314</v>
      </c>
      <c r="C141" s="10" t="s">
        <v>47</v>
      </c>
      <c r="D141" s="10" t="str">
        <f t="shared" si="1"/>
        <v>THỊ XÃ TÂN UYÊN:Đường loại 5:Vị trí 2</v>
      </c>
      <c r="E141" s="4"/>
      <c r="F141" s="4"/>
      <c r="G141" s="10"/>
      <c r="H141" s="10"/>
      <c r="I141" s="10"/>
      <c r="J141" s="10"/>
      <c r="K141" s="10"/>
      <c r="L141" s="10">
        <v>980</v>
      </c>
      <c r="M141" s="10">
        <v>780</v>
      </c>
      <c r="N141" s="10">
        <v>640</v>
      </c>
    </row>
    <row r="142" spans="1:14" ht="15">
      <c r="A142" s="11" t="s">
        <v>33</v>
      </c>
      <c r="B142" s="10" t="s">
        <v>314</v>
      </c>
      <c r="C142" s="10" t="s">
        <v>48</v>
      </c>
      <c r="D142" s="10" t="str">
        <f t="shared" si="1"/>
        <v>THỊ XÃ TÂN UYÊN:Đường loại 5:Vị trí 3</v>
      </c>
      <c r="E142" s="4"/>
      <c r="F142" s="4"/>
      <c r="G142" s="10"/>
      <c r="H142" s="10"/>
      <c r="I142" s="10"/>
      <c r="J142" s="10"/>
      <c r="K142" s="10"/>
      <c r="L142" s="10">
        <v>870</v>
      </c>
      <c r="M142" s="10">
        <v>700</v>
      </c>
      <c r="N142" s="10">
        <v>570</v>
      </c>
    </row>
    <row r="143" spans="1:14" ht="15">
      <c r="A143" s="11" t="s">
        <v>33</v>
      </c>
      <c r="B143" s="10" t="s">
        <v>314</v>
      </c>
      <c r="C143" s="10" t="s">
        <v>49</v>
      </c>
      <c r="D143" s="10" t="str">
        <f t="shared" si="1"/>
        <v>THỊ XÃ TÂN UYÊN:Đường loại 5:Vị trí 4</v>
      </c>
      <c r="E143" s="4"/>
      <c r="F143" s="4"/>
      <c r="G143" s="10"/>
      <c r="H143" s="10"/>
      <c r="I143" s="10"/>
      <c r="J143" s="10"/>
      <c r="K143" s="10"/>
      <c r="L143" s="10">
        <v>750</v>
      </c>
      <c r="M143" s="10">
        <v>600</v>
      </c>
      <c r="N143" s="10">
        <v>490</v>
      </c>
    </row>
    <row r="144" spans="1:14" ht="15">
      <c r="A144" s="11" t="s">
        <v>31</v>
      </c>
      <c r="B144" s="10" t="s">
        <v>39</v>
      </c>
      <c r="C144" s="10" t="s">
        <v>46</v>
      </c>
      <c r="D144" s="10" t="str">
        <f t="shared" si="1"/>
        <v>HUYỆN BÀU BÀNG:Khu vực 1Vị trí 1</v>
      </c>
      <c r="E144" s="10"/>
      <c r="F144" s="10"/>
      <c r="G144" s="10"/>
      <c r="H144" s="10"/>
      <c r="I144" s="10">
        <v>1200</v>
      </c>
      <c r="J144" s="10">
        <v>960</v>
      </c>
      <c r="K144" s="10">
        <v>840</v>
      </c>
      <c r="L144" s="36"/>
      <c r="M144" s="36"/>
      <c r="N144" s="10"/>
    </row>
    <row r="145" spans="1:14" ht="15">
      <c r="A145" s="11" t="s">
        <v>31</v>
      </c>
      <c r="B145" s="10" t="s">
        <v>39</v>
      </c>
      <c r="C145" s="10" t="s">
        <v>47</v>
      </c>
      <c r="D145" s="10" t="str">
        <f t="shared" si="1"/>
        <v>HUYỆN BÀU BÀNG:Khu vực 1Vị trí 2</v>
      </c>
      <c r="E145" s="10"/>
      <c r="F145" s="10"/>
      <c r="G145" s="10"/>
      <c r="H145" s="10"/>
      <c r="I145" s="10">
        <v>880</v>
      </c>
      <c r="J145" s="10">
        <v>700</v>
      </c>
      <c r="K145" s="10">
        <v>620</v>
      </c>
      <c r="L145" s="36"/>
      <c r="M145" s="36"/>
      <c r="N145" s="10"/>
    </row>
    <row r="146" spans="1:14" ht="15">
      <c r="A146" s="11" t="s">
        <v>31</v>
      </c>
      <c r="B146" s="10" t="s">
        <v>39</v>
      </c>
      <c r="C146" s="10" t="s">
        <v>48</v>
      </c>
      <c r="D146" s="10" t="str">
        <f t="shared" si="1"/>
        <v>HUYỆN BÀU BÀNG:Khu vực 1Vị trí 3</v>
      </c>
      <c r="E146" s="10"/>
      <c r="F146" s="10"/>
      <c r="G146" s="10"/>
      <c r="H146" s="10"/>
      <c r="I146" s="10">
        <v>550</v>
      </c>
      <c r="J146" s="10">
        <v>440</v>
      </c>
      <c r="K146" s="10">
        <v>390</v>
      </c>
      <c r="L146" s="36"/>
      <c r="M146" s="36"/>
      <c r="N146" s="10"/>
    </row>
    <row r="147" spans="1:14" ht="15">
      <c r="A147" s="11" t="s">
        <v>31</v>
      </c>
      <c r="B147" s="10" t="s">
        <v>39</v>
      </c>
      <c r="C147" s="10" t="s">
        <v>49</v>
      </c>
      <c r="D147" s="10" t="str">
        <f t="shared" si="1"/>
        <v>HUYỆN BÀU BÀNG:Khu vực 1Vị trí 4</v>
      </c>
      <c r="E147" s="10"/>
      <c r="F147" s="10"/>
      <c r="G147" s="10"/>
      <c r="H147" s="10"/>
      <c r="I147" s="10">
        <v>330</v>
      </c>
      <c r="J147" s="10">
        <v>260</v>
      </c>
      <c r="K147" s="10">
        <v>230</v>
      </c>
      <c r="L147" s="36"/>
      <c r="M147" s="36"/>
      <c r="N147" s="10"/>
    </row>
    <row r="148" spans="1:14" ht="15">
      <c r="A148" s="11" t="s">
        <v>31</v>
      </c>
      <c r="B148" s="10" t="s">
        <v>38</v>
      </c>
      <c r="C148" s="10" t="s">
        <v>46</v>
      </c>
      <c r="D148" s="10" t="str">
        <f t="shared" si="1"/>
        <v>HUYỆN BÀU BÀNG:Khu vực 2Vị trí 1</v>
      </c>
      <c r="E148" s="10"/>
      <c r="F148" s="10"/>
      <c r="G148" s="10"/>
      <c r="H148" s="10"/>
      <c r="I148" s="10">
        <v>940</v>
      </c>
      <c r="J148" s="10">
        <v>750</v>
      </c>
      <c r="K148" s="10">
        <v>660</v>
      </c>
      <c r="L148" s="36"/>
      <c r="M148" s="36"/>
      <c r="N148" s="10"/>
    </row>
    <row r="149" spans="1:14" ht="15">
      <c r="A149" s="11" t="s">
        <v>31</v>
      </c>
      <c r="B149" s="10" t="s">
        <v>38</v>
      </c>
      <c r="C149" s="10" t="s">
        <v>47</v>
      </c>
      <c r="D149" s="10" t="str">
        <f t="shared" si="1"/>
        <v>HUYỆN BÀU BÀNG:Khu vực 2Vị trí 2</v>
      </c>
      <c r="E149" s="10"/>
      <c r="F149" s="10"/>
      <c r="G149" s="10"/>
      <c r="H149" s="10"/>
      <c r="I149" s="10">
        <v>610</v>
      </c>
      <c r="J149" s="10">
        <v>490</v>
      </c>
      <c r="K149" s="10">
        <v>430</v>
      </c>
      <c r="L149" s="36"/>
      <c r="M149" s="36"/>
      <c r="N149" s="10"/>
    </row>
    <row r="150" spans="1:14" ht="15">
      <c r="A150" s="11" t="s">
        <v>31</v>
      </c>
      <c r="B150" s="10" t="s">
        <v>38</v>
      </c>
      <c r="C150" s="10" t="s">
        <v>48</v>
      </c>
      <c r="D150" s="10" t="str">
        <f t="shared" si="1"/>
        <v>HUYỆN BÀU BÀNG:Khu vực 2Vị trí 3</v>
      </c>
      <c r="E150" s="10"/>
      <c r="F150" s="10"/>
      <c r="G150" s="10"/>
      <c r="H150" s="10"/>
      <c r="I150" s="10">
        <v>420</v>
      </c>
      <c r="J150" s="10">
        <v>340</v>
      </c>
      <c r="K150" s="10">
        <v>290</v>
      </c>
      <c r="L150" s="36"/>
      <c r="M150" s="36"/>
      <c r="N150" s="10"/>
    </row>
    <row r="151" spans="1:14" ht="15">
      <c r="A151" s="11" t="s">
        <v>31</v>
      </c>
      <c r="B151" s="10" t="s">
        <v>38</v>
      </c>
      <c r="C151" s="10" t="s">
        <v>49</v>
      </c>
      <c r="D151" s="10" t="str">
        <f t="shared" si="1"/>
        <v>HUYỆN BÀU BÀNG:Khu vực 2Vị trí 4</v>
      </c>
      <c r="E151" s="10"/>
      <c r="F151" s="10"/>
      <c r="G151" s="10"/>
      <c r="H151" s="10"/>
      <c r="I151" s="10">
        <v>330</v>
      </c>
      <c r="J151" s="10">
        <v>260</v>
      </c>
      <c r="K151" s="10">
        <v>230</v>
      </c>
      <c r="L151" s="36"/>
      <c r="M151" s="36"/>
      <c r="N151" s="10"/>
    </row>
    <row r="152" spans="1:14" ht="15">
      <c r="A152" s="11" t="s">
        <v>31</v>
      </c>
      <c r="B152" s="10" t="s">
        <v>290</v>
      </c>
      <c r="C152" s="10" t="s">
        <v>46</v>
      </c>
      <c r="D152" s="10" t="str">
        <f t="shared" si="1"/>
        <v>HUYỆN BÀU BÀNG:Đường loại 1:Vị trí 1</v>
      </c>
      <c r="E152" s="10"/>
      <c r="F152" s="10"/>
      <c r="G152" s="10"/>
      <c r="H152" s="10"/>
      <c r="I152" s="10"/>
      <c r="J152" s="10"/>
      <c r="K152" s="10"/>
      <c r="L152" s="10">
        <v>1560</v>
      </c>
      <c r="M152" s="10"/>
      <c r="N152" s="10"/>
    </row>
    <row r="153" spans="1:14" ht="15">
      <c r="A153" s="11" t="s">
        <v>31</v>
      </c>
      <c r="B153" s="10" t="s">
        <v>290</v>
      </c>
      <c r="C153" s="10" t="s">
        <v>47</v>
      </c>
      <c r="D153" s="10" t="str">
        <f t="shared" si="1"/>
        <v>HUYỆN BÀU BÀNG:Đường loại 1:Vị trí 2</v>
      </c>
      <c r="E153" s="10"/>
      <c r="F153" s="10"/>
      <c r="G153" s="10"/>
      <c r="H153" s="10"/>
      <c r="I153" s="10"/>
      <c r="J153" s="10"/>
      <c r="K153" s="10"/>
      <c r="L153" s="10">
        <v>1010</v>
      </c>
      <c r="M153" s="10"/>
      <c r="N153" s="10"/>
    </row>
    <row r="154" spans="1:14" ht="15">
      <c r="A154" s="11" t="s">
        <v>31</v>
      </c>
      <c r="B154" s="10" t="s">
        <v>290</v>
      </c>
      <c r="C154" s="10" t="s">
        <v>48</v>
      </c>
      <c r="D154" s="10" t="str">
        <f t="shared" si="1"/>
        <v>HUYỆN BÀU BÀNG:Đường loại 1:Vị trí 3</v>
      </c>
      <c r="E154" s="10"/>
      <c r="F154" s="10"/>
      <c r="G154" s="10"/>
      <c r="H154" s="10"/>
      <c r="I154" s="10"/>
      <c r="J154" s="10"/>
      <c r="K154" s="10"/>
      <c r="L154" s="10">
        <v>780</v>
      </c>
      <c r="M154" s="10"/>
      <c r="N154" s="10"/>
    </row>
    <row r="155" spans="1:14" ht="15">
      <c r="A155" s="11" t="s">
        <v>31</v>
      </c>
      <c r="B155" s="10" t="s">
        <v>290</v>
      </c>
      <c r="C155" s="10" t="s">
        <v>49</v>
      </c>
      <c r="D155" s="10" t="str">
        <f t="shared" si="1"/>
        <v>HUYỆN BÀU BÀNG:Đường loại 1:Vị trí 4</v>
      </c>
      <c r="E155" s="10"/>
      <c r="F155" s="10"/>
      <c r="G155" s="10"/>
      <c r="H155" s="10"/>
      <c r="I155" s="10"/>
      <c r="J155" s="10"/>
      <c r="K155" s="10"/>
      <c r="L155" s="10">
        <v>550</v>
      </c>
      <c r="M155" s="10"/>
      <c r="N155" s="10"/>
    </row>
    <row r="156" spans="1:14" ht="15">
      <c r="A156" s="11" t="s">
        <v>31</v>
      </c>
      <c r="B156" s="10" t="s">
        <v>384</v>
      </c>
      <c r="C156" s="10" t="s">
        <v>46</v>
      </c>
      <c r="D156" s="10" t="str">
        <f t="shared" si="1"/>
        <v>HUYỆN BÀU BÀNG:Đường loại 2:Vị trí 1</v>
      </c>
      <c r="E156" s="10"/>
      <c r="F156" s="10"/>
      <c r="G156" s="10"/>
      <c r="H156" s="10"/>
      <c r="I156" s="10"/>
      <c r="J156" s="10"/>
      <c r="K156" s="10"/>
      <c r="L156" s="10">
        <v>1220</v>
      </c>
      <c r="M156" s="10"/>
      <c r="N156" s="10"/>
    </row>
    <row r="157" spans="1:14" ht="15">
      <c r="A157" s="11" t="s">
        <v>31</v>
      </c>
      <c r="B157" s="10" t="s">
        <v>384</v>
      </c>
      <c r="C157" s="10" t="s">
        <v>47</v>
      </c>
      <c r="D157" s="10" t="str">
        <f t="shared" si="1"/>
        <v>HUYỆN BÀU BÀNG:Đường loại 2:Vị trí 2</v>
      </c>
      <c r="E157" s="10"/>
      <c r="F157" s="10"/>
      <c r="G157" s="10"/>
      <c r="H157" s="10"/>
      <c r="I157" s="10"/>
      <c r="J157" s="10"/>
      <c r="K157" s="10"/>
      <c r="L157" s="10">
        <v>790</v>
      </c>
      <c r="M157" s="10"/>
      <c r="N157" s="10"/>
    </row>
    <row r="158" spans="1:14" ht="15">
      <c r="A158" s="11" t="s">
        <v>31</v>
      </c>
      <c r="B158" s="10" t="s">
        <v>384</v>
      </c>
      <c r="C158" s="10" t="s">
        <v>48</v>
      </c>
      <c r="D158" s="10" t="str">
        <f t="shared" si="1"/>
        <v>HUYỆN BÀU BÀNG:Đường loại 2:Vị trí 3</v>
      </c>
      <c r="E158" s="10"/>
      <c r="F158" s="10"/>
      <c r="G158" s="10"/>
      <c r="H158" s="10"/>
      <c r="I158" s="10"/>
      <c r="J158" s="10"/>
      <c r="K158" s="10"/>
      <c r="L158" s="10">
        <v>610</v>
      </c>
      <c r="M158" s="10"/>
      <c r="N158" s="10"/>
    </row>
    <row r="159" spans="1:14" ht="15">
      <c r="A159" s="11" t="s">
        <v>31</v>
      </c>
      <c r="B159" s="10" t="s">
        <v>384</v>
      </c>
      <c r="C159" s="10" t="s">
        <v>49</v>
      </c>
      <c r="D159" s="10" t="str">
        <f t="shared" si="1"/>
        <v>HUYỆN BÀU BÀNG:Đường loại 2:Vị trí 4</v>
      </c>
      <c r="E159" s="10"/>
      <c r="F159" s="10"/>
      <c r="G159" s="10"/>
      <c r="H159" s="10"/>
      <c r="I159" s="10"/>
      <c r="J159" s="10"/>
      <c r="K159" s="10"/>
      <c r="L159" s="10">
        <v>430</v>
      </c>
      <c r="M159" s="10"/>
      <c r="N159" s="10"/>
    </row>
    <row r="160" spans="1:14" ht="15">
      <c r="A160" s="11" t="s">
        <v>31</v>
      </c>
      <c r="B160" s="10" t="s">
        <v>298</v>
      </c>
      <c r="C160" s="10" t="s">
        <v>46</v>
      </c>
      <c r="D160" s="10" t="str">
        <f t="shared" si="1"/>
        <v>HUYỆN BÀU BÀNG:Đường loại 3:Vị trí 1</v>
      </c>
      <c r="E160" s="10"/>
      <c r="F160" s="10"/>
      <c r="G160" s="10"/>
      <c r="H160" s="10"/>
      <c r="I160" s="10"/>
      <c r="J160" s="10"/>
      <c r="K160" s="10"/>
      <c r="L160" s="10">
        <v>730</v>
      </c>
      <c r="M160" s="10"/>
      <c r="N160" s="10"/>
    </row>
    <row r="161" spans="1:14" ht="15">
      <c r="A161" s="11" t="s">
        <v>31</v>
      </c>
      <c r="B161" s="10" t="s">
        <v>298</v>
      </c>
      <c r="C161" s="10" t="s">
        <v>47</v>
      </c>
      <c r="D161" s="10" t="str">
        <f aca="true" t="shared" si="2" ref="D161:D224">A161&amp;B161&amp;C161</f>
        <v>HUYỆN BÀU BÀNG:Đường loại 3:Vị trí 2</v>
      </c>
      <c r="E161" s="10"/>
      <c r="F161" s="10"/>
      <c r="G161" s="10"/>
      <c r="H161" s="10"/>
      <c r="I161" s="10"/>
      <c r="J161" s="10"/>
      <c r="K161" s="10"/>
      <c r="L161" s="10">
        <v>470</v>
      </c>
      <c r="M161" s="10"/>
      <c r="N161" s="10"/>
    </row>
    <row r="162" spans="1:14" ht="15">
      <c r="A162" s="11" t="s">
        <v>31</v>
      </c>
      <c r="B162" s="10" t="s">
        <v>298</v>
      </c>
      <c r="C162" s="10" t="s">
        <v>48</v>
      </c>
      <c r="D162" s="10" t="str">
        <f t="shared" si="2"/>
        <v>HUYỆN BÀU BÀNG:Đường loại 3:Vị trí 3</v>
      </c>
      <c r="E162" s="10"/>
      <c r="F162" s="10"/>
      <c r="G162" s="10"/>
      <c r="H162" s="10"/>
      <c r="I162" s="10"/>
      <c r="J162" s="10"/>
      <c r="K162" s="10"/>
      <c r="L162" s="10">
        <v>370</v>
      </c>
      <c r="M162" s="10"/>
      <c r="N162" s="10"/>
    </row>
    <row r="163" spans="1:14" ht="15">
      <c r="A163" s="11" t="s">
        <v>31</v>
      </c>
      <c r="B163" s="10" t="s">
        <v>298</v>
      </c>
      <c r="C163" s="10" t="s">
        <v>49</v>
      </c>
      <c r="D163" s="10" t="str">
        <f t="shared" si="2"/>
        <v>HUYỆN BÀU BÀNG:Đường loại 3:Vị trí 4</v>
      </c>
      <c r="E163" s="10"/>
      <c r="F163" s="10"/>
      <c r="G163" s="10"/>
      <c r="H163" s="10"/>
      <c r="I163" s="10"/>
      <c r="J163" s="10"/>
      <c r="K163" s="10"/>
      <c r="L163" s="10">
        <v>260</v>
      </c>
      <c r="M163" s="10"/>
      <c r="N163" s="10"/>
    </row>
    <row r="164" spans="1:14" ht="15">
      <c r="A164" s="11" t="s">
        <v>31</v>
      </c>
      <c r="B164" s="10" t="s">
        <v>390</v>
      </c>
      <c r="C164" s="10" t="s">
        <v>46</v>
      </c>
      <c r="D164" s="10" t="str">
        <f t="shared" si="2"/>
        <v>HUYỆN BÀU BÀNG:Đường loại 4:Vị trí 1</v>
      </c>
      <c r="E164" s="10"/>
      <c r="F164" s="10"/>
      <c r="G164" s="10"/>
      <c r="H164" s="10"/>
      <c r="I164" s="10"/>
      <c r="J164" s="10"/>
      <c r="K164" s="10"/>
      <c r="L164" s="10">
        <v>670</v>
      </c>
      <c r="M164" s="10"/>
      <c r="N164" s="10"/>
    </row>
    <row r="165" spans="1:14" ht="15">
      <c r="A165" s="11" t="s">
        <v>31</v>
      </c>
      <c r="B165" s="10" t="s">
        <v>390</v>
      </c>
      <c r="C165" s="10" t="s">
        <v>47</v>
      </c>
      <c r="D165" s="10" t="str">
        <f t="shared" si="2"/>
        <v>HUYỆN BÀU BÀNG:Đường loại 4:Vị trí 2</v>
      </c>
      <c r="E165" s="10"/>
      <c r="F165" s="10"/>
      <c r="G165" s="10"/>
      <c r="H165" s="10"/>
      <c r="I165" s="10"/>
      <c r="J165" s="10"/>
      <c r="K165" s="10"/>
      <c r="L165" s="10">
        <v>440</v>
      </c>
      <c r="M165" s="10"/>
      <c r="N165" s="10"/>
    </row>
    <row r="166" spans="1:14" ht="15">
      <c r="A166" s="11" t="s">
        <v>31</v>
      </c>
      <c r="B166" s="10" t="s">
        <v>390</v>
      </c>
      <c r="C166" s="10" t="s">
        <v>48</v>
      </c>
      <c r="D166" s="10" t="str">
        <f t="shared" si="2"/>
        <v>HUYỆN BÀU BÀNG:Đường loại 4:Vị trí 3</v>
      </c>
      <c r="E166" s="10"/>
      <c r="F166" s="10"/>
      <c r="G166" s="10"/>
      <c r="H166" s="10"/>
      <c r="I166" s="10"/>
      <c r="J166" s="10"/>
      <c r="K166" s="10"/>
      <c r="L166" s="10">
        <v>340</v>
      </c>
      <c r="M166" s="10"/>
      <c r="N166" s="10"/>
    </row>
    <row r="167" spans="1:14" ht="15">
      <c r="A167" s="11" t="s">
        <v>31</v>
      </c>
      <c r="B167" s="10" t="s">
        <v>390</v>
      </c>
      <c r="C167" s="10" t="s">
        <v>49</v>
      </c>
      <c r="D167" s="10" t="str">
        <f t="shared" si="2"/>
        <v>HUYỆN BÀU BÀNG:Đường loại 4:Vị trí 4</v>
      </c>
      <c r="E167" s="10"/>
      <c r="F167" s="10"/>
      <c r="G167" s="10"/>
      <c r="H167" s="10"/>
      <c r="I167" s="10"/>
      <c r="J167" s="10"/>
      <c r="K167" s="10"/>
      <c r="L167" s="10">
        <v>230</v>
      </c>
      <c r="M167" s="10"/>
      <c r="N167" s="10"/>
    </row>
    <row r="168" spans="1:14" ht="15">
      <c r="A168" s="11" t="s">
        <v>31</v>
      </c>
      <c r="B168" s="10" t="s">
        <v>314</v>
      </c>
      <c r="C168" s="10" t="s">
        <v>46</v>
      </c>
      <c r="D168" s="10" t="str">
        <f t="shared" si="2"/>
        <v>HUYỆN BÀU BÀNG:Đường loại 5:Vị trí 1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">
      <c r="A169" s="11" t="s">
        <v>31</v>
      </c>
      <c r="B169" s="10" t="s">
        <v>314</v>
      </c>
      <c r="C169" s="10" t="s">
        <v>47</v>
      </c>
      <c r="D169" s="10" t="str">
        <f t="shared" si="2"/>
        <v>HUYỆN BÀU BÀNG:Đường loại 5:Vị trí 2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">
      <c r="A170" s="11" t="s">
        <v>31</v>
      </c>
      <c r="B170" s="10" t="s">
        <v>314</v>
      </c>
      <c r="C170" s="10" t="s">
        <v>48</v>
      </c>
      <c r="D170" s="10" t="str">
        <f t="shared" si="2"/>
        <v>HUYỆN BÀU BÀNG:Đường loại 5:Vị trí 3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">
      <c r="A171" s="11" t="s">
        <v>31</v>
      </c>
      <c r="B171" s="10" t="s">
        <v>314</v>
      </c>
      <c r="C171" s="10" t="s">
        <v>49</v>
      </c>
      <c r="D171" s="10" t="str">
        <f t="shared" si="2"/>
        <v>HUYỆN BÀU BÀNG:Đường loại 5:Vị trí 4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">
      <c r="A172" s="13" t="s">
        <v>34</v>
      </c>
      <c r="B172" s="10" t="s">
        <v>39</v>
      </c>
      <c r="C172" s="10" t="s">
        <v>46</v>
      </c>
      <c r="D172" s="10" t="str">
        <f t="shared" si="2"/>
        <v>HUYỆN BẮC TÂN UYÊN:Khu vực 1Vị trí 1</v>
      </c>
      <c r="E172" s="4"/>
      <c r="F172" s="4"/>
      <c r="G172" s="4"/>
      <c r="H172" s="4"/>
      <c r="I172" s="10">
        <v>1150</v>
      </c>
      <c r="J172" s="10">
        <v>920</v>
      </c>
      <c r="K172" s="10">
        <v>810</v>
      </c>
      <c r="L172" s="36"/>
      <c r="M172" s="36"/>
      <c r="N172" s="10"/>
    </row>
    <row r="173" spans="1:14" ht="15">
      <c r="A173" s="13" t="s">
        <v>34</v>
      </c>
      <c r="B173" s="10" t="s">
        <v>39</v>
      </c>
      <c r="C173" s="10" t="s">
        <v>47</v>
      </c>
      <c r="D173" s="10" t="str">
        <f t="shared" si="2"/>
        <v>HUYỆN BẮC TÂN UYÊN:Khu vực 1Vị trí 2</v>
      </c>
      <c r="E173" s="4"/>
      <c r="F173" s="4"/>
      <c r="G173" s="10"/>
      <c r="H173" s="10"/>
      <c r="I173" s="10">
        <v>860</v>
      </c>
      <c r="J173" s="10">
        <v>690</v>
      </c>
      <c r="K173" s="10">
        <v>600</v>
      </c>
      <c r="L173" s="36"/>
      <c r="M173" s="36"/>
      <c r="N173" s="10"/>
    </row>
    <row r="174" spans="1:14" ht="15">
      <c r="A174" s="13" t="s">
        <v>34</v>
      </c>
      <c r="B174" s="10" t="s">
        <v>39</v>
      </c>
      <c r="C174" s="10" t="s">
        <v>48</v>
      </c>
      <c r="D174" s="10" t="str">
        <f t="shared" si="2"/>
        <v>HUYỆN BẮC TÂN UYÊN:Khu vực 1Vị trí 3</v>
      </c>
      <c r="E174" s="4"/>
      <c r="F174" s="4"/>
      <c r="G174" s="10"/>
      <c r="H174" s="10"/>
      <c r="I174" s="10">
        <v>550</v>
      </c>
      <c r="J174" s="10">
        <v>440</v>
      </c>
      <c r="K174" s="10">
        <v>390</v>
      </c>
      <c r="L174" s="36"/>
      <c r="M174" s="36"/>
      <c r="N174" s="10"/>
    </row>
    <row r="175" spans="1:14" ht="15">
      <c r="A175" s="13" t="s">
        <v>34</v>
      </c>
      <c r="B175" s="10" t="s">
        <v>39</v>
      </c>
      <c r="C175" s="10" t="s">
        <v>49</v>
      </c>
      <c r="D175" s="10" t="str">
        <f t="shared" si="2"/>
        <v>HUYỆN BẮC TÂN UYÊN:Khu vực 1Vị trí 4</v>
      </c>
      <c r="E175" s="4"/>
      <c r="F175" s="4"/>
      <c r="G175" s="10"/>
      <c r="H175" s="10"/>
      <c r="I175" s="10">
        <v>330</v>
      </c>
      <c r="J175" s="10">
        <v>260</v>
      </c>
      <c r="K175" s="10">
        <v>230</v>
      </c>
      <c r="L175" s="36"/>
      <c r="M175" s="36"/>
      <c r="N175" s="10"/>
    </row>
    <row r="176" spans="1:14" ht="15">
      <c r="A176" s="13" t="s">
        <v>34</v>
      </c>
      <c r="B176" s="10" t="s">
        <v>38</v>
      </c>
      <c r="C176" s="10" t="s">
        <v>46</v>
      </c>
      <c r="D176" s="10" t="str">
        <f t="shared" si="2"/>
        <v>HUYỆN BẮC TÂN UYÊN:Khu vực 2Vị trí 1</v>
      </c>
      <c r="E176" s="4"/>
      <c r="F176" s="4"/>
      <c r="G176" s="4"/>
      <c r="H176" s="4"/>
      <c r="I176" s="10">
        <v>860</v>
      </c>
      <c r="J176" s="10">
        <v>690</v>
      </c>
      <c r="K176" s="10">
        <v>600</v>
      </c>
      <c r="L176" s="36"/>
      <c r="M176" s="36"/>
      <c r="N176" s="10"/>
    </row>
    <row r="177" spans="1:14" ht="15">
      <c r="A177" s="13" t="s">
        <v>34</v>
      </c>
      <c r="B177" s="10" t="s">
        <v>38</v>
      </c>
      <c r="C177" s="10" t="s">
        <v>47</v>
      </c>
      <c r="D177" s="10" t="str">
        <f t="shared" si="2"/>
        <v>HUYỆN BẮC TÂN UYÊN:Khu vực 2Vị trí 2</v>
      </c>
      <c r="E177" s="4"/>
      <c r="F177" s="4"/>
      <c r="G177" s="10"/>
      <c r="H177" s="10"/>
      <c r="I177" s="10">
        <v>550</v>
      </c>
      <c r="J177" s="10">
        <v>440</v>
      </c>
      <c r="K177" s="10">
        <v>390</v>
      </c>
      <c r="L177" s="36"/>
      <c r="M177" s="36"/>
      <c r="N177" s="10"/>
    </row>
    <row r="178" spans="1:14" ht="15">
      <c r="A178" s="13" t="s">
        <v>34</v>
      </c>
      <c r="B178" s="10" t="s">
        <v>38</v>
      </c>
      <c r="C178" s="10" t="s">
        <v>48</v>
      </c>
      <c r="D178" s="10" t="str">
        <f t="shared" si="2"/>
        <v>HUYỆN BẮC TÂN UYÊN:Khu vực 2Vị trí 3</v>
      </c>
      <c r="E178" s="4"/>
      <c r="F178" s="4"/>
      <c r="G178" s="10"/>
      <c r="H178" s="10"/>
      <c r="I178" s="10">
        <v>420</v>
      </c>
      <c r="J178" s="10">
        <v>340</v>
      </c>
      <c r="K178" s="10">
        <v>290</v>
      </c>
      <c r="L178" s="36"/>
      <c r="M178" s="36"/>
      <c r="N178" s="10"/>
    </row>
    <row r="179" spans="1:14" ht="15">
      <c r="A179" s="13" t="s">
        <v>34</v>
      </c>
      <c r="B179" s="10" t="s">
        <v>38</v>
      </c>
      <c r="C179" s="10" t="s">
        <v>49</v>
      </c>
      <c r="D179" s="10" t="str">
        <f t="shared" si="2"/>
        <v>HUYỆN BẮC TÂN UYÊN:Khu vực 2Vị trí 4</v>
      </c>
      <c r="E179" s="4"/>
      <c r="F179" s="4"/>
      <c r="G179" s="10"/>
      <c r="H179" s="10"/>
      <c r="I179" s="10">
        <v>330</v>
      </c>
      <c r="J179" s="10">
        <v>260</v>
      </c>
      <c r="K179" s="10">
        <v>230</v>
      </c>
      <c r="L179" s="36"/>
      <c r="M179" s="36"/>
      <c r="N179" s="10"/>
    </row>
    <row r="180" spans="1:14" ht="15">
      <c r="A180" s="13" t="s">
        <v>34</v>
      </c>
      <c r="B180" s="10" t="s">
        <v>290</v>
      </c>
      <c r="C180" s="10" t="s">
        <v>46</v>
      </c>
      <c r="D180" s="10" t="str">
        <f t="shared" si="2"/>
        <v>HUYỆN BẮC TÂN UYÊN:Đường loại 1:Vị trí 1</v>
      </c>
      <c r="E180" s="4"/>
      <c r="F180" s="4"/>
      <c r="G180" s="4"/>
      <c r="H180" s="4"/>
      <c r="I180" s="10"/>
      <c r="J180" s="10"/>
      <c r="K180" s="10"/>
      <c r="L180" s="10">
        <v>1500</v>
      </c>
      <c r="M180" s="10"/>
      <c r="N180" s="10"/>
    </row>
    <row r="181" spans="1:14" ht="15">
      <c r="A181" s="13" t="s">
        <v>34</v>
      </c>
      <c r="B181" s="10" t="s">
        <v>290</v>
      </c>
      <c r="C181" s="10" t="s">
        <v>47</v>
      </c>
      <c r="D181" s="10" t="str">
        <f t="shared" si="2"/>
        <v>HUYỆN BẮC TÂN UYÊN:Đường loại 1:Vị trí 2</v>
      </c>
      <c r="E181" s="4"/>
      <c r="F181" s="4"/>
      <c r="G181" s="10"/>
      <c r="H181" s="10"/>
      <c r="I181" s="10"/>
      <c r="J181" s="10"/>
      <c r="K181" s="10"/>
      <c r="L181" s="10">
        <v>980</v>
      </c>
      <c r="M181" s="10"/>
      <c r="N181" s="10"/>
    </row>
    <row r="182" spans="1:14" ht="15">
      <c r="A182" s="13" t="s">
        <v>34</v>
      </c>
      <c r="B182" s="10" t="s">
        <v>290</v>
      </c>
      <c r="C182" s="10" t="s">
        <v>48</v>
      </c>
      <c r="D182" s="10" t="str">
        <f t="shared" si="2"/>
        <v>HUYỆN BẮC TÂN UYÊN:Đường loại 1:Vị trí 3</v>
      </c>
      <c r="E182" s="4"/>
      <c r="F182" s="4"/>
      <c r="G182" s="10"/>
      <c r="H182" s="10"/>
      <c r="I182" s="10"/>
      <c r="J182" s="10"/>
      <c r="K182" s="10"/>
      <c r="L182" s="10">
        <v>750</v>
      </c>
      <c r="M182" s="10"/>
      <c r="N182" s="10"/>
    </row>
    <row r="183" spans="1:14" ht="15">
      <c r="A183" s="13" t="s">
        <v>34</v>
      </c>
      <c r="B183" s="10" t="s">
        <v>290</v>
      </c>
      <c r="C183" s="10" t="s">
        <v>49</v>
      </c>
      <c r="D183" s="10" t="str">
        <f t="shared" si="2"/>
        <v>HUYỆN BẮC TÂN UYÊN:Đường loại 1:Vị trí 4</v>
      </c>
      <c r="E183" s="4"/>
      <c r="F183" s="4"/>
      <c r="G183" s="10"/>
      <c r="H183" s="10"/>
      <c r="I183" s="10"/>
      <c r="J183" s="10"/>
      <c r="K183" s="10"/>
      <c r="L183" s="10">
        <v>530</v>
      </c>
      <c r="M183" s="10"/>
      <c r="N183" s="10"/>
    </row>
    <row r="184" spans="1:14" ht="15">
      <c r="A184" s="13" t="s">
        <v>34</v>
      </c>
      <c r="B184" s="10" t="s">
        <v>384</v>
      </c>
      <c r="C184" s="10" t="s">
        <v>46</v>
      </c>
      <c r="D184" s="10" t="str">
        <f t="shared" si="2"/>
        <v>HUYỆN BẮC TÂN UYÊN:Đường loại 2:Vị trí 1</v>
      </c>
      <c r="E184" s="4"/>
      <c r="F184" s="4"/>
      <c r="G184" s="4"/>
      <c r="H184" s="4"/>
      <c r="I184" s="10"/>
      <c r="J184" s="10"/>
      <c r="K184" s="10"/>
      <c r="L184" s="10">
        <v>1120</v>
      </c>
      <c r="M184" s="10"/>
      <c r="N184" s="10"/>
    </row>
    <row r="185" spans="1:14" ht="15">
      <c r="A185" s="13" t="s">
        <v>34</v>
      </c>
      <c r="B185" s="10" t="s">
        <v>384</v>
      </c>
      <c r="C185" s="10" t="s">
        <v>47</v>
      </c>
      <c r="D185" s="10" t="str">
        <f t="shared" si="2"/>
        <v>HUYỆN BẮC TÂN UYÊN:Đường loại 2:Vị trí 2</v>
      </c>
      <c r="E185" s="4"/>
      <c r="F185" s="4"/>
      <c r="G185" s="10"/>
      <c r="H185" s="10"/>
      <c r="I185" s="10"/>
      <c r="J185" s="10"/>
      <c r="K185" s="10"/>
      <c r="L185" s="10">
        <v>730</v>
      </c>
      <c r="M185" s="10"/>
      <c r="N185" s="10"/>
    </row>
    <row r="186" spans="1:14" ht="15">
      <c r="A186" s="13" t="s">
        <v>34</v>
      </c>
      <c r="B186" s="10" t="s">
        <v>384</v>
      </c>
      <c r="C186" s="10" t="s">
        <v>48</v>
      </c>
      <c r="D186" s="10" t="str">
        <f t="shared" si="2"/>
        <v>HUYỆN BẮC TÂN UYÊN:Đường loại 2:Vị trí 3</v>
      </c>
      <c r="E186" s="4"/>
      <c r="F186" s="4"/>
      <c r="G186" s="10"/>
      <c r="H186" s="10"/>
      <c r="I186" s="10"/>
      <c r="J186" s="10"/>
      <c r="K186" s="10"/>
      <c r="L186" s="10">
        <v>560</v>
      </c>
      <c r="M186" s="10"/>
      <c r="N186" s="10"/>
    </row>
    <row r="187" spans="1:14" ht="15">
      <c r="A187" s="13" t="s">
        <v>34</v>
      </c>
      <c r="B187" s="10" t="s">
        <v>384</v>
      </c>
      <c r="C187" s="10" t="s">
        <v>49</v>
      </c>
      <c r="D187" s="10" t="str">
        <f t="shared" si="2"/>
        <v>HUYỆN BẮC TÂN UYÊN:Đường loại 2:Vị trí 4</v>
      </c>
      <c r="E187" s="4"/>
      <c r="F187" s="4"/>
      <c r="G187" s="10"/>
      <c r="H187" s="10"/>
      <c r="I187" s="10"/>
      <c r="J187" s="10"/>
      <c r="K187" s="10"/>
      <c r="L187" s="10">
        <v>390</v>
      </c>
      <c r="M187" s="10"/>
      <c r="N187" s="10"/>
    </row>
    <row r="188" spans="1:14" ht="15">
      <c r="A188" s="13" t="s">
        <v>34</v>
      </c>
      <c r="B188" s="10" t="s">
        <v>298</v>
      </c>
      <c r="C188" s="10" t="s">
        <v>46</v>
      </c>
      <c r="D188" s="10" t="str">
        <f t="shared" si="2"/>
        <v>HUYỆN BẮC TÂN UYÊN:Đường loại 3:Vị trí 1</v>
      </c>
      <c r="E188" s="4"/>
      <c r="F188" s="4"/>
      <c r="G188" s="4"/>
      <c r="H188" s="4"/>
      <c r="I188" s="10"/>
      <c r="J188" s="10"/>
      <c r="K188" s="10"/>
      <c r="L188" s="10">
        <v>670</v>
      </c>
      <c r="M188" s="10"/>
      <c r="N188" s="10"/>
    </row>
    <row r="189" spans="1:14" ht="15">
      <c r="A189" s="13" t="s">
        <v>34</v>
      </c>
      <c r="B189" s="10" t="s">
        <v>298</v>
      </c>
      <c r="C189" s="10" t="s">
        <v>47</v>
      </c>
      <c r="D189" s="10" t="str">
        <f t="shared" si="2"/>
        <v>HUYỆN BẮC TÂN UYÊN:Đường loại 3:Vị trí 2</v>
      </c>
      <c r="E189" s="4"/>
      <c r="F189" s="4"/>
      <c r="G189" s="10"/>
      <c r="H189" s="10"/>
      <c r="I189" s="10"/>
      <c r="J189" s="10"/>
      <c r="K189" s="10"/>
      <c r="L189" s="10">
        <v>440</v>
      </c>
      <c r="M189" s="10"/>
      <c r="N189" s="10"/>
    </row>
    <row r="190" spans="1:14" ht="15">
      <c r="A190" s="13" t="s">
        <v>34</v>
      </c>
      <c r="B190" s="10" t="s">
        <v>298</v>
      </c>
      <c r="C190" s="10" t="s">
        <v>48</v>
      </c>
      <c r="D190" s="10" t="str">
        <f t="shared" si="2"/>
        <v>HUYỆN BẮC TÂN UYÊN:Đường loại 3:Vị trí 3</v>
      </c>
      <c r="E190" s="4"/>
      <c r="F190" s="4"/>
      <c r="G190" s="10"/>
      <c r="H190" s="10"/>
      <c r="I190" s="10"/>
      <c r="J190" s="10"/>
      <c r="K190" s="10"/>
      <c r="L190" s="10">
        <v>340</v>
      </c>
      <c r="M190" s="10"/>
      <c r="N190" s="10"/>
    </row>
    <row r="191" spans="1:14" ht="15">
      <c r="A191" s="13" t="s">
        <v>34</v>
      </c>
      <c r="B191" s="10" t="s">
        <v>298</v>
      </c>
      <c r="C191" s="10" t="s">
        <v>49</v>
      </c>
      <c r="D191" s="10" t="str">
        <f t="shared" si="2"/>
        <v>HUYỆN BẮC TÂN UYÊN:Đường loại 3:Vị trí 4</v>
      </c>
      <c r="E191" s="4"/>
      <c r="F191" s="4"/>
      <c r="G191" s="10"/>
      <c r="H191" s="10"/>
      <c r="I191" s="10"/>
      <c r="J191" s="10"/>
      <c r="K191" s="10"/>
      <c r="L191" s="10">
        <v>230</v>
      </c>
      <c r="M191" s="10"/>
      <c r="N191" s="10"/>
    </row>
    <row r="192" spans="1:14" ht="15">
      <c r="A192" s="13" t="s">
        <v>34</v>
      </c>
      <c r="B192" s="10" t="s">
        <v>390</v>
      </c>
      <c r="C192" s="10" t="s">
        <v>46</v>
      </c>
      <c r="D192" s="10" t="str">
        <f t="shared" si="2"/>
        <v>HUYỆN BẮC TÂN UYÊN:Đường loại 4:Vị trí 1</v>
      </c>
      <c r="E192" s="4"/>
      <c r="F192" s="4"/>
      <c r="G192" s="4"/>
      <c r="H192" s="4"/>
      <c r="I192" s="10"/>
      <c r="J192" s="10"/>
      <c r="K192" s="10"/>
      <c r="L192" s="10">
        <v>610</v>
      </c>
      <c r="M192" s="10"/>
      <c r="N192" s="10"/>
    </row>
    <row r="193" spans="1:14" ht="15">
      <c r="A193" s="13" t="s">
        <v>34</v>
      </c>
      <c r="B193" s="10" t="s">
        <v>390</v>
      </c>
      <c r="C193" s="10" t="s">
        <v>47</v>
      </c>
      <c r="D193" s="10" t="str">
        <f t="shared" si="2"/>
        <v>HUYỆN BẮC TÂN UYÊN:Đường loại 4:Vị trí 2</v>
      </c>
      <c r="E193" s="4"/>
      <c r="F193" s="4"/>
      <c r="G193" s="10"/>
      <c r="H193" s="10"/>
      <c r="I193" s="10"/>
      <c r="J193" s="10"/>
      <c r="K193" s="10"/>
      <c r="L193" s="10">
        <v>400</v>
      </c>
      <c r="M193" s="10"/>
      <c r="N193" s="10"/>
    </row>
    <row r="194" spans="1:14" ht="15">
      <c r="A194" s="13" t="s">
        <v>34</v>
      </c>
      <c r="B194" s="10" t="s">
        <v>390</v>
      </c>
      <c r="C194" s="10" t="s">
        <v>48</v>
      </c>
      <c r="D194" s="10" t="str">
        <f t="shared" si="2"/>
        <v>HUYỆN BẮC TÂN UYÊN:Đường loại 4:Vị trí 3</v>
      </c>
      <c r="E194" s="4"/>
      <c r="F194" s="4"/>
      <c r="G194" s="10"/>
      <c r="H194" s="10"/>
      <c r="I194" s="10"/>
      <c r="J194" s="10"/>
      <c r="K194" s="10"/>
      <c r="L194" s="10">
        <v>310</v>
      </c>
      <c r="M194" s="10"/>
      <c r="N194" s="10"/>
    </row>
    <row r="195" spans="1:14" ht="15">
      <c r="A195" s="13" t="s">
        <v>34</v>
      </c>
      <c r="B195" s="10" t="s">
        <v>390</v>
      </c>
      <c r="C195" s="10" t="s">
        <v>49</v>
      </c>
      <c r="D195" s="10" t="str">
        <f t="shared" si="2"/>
        <v>HUYỆN BẮC TÂN UYÊN:Đường loại 4:Vị trí 4</v>
      </c>
      <c r="E195" s="4"/>
      <c r="F195" s="4"/>
      <c r="G195" s="10"/>
      <c r="H195" s="10"/>
      <c r="I195" s="10"/>
      <c r="J195" s="10"/>
      <c r="K195" s="10"/>
      <c r="L195" s="10">
        <v>210</v>
      </c>
      <c r="M195" s="10"/>
      <c r="N195" s="10"/>
    </row>
    <row r="196" spans="1:14" ht="15">
      <c r="A196" s="13" t="s">
        <v>34</v>
      </c>
      <c r="B196" s="10" t="s">
        <v>314</v>
      </c>
      <c r="C196" s="10" t="s">
        <v>46</v>
      </c>
      <c r="D196" s="10" t="str">
        <f t="shared" si="2"/>
        <v>HUYỆN BẮC TÂN UYÊN:Đường loại 5:Vị trí 1</v>
      </c>
      <c r="E196" s="4"/>
      <c r="F196" s="4"/>
      <c r="G196" s="4"/>
      <c r="H196" s="4"/>
      <c r="I196" s="10"/>
      <c r="J196" s="10"/>
      <c r="K196" s="10"/>
      <c r="L196" s="10"/>
      <c r="M196" s="10"/>
      <c r="N196" s="10"/>
    </row>
    <row r="197" spans="1:14" ht="15">
      <c r="A197" s="13" t="s">
        <v>34</v>
      </c>
      <c r="B197" s="10" t="s">
        <v>314</v>
      </c>
      <c r="C197" s="10" t="s">
        <v>47</v>
      </c>
      <c r="D197" s="10" t="str">
        <f t="shared" si="2"/>
        <v>HUYỆN BẮC TÂN UYÊN:Đường loại 5:Vị trí 2</v>
      </c>
      <c r="E197" s="4"/>
      <c r="F197" s="4"/>
      <c r="G197" s="10"/>
      <c r="H197" s="10"/>
      <c r="I197" s="10"/>
      <c r="J197" s="10"/>
      <c r="K197" s="10"/>
      <c r="L197" s="10"/>
      <c r="M197" s="10"/>
      <c r="N197" s="10"/>
    </row>
    <row r="198" spans="1:14" ht="15">
      <c r="A198" s="13" t="s">
        <v>34</v>
      </c>
      <c r="B198" s="10" t="s">
        <v>314</v>
      </c>
      <c r="C198" s="10" t="s">
        <v>48</v>
      </c>
      <c r="D198" s="10" t="str">
        <f t="shared" si="2"/>
        <v>HUYỆN BẮC TÂN UYÊN:Đường loại 5:Vị trí 3</v>
      </c>
      <c r="E198" s="4"/>
      <c r="F198" s="4"/>
      <c r="G198" s="10"/>
      <c r="H198" s="10"/>
      <c r="I198" s="10"/>
      <c r="J198" s="10"/>
      <c r="K198" s="10"/>
      <c r="L198" s="10"/>
      <c r="M198" s="10"/>
      <c r="N198" s="10"/>
    </row>
    <row r="199" spans="1:14" ht="15">
      <c r="A199" s="13" t="s">
        <v>34</v>
      </c>
      <c r="B199" s="10" t="s">
        <v>314</v>
      </c>
      <c r="C199" s="10" t="s">
        <v>49</v>
      </c>
      <c r="D199" s="10" t="str">
        <f t="shared" si="2"/>
        <v>HUYỆN BẮC TÂN UYÊN:Đường loại 5:Vị trí 4</v>
      </c>
      <c r="E199" s="4"/>
      <c r="F199" s="4"/>
      <c r="G199" s="10"/>
      <c r="H199" s="10"/>
      <c r="I199" s="10"/>
      <c r="J199" s="10"/>
      <c r="K199" s="10"/>
      <c r="L199" s="10"/>
      <c r="M199" s="10"/>
      <c r="N199" s="10"/>
    </row>
    <row r="200" spans="1:14" ht="15">
      <c r="A200" s="11" t="s">
        <v>327</v>
      </c>
      <c r="B200" s="10" t="s">
        <v>39</v>
      </c>
      <c r="C200" s="10" t="s">
        <v>46</v>
      </c>
      <c r="D200" s="10" t="str">
        <f t="shared" si="2"/>
        <v>HUYỆN PHÚ GIÁO:Khu vực 1Vị trí 1</v>
      </c>
      <c r="E200" s="4"/>
      <c r="F200" s="4"/>
      <c r="G200" s="4"/>
      <c r="H200" s="4"/>
      <c r="I200" s="10">
        <v>660</v>
      </c>
      <c r="J200" s="10">
        <v>530</v>
      </c>
      <c r="K200" s="10">
        <v>460</v>
      </c>
      <c r="L200" s="36"/>
      <c r="M200" s="36"/>
      <c r="N200" s="10"/>
    </row>
    <row r="201" spans="1:14" ht="15">
      <c r="A201" s="11" t="s">
        <v>327</v>
      </c>
      <c r="B201" s="10" t="s">
        <v>39</v>
      </c>
      <c r="C201" s="10" t="s">
        <v>47</v>
      </c>
      <c r="D201" s="10" t="str">
        <f t="shared" si="2"/>
        <v>HUYỆN PHÚ GIÁO:Khu vực 1Vị trí 2</v>
      </c>
      <c r="E201" s="4"/>
      <c r="F201" s="4"/>
      <c r="G201" s="10"/>
      <c r="H201" s="10"/>
      <c r="I201" s="10">
        <v>360</v>
      </c>
      <c r="J201" s="10">
        <v>290</v>
      </c>
      <c r="K201" s="10">
        <v>250</v>
      </c>
      <c r="L201" s="36"/>
      <c r="M201" s="36"/>
      <c r="N201" s="10"/>
    </row>
    <row r="202" spans="1:14" ht="15">
      <c r="A202" s="11" t="s">
        <v>327</v>
      </c>
      <c r="B202" s="10" t="s">
        <v>39</v>
      </c>
      <c r="C202" s="10" t="s">
        <v>48</v>
      </c>
      <c r="D202" s="10" t="str">
        <f t="shared" si="2"/>
        <v>HUYỆN PHÚ GIÁO:Khu vực 1Vị trí 3</v>
      </c>
      <c r="E202" s="4"/>
      <c r="F202" s="4"/>
      <c r="G202" s="10"/>
      <c r="H202" s="10"/>
      <c r="I202" s="10">
        <v>260</v>
      </c>
      <c r="J202" s="10">
        <v>210</v>
      </c>
      <c r="K202" s="10">
        <v>180</v>
      </c>
      <c r="L202" s="36"/>
      <c r="M202" s="36"/>
      <c r="N202" s="10"/>
    </row>
    <row r="203" spans="1:14" ht="15">
      <c r="A203" s="11" t="s">
        <v>327</v>
      </c>
      <c r="B203" s="10" t="s">
        <v>39</v>
      </c>
      <c r="C203" s="10" t="s">
        <v>49</v>
      </c>
      <c r="D203" s="10" t="str">
        <f t="shared" si="2"/>
        <v>HUYỆN PHÚ GIÁO:Khu vực 1Vị trí 4</v>
      </c>
      <c r="E203" s="4"/>
      <c r="F203" s="4"/>
      <c r="G203" s="10"/>
      <c r="H203" s="10"/>
      <c r="I203" s="10">
        <v>150</v>
      </c>
      <c r="J203" s="10">
        <v>120</v>
      </c>
      <c r="K203" s="10">
        <v>110</v>
      </c>
      <c r="L203" s="36"/>
      <c r="M203" s="36"/>
      <c r="N203" s="10"/>
    </row>
    <row r="204" spans="1:14" ht="15">
      <c r="A204" s="11" t="s">
        <v>327</v>
      </c>
      <c r="B204" s="10" t="s">
        <v>38</v>
      </c>
      <c r="C204" s="10" t="s">
        <v>46</v>
      </c>
      <c r="D204" s="10" t="str">
        <f t="shared" si="2"/>
        <v>HUYỆN PHÚ GIÁO:Khu vực 2Vị trí 1</v>
      </c>
      <c r="E204" s="4"/>
      <c r="F204" s="4"/>
      <c r="G204" s="4"/>
      <c r="H204" s="4"/>
      <c r="I204" s="10">
        <v>450</v>
      </c>
      <c r="J204" s="10">
        <v>360</v>
      </c>
      <c r="K204" s="10">
        <v>320</v>
      </c>
      <c r="L204" s="36"/>
      <c r="M204" s="36"/>
      <c r="N204" s="10"/>
    </row>
    <row r="205" spans="1:14" ht="15">
      <c r="A205" s="11" t="s">
        <v>327</v>
      </c>
      <c r="B205" s="10" t="s">
        <v>38</v>
      </c>
      <c r="C205" s="10" t="s">
        <v>47</v>
      </c>
      <c r="D205" s="10" t="str">
        <f t="shared" si="2"/>
        <v>HUYỆN PHÚ GIÁO:Khu vực 2Vị trí 2</v>
      </c>
      <c r="E205" s="4"/>
      <c r="F205" s="4"/>
      <c r="G205" s="10"/>
      <c r="H205" s="10"/>
      <c r="I205" s="10">
        <v>300</v>
      </c>
      <c r="J205" s="10">
        <v>240</v>
      </c>
      <c r="K205" s="10">
        <v>210</v>
      </c>
      <c r="L205" s="36"/>
      <c r="M205" s="36"/>
      <c r="N205" s="10"/>
    </row>
    <row r="206" spans="1:14" ht="15">
      <c r="A206" s="11" t="s">
        <v>327</v>
      </c>
      <c r="B206" s="10" t="s">
        <v>38</v>
      </c>
      <c r="C206" s="10" t="s">
        <v>48</v>
      </c>
      <c r="D206" s="10" t="str">
        <f t="shared" si="2"/>
        <v>HUYỆN PHÚ GIÁO:Khu vực 2Vị trí 3</v>
      </c>
      <c r="E206" s="4"/>
      <c r="F206" s="4"/>
      <c r="G206" s="10"/>
      <c r="H206" s="10"/>
      <c r="I206" s="10">
        <v>200</v>
      </c>
      <c r="J206" s="10">
        <v>160</v>
      </c>
      <c r="K206" s="10">
        <v>140</v>
      </c>
      <c r="L206" s="36"/>
      <c r="M206" s="36"/>
      <c r="N206" s="10"/>
    </row>
    <row r="207" spans="1:14" ht="15">
      <c r="A207" s="11" t="s">
        <v>327</v>
      </c>
      <c r="B207" s="10" t="s">
        <v>38</v>
      </c>
      <c r="C207" s="10" t="s">
        <v>49</v>
      </c>
      <c r="D207" s="10" t="str">
        <f t="shared" si="2"/>
        <v>HUYỆN PHÚ GIÁO:Khu vực 2Vị trí 4</v>
      </c>
      <c r="E207" s="4"/>
      <c r="F207" s="4"/>
      <c r="G207" s="10"/>
      <c r="H207" s="10"/>
      <c r="I207" s="10">
        <v>150</v>
      </c>
      <c r="J207" s="10">
        <v>120</v>
      </c>
      <c r="K207" s="10">
        <v>110</v>
      </c>
      <c r="L207" s="36"/>
      <c r="M207" s="36"/>
      <c r="N207" s="10"/>
    </row>
    <row r="208" spans="1:14" ht="15">
      <c r="A208" s="11" t="s">
        <v>327</v>
      </c>
      <c r="B208" s="10" t="s">
        <v>290</v>
      </c>
      <c r="C208" s="10" t="s">
        <v>46</v>
      </c>
      <c r="D208" s="10" t="str">
        <f t="shared" si="2"/>
        <v>HUYỆN PHÚ GIÁO:Đường loại 1:Vị trí 1</v>
      </c>
      <c r="E208" s="4"/>
      <c r="F208" s="4"/>
      <c r="G208" s="4"/>
      <c r="H208" s="4"/>
      <c r="I208" s="10"/>
      <c r="J208" s="10"/>
      <c r="K208" s="10"/>
      <c r="L208" s="10">
        <v>4500</v>
      </c>
      <c r="M208" s="10">
        <v>3600</v>
      </c>
      <c r="N208" s="10">
        <v>2930</v>
      </c>
    </row>
    <row r="209" spans="1:14" ht="15">
      <c r="A209" s="11" t="s">
        <v>327</v>
      </c>
      <c r="B209" s="10" t="s">
        <v>290</v>
      </c>
      <c r="C209" s="10" t="s">
        <v>47</v>
      </c>
      <c r="D209" s="10" t="str">
        <f t="shared" si="2"/>
        <v>HUYỆN PHÚ GIÁO:Đường loại 1:Vị trí 2</v>
      </c>
      <c r="E209" s="4"/>
      <c r="F209" s="4"/>
      <c r="G209" s="10"/>
      <c r="H209" s="10"/>
      <c r="I209" s="10"/>
      <c r="J209" s="10"/>
      <c r="K209" s="10"/>
      <c r="L209" s="10">
        <v>1500</v>
      </c>
      <c r="M209" s="10">
        <v>1200</v>
      </c>
      <c r="N209" s="10">
        <v>980</v>
      </c>
    </row>
    <row r="210" spans="1:14" ht="15">
      <c r="A210" s="11" t="s">
        <v>327</v>
      </c>
      <c r="B210" s="10" t="s">
        <v>290</v>
      </c>
      <c r="C210" s="10" t="s">
        <v>48</v>
      </c>
      <c r="D210" s="10" t="str">
        <f t="shared" si="2"/>
        <v>HUYỆN PHÚ GIÁO:Đường loại 1:Vị trí 3</v>
      </c>
      <c r="E210" s="4"/>
      <c r="F210" s="4"/>
      <c r="G210" s="10"/>
      <c r="H210" s="10"/>
      <c r="I210" s="10"/>
      <c r="J210" s="10"/>
      <c r="K210" s="10"/>
      <c r="L210" s="10">
        <v>700</v>
      </c>
      <c r="M210" s="10">
        <v>560</v>
      </c>
      <c r="N210" s="10">
        <v>460</v>
      </c>
    </row>
    <row r="211" spans="1:14" ht="15">
      <c r="A211" s="11" t="s">
        <v>327</v>
      </c>
      <c r="B211" s="10" t="s">
        <v>290</v>
      </c>
      <c r="C211" s="10" t="s">
        <v>49</v>
      </c>
      <c r="D211" s="10" t="str">
        <f t="shared" si="2"/>
        <v>HUYỆN PHÚ GIÁO:Đường loại 1:Vị trí 4</v>
      </c>
      <c r="E211" s="4"/>
      <c r="F211" s="4"/>
      <c r="G211" s="10"/>
      <c r="H211" s="10"/>
      <c r="I211" s="10"/>
      <c r="J211" s="10"/>
      <c r="K211" s="10"/>
      <c r="L211" s="10">
        <v>500</v>
      </c>
      <c r="M211" s="10">
        <v>400</v>
      </c>
      <c r="N211" s="10">
        <v>330</v>
      </c>
    </row>
    <row r="212" spans="1:14" ht="15">
      <c r="A212" s="11" t="s">
        <v>327</v>
      </c>
      <c r="B212" s="10" t="s">
        <v>384</v>
      </c>
      <c r="C212" s="10" t="s">
        <v>46</v>
      </c>
      <c r="D212" s="10" t="str">
        <f t="shared" si="2"/>
        <v>HUYỆN PHÚ GIÁO:Đường loại 2:Vị trí 1</v>
      </c>
      <c r="E212" s="4"/>
      <c r="F212" s="4"/>
      <c r="G212" s="4"/>
      <c r="H212" s="4"/>
      <c r="I212" s="10"/>
      <c r="J212" s="10"/>
      <c r="K212" s="10"/>
      <c r="L212" s="10">
        <v>2500</v>
      </c>
      <c r="M212" s="10">
        <v>2000</v>
      </c>
      <c r="N212" s="10">
        <v>1630</v>
      </c>
    </row>
    <row r="213" spans="1:14" ht="15">
      <c r="A213" s="11" t="s">
        <v>327</v>
      </c>
      <c r="B213" s="10" t="s">
        <v>384</v>
      </c>
      <c r="C213" s="10" t="s">
        <v>47</v>
      </c>
      <c r="D213" s="10" t="str">
        <f t="shared" si="2"/>
        <v>HUYỆN PHÚ GIÁO:Đường loại 2:Vị trí 2</v>
      </c>
      <c r="E213" s="4"/>
      <c r="F213" s="4"/>
      <c r="G213" s="10"/>
      <c r="H213" s="10"/>
      <c r="I213" s="10"/>
      <c r="J213" s="10"/>
      <c r="K213" s="10"/>
      <c r="L213" s="10">
        <v>1000</v>
      </c>
      <c r="M213" s="10">
        <v>800</v>
      </c>
      <c r="N213" s="10">
        <v>650</v>
      </c>
    </row>
    <row r="214" spans="1:14" ht="15">
      <c r="A214" s="11" t="s">
        <v>327</v>
      </c>
      <c r="B214" s="10" t="s">
        <v>384</v>
      </c>
      <c r="C214" s="10" t="s">
        <v>48</v>
      </c>
      <c r="D214" s="10" t="str">
        <f t="shared" si="2"/>
        <v>HUYỆN PHÚ GIÁO:Đường loại 2:Vị trí 3</v>
      </c>
      <c r="E214" s="4"/>
      <c r="F214" s="4"/>
      <c r="G214" s="10"/>
      <c r="H214" s="10"/>
      <c r="I214" s="10"/>
      <c r="J214" s="10"/>
      <c r="K214" s="10"/>
      <c r="L214" s="10">
        <v>500</v>
      </c>
      <c r="M214" s="10">
        <v>400</v>
      </c>
      <c r="N214" s="10">
        <v>330</v>
      </c>
    </row>
    <row r="215" spans="1:14" ht="15">
      <c r="A215" s="11" t="s">
        <v>327</v>
      </c>
      <c r="B215" s="10" t="s">
        <v>384</v>
      </c>
      <c r="C215" s="10" t="s">
        <v>49</v>
      </c>
      <c r="D215" s="10" t="str">
        <f t="shared" si="2"/>
        <v>HUYỆN PHÚ GIÁO:Đường loại 2:Vị trí 4</v>
      </c>
      <c r="E215" s="4"/>
      <c r="F215" s="4"/>
      <c r="G215" s="10"/>
      <c r="H215" s="10"/>
      <c r="I215" s="10"/>
      <c r="J215" s="10"/>
      <c r="K215" s="10"/>
      <c r="L215" s="10">
        <v>400</v>
      </c>
      <c r="M215" s="10">
        <v>320</v>
      </c>
      <c r="N215" s="10">
        <v>260</v>
      </c>
    </row>
    <row r="216" spans="1:14" ht="15">
      <c r="A216" s="11" t="s">
        <v>327</v>
      </c>
      <c r="B216" s="10" t="s">
        <v>298</v>
      </c>
      <c r="C216" s="10" t="s">
        <v>46</v>
      </c>
      <c r="D216" s="10" t="str">
        <f t="shared" si="2"/>
        <v>HUYỆN PHÚ GIÁO:Đường loại 3:Vị trí 1</v>
      </c>
      <c r="E216" s="4"/>
      <c r="F216" s="4"/>
      <c r="G216" s="4"/>
      <c r="H216" s="4"/>
      <c r="I216" s="10"/>
      <c r="J216" s="10"/>
      <c r="K216" s="10"/>
      <c r="L216" s="10">
        <v>1500</v>
      </c>
      <c r="M216" s="10">
        <v>1200</v>
      </c>
      <c r="N216" s="10">
        <v>980</v>
      </c>
    </row>
    <row r="217" spans="1:14" ht="15">
      <c r="A217" s="11" t="s">
        <v>327</v>
      </c>
      <c r="B217" s="10" t="s">
        <v>298</v>
      </c>
      <c r="C217" s="10" t="s">
        <v>47</v>
      </c>
      <c r="D217" s="10" t="str">
        <f t="shared" si="2"/>
        <v>HUYỆN PHÚ GIÁO:Đường loại 3:Vị trí 2</v>
      </c>
      <c r="E217" s="4"/>
      <c r="F217" s="4"/>
      <c r="G217" s="10"/>
      <c r="H217" s="10"/>
      <c r="I217" s="10"/>
      <c r="J217" s="10"/>
      <c r="K217" s="10"/>
      <c r="L217" s="10">
        <v>700</v>
      </c>
      <c r="M217" s="10">
        <v>560</v>
      </c>
      <c r="N217" s="10">
        <v>460</v>
      </c>
    </row>
    <row r="218" spans="1:14" ht="15">
      <c r="A218" s="11" t="s">
        <v>327</v>
      </c>
      <c r="B218" s="10" t="s">
        <v>298</v>
      </c>
      <c r="C218" s="10" t="s">
        <v>48</v>
      </c>
      <c r="D218" s="10" t="str">
        <f t="shared" si="2"/>
        <v>HUYỆN PHÚ GIÁO:Đường loại 3:Vị trí 3</v>
      </c>
      <c r="E218" s="4"/>
      <c r="F218" s="4"/>
      <c r="G218" s="10"/>
      <c r="H218" s="10"/>
      <c r="I218" s="10"/>
      <c r="J218" s="10"/>
      <c r="K218" s="10"/>
      <c r="L218" s="10">
        <v>400</v>
      </c>
      <c r="M218" s="10">
        <v>320</v>
      </c>
      <c r="N218" s="10">
        <v>260</v>
      </c>
    </row>
    <row r="219" spans="1:14" ht="15">
      <c r="A219" s="11" t="s">
        <v>327</v>
      </c>
      <c r="B219" s="10" t="s">
        <v>298</v>
      </c>
      <c r="C219" s="10" t="s">
        <v>49</v>
      </c>
      <c r="D219" s="10" t="str">
        <f t="shared" si="2"/>
        <v>HUYỆN PHÚ GIÁO:Đường loại 3:Vị trí 4</v>
      </c>
      <c r="E219" s="4"/>
      <c r="F219" s="4"/>
      <c r="G219" s="10"/>
      <c r="H219" s="10"/>
      <c r="I219" s="10"/>
      <c r="J219" s="10"/>
      <c r="K219" s="10"/>
      <c r="L219" s="10">
        <v>340</v>
      </c>
      <c r="M219" s="10">
        <v>270</v>
      </c>
      <c r="N219" s="30">
        <v>220</v>
      </c>
    </row>
    <row r="220" spans="1:14" ht="15">
      <c r="A220" s="11" t="s">
        <v>327</v>
      </c>
      <c r="B220" s="10" t="s">
        <v>390</v>
      </c>
      <c r="C220" s="10" t="s">
        <v>46</v>
      </c>
      <c r="D220" s="10" t="str">
        <f t="shared" si="2"/>
        <v>HUYỆN PHÚ GIÁO:Đường loại 4:Vị trí 1</v>
      </c>
      <c r="E220" s="4"/>
      <c r="F220" s="4"/>
      <c r="G220" s="4"/>
      <c r="H220" s="4"/>
      <c r="I220" s="10"/>
      <c r="J220" s="10"/>
      <c r="K220" s="10"/>
      <c r="L220" s="10">
        <v>1000</v>
      </c>
      <c r="M220" s="10">
        <v>800</v>
      </c>
      <c r="N220" s="10">
        <v>650</v>
      </c>
    </row>
    <row r="221" spans="1:14" ht="15">
      <c r="A221" s="11" t="s">
        <v>327</v>
      </c>
      <c r="B221" s="10" t="s">
        <v>390</v>
      </c>
      <c r="C221" s="10" t="s">
        <v>47</v>
      </c>
      <c r="D221" s="10" t="str">
        <f t="shared" si="2"/>
        <v>HUYỆN PHÚ GIÁO:Đường loại 4:Vị trí 2</v>
      </c>
      <c r="E221" s="4"/>
      <c r="F221" s="4"/>
      <c r="G221" s="10"/>
      <c r="H221" s="10"/>
      <c r="I221" s="10"/>
      <c r="J221" s="10"/>
      <c r="K221" s="10"/>
      <c r="L221" s="10">
        <v>400</v>
      </c>
      <c r="M221" s="10">
        <v>320</v>
      </c>
      <c r="N221" s="10">
        <v>260</v>
      </c>
    </row>
    <row r="222" spans="1:14" ht="15">
      <c r="A222" s="11" t="s">
        <v>327</v>
      </c>
      <c r="B222" s="10" t="s">
        <v>390</v>
      </c>
      <c r="C222" s="10" t="s">
        <v>48</v>
      </c>
      <c r="D222" s="10" t="str">
        <f t="shared" si="2"/>
        <v>HUYỆN PHÚ GIÁO:Đường loại 4:Vị trí 3</v>
      </c>
      <c r="E222" s="4"/>
      <c r="F222" s="4"/>
      <c r="G222" s="10"/>
      <c r="H222" s="10"/>
      <c r="I222" s="10"/>
      <c r="J222" s="10"/>
      <c r="K222" s="10"/>
      <c r="L222" s="10">
        <v>340</v>
      </c>
      <c r="M222" s="10">
        <v>270</v>
      </c>
      <c r="N222" s="10">
        <v>220</v>
      </c>
    </row>
    <row r="223" spans="1:14" ht="15">
      <c r="A223" s="11" t="s">
        <v>327</v>
      </c>
      <c r="B223" s="10" t="s">
        <v>390</v>
      </c>
      <c r="C223" s="10" t="s">
        <v>49</v>
      </c>
      <c r="D223" s="10" t="str">
        <f t="shared" si="2"/>
        <v>HUYỆN PHÚ GIÁO:Đường loại 4:Vị trí 4</v>
      </c>
      <c r="E223" s="4"/>
      <c r="F223" s="4"/>
      <c r="G223" s="10"/>
      <c r="H223" s="10"/>
      <c r="I223" s="10"/>
      <c r="J223" s="10"/>
      <c r="K223" s="10"/>
      <c r="L223" s="10">
        <v>280</v>
      </c>
      <c r="M223" s="10">
        <v>220</v>
      </c>
      <c r="N223" s="10">
        <v>180</v>
      </c>
    </row>
    <row r="224" spans="1:14" ht="15">
      <c r="A224" s="11" t="s">
        <v>327</v>
      </c>
      <c r="B224" s="10" t="s">
        <v>314</v>
      </c>
      <c r="C224" s="10" t="s">
        <v>46</v>
      </c>
      <c r="D224" s="10" t="str">
        <f t="shared" si="2"/>
        <v>HUYỆN PHÚ GIÁO:Đường loại 5:Vị trí 1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5">
      <c r="A225" s="11" t="s">
        <v>327</v>
      </c>
      <c r="B225" s="10" t="s">
        <v>314</v>
      </c>
      <c r="C225" s="10" t="s">
        <v>47</v>
      </c>
      <c r="D225" s="10" t="str">
        <f aca="true" t="shared" si="3" ref="D225:D255">A225&amp;B225&amp;C225</f>
        <v>HUYỆN PHÚ GIÁO:Đường loại 5:Vị trí 2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5">
      <c r="A226" s="11" t="s">
        <v>327</v>
      </c>
      <c r="B226" s="10" t="s">
        <v>314</v>
      </c>
      <c r="C226" s="10" t="s">
        <v>48</v>
      </c>
      <c r="D226" s="10" t="str">
        <f t="shared" si="3"/>
        <v>HUYỆN PHÚ GIÁO:Đường loại 5:Vị trí 3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5">
      <c r="A227" s="11" t="s">
        <v>327</v>
      </c>
      <c r="B227" s="10" t="s">
        <v>314</v>
      </c>
      <c r="C227" s="10" t="s">
        <v>49</v>
      </c>
      <c r="D227" s="10" t="str">
        <f t="shared" si="3"/>
        <v>HUYỆN PHÚ GIÁO:Đường loại 5:Vị trí 4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5">
      <c r="A228" s="11" t="s">
        <v>415</v>
      </c>
      <c r="B228" s="10" t="s">
        <v>39</v>
      </c>
      <c r="C228" s="10" t="s">
        <v>46</v>
      </c>
      <c r="D228" s="10" t="str">
        <f t="shared" si="3"/>
        <v>HUYỆN DẦU TIẾNG:Khu vực 1Vị trí 1</v>
      </c>
      <c r="E228" s="4"/>
      <c r="F228" s="4"/>
      <c r="G228" s="4"/>
      <c r="H228" s="4"/>
      <c r="I228" s="10">
        <v>660</v>
      </c>
      <c r="J228" s="10">
        <v>530</v>
      </c>
      <c r="K228" s="10">
        <v>460</v>
      </c>
      <c r="L228" s="36"/>
      <c r="M228" s="36"/>
      <c r="N228" s="10"/>
    </row>
    <row r="229" spans="1:14" ht="15">
      <c r="A229" s="11" t="s">
        <v>415</v>
      </c>
      <c r="B229" s="10" t="s">
        <v>39</v>
      </c>
      <c r="C229" s="10" t="s">
        <v>47</v>
      </c>
      <c r="D229" s="10" t="str">
        <f t="shared" si="3"/>
        <v>HUYỆN DẦU TIẾNG:Khu vực 1Vị trí 2</v>
      </c>
      <c r="E229" s="4"/>
      <c r="F229" s="4"/>
      <c r="G229" s="10"/>
      <c r="H229" s="10"/>
      <c r="I229" s="10">
        <v>360</v>
      </c>
      <c r="J229" s="10">
        <v>290</v>
      </c>
      <c r="K229" s="10">
        <v>250</v>
      </c>
      <c r="L229" s="36"/>
      <c r="M229" s="36"/>
      <c r="N229" s="10"/>
    </row>
    <row r="230" spans="1:14" ht="15">
      <c r="A230" s="11" t="s">
        <v>415</v>
      </c>
      <c r="B230" s="10" t="s">
        <v>39</v>
      </c>
      <c r="C230" s="10" t="s">
        <v>48</v>
      </c>
      <c r="D230" s="10" t="str">
        <f t="shared" si="3"/>
        <v>HUYỆN DẦU TIẾNG:Khu vực 1Vị trí 3</v>
      </c>
      <c r="E230" s="4"/>
      <c r="F230" s="4"/>
      <c r="G230" s="10"/>
      <c r="H230" s="10"/>
      <c r="I230" s="10">
        <v>260</v>
      </c>
      <c r="J230" s="10">
        <v>210</v>
      </c>
      <c r="K230" s="10">
        <v>180</v>
      </c>
      <c r="L230" s="36"/>
      <c r="M230" s="36"/>
      <c r="N230" s="10"/>
    </row>
    <row r="231" spans="1:14" ht="15">
      <c r="A231" s="11" t="s">
        <v>415</v>
      </c>
      <c r="B231" s="10" t="s">
        <v>39</v>
      </c>
      <c r="C231" s="10" t="s">
        <v>49</v>
      </c>
      <c r="D231" s="10" t="str">
        <f t="shared" si="3"/>
        <v>HUYỆN DẦU TIẾNG:Khu vực 1Vị trí 4</v>
      </c>
      <c r="E231" s="4"/>
      <c r="F231" s="4"/>
      <c r="G231" s="10"/>
      <c r="H231" s="10"/>
      <c r="I231" s="10">
        <v>150</v>
      </c>
      <c r="J231" s="10">
        <v>120</v>
      </c>
      <c r="K231" s="10">
        <v>110</v>
      </c>
      <c r="L231" s="36"/>
      <c r="M231" s="36"/>
      <c r="N231" s="10"/>
    </row>
    <row r="232" spans="1:14" ht="15">
      <c r="A232" s="11" t="s">
        <v>415</v>
      </c>
      <c r="B232" s="10" t="s">
        <v>38</v>
      </c>
      <c r="C232" s="10" t="s">
        <v>46</v>
      </c>
      <c r="D232" s="10" t="str">
        <f t="shared" si="3"/>
        <v>HUYỆN DẦU TIẾNG:Khu vực 2Vị trí 1</v>
      </c>
      <c r="E232" s="4"/>
      <c r="F232" s="4"/>
      <c r="G232" s="4"/>
      <c r="H232" s="4"/>
      <c r="I232" s="10">
        <v>450</v>
      </c>
      <c r="J232" s="10">
        <v>360</v>
      </c>
      <c r="K232" s="10">
        <v>320</v>
      </c>
      <c r="L232" s="36"/>
      <c r="M232" s="36"/>
      <c r="N232" s="10"/>
    </row>
    <row r="233" spans="1:14" ht="15">
      <c r="A233" s="11" t="s">
        <v>415</v>
      </c>
      <c r="B233" s="10" t="s">
        <v>38</v>
      </c>
      <c r="C233" s="10" t="s">
        <v>47</v>
      </c>
      <c r="D233" s="10" t="str">
        <f t="shared" si="3"/>
        <v>HUYỆN DẦU TIẾNG:Khu vực 2Vị trí 2</v>
      </c>
      <c r="E233" s="4"/>
      <c r="F233" s="4"/>
      <c r="G233" s="10"/>
      <c r="H233" s="10"/>
      <c r="I233" s="10">
        <v>300</v>
      </c>
      <c r="J233" s="10">
        <v>240</v>
      </c>
      <c r="K233" s="10">
        <v>210</v>
      </c>
      <c r="L233" s="36"/>
      <c r="M233" s="36"/>
      <c r="N233" s="10"/>
    </row>
    <row r="234" spans="1:14" ht="15">
      <c r="A234" s="11" t="s">
        <v>415</v>
      </c>
      <c r="B234" s="10" t="s">
        <v>38</v>
      </c>
      <c r="C234" s="10" t="s">
        <v>48</v>
      </c>
      <c r="D234" s="10" t="str">
        <f t="shared" si="3"/>
        <v>HUYỆN DẦU TIẾNG:Khu vực 2Vị trí 3</v>
      </c>
      <c r="E234" s="4"/>
      <c r="F234" s="4"/>
      <c r="G234" s="10"/>
      <c r="H234" s="10"/>
      <c r="I234" s="10">
        <v>200</v>
      </c>
      <c r="J234" s="10">
        <v>160</v>
      </c>
      <c r="K234" s="10">
        <v>140</v>
      </c>
      <c r="L234" s="36"/>
      <c r="M234" s="36"/>
      <c r="N234" s="10"/>
    </row>
    <row r="235" spans="1:14" ht="15">
      <c r="A235" s="11" t="s">
        <v>415</v>
      </c>
      <c r="B235" s="10" t="s">
        <v>38</v>
      </c>
      <c r="C235" s="10" t="s">
        <v>49</v>
      </c>
      <c r="D235" s="10" t="str">
        <f t="shared" si="3"/>
        <v>HUYỆN DẦU TIẾNG:Khu vực 2Vị trí 4</v>
      </c>
      <c r="E235" s="4"/>
      <c r="F235" s="4"/>
      <c r="G235" s="10"/>
      <c r="H235" s="10"/>
      <c r="I235" s="10">
        <v>150</v>
      </c>
      <c r="J235" s="10">
        <v>120</v>
      </c>
      <c r="K235" s="10">
        <v>110</v>
      </c>
      <c r="L235" s="36"/>
      <c r="M235" s="36"/>
      <c r="N235" s="10"/>
    </row>
    <row r="236" spans="1:14" ht="15">
      <c r="A236" s="11" t="s">
        <v>415</v>
      </c>
      <c r="B236" s="10" t="s">
        <v>290</v>
      </c>
      <c r="C236" s="10" t="s">
        <v>46</v>
      </c>
      <c r="D236" s="10" t="str">
        <f t="shared" si="3"/>
        <v>HUYỆN DẦU TIẾNG:Đường loại 1:Vị trí 1</v>
      </c>
      <c r="E236" s="4"/>
      <c r="F236" s="4"/>
      <c r="G236" s="4"/>
      <c r="H236" s="4"/>
      <c r="I236" s="10"/>
      <c r="J236" s="10"/>
      <c r="K236" s="10"/>
      <c r="L236" s="10">
        <v>4500</v>
      </c>
      <c r="M236" s="10">
        <v>3600</v>
      </c>
      <c r="N236" s="10">
        <v>2930</v>
      </c>
    </row>
    <row r="237" spans="1:14" ht="15">
      <c r="A237" s="11" t="s">
        <v>415</v>
      </c>
      <c r="B237" s="10" t="s">
        <v>290</v>
      </c>
      <c r="C237" s="10" t="s">
        <v>47</v>
      </c>
      <c r="D237" s="10" t="str">
        <f t="shared" si="3"/>
        <v>HUYỆN DẦU TIẾNG:Đường loại 1:Vị trí 2</v>
      </c>
      <c r="E237" s="4"/>
      <c r="F237" s="4"/>
      <c r="G237" s="10"/>
      <c r="H237" s="10"/>
      <c r="I237" s="10"/>
      <c r="J237" s="10"/>
      <c r="K237" s="10"/>
      <c r="L237" s="10">
        <v>1500</v>
      </c>
      <c r="M237" s="10">
        <v>1200</v>
      </c>
      <c r="N237" s="10">
        <v>980</v>
      </c>
    </row>
    <row r="238" spans="1:14" ht="15">
      <c r="A238" s="11" t="s">
        <v>415</v>
      </c>
      <c r="B238" s="10" t="s">
        <v>290</v>
      </c>
      <c r="C238" s="10" t="s">
        <v>48</v>
      </c>
      <c r="D238" s="10" t="str">
        <f t="shared" si="3"/>
        <v>HUYỆN DẦU TIẾNG:Đường loại 1:Vị trí 3</v>
      </c>
      <c r="E238" s="4"/>
      <c r="F238" s="4"/>
      <c r="G238" s="10"/>
      <c r="H238" s="10"/>
      <c r="I238" s="10"/>
      <c r="J238" s="10"/>
      <c r="K238" s="10"/>
      <c r="L238" s="10">
        <v>700</v>
      </c>
      <c r="M238" s="10">
        <v>560</v>
      </c>
      <c r="N238" s="10">
        <v>460</v>
      </c>
    </row>
    <row r="239" spans="1:14" ht="15">
      <c r="A239" s="11" t="s">
        <v>415</v>
      </c>
      <c r="B239" s="10" t="s">
        <v>290</v>
      </c>
      <c r="C239" s="10" t="s">
        <v>49</v>
      </c>
      <c r="D239" s="10" t="str">
        <f t="shared" si="3"/>
        <v>HUYỆN DẦU TIẾNG:Đường loại 1:Vị trí 4</v>
      </c>
      <c r="E239" s="4"/>
      <c r="F239" s="4"/>
      <c r="G239" s="10"/>
      <c r="H239" s="10"/>
      <c r="I239" s="10"/>
      <c r="J239" s="10"/>
      <c r="K239" s="10"/>
      <c r="L239" s="10">
        <v>500</v>
      </c>
      <c r="M239" s="10">
        <v>400</v>
      </c>
      <c r="N239" s="10">
        <v>330</v>
      </c>
    </row>
    <row r="240" spans="1:14" ht="15">
      <c r="A240" s="11" t="s">
        <v>415</v>
      </c>
      <c r="B240" s="10" t="s">
        <v>384</v>
      </c>
      <c r="C240" s="10" t="s">
        <v>46</v>
      </c>
      <c r="D240" s="10" t="str">
        <f t="shared" si="3"/>
        <v>HUYỆN DẦU TIẾNG:Đường loại 2:Vị trí 1</v>
      </c>
      <c r="E240" s="4"/>
      <c r="F240" s="4"/>
      <c r="G240" s="4"/>
      <c r="H240" s="4"/>
      <c r="I240" s="10"/>
      <c r="J240" s="10"/>
      <c r="K240" s="10"/>
      <c r="L240" s="10">
        <v>2500</v>
      </c>
      <c r="M240" s="10">
        <v>2000</v>
      </c>
      <c r="N240" s="10">
        <v>1630</v>
      </c>
    </row>
    <row r="241" spans="1:14" ht="15">
      <c r="A241" s="11" t="s">
        <v>415</v>
      </c>
      <c r="B241" s="10" t="s">
        <v>384</v>
      </c>
      <c r="C241" s="10" t="s">
        <v>47</v>
      </c>
      <c r="D241" s="10" t="str">
        <f t="shared" si="3"/>
        <v>HUYỆN DẦU TIẾNG:Đường loại 2:Vị trí 2</v>
      </c>
      <c r="E241" s="4"/>
      <c r="F241" s="4"/>
      <c r="G241" s="10"/>
      <c r="H241" s="10"/>
      <c r="I241" s="10"/>
      <c r="J241" s="10"/>
      <c r="K241" s="10"/>
      <c r="L241" s="10">
        <v>1000</v>
      </c>
      <c r="M241" s="10">
        <v>800</v>
      </c>
      <c r="N241" s="10">
        <v>650</v>
      </c>
    </row>
    <row r="242" spans="1:14" ht="15">
      <c r="A242" s="11" t="s">
        <v>415</v>
      </c>
      <c r="B242" s="10" t="s">
        <v>384</v>
      </c>
      <c r="C242" s="10" t="s">
        <v>48</v>
      </c>
      <c r="D242" s="10" t="str">
        <f t="shared" si="3"/>
        <v>HUYỆN DẦU TIẾNG:Đường loại 2:Vị trí 3</v>
      </c>
      <c r="E242" s="4"/>
      <c r="F242" s="4"/>
      <c r="G242" s="10"/>
      <c r="H242" s="10"/>
      <c r="I242" s="10"/>
      <c r="J242" s="10"/>
      <c r="K242" s="10"/>
      <c r="L242" s="10">
        <v>500</v>
      </c>
      <c r="M242" s="10">
        <v>400</v>
      </c>
      <c r="N242" s="10">
        <v>330</v>
      </c>
    </row>
    <row r="243" spans="1:14" ht="15">
      <c r="A243" s="11" t="s">
        <v>415</v>
      </c>
      <c r="B243" s="10" t="s">
        <v>384</v>
      </c>
      <c r="C243" s="10" t="s">
        <v>49</v>
      </c>
      <c r="D243" s="10" t="str">
        <f t="shared" si="3"/>
        <v>HUYỆN DẦU TIẾNG:Đường loại 2:Vị trí 4</v>
      </c>
      <c r="E243" s="4"/>
      <c r="F243" s="4"/>
      <c r="G243" s="10"/>
      <c r="H243" s="10"/>
      <c r="I243" s="10"/>
      <c r="J243" s="10"/>
      <c r="K243" s="10"/>
      <c r="L243" s="10">
        <v>400</v>
      </c>
      <c r="M243" s="10">
        <v>320</v>
      </c>
      <c r="N243" s="10">
        <v>260</v>
      </c>
    </row>
    <row r="244" spans="1:14" ht="15">
      <c r="A244" s="11" t="s">
        <v>415</v>
      </c>
      <c r="B244" s="10" t="s">
        <v>298</v>
      </c>
      <c r="C244" s="10" t="s">
        <v>46</v>
      </c>
      <c r="D244" s="10" t="str">
        <f t="shared" si="3"/>
        <v>HUYỆN DẦU TIẾNG:Đường loại 3:Vị trí 1</v>
      </c>
      <c r="E244" s="4"/>
      <c r="F244" s="4"/>
      <c r="G244" s="4"/>
      <c r="H244" s="4"/>
      <c r="I244" s="10"/>
      <c r="J244" s="10"/>
      <c r="K244" s="10"/>
      <c r="L244" s="10">
        <v>1500</v>
      </c>
      <c r="M244" s="10">
        <v>1200</v>
      </c>
      <c r="N244" s="10">
        <v>980</v>
      </c>
    </row>
    <row r="245" spans="1:14" ht="15">
      <c r="A245" s="11" t="s">
        <v>415</v>
      </c>
      <c r="B245" s="10" t="s">
        <v>298</v>
      </c>
      <c r="C245" s="10" t="s">
        <v>47</v>
      </c>
      <c r="D245" s="10" t="str">
        <f t="shared" si="3"/>
        <v>HUYỆN DẦU TIẾNG:Đường loại 3:Vị trí 2</v>
      </c>
      <c r="E245" s="4"/>
      <c r="F245" s="4"/>
      <c r="G245" s="10"/>
      <c r="H245" s="10"/>
      <c r="I245" s="10"/>
      <c r="J245" s="10"/>
      <c r="K245" s="10"/>
      <c r="L245" s="10">
        <v>700</v>
      </c>
      <c r="M245" s="10">
        <v>560</v>
      </c>
      <c r="N245" s="10">
        <v>460</v>
      </c>
    </row>
    <row r="246" spans="1:14" ht="15">
      <c r="A246" s="11" t="s">
        <v>415</v>
      </c>
      <c r="B246" s="10" t="s">
        <v>298</v>
      </c>
      <c r="C246" s="10" t="s">
        <v>48</v>
      </c>
      <c r="D246" s="10" t="str">
        <f t="shared" si="3"/>
        <v>HUYỆN DẦU TIẾNG:Đường loại 3:Vị trí 3</v>
      </c>
      <c r="E246" s="4"/>
      <c r="F246" s="4"/>
      <c r="G246" s="10"/>
      <c r="H246" s="10"/>
      <c r="I246" s="10"/>
      <c r="J246" s="10"/>
      <c r="K246" s="10"/>
      <c r="L246" s="10">
        <v>400</v>
      </c>
      <c r="M246" s="10">
        <v>320</v>
      </c>
      <c r="N246" s="10">
        <v>260</v>
      </c>
    </row>
    <row r="247" spans="1:14" ht="15">
      <c r="A247" s="11" t="s">
        <v>415</v>
      </c>
      <c r="B247" s="10" t="s">
        <v>298</v>
      </c>
      <c r="C247" s="10" t="s">
        <v>49</v>
      </c>
      <c r="D247" s="10" t="str">
        <f t="shared" si="3"/>
        <v>HUYỆN DẦU TIẾNG:Đường loại 3:Vị trí 4</v>
      </c>
      <c r="E247" s="4"/>
      <c r="F247" s="4"/>
      <c r="G247" s="10"/>
      <c r="H247" s="10"/>
      <c r="I247" s="10"/>
      <c r="J247" s="10"/>
      <c r="K247" s="10"/>
      <c r="L247" s="10">
        <v>340</v>
      </c>
      <c r="M247" s="10">
        <v>270</v>
      </c>
      <c r="N247" s="10">
        <v>220</v>
      </c>
    </row>
    <row r="248" spans="1:14" ht="15">
      <c r="A248" s="11" t="s">
        <v>415</v>
      </c>
      <c r="B248" s="10" t="s">
        <v>390</v>
      </c>
      <c r="C248" s="10" t="s">
        <v>46</v>
      </c>
      <c r="D248" s="10" t="str">
        <f t="shared" si="3"/>
        <v>HUYỆN DẦU TIẾNG:Đường loại 4:Vị trí 1</v>
      </c>
      <c r="E248" s="4"/>
      <c r="F248" s="4"/>
      <c r="G248" s="4"/>
      <c r="H248" s="4"/>
      <c r="I248" s="10"/>
      <c r="J248" s="10"/>
      <c r="K248" s="10"/>
      <c r="L248" s="10">
        <v>1000</v>
      </c>
      <c r="M248" s="10">
        <v>800</v>
      </c>
      <c r="N248" s="10">
        <v>650</v>
      </c>
    </row>
    <row r="249" spans="1:14" ht="15">
      <c r="A249" s="11" t="s">
        <v>415</v>
      </c>
      <c r="B249" s="10" t="s">
        <v>390</v>
      </c>
      <c r="C249" s="10" t="s">
        <v>47</v>
      </c>
      <c r="D249" s="10" t="str">
        <f t="shared" si="3"/>
        <v>HUYỆN DẦU TIẾNG:Đường loại 4:Vị trí 2</v>
      </c>
      <c r="E249" s="4"/>
      <c r="F249" s="4"/>
      <c r="G249" s="10"/>
      <c r="H249" s="10"/>
      <c r="I249" s="10"/>
      <c r="J249" s="10"/>
      <c r="K249" s="10"/>
      <c r="L249" s="10">
        <v>400</v>
      </c>
      <c r="M249" s="10">
        <v>320</v>
      </c>
      <c r="N249" s="10">
        <v>260</v>
      </c>
    </row>
    <row r="250" spans="1:14" ht="15">
      <c r="A250" s="11" t="s">
        <v>415</v>
      </c>
      <c r="B250" s="10" t="s">
        <v>390</v>
      </c>
      <c r="C250" s="10" t="s">
        <v>48</v>
      </c>
      <c r="D250" s="10" t="str">
        <f t="shared" si="3"/>
        <v>HUYỆN DẦU TIẾNG:Đường loại 4:Vị trí 3</v>
      </c>
      <c r="E250" s="4"/>
      <c r="F250" s="4"/>
      <c r="G250" s="10"/>
      <c r="H250" s="10"/>
      <c r="I250" s="10"/>
      <c r="J250" s="10"/>
      <c r="K250" s="10"/>
      <c r="L250" s="10">
        <v>340</v>
      </c>
      <c r="M250" s="10">
        <v>270</v>
      </c>
      <c r="N250" s="10">
        <v>220</v>
      </c>
    </row>
    <row r="251" spans="1:14" ht="15">
      <c r="A251" s="11" t="s">
        <v>415</v>
      </c>
      <c r="B251" s="10" t="s">
        <v>390</v>
      </c>
      <c r="C251" s="10" t="s">
        <v>49</v>
      </c>
      <c r="D251" s="10" t="str">
        <f t="shared" si="3"/>
        <v>HUYỆN DẦU TIẾNG:Đường loại 4:Vị trí 4</v>
      </c>
      <c r="E251" s="4"/>
      <c r="F251" s="4"/>
      <c r="G251" s="10"/>
      <c r="H251" s="10"/>
      <c r="I251" s="10"/>
      <c r="J251" s="10"/>
      <c r="K251" s="10"/>
      <c r="L251" s="10">
        <v>280</v>
      </c>
      <c r="M251" s="10">
        <v>220</v>
      </c>
      <c r="N251" s="10">
        <v>180</v>
      </c>
    </row>
    <row r="252" spans="1:14" ht="15">
      <c r="A252" s="11" t="s">
        <v>415</v>
      </c>
      <c r="B252" s="10" t="s">
        <v>314</v>
      </c>
      <c r="C252" s="10" t="s">
        <v>46</v>
      </c>
      <c r="D252" s="10" t="str">
        <f t="shared" si="3"/>
        <v>HUYỆN DẦU TIẾNG:Đường loại 5:Vị trí 1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5">
      <c r="A253" s="11" t="s">
        <v>415</v>
      </c>
      <c r="B253" s="10" t="s">
        <v>314</v>
      </c>
      <c r="C253" s="10" t="s">
        <v>47</v>
      </c>
      <c r="D253" s="10" t="str">
        <f t="shared" si="3"/>
        <v>HUYỆN DẦU TIẾNG:Đường loại 5:Vị trí 2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5">
      <c r="A254" s="11" t="s">
        <v>415</v>
      </c>
      <c r="B254" s="10" t="s">
        <v>314</v>
      </c>
      <c r="C254" s="10" t="s">
        <v>48</v>
      </c>
      <c r="D254" s="10" t="str">
        <f t="shared" si="3"/>
        <v>HUYỆN DẦU TIẾNG:Đường loại 5:Vị trí 3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5">
      <c r="A255" s="11" t="s">
        <v>415</v>
      </c>
      <c r="B255" s="10" t="s">
        <v>314</v>
      </c>
      <c r="C255" s="10" t="s">
        <v>49</v>
      </c>
      <c r="D255" s="10" t="str">
        <f t="shared" si="3"/>
        <v>HUYỆN DẦU TIẾNG:Đường loại 5:Vị trí 4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</sheetData>
  <sheetProtection/>
  <mergeCells count="3">
    <mergeCell ref="A2:A3"/>
    <mergeCell ref="B2:B3"/>
    <mergeCell ref="C2:C3"/>
  </mergeCells>
  <conditionalFormatting sqref="N13:N31">
    <cfRule type="cellIs" priority="2" dxfId="0" operator="notEqual" stopIfTrue="1">
      <formula>$N$5</formula>
    </cfRule>
  </conditionalFormatting>
  <conditionalFormatting sqref="N13:N15 L12 L16:L31">
    <cfRule type="cellIs" priority="1" dxfId="0" operator="notEqual" stopIfTrue="1">
      <formula>$K$5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83 NGUYEN THAI SON F.4 Q.GV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THINH COMPUTER GAMES</dc:creator>
  <cp:keywords/>
  <dc:description/>
  <cp:lastModifiedBy>ThuyLienBTT</cp:lastModifiedBy>
  <cp:lastPrinted>2019-10-31T03:15:37Z</cp:lastPrinted>
  <dcterms:created xsi:type="dcterms:W3CDTF">2010-10-15T06:30:13Z</dcterms:created>
  <dcterms:modified xsi:type="dcterms:W3CDTF">2024-07-30T03:54:10Z</dcterms:modified>
  <cp:category/>
  <cp:version/>
  <cp:contentType/>
  <cp:contentStatus/>
</cp:coreProperties>
</file>